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trlProps/ctrlProp11.xml" ContentType="application/vnd.ms-excel.controlproperti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trlProps/ctrlProp12.xml" ContentType="application/vnd.ms-excel.controlproperties+xml"/>
  <Override PartName="/xl/charts/chart6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workbookProtection lockStructure="1"/>
  <bookViews>
    <workbookView showSheetTabs="0" xWindow="120" yWindow="75" windowWidth="15480" windowHeight="7455" tabRatio="718"/>
  </bookViews>
  <sheets>
    <sheet name="Contents" sheetId="41" r:id="rId1"/>
    <sheet name="Data guide" sheetId="1" r:id="rId2"/>
    <sheet name="Copy tables and charts" sheetId="43" r:id="rId3"/>
    <sheet name="Trends - Mortality" sheetId="23" r:id="rId4"/>
    <sheet name="Trends - Admissions" sheetId="11" r:id="rId5"/>
    <sheet name="LA Comparison" sheetId="19" r:id="rId6"/>
    <sheet name="HB Comparison" sheetId="22" r:id="rId7"/>
    <sheet name="MLL_LA Comparison" sheetId="38" r:id="rId8"/>
    <sheet name="MLL_HB Comparison" sheetId="39" r:id="rId9"/>
    <sheet name="Controls" sheetId="12" r:id="rId10"/>
    <sheet name="All data" sheetId="5" r:id="rId11"/>
  </sheets>
  <externalReferences>
    <externalReference r:id="rId12"/>
  </externalReferences>
  <definedNames>
    <definedName name="Adm_Trend_LAHB" localSheetId="0">OFFSET([1]Controls!$W$33,0,0,[1]Controls!$F$57,1)</definedName>
    <definedName name="Adm_Trend_LAHB">OFFSET(Controls!$W$33,0,0,Controls!$F$57,1)</definedName>
    <definedName name="Adm_Trend_Wales" localSheetId="0">OFFSET([1]Controls!$W$45,0,0,[1]Controls!$F$57,1)</definedName>
    <definedName name="Adm_Trend_Wales">OFFSET(Controls!$W$45,0,0,Controls!$F$57,1)</definedName>
    <definedName name="AdmU18_Trend_Wales" localSheetId="0">OFFSET([1]Controls!$S$45,"AU",[1]Controls!$E$56,8,0)</definedName>
    <definedName name="AdmU18_Trend_Wales">OFFSET(Controls!$S$45,"AU",Controls!$E$56,8,0)</definedName>
    <definedName name="For_WHS_HBchart" localSheetId="0">OFFSET([1]Controls!$L$119,0,[1]Controls!$F$59,7,1)</definedName>
    <definedName name="For_WHS_HBchart">OFFSET(Controls!$L$119,0,Controls!$F$59,7,1)</definedName>
    <definedName name="For_WHS_HBWales" localSheetId="0">OFFSET([1]Controls!$S$118,0,[1]Controls!$F$59,33,1)</definedName>
    <definedName name="For_WHS_HBWales">OFFSET(Controls!$S$118,0,Controls!$F$59,33,1)</definedName>
    <definedName name="For_WHS_LAchart" localSheetId="0">OFFSET([1]Controls!$L$95,0,[1]Controls!$F$59,22,1)</definedName>
    <definedName name="For_WHS_LAchart">OFFSET(Controls!$L$95,0,Controls!$F$59,22,1)</definedName>
    <definedName name="For_WHS_LAWales" localSheetId="0">OFFSET([1]Controls!$S$94,0,[1]Controls!$F$59,33,1)</definedName>
    <definedName name="For_WHS_LAWales">OFFSET(Controls!$S$94,0,Controls!$F$59,33,1)</definedName>
    <definedName name="_xlnm.Print_Area" localSheetId="2">'Copy tables and charts'!$A$1:$U$50</definedName>
    <definedName name="_xlnm.Print_Area" localSheetId="1">'Data guide'!$A$1:$H$50</definedName>
  </definedNames>
  <calcPr calcId="162913"/>
</workbook>
</file>

<file path=xl/calcChain.xml><?xml version="1.0" encoding="utf-8"?>
<calcChain xmlns="http://schemas.openxmlformats.org/spreadsheetml/2006/main">
  <c r="G48" i="12" l="1"/>
  <c r="G47" i="12"/>
  <c r="G46" i="12"/>
  <c r="G45" i="12"/>
  <c r="G212" i="12"/>
  <c r="G213" i="12"/>
  <c r="G210" i="12"/>
  <c r="G211" i="12"/>
  <c r="G107" i="12"/>
  <c r="G108" i="12"/>
  <c r="G109" i="12"/>
  <c r="G110" i="12"/>
  <c r="Q34" i="38"/>
  <c r="I90" i="12"/>
  <c r="O22" i="39" s="1"/>
  <c r="F74" i="12"/>
  <c r="D74" i="12"/>
  <c r="I85" i="12" s="1"/>
  <c r="I132" i="12" s="1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7" i="12"/>
  <c r="G136" i="12"/>
  <c r="G135" i="12"/>
  <c r="G134" i="12"/>
  <c r="G133" i="12"/>
  <c r="G132" i="12"/>
  <c r="I88" i="12" l="1"/>
  <c r="I89" i="12"/>
  <c r="O8" i="39" s="1"/>
  <c r="I87" i="12"/>
  <c r="P8" i="38" s="1"/>
  <c r="I86" i="12"/>
  <c r="I143" i="12"/>
  <c r="I159" i="12"/>
  <c r="I151" i="12"/>
  <c r="I135" i="12"/>
  <c r="I139" i="12"/>
  <c r="I147" i="12"/>
  <c r="I163" i="12"/>
  <c r="I152" i="12"/>
  <c r="I148" i="12"/>
  <c r="I144" i="12"/>
  <c r="I140" i="12"/>
  <c r="I136" i="12"/>
  <c r="I164" i="12"/>
  <c r="I160" i="12"/>
  <c r="I156" i="12"/>
  <c r="I153" i="12"/>
  <c r="I149" i="12"/>
  <c r="I145" i="12"/>
  <c r="I141" i="12"/>
  <c r="I137" i="12"/>
  <c r="I133" i="12"/>
  <c r="I161" i="12"/>
  <c r="I157" i="12"/>
  <c r="I150" i="12"/>
  <c r="I146" i="12"/>
  <c r="I142" i="12"/>
  <c r="I138" i="12"/>
  <c r="I134" i="12"/>
  <c r="I162" i="12"/>
  <c r="I158" i="12"/>
  <c r="P37" i="38"/>
  <c r="V7" i="12" l="1"/>
  <c r="V8" i="12"/>
  <c r="V9" i="12"/>
  <c r="V10" i="12"/>
  <c r="V11" i="12"/>
  <c r="V12" i="12"/>
  <c r="V13" i="12"/>
  <c r="V6" i="12"/>
  <c r="I66" i="12" l="1"/>
  <c r="I58" i="12"/>
  <c r="E58" i="12"/>
  <c r="D58" i="12"/>
  <c r="E56" i="12"/>
  <c r="D56" i="12"/>
  <c r="I71" i="12" s="1"/>
  <c r="Q33" i="12"/>
  <c r="E54" i="12"/>
  <c r="D54" i="12"/>
  <c r="Q44" i="12"/>
  <c r="G41" i="12"/>
  <c r="G42" i="12"/>
  <c r="G43" i="12"/>
  <c r="G44" i="12"/>
  <c r="G49" i="12"/>
  <c r="G50" i="12"/>
  <c r="G51" i="12"/>
  <c r="G40" i="12"/>
  <c r="Q53" i="12"/>
  <c r="I81" i="12" l="1"/>
  <c r="I82" i="12"/>
  <c r="K94" i="12"/>
  <c r="P81" i="12"/>
  <c r="I80" i="12"/>
  <c r="S11" i="22" s="1"/>
  <c r="R34" i="19"/>
  <c r="R35" i="19"/>
  <c r="I70" i="12"/>
  <c r="E57" i="12"/>
  <c r="F57" i="12"/>
  <c r="K74" i="12"/>
  <c r="U22" i="12"/>
  <c r="F42" i="11" s="1"/>
  <c r="U26" i="12"/>
  <c r="F46" i="11" s="1"/>
  <c r="U21" i="12"/>
  <c r="F41" i="11" s="1"/>
  <c r="U25" i="12"/>
  <c r="F45" i="11" s="1"/>
  <c r="U20" i="12"/>
  <c r="F40" i="11" s="1"/>
  <c r="U24" i="12"/>
  <c r="F44" i="11" s="1"/>
  <c r="U18" i="12"/>
  <c r="F38" i="11" s="1"/>
  <c r="U19" i="12"/>
  <c r="F39" i="11" s="1"/>
  <c r="U23" i="12"/>
  <c r="F43" i="11" s="1"/>
  <c r="U27" i="12"/>
  <c r="F47" i="11" s="1"/>
  <c r="I91" i="12"/>
  <c r="J94" i="12"/>
  <c r="E59" i="12"/>
  <c r="F59" i="12" s="1"/>
  <c r="F58" i="12"/>
  <c r="F56" i="12"/>
  <c r="Q34" i="12"/>
  <c r="Q36" i="12"/>
  <c r="Q38" i="12"/>
  <c r="Q40" i="12"/>
  <c r="Q42" i="12"/>
  <c r="Q46" i="12"/>
  <c r="Q48" i="12"/>
  <c r="Q50" i="12"/>
  <c r="Q52" i="12"/>
  <c r="Q54" i="12"/>
  <c r="H74" i="12" s="1"/>
  <c r="Q35" i="12"/>
  <c r="Q37" i="12"/>
  <c r="Q39" i="12"/>
  <c r="Q41" i="12"/>
  <c r="Q45" i="12"/>
  <c r="Q47" i="12"/>
  <c r="Q49" i="12"/>
  <c r="Q51" i="12"/>
  <c r="I37" i="11" l="1"/>
  <c r="N37" i="11"/>
  <c r="F52" i="11"/>
  <c r="G37" i="11"/>
  <c r="L37" i="11"/>
  <c r="R11" i="19"/>
  <c r="R11" i="22"/>
  <c r="P47" i="19"/>
  <c r="P24" i="22"/>
  <c r="S11" i="19"/>
  <c r="M37" i="11"/>
  <c r="H37" i="11"/>
  <c r="P25" i="22"/>
  <c r="I79" i="12"/>
  <c r="I69" i="12"/>
  <c r="F49" i="11" s="1"/>
  <c r="P48" i="19"/>
  <c r="P45" i="19" l="1"/>
  <c r="P22" i="22"/>
  <c r="F54" i="12" l="1"/>
  <c r="I61" i="12" s="1"/>
  <c r="Q11" i="22" l="1"/>
  <c r="Q11" i="19" l="1"/>
  <c r="G96" i="12"/>
  <c r="G97" i="12"/>
  <c r="G98" i="12"/>
  <c r="G99" i="12"/>
  <c r="G100" i="12"/>
  <c r="G102" i="12"/>
  <c r="G103" i="12"/>
  <c r="G104" i="12"/>
  <c r="G105" i="12"/>
  <c r="G106" i="12"/>
  <c r="G111" i="12"/>
  <c r="G112" i="12"/>
  <c r="G113" i="12"/>
  <c r="G114" i="12"/>
  <c r="G115" i="12"/>
  <c r="G116" i="12"/>
  <c r="G95" i="12"/>
  <c r="H49" i="12" l="1"/>
  <c r="H40" i="12"/>
  <c r="E44" i="23" s="1"/>
  <c r="H50" i="12"/>
  <c r="H51" i="12"/>
  <c r="H38" i="12"/>
  <c r="E42" i="23" s="1"/>
  <c r="H52" i="12"/>
  <c r="H39" i="12"/>
  <c r="E43" i="23" s="1"/>
  <c r="J164" i="12" l="1"/>
  <c r="J159" i="12"/>
  <c r="J151" i="12"/>
  <c r="Q31" i="38" s="1"/>
  <c r="J152" i="12"/>
  <c r="Q32" i="38" s="1"/>
  <c r="J144" i="12"/>
  <c r="Q24" i="38" s="1"/>
  <c r="J162" i="12"/>
  <c r="J134" i="12"/>
  <c r="Q14" i="38" s="1"/>
  <c r="J142" i="12"/>
  <c r="Q22" i="38" s="1"/>
  <c r="J163" i="12"/>
  <c r="J143" i="12"/>
  <c r="Q23" i="38" s="1"/>
  <c r="J156" i="12"/>
  <c r="J146" i="12"/>
  <c r="Q26" i="38" s="1"/>
  <c r="J150" i="12"/>
  <c r="Q30" i="38" s="1"/>
  <c r="J153" i="12"/>
  <c r="Q33" i="38" s="1"/>
  <c r="J145" i="12"/>
  <c r="Q25" i="38" s="1"/>
  <c r="J149" i="12"/>
  <c r="Q29" i="38" s="1"/>
  <c r="J135" i="12"/>
  <c r="Q15" i="38" s="1"/>
  <c r="J139" i="12"/>
  <c r="Q19" i="38" s="1"/>
  <c r="J158" i="12"/>
  <c r="J148" i="12"/>
  <c r="Q28" i="38" s="1"/>
  <c r="J136" i="12"/>
  <c r="Q16" i="38" s="1"/>
  <c r="J157" i="12"/>
  <c r="J138" i="12"/>
  <c r="Q18" i="38" s="1"/>
  <c r="J137" i="12"/>
  <c r="Q17" i="38" s="1"/>
  <c r="J132" i="12"/>
  <c r="Q12" i="38" s="1"/>
  <c r="J147" i="12"/>
  <c r="Q27" i="38" s="1"/>
  <c r="J161" i="12"/>
  <c r="J133" i="12"/>
  <c r="Q13" i="38" s="1"/>
  <c r="J141" i="12"/>
  <c r="Q21" i="38" s="1"/>
  <c r="J160" i="12"/>
  <c r="J140" i="12"/>
  <c r="Q20" i="38" s="1"/>
  <c r="F67" i="12"/>
  <c r="I75" i="12" l="1"/>
  <c r="I77" i="12"/>
  <c r="P8" i="19" s="1"/>
  <c r="I78" i="12"/>
  <c r="P8" i="22" s="1"/>
  <c r="I60" i="12"/>
  <c r="I59" i="12"/>
  <c r="I76" i="12"/>
  <c r="I67" i="12"/>
  <c r="P13" i="39"/>
  <c r="P18" i="39"/>
  <c r="P15" i="39"/>
  <c r="Q36" i="38"/>
  <c r="P20" i="39"/>
  <c r="P17" i="39"/>
  <c r="P14" i="39"/>
  <c r="P12" i="39"/>
  <c r="P16" i="39"/>
  <c r="L138" i="12"/>
  <c r="L154" i="12"/>
  <c r="L133" i="12"/>
  <c r="L149" i="12"/>
  <c r="L132" i="12"/>
  <c r="L148" i="12"/>
  <c r="L131" i="12"/>
  <c r="L147" i="12"/>
  <c r="L134" i="12"/>
  <c r="L150" i="12"/>
  <c r="L159" i="12"/>
  <c r="L145" i="12"/>
  <c r="L161" i="12"/>
  <c r="L144" i="12"/>
  <c r="L160" i="12"/>
  <c r="L143" i="12"/>
  <c r="L163" i="12"/>
  <c r="Q35" i="38"/>
  <c r="L146" i="12"/>
  <c r="L162" i="12"/>
  <c r="L141" i="12"/>
  <c r="L157" i="12"/>
  <c r="L140" i="12"/>
  <c r="L156" i="12"/>
  <c r="L139" i="12"/>
  <c r="L155" i="12"/>
  <c r="P19" i="39"/>
  <c r="L142" i="12"/>
  <c r="L158" i="12"/>
  <c r="L137" i="12"/>
  <c r="L153" i="12"/>
  <c r="L136" i="12"/>
  <c r="L152" i="12"/>
  <c r="L135" i="12"/>
  <c r="L151" i="12"/>
  <c r="I68" i="12"/>
  <c r="E33" i="11" s="1"/>
  <c r="H34" i="12"/>
  <c r="E38" i="23" s="1"/>
  <c r="H35" i="12"/>
  <c r="E39" i="23" s="1"/>
  <c r="H36" i="12"/>
  <c r="E40" i="23" s="1"/>
  <c r="H37" i="12"/>
  <c r="E41" i="23" s="1"/>
  <c r="H33" i="12"/>
  <c r="E37" i="23" s="1"/>
  <c r="H44" i="12"/>
  <c r="D67" i="12"/>
  <c r="I74" i="12" s="1"/>
  <c r="I127" i="12" l="1"/>
  <c r="R22" i="12"/>
  <c r="R26" i="12"/>
  <c r="R21" i="12"/>
  <c r="R25" i="12"/>
  <c r="R20" i="12"/>
  <c r="R24" i="12"/>
  <c r="R18" i="12"/>
  <c r="R27" i="12"/>
  <c r="R19" i="12"/>
  <c r="R23" i="12"/>
  <c r="Q5" i="12"/>
  <c r="F35" i="23"/>
  <c r="I22" i="12"/>
  <c r="I21" i="12"/>
  <c r="I25" i="12"/>
  <c r="I20" i="12"/>
  <c r="I24" i="12"/>
  <c r="I18" i="12"/>
  <c r="I19" i="12"/>
  <c r="I23" i="12"/>
  <c r="H45" i="12"/>
  <c r="H46" i="12"/>
  <c r="H47" i="12"/>
  <c r="H48" i="12"/>
  <c r="F36" i="12"/>
  <c r="I8" i="12" s="1"/>
  <c r="H5" i="12"/>
  <c r="G36" i="11"/>
  <c r="L127" i="12" l="1"/>
  <c r="S44" i="19" s="1"/>
  <c r="N127" i="12"/>
  <c r="O127" i="12"/>
  <c r="K127" i="12"/>
  <c r="J127" i="12"/>
  <c r="U54" i="12"/>
  <c r="S54" i="12"/>
  <c r="M47" i="11" s="1"/>
  <c r="V54" i="12"/>
  <c r="T54" i="12"/>
  <c r="W54" i="12" s="1"/>
  <c r="R54" i="12"/>
  <c r="L47" i="11" s="1"/>
  <c r="U53" i="12"/>
  <c r="S53" i="12"/>
  <c r="M46" i="11" s="1"/>
  <c r="V53" i="12"/>
  <c r="T53" i="12"/>
  <c r="N46" i="11" s="1"/>
  <c r="R53" i="12"/>
  <c r="L46" i="11" s="1"/>
  <c r="J51" i="12"/>
  <c r="L43" i="23" s="1"/>
  <c r="K51" i="12"/>
  <c r="M51" i="12"/>
  <c r="I51" i="12"/>
  <c r="K43" i="23" s="1"/>
  <c r="M49" i="12"/>
  <c r="I49" i="12"/>
  <c r="K41" i="23" s="1"/>
  <c r="J49" i="12"/>
  <c r="L41" i="23" s="1"/>
  <c r="K49" i="12"/>
  <c r="M41" i="23" s="1"/>
  <c r="V46" i="12"/>
  <c r="R46" i="12"/>
  <c r="L39" i="11" s="1"/>
  <c r="S46" i="12"/>
  <c r="M39" i="11" s="1"/>
  <c r="T46" i="12"/>
  <c r="N39" i="11" s="1"/>
  <c r="U46" i="12"/>
  <c r="O39" i="11" s="1"/>
  <c r="U47" i="12"/>
  <c r="V47" i="12"/>
  <c r="R47" i="12"/>
  <c r="L40" i="11" s="1"/>
  <c r="S47" i="12"/>
  <c r="M40" i="11" s="1"/>
  <c r="T47" i="12"/>
  <c r="N40" i="11" s="1"/>
  <c r="S49" i="12"/>
  <c r="M42" i="11" s="1"/>
  <c r="T49" i="12"/>
  <c r="N42" i="11" s="1"/>
  <c r="U49" i="12"/>
  <c r="V49" i="12"/>
  <c r="R49" i="12"/>
  <c r="L42" i="11" s="1"/>
  <c r="J47" i="12"/>
  <c r="L39" i="23" s="1"/>
  <c r="K47" i="12"/>
  <c r="M39" i="23" s="1"/>
  <c r="M47" i="12"/>
  <c r="I47" i="12"/>
  <c r="K39" i="23" s="1"/>
  <c r="T52" i="12"/>
  <c r="N45" i="11" s="1"/>
  <c r="U52" i="12"/>
  <c r="V52" i="12"/>
  <c r="R52" i="12"/>
  <c r="L45" i="11" s="1"/>
  <c r="S52" i="12"/>
  <c r="M45" i="11" s="1"/>
  <c r="M45" i="12"/>
  <c r="I45" i="12"/>
  <c r="K37" i="23" s="1"/>
  <c r="J45" i="12"/>
  <c r="L37" i="23" s="1"/>
  <c r="K45" i="12"/>
  <c r="M37" i="23" s="1"/>
  <c r="M48" i="12"/>
  <c r="K48" i="12"/>
  <c r="M40" i="23" s="1"/>
  <c r="I48" i="12"/>
  <c r="K40" i="23" s="1"/>
  <c r="J48" i="12"/>
  <c r="L40" i="23" s="1"/>
  <c r="V50" i="12"/>
  <c r="R50" i="12"/>
  <c r="L43" i="11" s="1"/>
  <c r="S50" i="12"/>
  <c r="M43" i="11" s="1"/>
  <c r="T50" i="12"/>
  <c r="N43" i="11" s="1"/>
  <c r="U50" i="12"/>
  <c r="O43" i="11" s="1"/>
  <c r="U51" i="12"/>
  <c r="V51" i="12"/>
  <c r="R51" i="12"/>
  <c r="L44" i="11" s="1"/>
  <c r="S51" i="12"/>
  <c r="M44" i="11" s="1"/>
  <c r="T51" i="12"/>
  <c r="N44" i="11" s="1"/>
  <c r="I50" i="12"/>
  <c r="K42" i="23" s="1"/>
  <c r="J50" i="12"/>
  <c r="L42" i="23" s="1"/>
  <c r="M50" i="12"/>
  <c r="K50" i="12"/>
  <c r="M42" i="23" s="1"/>
  <c r="J35" i="12"/>
  <c r="G39" i="23" s="1"/>
  <c r="K35" i="12"/>
  <c r="H39" i="23" s="1"/>
  <c r="L35" i="12"/>
  <c r="M35" i="12"/>
  <c r="I35" i="12"/>
  <c r="F39" i="23" s="1"/>
  <c r="I46" i="12"/>
  <c r="K38" i="23" s="1"/>
  <c r="J46" i="12"/>
  <c r="L38" i="23" s="1"/>
  <c r="M46" i="12"/>
  <c r="K46" i="12"/>
  <c r="M38" i="23" s="1"/>
  <c r="M52" i="12"/>
  <c r="K52" i="12"/>
  <c r="M44" i="23" s="1"/>
  <c r="I52" i="12"/>
  <c r="K44" i="23" s="1"/>
  <c r="J52" i="12"/>
  <c r="L44" i="23" s="1"/>
  <c r="S45" i="12"/>
  <c r="M38" i="11" s="1"/>
  <c r="T45" i="12"/>
  <c r="U45" i="12"/>
  <c r="V45" i="12"/>
  <c r="R45" i="12"/>
  <c r="L38" i="11" s="1"/>
  <c r="T48" i="12"/>
  <c r="U48" i="12"/>
  <c r="V48" i="12"/>
  <c r="R48" i="12"/>
  <c r="L41" i="11" s="1"/>
  <c r="S48" i="12"/>
  <c r="M41" i="11" s="1"/>
  <c r="L50" i="12"/>
  <c r="L51" i="12"/>
  <c r="L49" i="12"/>
  <c r="L45" i="12"/>
  <c r="L48" i="12"/>
  <c r="L47" i="12"/>
  <c r="L46" i="12"/>
  <c r="L52" i="12"/>
  <c r="R9" i="12"/>
  <c r="R11" i="12"/>
  <c r="R6" i="12"/>
  <c r="R13" i="12"/>
  <c r="R10" i="12"/>
  <c r="R15" i="12"/>
  <c r="R14" i="12"/>
  <c r="R8" i="12"/>
  <c r="R7" i="12"/>
  <c r="R12" i="12"/>
  <c r="H32" i="12"/>
  <c r="Q32" i="12"/>
  <c r="I98" i="12"/>
  <c r="L98" i="12" s="1"/>
  <c r="E32" i="23"/>
  <c r="I122" i="12"/>
  <c r="L122" i="12" s="1"/>
  <c r="I121" i="12"/>
  <c r="L121" i="12" s="1"/>
  <c r="I120" i="12"/>
  <c r="L120" i="12" s="1"/>
  <c r="I99" i="12"/>
  <c r="L99" i="12" s="1"/>
  <c r="I96" i="12"/>
  <c r="L96" i="12" s="1"/>
  <c r="I97" i="12"/>
  <c r="L97" i="12" s="1"/>
  <c r="I123" i="12"/>
  <c r="L123" i="12" s="1"/>
  <c r="I107" i="12"/>
  <c r="L107" i="12" s="1"/>
  <c r="I104" i="12"/>
  <c r="L104" i="12" s="1"/>
  <c r="I105" i="12"/>
  <c r="L105" i="12" s="1"/>
  <c r="I102" i="12"/>
  <c r="L102" i="12" s="1"/>
  <c r="I115" i="12"/>
  <c r="L115" i="12" s="1"/>
  <c r="I112" i="12"/>
  <c r="L112" i="12" s="1"/>
  <c r="I113" i="12"/>
  <c r="L113" i="12" s="1"/>
  <c r="I110" i="12"/>
  <c r="L110" i="12" s="1"/>
  <c r="I111" i="12"/>
  <c r="L111" i="12" s="1"/>
  <c r="I124" i="12"/>
  <c r="L124" i="12" s="1"/>
  <c r="I108" i="12"/>
  <c r="L108" i="12" s="1"/>
  <c r="I125" i="12"/>
  <c r="L125" i="12" s="1"/>
  <c r="I109" i="12"/>
  <c r="L109" i="12" s="1"/>
  <c r="I126" i="12"/>
  <c r="L126" i="12" s="1"/>
  <c r="I106" i="12"/>
  <c r="L106" i="12" s="1"/>
  <c r="I119" i="12"/>
  <c r="L119" i="12" s="1"/>
  <c r="I103" i="12"/>
  <c r="L103" i="12" s="1"/>
  <c r="I116" i="12"/>
  <c r="L116" i="12" s="1"/>
  <c r="I100" i="12"/>
  <c r="L100" i="12" s="1"/>
  <c r="I95" i="12"/>
  <c r="I101" i="12"/>
  <c r="L101" i="12" s="1"/>
  <c r="I114" i="12"/>
  <c r="L114" i="12" s="1"/>
  <c r="I13" i="12"/>
  <c r="E46" i="23"/>
  <c r="I7" i="12"/>
  <c r="I12" i="12"/>
  <c r="I11" i="12"/>
  <c r="I6" i="12"/>
  <c r="I10" i="12"/>
  <c r="I9" i="12"/>
  <c r="O47" i="11" l="1"/>
  <c r="O45" i="11"/>
  <c r="T44" i="19"/>
  <c r="T20" i="22"/>
  <c r="O46" i="11"/>
  <c r="O41" i="11"/>
  <c r="O38" i="11"/>
  <c r="O44" i="11"/>
  <c r="O40" i="11"/>
  <c r="O42" i="11"/>
  <c r="R44" i="19"/>
  <c r="R20" i="22"/>
  <c r="L95" i="12"/>
  <c r="M95" i="12" s="1"/>
  <c r="J95" i="12"/>
  <c r="N47" i="11"/>
  <c r="W53" i="12"/>
  <c r="W52" i="12"/>
  <c r="V41" i="12"/>
  <c r="T41" i="12"/>
  <c r="W41" i="12" s="1"/>
  <c r="U41" i="12"/>
  <c r="V42" i="12"/>
  <c r="T42" i="12"/>
  <c r="I47" i="11" s="1"/>
  <c r="U42" i="12"/>
  <c r="L33" i="12"/>
  <c r="M33" i="12"/>
  <c r="K33" i="12"/>
  <c r="H37" i="23" s="1"/>
  <c r="I33" i="12"/>
  <c r="F37" i="23" s="1"/>
  <c r="J33" i="12"/>
  <c r="G37" i="23" s="1"/>
  <c r="N95" i="12"/>
  <c r="K95" i="12"/>
  <c r="R12" i="19" s="1"/>
  <c r="O95" i="12"/>
  <c r="K119" i="12"/>
  <c r="N119" i="12"/>
  <c r="O119" i="12"/>
  <c r="J119" i="12"/>
  <c r="J125" i="12"/>
  <c r="N125" i="12"/>
  <c r="K125" i="12"/>
  <c r="O125" i="12"/>
  <c r="N110" i="12"/>
  <c r="O110" i="12"/>
  <c r="J110" i="12"/>
  <c r="K110" i="12"/>
  <c r="R27" i="19" s="1"/>
  <c r="N102" i="12"/>
  <c r="O102" i="12"/>
  <c r="J102" i="12"/>
  <c r="Q19" i="19" s="1"/>
  <c r="K102" i="12"/>
  <c r="R19" i="19" s="1"/>
  <c r="K123" i="12"/>
  <c r="N123" i="12"/>
  <c r="O123" i="12"/>
  <c r="J123" i="12"/>
  <c r="N120" i="12"/>
  <c r="O120" i="12"/>
  <c r="J120" i="12"/>
  <c r="K120" i="12"/>
  <c r="N98" i="12"/>
  <c r="O98" i="12"/>
  <c r="J98" i="12"/>
  <c r="K98" i="12"/>
  <c r="R15" i="19" s="1"/>
  <c r="R41" i="12"/>
  <c r="G46" i="11" s="1"/>
  <c r="S41" i="12"/>
  <c r="H46" i="11" s="1"/>
  <c r="U33" i="12"/>
  <c r="V33" i="12"/>
  <c r="R33" i="12"/>
  <c r="G38" i="11" s="1"/>
  <c r="S33" i="12"/>
  <c r="H38" i="11" s="1"/>
  <c r="T33" i="12"/>
  <c r="M36" i="12"/>
  <c r="I36" i="12"/>
  <c r="F40" i="23" s="1"/>
  <c r="J36" i="12"/>
  <c r="G40" i="23" s="1"/>
  <c r="K36" i="12"/>
  <c r="H40" i="23" s="1"/>
  <c r="L36" i="12"/>
  <c r="J39" i="12"/>
  <c r="G43" i="23" s="1"/>
  <c r="K39" i="12"/>
  <c r="H43" i="23" s="1"/>
  <c r="L39" i="12"/>
  <c r="M39" i="12"/>
  <c r="I39" i="12"/>
  <c r="F43" i="23" s="1"/>
  <c r="N114" i="12"/>
  <c r="O114" i="12"/>
  <c r="J114" i="12"/>
  <c r="Q31" i="19" s="1"/>
  <c r="K114" i="12"/>
  <c r="R31" i="19" s="1"/>
  <c r="N116" i="12"/>
  <c r="J116" i="12"/>
  <c r="O116" i="12"/>
  <c r="K116" i="12"/>
  <c r="R33" i="19" s="1"/>
  <c r="N126" i="12"/>
  <c r="J126" i="12"/>
  <c r="O126" i="12"/>
  <c r="K126" i="12"/>
  <c r="N124" i="12"/>
  <c r="O124" i="12"/>
  <c r="J124" i="12"/>
  <c r="K124" i="12"/>
  <c r="N112" i="12"/>
  <c r="J112" i="12"/>
  <c r="O112" i="12"/>
  <c r="K112" i="12"/>
  <c r="R29" i="19" s="1"/>
  <c r="N104" i="12"/>
  <c r="J104" i="12"/>
  <c r="O104" i="12"/>
  <c r="K104" i="12"/>
  <c r="R21" i="19" s="1"/>
  <c r="N96" i="12"/>
  <c r="J96" i="12"/>
  <c r="O96" i="12"/>
  <c r="K96" i="12"/>
  <c r="R13" i="19" s="1"/>
  <c r="N122" i="12"/>
  <c r="J122" i="12"/>
  <c r="O122" i="12"/>
  <c r="K122" i="12"/>
  <c r="T34" i="12"/>
  <c r="U34" i="12"/>
  <c r="V34" i="12"/>
  <c r="R34" i="12"/>
  <c r="G39" i="11" s="1"/>
  <c r="S34" i="12"/>
  <c r="H39" i="11" s="1"/>
  <c r="U37" i="12"/>
  <c r="V37" i="12"/>
  <c r="R37" i="12"/>
  <c r="G42" i="11" s="1"/>
  <c r="S37" i="12"/>
  <c r="H42" i="11" s="1"/>
  <c r="T37" i="12"/>
  <c r="I42" i="11" s="1"/>
  <c r="V36" i="12"/>
  <c r="R36" i="12"/>
  <c r="G41" i="11" s="1"/>
  <c r="S36" i="12"/>
  <c r="H41" i="11" s="1"/>
  <c r="T36" i="12"/>
  <c r="I41" i="11" s="1"/>
  <c r="U36" i="12"/>
  <c r="J41" i="11" s="1"/>
  <c r="L37" i="12"/>
  <c r="M37" i="12"/>
  <c r="I37" i="12"/>
  <c r="F41" i="23" s="1"/>
  <c r="J37" i="12"/>
  <c r="G41" i="23" s="1"/>
  <c r="K37" i="12"/>
  <c r="H41" i="23" s="1"/>
  <c r="K34" i="12"/>
  <c r="H38" i="23" s="1"/>
  <c r="L34" i="12"/>
  <c r="M34" i="12"/>
  <c r="J34" i="12"/>
  <c r="G38" i="23" s="1"/>
  <c r="I34" i="12"/>
  <c r="F38" i="23" s="1"/>
  <c r="K101" i="12"/>
  <c r="R18" i="19" s="1"/>
  <c r="N101" i="12"/>
  <c r="O101" i="12"/>
  <c r="J101" i="12"/>
  <c r="J103" i="12"/>
  <c r="N103" i="12"/>
  <c r="K103" i="12"/>
  <c r="R20" i="19" s="1"/>
  <c r="O103" i="12"/>
  <c r="K109" i="12"/>
  <c r="R26" i="19" s="1"/>
  <c r="N109" i="12"/>
  <c r="O109" i="12"/>
  <c r="J109" i="12"/>
  <c r="J111" i="12"/>
  <c r="N111" i="12"/>
  <c r="K111" i="12"/>
  <c r="R28" i="19" s="1"/>
  <c r="O111" i="12"/>
  <c r="J115" i="12"/>
  <c r="N115" i="12"/>
  <c r="K115" i="12"/>
  <c r="R32" i="19" s="1"/>
  <c r="O115" i="12"/>
  <c r="J107" i="12"/>
  <c r="N107" i="12"/>
  <c r="K107" i="12"/>
  <c r="R24" i="19" s="1"/>
  <c r="O107" i="12"/>
  <c r="J99" i="12"/>
  <c r="N99" i="12"/>
  <c r="K99" i="12"/>
  <c r="R16" i="19" s="1"/>
  <c r="O99" i="12"/>
  <c r="S35" i="12"/>
  <c r="H40" i="11" s="1"/>
  <c r="T35" i="12"/>
  <c r="I40" i="11" s="1"/>
  <c r="U35" i="12"/>
  <c r="V35" i="12"/>
  <c r="R35" i="12"/>
  <c r="G40" i="11" s="1"/>
  <c r="V40" i="12"/>
  <c r="R40" i="12"/>
  <c r="G45" i="11" s="1"/>
  <c r="S40" i="12"/>
  <c r="H45" i="11" s="1"/>
  <c r="T40" i="12"/>
  <c r="I45" i="11" s="1"/>
  <c r="U40" i="12"/>
  <c r="K38" i="12"/>
  <c r="H42" i="23" s="1"/>
  <c r="L38" i="12"/>
  <c r="M38" i="12"/>
  <c r="I38" i="12"/>
  <c r="F42" i="23" s="1"/>
  <c r="J38" i="12"/>
  <c r="G42" i="23" s="1"/>
  <c r="M40" i="12"/>
  <c r="I40" i="12"/>
  <c r="F44" i="23" s="1"/>
  <c r="J40" i="12"/>
  <c r="G44" i="23" s="1"/>
  <c r="K40" i="12"/>
  <c r="H44" i="23" s="1"/>
  <c r="L40" i="12"/>
  <c r="N100" i="12"/>
  <c r="J100" i="12"/>
  <c r="O100" i="12"/>
  <c r="K100" i="12"/>
  <c r="R17" i="19" s="1"/>
  <c r="N106" i="12"/>
  <c r="O106" i="12"/>
  <c r="J106" i="12"/>
  <c r="K106" i="12"/>
  <c r="R23" i="19" s="1"/>
  <c r="N108" i="12"/>
  <c r="J108" i="12"/>
  <c r="O108" i="12"/>
  <c r="K108" i="12"/>
  <c r="R25" i="19" s="1"/>
  <c r="K113" i="12"/>
  <c r="R30" i="19" s="1"/>
  <c r="N113" i="12"/>
  <c r="O113" i="12"/>
  <c r="J113" i="12"/>
  <c r="K105" i="12"/>
  <c r="R22" i="19" s="1"/>
  <c r="N105" i="12"/>
  <c r="O105" i="12"/>
  <c r="J105" i="12"/>
  <c r="K97" i="12"/>
  <c r="R14" i="19" s="1"/>
  <c r="N97" i="12"/>
  <c r="O97" i="12"/>
  <c r="J97" i="12"/>
  <c r="J121" i="12"/>
  <c r="N121" i="12"/>
  <c r="K121" i="12"/>
  <c r="O121" i="12"/>
  <c r="S39" i="12"/>
  <c r="H44" i="11" s="1"/>
  <c r="T39" i="12"/>
  <c r="U39" i="12"/>
  <c r="V39" i="12"/>
  <c r="R39" i="12"/>
  <c r="G44" i="11" s="1"/>
  <c r="R42" i="12"/>
  <c r="G47" i="11" s="1"/>
  <c r="S42" i="12"/>
  <c r="H47" i="11" s="1"/>
  <c r="T38" i="12"/>
  <c r="I43" i="11" s="1"/>
  <c r="U38" i="12"/>
  <c r="V38" i="12"/>
  <c r="R38" i="12"/>
  <c r="G43" i="11" s="1"/>
  <c r="S38" i="12"/>
  <c r="H43" i="11" s="1"/>
  <c r="W50" i="12"/>
  <c r="W47" i="12"/>
  <c r="N38" i="11"/>
  <c r="W45" i="12"/>
  <c r="W49" i="12"/>
  <c r="W46" i="12"/>
  <c r="N41" i="11"/>
  <c r="W48" i="12"/>
  <c r="W51" i="12"/>
  <c r="M125" i="12"/>
  <c r="R127" i="12"/>
  <c r="N41" i="23"/>
  <c r="N44" i="23"/>
  <c r="N37" i="23"/>
  <c r="N43" i="23"/>
  <c r="E48" i="23"/>
  <c r="N42" i="23"/>
  <c r="N39" i="23"/>
  <c r="M43" i="23"/>
  <c r="I39" i="23"/>
  <c r="N40" i="23"/>
  <c r="N38" i="23"/>
  <c r="N46" i="12"/>
  <c r="J45" i="11" l="1"/>
  <c r="T23" i="19"/>
  <c r="J47" i="11"/>
  <c r="T25" i="19"/>
  <c r="T17" i="19"/>
  <c r="T14" i="19"/>
  <c r="T22" i="19"/>
  <c r="T30" i="19"/>
  <c r="T26" i="19"/>
  <c r="T18" i="19"/>
  <c r="T13" i="19"/>
  <c r="T21" i="19"/>
  <c r="T29" i="19"/>
  <c r="T33" i="19"/>
  <c r="T12" i="19"/>
  <c r="T38" i="19"/>
  <c r="T14" i="22"/>
  <c r="T16" i="19"/>
  <c r="T24" i="19"/>
  <c r="T32" i="19"/>
  <c r="T28" i="19"/>
  <c r="T20" i="19"/>
  <c r="T13" i="22"/>
  <c r="T37" i="19"/>
  <c r="T15" i="19"/>
  <c r="T19" i="19"/>
  <c r="T27" i="19"/>
  <c r="T39" i="19"/>
  <c r="T15" i="22"/>
  <c r="T17" i="22"/>
  <c r="T41" i="19"/>
  <c r="T43" i="19"/>
  <c r="T19" i="22"/>
  <c r="T40" i="19"/>
  <c r="T16" i="22"/>
  <c r="T42" i="19"/>
  <c r="T18" i="22"/>
  <c r="T36" i="19"/>
  <c r="T12" i="22"/>
  <c r="T31" i="19"/>
  <c r="J43" i="11"/>
  <c r="J42" i="11"/>
  <c r="J39" i="11"/>
  <c r="J38" i="11"/>
  <c r="J46" i="11"/>
  <c r="J44" i="11"/>
  <c r="J40" i="11"/>
  <c r="R37" i="19"/>
  <c r="S37" i="19" s="1"/>
  <c r="R13" i="22"/>
  <c r="S13" i="22" s="1"/>
  <c r="R38" i="19"/>
  <c r="S38" i="19" s="1"/>
  <c r="R14" i="22"/>
  <c r="S14" i="22" s="1"/>
  <c r="R39" i="19"/>
  <c r="S39" i="19" s="1"/>
  <c r="R15" i="22"/>
  <c r="S15" i="22" s="1"/>
  <c r="R41" i="19"/>
  <c r="S41" i="19" s="1"/>
  <c r="R17" i="22"/>
  <c r="S17" i="22" s="1"/>
  <c r="R43" i="19"/>
  <c r="S43" i="19" s="1"/>
  <c r="R19" i="22"/>
  <c r="S19" i="22" s="1"/>
  <c r="R40" i="19"/>
  <c r="S40" i="19" s="1"/>
  <c r="R16" i="22"/>
  <c r="S16" i="22" s="1"/>
  <c r="R36" i="19"/>
  <c r="S36" i="19" s="1"/>
  <c r="R12" i="22"/>
  <c r="S12" i="22" s="1"/>
  <c r="R42" i="19"/>
  <c r="S42" i="19" s="1"/>
  <c r="R18" i="22"/>
  <c r="S18" i="22" s="1"/>
  <c r="Q22" i="19"/>
  <c r="M108" i="12"/>
  <c r="M106" i="12"/>
  <c r="M100" i="12"/>
  <c r="Q14" i="22"/>
  <c r="M97" i="12"/>
  <c r="M105" i="12"/>
  <c r="M113" i="12"/>
  <c r="Q16" i="19"/>
  <c r="M109" i="12"/>
  <c r="M101" i="12"/>
  <c r="Q15" i="22"/>
  <c r="Q13" i="19"/>
  <c r="Q19" i="22"/>
  <c r="Q13" i="22"/>
  <c r="Q27" i="19"/>
  <c r="Q41" i="19"/>
  <c r="M98" i="12"/>
  <c r="M120" i="12"/>
  <c r="Q16" i="22"/>
  <c r="M102" i="12"/>
  <c r="M110" i="12"/>
  <c r="M121" i="12"/>
  <c r="M99" i="12"/>
  <c r="M107" i="12"/>
  <c r="M115" i="12"/>
  <c r="M111" i="12"/>
  <c r="M103" i="12"/>
  <c r="M122" i="12"/>
  <c r="M96" i="12"/>
  <c r="M104" i="12"/>
  <c r="M112" i="12"/>
  <c r="M124" i="12"/>
  <c r="M126" i="12"/>
  <c r="M116" i="12"/>
  <c r="M114" i="12"/>
  <c r="M123" i="12"/>
  <c r="Q18" i="22"/>
  <c r="M119" i="12"/>
  <c r="Y42" i="12"/>
  <c r="X41" i="12"/>
  <c r="Y41" i="12"/>
  <c r="X42" i="12"/>
  <c r="W42" i="12"/>
  <c r="W34" i="12"/>
  <c r="X40" i="12"/>
  <c r="W33" i="12"/>
  <c r="W38" i="12"/>
  <c r="W37" i="12"/>
  <c r="W35" i="12"/>
  <c r="W39" i="12"/>
  <c r="W36" i="12"/>
  <c r="W40" i="12"/>
  <c r="X36" i="12"/>
  <c r="X38" i="12"/>
  <c r="Y34" i="12"/>
  <c r="X33" i="12"/>
  <c r="X39" i="12"/>
  <c r="X37" i="12"/>
  <c r="X35" i="12"/>
  <c r="Y39" i="12"/>
  <c r="Y37" i="12"/>
  <c r="Y35" i="12"/>
  <c r="I38" i="11"/>
  <c r="Y33" i="12"/>
  <c r="Y38" i="12"/>
  <c r="Y36" i="12"/>
  <c r="X34" i="12"/>
  <c r="Y40" i="12"/>
  <c r="S104" i="12"/>
  <c r="T104" i="12" s="1"/>
  <c r="Q114" i="12"/>
  <c r="Q25" i="19"/>
  <c r="S106" i="12"/>
  <c r="T106" i="12" s="1"/>
  <c r="S107" i="12"/>
  <c r="T107" i="12" s="1"/>
  <c r="P103" i="12"/>
  <c r="Q99" i="12"/>
  <c r="P107" i="12"/>
  <c r="Q115" i="12"/>
  <c r="Q104" i="12"/>
  <c r="Q120" i="12"/>
  <c r="Q119" i="12"/>
  <c r="Q102" i="12"/>
  <c r="P102" i="12"/>
  <c r="Q12" i="19"/>
  <c r="P109" i="12"/>
  <c r="Q100" i="12"/>
  <c r="P110" i="12"/>
  <c r="P112" i="12"/>
  <c r="Q110" i="12"/>
  <c r="P98" i="12"/>
  <c r="P99" i="12"/>
  <c r="Q98" i="12"/>
  <c r="P123" i="12"/>
  <c r="P120" i="12"/>
  <c r="Q123" i="12"/>
  <c r="U44" i="19"/>
  <c r="U20" i="22"/>
  <c r="Q40" i="19"/>
  <c r="Q106" i="12"/>
  <c r="Q112" i="12"/>
  <c r="P124" i="12"/>
  <c r="P114" i="12"/>
  <c r="S105" i="12"/>
  <c r="T105" i="12" s="1"/>
  <c r="Q15" i="19"/>
  <c r="Q42" i="19"/>
  <c r="Q18" i="19"/>
  <c r="Q30" i="19"/>
  <c r="Q37" i="19"/>
  <c r="S20" i="22"/>
  <c r="Q44" i="19"/>
  <c r="Q20" i="22"/>
  <c r="I44" i="11"/>
  <c r="I39" i="11"/>
  <c r="I46" i="11"/>
  <c r="Q17" i="22"/>
  <c r="Q38" i="19"/>
  <c r="R99" i="12"/>
  <c r="R98" i="12"/>
  <c r="R97" i="12"/>
  <c r="R101" i="12"/>
  <c r="R105" i="12"/>
  <c r="R109" i="12"/>
  <c r="R113" i="12"/>
  <c r="R117" i="12"/>
  <c r="R121" i="12"/>
  <c r="R125" i="12"/>
  <c r="R100" i="12"/>
  <c r="R104" i="12"/>
  <c r="R108" i="12"/>
  <c r="R112" i="12"/>
  <c r="R116" i="12"/>
  <c r="R120" i="12"/>
  <c r="R124" i="12"/>
  <c r="R103" i="12"/>
  <c r="R107" i="12"/>
  <c r="R111" i="12"/>
  <c r="R115" i="12"/>
  <c r="R119" i="12"/>
  <c r="R123" i="12"/>
  <c r="R102" i="12"/>
  <c r="R106" i="12"/>
  <c r="R110" i="12"/>
  <c r="R114" i="12"/>
  <c r="R118" i="12"/>
  <c r="R122" i="12"/>
  <c r="R95" i="12"/>
  <c r="R96" i="12"/>
  <c r="S12" i="19"/>
  <c r="S14" i="19"/>
  <c r="S22" i="19"/>
  <c r="S30" i="19"/>
  <c r="S25" i="19"/>
  <c r="S23" i="19"/>
  <c r="S17" i="19"/>
  <c r="S13" i="19"/>
  <c r="S21" i="19"/>
  <c r="S29" i="19"/>
  <c r="S33" i="19"/>
  <c r="S31" i="19"/>
  <c r="S16" i="19"/>
  <c r="S24" i="19"/>
  <c r="S32" i="19"/>
  <c r="S28" i="19"/>
  <c r="S26" i="19"/>
  <c r="S20" i="19"/>
  <c r="S18" i="19"/>
  <c r="S15" i="19"/>
  <c r="S19" i="19"/>
  <c r="S27" i="19"/>
  <c r="I40" i="23"/>
  <c r="Q97" i="12"/>
  <c r="P113" i="12"/>
  <c r="P106" i="12"/>
  <c r="P100" i="12"/>
  <c r="P97" i="12"/>
  <c r="P104" i="12"/>
  <c r="Q121" i="12"/>
  <c r="Q108" i="12"/>
  <c r="P108" i="12"/>
  <c r="P121" i="12"/>
  <c r="I43" i="23"/>
  <c r="Q39" i="19"/>
  <c r="V97" i="12"/>
  <c r="W97" i="12" s="1"/>
  <c r="V102" i="12"/>
  <c r="W102" i="12" s="1"/>
  <c r="V105" i="12"/>
  <c r="W105" i="12" s="1"/>
  <c r="V110" i="12"/>
  <c r="W110" i="12" s="1"/>
  <c r="V113" i="12"/>
  <c r="W113" i="12" s="1"/>
  <c r="V118" i="12"/>
  <c r="W118" i="12" s="1"/>
  <c r="V121" i="12"/>
  <c r="W121" i="12" s="1"/>
  <c r="V126" i="12"/>
  <c r="W126" i="12" s="1"/>
  <c r="V96" i="12"/>
  <c r="W96" i="12" s="1"/>
  <c r="V99" i="12"/>
  <c r="W99" i="12" s="1"/>
  <c r="V104" i="12"/>
  <c r="W104" i="12" s="1"/>
  <c r="V107" i="12"/>
  <c r="W107" i="12" s="1"/>
  <c r="V112" i="12"/>
  <c r="W112" i="12" s="1"/>
  <c r="V115" i="12"/>
  <c r="W115" i="12" s="1"/>
  <c r="V120" i="12"/>
  <c r="W120" i="12" s="1"/>
  <c r="V123" i="12"/>
  <c r="W123" i="12" s="1"/>
  <c r="V98" i="12"/>
  <c r="W98" i="12" s="1"/>
  <c r="V101" i="12"/>
  <c r="W101" i="12" s="1"/>
  <c r="V106" i="12"/>
  <c r="W106" i="12" s="1"/>
  <c r="V109" i="12"/>
  <c r="W109" i="12" s="1"/>
  <c r="V114" i="12"/>
  <c r="W114" i="12" s="1"/>
  <c r="V117" i="12"/>
  <c r="W117" i="12" s="1"/>
  <c r="V122" i="12"/>
  <c r="W122" i="12" s="1"/>
  <c r="V125" i="12"/>
  <c r="W125" i="12" s="1"/>
  <c r="V95" i="12"/>
  <c r="W95" i="12" s="1"/>
  <c r="V100" i="12"/>
  <c r="W100" i="12" s="1"/>
  <c r="V103" i="12"/>
  <c r="W103" i="12" s="1"/>
  <c r="V108" i="12"/>
  <c r="W108" i="12" s="1"/>
  <c r="V111" i="12"/>
  <c r="W111" i="12" s="1"/>
  <c r="V116" i="12"/>
  <c r="W116" i="12" s="1"/>
  <c r="V119" i="12"/>
  <c r="W119" i="12" s="1"/>
  <c r="V124" i="12"/>
  <c r="W124" i="12" s="1"/>
  <c r="V94" i="12"/>
  <c r="W94" i="12" s="1"/>
  <c r="I37" i="23"/>
  <c r="I38" i="23"/>
  <c r="I42" i="23"/>
  <c r="I41" i="23"/>
  <c r="I44" i="23"/>
  <c r="Q36" i="19"/>
  <c r="Q12" i="22"/>
  <c r="Q23" i="19"/>
  <c r="Q24" i="19"/>
  <c r="Q17" i="19"/>
  <c r="Q14" i="19"/>
  <c r="Q33" i="19"/>
  <c r="Q43" i="19"/>
  <c r="Q26" i="19"/>
  <c r="Q113" i="12"/>
  <c r="Q20" i="19"/>
  <c r="Q28" i="19"/>
  <c r="Q32" i="19"/>
  <c r="Q29" i="19"/>
  <c r="Q21" i="19"/>
  <c r="P96" i="12"/>
  <c r="S120" i="12"/>
  <c r="T120" i="12" s="1"/>
  <c r="S122" i="12"/>
  <c r="T122" i="12" s="1"/>
  <c r="P115" i="12"/>
  <c r="P122" i="12"/>
  <c r="S121" i="12"/>
  <c r="T121" i="12" s="1"/>
  <c r="S123" i="12"/>
  <c r="T123" i="12" s="1"/>
  <c r="P126" i="12"/>
  <c r="S112" i="12"/>
  <c r="T112" i="12" s="1"/>
  <c r="S96" i="12"/>
  <c r="T96" i="12" s="1"/>
  <c r="S113" i="12"/>
  <c r="T113" i="12" s="1"/>
  <c r="S97" i="12"/>
  <c r="T97" i="12" s="1"/>
  <c r="S114" i="12"/>
  <c r="T114" i="12" s="1"/>
  <c r="S98" i="12"/>
  <c r="T98" i="12" s="1"/>
  <c r="S115" i="12"/>
  <c r="T115" i="12" s="1"/>
  <c r="S99" i="12"/>
  <c r="T99" i="12" s="1"/>
  <c r="Q116" i="12"/>
  <c r="Q111" i="12"/>
  <c r="S116" i="12"/>
  <c r="T116" i="12" s="1"/>
  <c r="S100" i="12"/>
  <c r="T100" i="12" s="1"/>
  <c r="S117" i="12"/>
  <c r="T117" i="12" s="1"/>
  <c r="S101" i="12"/>
  <c r="T101" i="12" s="1"/>
  <c r="S118" i="12"/>
  <c r="T118" i="12" s="1"/>
  <c r="S102" i="12"/>
  <c r="T102" i="12" s="1"/>
  <c r="S119" i="12"/>
  <c r="T119" i="12" s="1"/>
  <c r="S103" i="12"/>
  <c r="T103" i="12" s="1"/>
  <c r="Q126" i="12"/>
  <c r="P116" i="12"/>
  <c r="S124" i="12"/>
  <c r="T124" i="12" s="1"/>
  <c r="S108" i="12"/>
  <c r="T108" i="12" s="1"/>
  <c r="S125" i="12"/>
  <c r="T125" i="12" s="1"/>
  <c r="S109" i="12"/>
  <c r="T109" i="12" s="1"/>
  <c r="S126" i="12"/>
  <c r="T126" i="12" s="1"/>
  <c r="S110" i="12"/>
  <c r="T110" i="12" s="1"/>
  <c r="S94" i="12"/>
  <c r="T94" i="12" s="1"/>
  <c r="S111" i="12"/>
  <c r="T111" i="12" s="1"/>
  <c r="S95" i="12"/>
  <c r="T95" i="12" s="1"/>
  <c r="P111" i="12"/>
  <c r="Q96" i="12"/>
  <c r="P105" i="12"/>
  <c r="Q107" i="12"/>
  <c r="P119" i="12"/>
  <c r="P101" i="12"/>
  <c r="Q105" i="12"/>
  <c r="Q122" i="12"/>
  <c r="Q124" i="12"/>
  <c r="Q109" i="12"/>
  <c r="Q103" i="12"/>
  <c r="P125" i="12"/>
  <c r="Q101" i="12"/>
  <c r="Q125" i="12"/>
  <c r="P95" i="12"/>
  <c r="Q95" i="12"/>
  <c r="O34" i="12"/>
  <c r="N37" i="12"/>
  <c r="N38" i="12"/>
  <c r="N36" i="12"/>
  <c r="O40" i="12"/>
  <c r="O35" i="12"/>
  <c r="O37" i="12"/>
  <c r="N34" i="12"/>
  <c r="N39" i="12"/>
  <c r="O38" i="12"/>
  <c r="O36" i="12"/>
  <c r="N35" i="12"/>
  <c r="O39" i="12"/>
  <c r="N40" i="12"/>
  <c r="O52" i="12"/>
  <c r="N52" i="12"/>
  <c r="O51" i="12"/>
  <c r="N48" i="12"/>
  <c r="N33" i="12"/>
  <c r="N51" i="12"/>
  <c r="N45" i="12"/>
  <c r="O33" i="12"/>
  <c r="O47" i="12"/>
  <c r="O50" i="12"/>
  <c r="O49" i="12"/>
  <c r="O46" i="12"/>
  <c r="N47" i="12"/>
  <c r="N49" i="12"/>
  <c r="O48" i="12"/>
  <c r="O45" i="12"/>
  <c r="N50" i="12"/>
  <c r="U40" i="19" l="1"/>
  <c r="U14" i="19"/>
  <c r="U13" i="22"/>
  <c r="U23" i="19"/>
  <c r="U32" i="19"/>
  <c r="U17" i="22"/>
  <c r="U38" i="19"/>
  <c r="U12" i="22"/>
  <c r="U20" i="19"/>
  <c r="U29" i="19"/>
  <c r="U36" i="19"/>
  <c r="U16" i="22"/>
  <c r="U13" i="19"/>
  <c r="U17" i="19"/>
  <c r="U21" i="19"/>
  <c r="U19" i="19"/>
  <c r="U37" i="19"/>
  <c r="U41" i="19"/>
  <c r="U15" i="19"/>
  <c r="U14" i="22"/>
  <c r="U27" i="19"/>
  <c r="U33" i="19"/>
  <c r="U22" i="19"/>
  <c r="U28" i="19"/>
  <c r="U42" i="19"/>
  <c r="U18" i="22"/>
  <c r="U16" i="19"/>
  <c r="U39" i="19"/>
  <c r="U15" i="22"/>
  <c r="U18" i="19"/>
  <c r="U24" i="19"/>
  <c r="U12" i="19"/>
  <c r="U30" i="19"/>
  <c r="U31" i="19"/>
  <c r="U26" i="19"/>
  <c r="U25" i="19"/>
</calcChain>
</file>

<file path=xl/sharedStrings.xml><?xml version="1.0" encoding="utf-8"?>
<sst xmlns="http://schemas.openxmlformats.org/spreadsheetml/2006/main" count="44356" uniqueCount="10193">
  <si>
    <t>NOTES:</t>
  </si>
  <si>
    <t>Males</t>
  </si>
  <si>
    <t>Females</t>
  </si>
  <si>
    <t>Chart title:</t>
  </si>
  <si>
    <t>For vlookup</t>
  </si>
  <si>
    <t>Wales</t>
  </si>
  <si>
    <t>Betsi Cadwaladr UHB</t>
  </si>
  <si>
    <t xml:space="preserve">  Isle of Anglesey</t>
  </si>
  <si>
    <t xml:space="preserve">  Gwynedd</t>
  </si>
  <si>
    <t xml:space="preserve">  Conwy</t>
  </si>
  <si>
    <t xml:space="preserve">  Denbighshire</t>
  </si>
  <si>
    <t xml:space="preserve">  Flintshire</t>
  </si>
  <si>
    <t xml:space="preserve">  Wrexham</t>
  </si>
  <si>
    <t>Powys tHB</t>
  </si>
  <si>
    <t>Hywel Dda UHB</t>
  </si>
  <si>
    <t xml:space="preserve">  Ceredigion</t>
  </si>
  <si>
    <t xml:space="preserve">  Pembrokeshire</t>
  </si>
  <si>
    <t xml:space="preserve">  Carmarthenshire</t>
  </si>
  <si>
    <t>ABM UHB</t>
  </si>
  <si>
    <t xml:space="preserve">  Swansea</t>
  </si>
  <si>
    <t xml:space="preserve">  Neath Port Talbot</t>
  </si>
  <si>
    <t xml:space="preserve">  Bridgend</t>
  </si>
  <si>
    <t>Cardiff and Vale UHB</t>
  </si>
  <si>
    <t xml:space="preserve">  The Vale of Glamorgan</t>
  </si>
  <si>
    <t xml:space="preserve">  Cardiff</t>
  </si>
  <si>
    <t>Cwm Taf UHB</t>
  </si>
  <si>
    <t xml:space="preserve">  Rhondda Cynon Taf</t>
  </si>
  <si>
    <t xml:space="preserve">  Merthyr Tydfil</t>
  </si>
  <si>
    <t>Aneurin Bevan UHB</t>
  </si>
  <si>
    <t xml:space="preserve">  Caerphilly</t>
  </si>
  <si>
    <t xml:space="preserve">  Blaenau Gwent</t>
  </si>
  <si>
    <t xml:space="preserve">  Torfaen</t>
  </si>
  <si>
    <t xml:space="preserve">  Monmouthshire</t>
  </si>
  <si>
    <t xml:space="preserve">  Newport</t>
  </si>
  <si>
    <t>Cell link</t>
  </si>
  <si>
    <t>Area to look up</t>
  </si>
  <si>
    <t>Area</t>
  </si>
  <si>
    <t>Isle of Anglesey</t>
  </si>
  <si>
    <t>Gwynedd</t>
  </si>
  <si>
    <t>Conwy</t>
  </si>
  <si>
    <t>Denbighshire</t>
  </si>
  <si>
    <t>Flintshire</t>
  </si>
  <si>
    <t>Wrexham</t>
  </si>
  <si>
    <t>Ceredigion</t>
  </si>
  <si>
    <t>Pembrokeshire</t>
  </si>
  <si>
    <t>Carmarthenshire</t>
  </si>
  <si>
    <t>Swansea</t>
  </si>
  <si>
    <t>Neath Port Talbot</t>
  </si>
  <si>
    <t>Bridgend</t>
  </si>
  <si>
    <t>The Vale of Glamorgan</t>
  </si>
  <si>
    <t>Cardiff</t>
  </si>
  <si>
    <t>Rhondda Cynon Taf</t>
  </si>
  <si>
    <t>Merthyr Tydfil</t>
  </si>
  <si>
    <t>Caerphilly</t>
  </si>
  <si>
    <t>Blaenau Gwent</t>
  </si>
  <si>
    <t>Torfaen</t>
  </si>
  <si>
    <t>Monmouthshire</t>
  </si>
  <si>
    <t>Newport</t>
  </si>
  <si>
    <t>Category to look up</t>
  </si>
  <si>
    <r>
      <t xml:space="preserve">List box choices: </t>
    </r>
    <r>
      <rPr>
        <b/>
        <u/>
        <sz val="10"/>
        <color theme="1"/>
        <rFont val="Calibri"/>
        <family val="2"/>
        <scheme val="minor"/>
      </rPr>
      <t>area</t>
    </r>
  </si>
  <si>
    <r>
      <t xml:space="preserve">List box choices: </t>
    </r>
    <r>
      <rPr>
        <b/>
        <u/>
        <sz val="10"/>
        <color theme="1"/>
        <rFont val="Calibri"/>
        <family val="2"/>
        <scheme val="minor"/>
      </rPr>
      <t>sex</t>
    </r>
  </si>
  <si>
    <t>1. Input values for list boxes and chosen options</t>
  </si>
  <si>
    <t>For chart title</t>
  </si>
  <si>
    <t>Category for chart title</t>
  </si>
  <si>
    <t>males</t>
  </si>
  <si>
    <t>females</t>
  </si>
  <si>
    <t>Area for title / legend</t>
  </si>
  <si>
    <t>Table title:</t>
  </si>
  <si>
    <t>Figure 1</t>
  </si>
  <si>
    <t>Copying and pasting charts and tables to use in documents, reports or presentations</t>
  </si>
  <si>
    <t xml:space="preserve">Why use this method to copy and paste charts </t>
  </si>
  <si>
    <t>If the standard {Copy} and {Paste} option is used for inserting Excel charts into documents, reports</t>
  </si>
  <si>
    <t>or presentations then frequently the chart will lose some of its formatting and/or the axes labels may be</t>
  </si>
  <si>
    <t>truncated. Similarly, table column sizes are often distorted using the standard {Copy} and {Paste}</t>
  </si>
  <si>
    <t>method if a table is too wide. The technique described below overcomes these issues.</t>
  </si>
  <si>
    <t>Copying and pasting a chart</t>
  </si>
  <si>
    <t xml:space="preserve">Select the chart you want to copy by left clicking on it once i.e. so that the surrounding points are </t>
  </si>
  <si>
    <t>On the 'Home' tab click the paste icon</t>
  </si>
  <si>
    <t xml:space="preserve">Using your mouse click on the point where you want to insert a copy of the chart e.g. in a Word </t>
  </si>
  <si>
    <t>document / presentation</t>
  </si>
  <si>
    <t>Figure 2</t>
  </si>
  <si>
    <t xml:space="preserve">Patient Episode Database for Wales (PEDW), NHS Wales Informatics Service (NWIS)
</t>
  </si>
  <si>
    <t>Alcohol-specific mortality</t>
  </si>
  <si>
    <t>Alcohol-attributable mortality</t>
  </si>
  <si>
    <t>Mortality from chronic liver disease and cirrhosis</t>
  </si>
  <si>
    <r>
      <t xml:space="preserve">List box choices: </t>
    </r>
    <r>
      <rPr>
        <b/>
        <u/>
        <sz val="10"/>
        <color theme="1"/>
        <rFont val="Calibri"/>
        <family val="2"/>
        <scheme val="minor"/>
      </rPr>
      <t>indicator</t>
    </r>
  </si>
  <si>
    <t>Sp_Mort</t>
  </si>
  <si>
    <t>Att_Mort</t>
  </si>
  <si>
    <t>Liver_Mort</t>
  </si>
  <si>
    <t>Sp_Adm_All</t>
  </si>
  <si>
    <t>Sp_Adm_U18</t>
  </si>
  <si>
    <t>Att_Adm_P1</t>
  </si>
  <si>
    <t>Att_Adm_P2</t>
  </si>
  <si>
    <t>Att_Adm_E1</t>
  </si>
  <si>
    <t>Att_Adm_E2</t>
  </si>
  <si>
    <t>lookup</t>
  </si>
  <si>
    <t>Period</t>
  </si>
  <si>
    <t>Sex</t>
  </si>
  <si>
    <t>EASR</t>
  </si>
  <si>
    <t>LCL</t>
  </si>
  <si>
    <t>UCL</t>
  </si>
  <si>
    <t>Persons</t>
  </si>
  <si>
    <t>Powys THB</t>
  </si>
  <si>
    <t>Hywel Dda HB</t>
  </si>
  <si>
    <t>Cardiff &amp; Vale UHB</t>
  </si>
  <si>
    <t>Cwm Taf HB</t>
  </si>
  <si>
    <t>Aneurin Bevan HB</t>
  </si>
  <si>
    <t>EASR LCL</t>
  </si>
  <si>
    <t>EASR UCL</t>
  </si>
  <si>
    <t>error +</t>
  </si>
  <si>
    <t>error -</t>
  </si>
  <si>
    <t>Indicator</t>
  </si>
  <si>
    <t>This sheet combines data from data sheets, forming the dataset that the interactive element will look up from</t>
  </si>
  <si>
    <t>Produced by statement:</t>
  </si>
  <si>
    <t>For produced by statement:</t>
  </si>
  <si>
    <t>3. Use lookup keys to extract chosen data from 'All data' sheet for presentation</t>
  </si>
  <si>
    <t>ADDE &amp; MYE (ONS)</t>
  </si>
  <si>
    <t>PEDW (NWIS) &amp; MYE (ONS)</t>
  </si>
  <si>
    <t>Indicator:</t>
  </si>
  <si>
    <t>Av_Ann_Count</t>
  </si>
  <si>
    <t>Crude_Rate</t>
  </si>
  <si>
    <t>-</t>
  </si>
  <si>
    <t>Least deprived fifth</t>
  </si>
  <si>
    <t>Next least deprived</t>
  </si>
  <si>
    <t>Middle deprived</t>
  </si>
  <si>
    <t>Next most deprived</t>
  </si>
  <si>
    <t>Most deprived fifth</t>
  </si>
  <si>
    <t>Footnote:</t>
  </si>
  <si>
    <t>Comparability Ratio footnote:</t>
  </si>
  <si>
    <t>M</t>
  </si>
  <si>
    <t>A</t>
  </si>
  <si>
    <t>2003-2005</t>
  </si>
  <si>
    <t>2004-2006</t>
  </si>
  <si>
    <t>2005-2007</t>
  </si>
  <si>
    <t>2006-2008</t>
  </si>
  <si>
    <t>2007-2009</t>
  </si>
  <si>
    <t>2008-2010</t>
  </si>
  <si>
    <t>2009-2011</t>
  </si>
  <si>
    <t>2010-2012</t>
  </si>
  <si>
    <t>Powys</t>
  </si>
  <si>
    <t>5. Use lookup keys to extract chosen data from 'All data' sheet for presentation</t>
  </si>
  <si>
    <t xml:space="preserve"> in LA/HB comparison chart / table</t>
  </si>
  <si>
    <t>Period selection for comparison lookup:</t>
  </si>
  <si>
    <t>Wales line</t>
  </si>
  <si>
    <t>Wales line 1dp</t>
  </si>
  <si>
    <t>XY</t>
  </si>
  <si>
    <t>Comparison charts</t>
  </si>
  <si>
    <t>MLL due to alcohol??</t>
  </si>
  <si>
    <t>Format names in output table:</t>
  </si>
  <si>
    <t>England</t>
  </si>
  <si>
    <t>England line</t>
  </si>
  <si>
    <t>England line 1dp</t>
  </si>
  <si>
    <t>Betsi Cadwaladr</t>
  </si>
  <si>
    <t>Hywel Dda</t>
  </si>
  <si>
    <t xml:space="preserve">Powys </t>
  </si>
  <si>
    <t>Abertawe Bro Morgannwg</t>
  </si>
  <si>
    <t>Cwm Taf</t>
  </si>
  <si>
    <t>Cardiff &amp; Vale</t>
  </si>
  <si>
    <t>Aneurin Bevan</t>
  </si>
  <si>
    <t>WHS_Above</t>
  </si>
  <si>
    <t>2011-2012</t>
  </si>
  <si>
    <t>% drinking above guidelines</t>
  </si>
  <si>
    <t>% heavy (binge) drinking</t>
  </si>
  <si>
    <t>% very heavy drinking</t>
  </si>
  <si>
    <t>WHS_Binge</t>
  </si>
  <si>
    <t>WHS_Heavy</t>
  </si>
  <si>
    <t>Welsh Health Survey (WG)</t>
  </si>
  <si>
    <t>W</t>
  </si>
  <si>
    <t>Lookup for LA/HB names in WHS data to be consistent:</t>
  </si>
  <si>
    <t>Column header:</t>
  </si>
  <si>
    <t>Crude rate</t>
  </si>
  <si>
    <t>4. Create required information for chart titles / legends/ footers</t>
  </si>
  <si>
    <t>- All indicators in the trend analysis</t>
  </si>
  <si>
    <t>- Alcohol-specific mortality</t>
  </si>
  <si>
    <t>- Alcohol-attributable mortality</t>
  </si>
  <si>
    <t>- Mortality from chronic liver disease and cirrhosis</t>
  </si>
  <si>
    <t>- Alcohol-specific admissions, all ages (person-based)</t>
  </si>
  <si>
    <t>- Alcohol-specific admissions, under 18s (person-based)</t>
  </si>
  <si>
    <t xml:space="preserve">Welsh Health Survey (WHS), Welsh Government (WG) </t>
  </si>
  <si>
    <t>Mortality from chronic liver disease &amp; cirrhosis</t>
  </si>
  <si>
    <t>Alcohol-specific admissions (all ages)</t>
  </si>
  <si>
    <t>Alcohol-specific admissions (under 18s)</t>
  </si>
  <si>
    <t>Alcohol-attributable admissions (persons)</t>
  </si>
  <si>
    <t>Alcohol-attributable admissions (episodes)</t>
  </si>
  <si>
    <t>Alcohol-attributable admissions (persons &amp; new primary diagnosis)</t>
  </si>
  <si>
    <t xml:space="preserve">Alcohol-attributable admission (episodes &amp; new primary diagnosis) </t>
  </si>
  <si>
    <t>Percentage of adults reporting drinking above guidelines (males over 4 units, females over 3 units) on the heaviest drinking day in the past week</t>
  </si>
  <si>
    <t>Percentage of adults reporting heavy (binge) drinking (males over 8 units, females over 6 units) on the heaviest drinking day in the past week</t>
  </si>
  <si>
    <t>Percentage of adults reporting very heavy drinking (males over 12 units, females over 9 units) on the heaviest drinking day in the past week</t>
  </si>
  <si>
    <r>
      <t xml:space="preserve">EASR* </t>
    </r>
    <r>
      <rPr>
        <sz val="8"/>
        <color rgb="FF000080"/>
        <rFont val="Verdana"/>
        <family val="2"/>
      </rPr>
      <t>(95% CI)</t>
    </r>
  </si>
  <si>
    <t>Compared to Wales**</t>
  </si>
  <si>
    <t xml:space="preserve">** Statistical significance is determined using the confidence intervals (CIs) of the local value. If the national average falls outside the local CI, the difference is deemed to be statistically significant. </t>
  </si>
  <si>
    <t>CI = confidence interval</t>
  </si>
  <si>
    <t xml:space="preserve">* European age-standardised rate per 100,000 using the 2013 European Standard Population             </t>
  </si>
  <si>
    <t xml:space="preserve"> CI = confidence interval</t>
  </si>
  <si>
    <t>†</t>
  </si>
  <si>
    <t>Symbol:</t>
  </si>
  <si>
    <t>Select indicators to go into the listbox:</t>
  </si>
  <si>
    <t>Alcohol indicators</t>
  </si>
  <si>
    <t>Mortality</t>
  </si>
  <si>
    <t>Hospital admissions</t>
  </si>
  <si>
    <t>Indicators included in the LA and HB comparison:</t>
  </si>
  <si>
    <t>Indicators included in the trend analysis:</t>
  </si>
  <si>
    <t>- Percentage of adults reporting drinking above guidelines (males over 4 units, females over 3 units) on the heaviest drinking day in the past week</t>
  </si>
  <si>
    <t>- Percentage of adults reporting heavy (binge) drinking (males over 8 units, females over 6 units) on the heaviest drinking day in the past week</t>
  </si>
  <si>
    <t>- Percentage of adults reporting very heavy drinking (males over 12 units, females over 9 units) on the heaviest drinking day in the past week</t>
  </si>
  <si>
    <t>The 2013 European Standard population (ESP) has been used in the calculation of the EASR for mortality and admission indicators (see technical guide for more details).</t>
  </si>
  <si>
    <t>Aggregated weightings from the 2013 ESP have been used in the calculation of the age-standardised percentages for the WHS indicators (see technical guide for more details).</t>
  </si>
  <si>
    <t xml:space="preserve"> in trend chart / table: Mortality</t>
  </si>
  <si>
    <t xml:space="preserve"> in trend chart / table: Admissions</t>
  </si>
  <si>
    <t>Cell link:Mortality</t>
  </si>
  <si>
    <t>Cell link:Admissions</t>
  </si>
  <si>
    <t xml:space="preserve"> Mortality Trends</t>
  </si>
  <si>
    <t>2. Use chosen options to generate lookup keys: Mortality trends</t>
  </si>
  <si>
    <t>2. Use chosen options to generate lookup keys:Admission trends</t>
  </si>
  <si>
    <t>Admission Trends</t>
  </si>
  <si>
    <t>Cell link: Comparisons</t>
  </si>
  <si>
    <t>Footnotes:</t>
  </si>
  <si>
    <t>Definition</t>
  </si>
  <si>
    <t>Demography</t>
  </si>
  <si>
    <t>Data source</t>
  </si>
  <si>
    <t>Geography</t>
  </si>
  <si>
    <t>Contact</t>
  </si>
  <si>
    <t>publichealthwalesobservatory@wales.nhs.uk</t>
  </si>
  <si>
    <t>England (where available); Wales; local authorities; health boards (selectable by either health board or local authority)</t>
  </si>
  <si>
    <t>Statistics</t>
  </si>
  <si>
    <t>persons</t>
  </si>
  <si>
    <t>PEDW (NWIS), fractions (PHE) &amp; MYE (ONS)</t>
  </si>
  <si>
    <t>fractions (PHE), ADDE &amp; MYE (ONS)</t>
  </si>
  <si>
    <t>CI = confidence interval        '-' = not applicable</t>
  </si>
  <si>
    <t>- Alcohol-attributable admissions (person-based, broad)</t>
  </si>
  <si>
    <t>- Alcohol-attributable admission (person-based, narrow)</t>
  </si>
  <si>
    <t>- Alcohol-attributable admissions (episode-based, broad)</t>
  </si>
  <si>
    <t xml:space="preserve">- Alcohol-attributable admission (episode-based, narrow) 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</si>
  <si>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</si>
  <si>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</si>
  <si>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</si>
  <si>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</si>
  <si>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</si>
  <si>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</si>
  <si>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</si>
  <si>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</si>
  <si>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</si>
  <si>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</si>
  <si>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Financial year:</t>
  </si>
  <si>
    <t>Period for chart titles:</t>
  </si>
  <si>
    <t>EASR/age-adjusted percentage (1dp)</t>
  </si>
  <si>
    <t>Alcohol-attributable hospital admissions (person-based, broad)</t>
  </si>
  <si>
    <t>Alcohol-attributable hospital admissions (person-based, narrow)</t>
  </si>
  <si>
    <t>Alcohol-attributable hospital admissions (episode-based, broad)</t>
  </si>
  <si>
    <t>Alcohol-specific hospital admissions (person-based)</t>
  </si>
  <si>
    <t>all ages,</t>
  </si>
  <si>
    <t>under 18s,</t>
  </si>
  <si>
    <t>For alcohol-specific titles:</t>
  </si>
  <si>
    <t>Average annual count</t>
  </si>
  <si>
    <t>Alcohol-attributable admissions (person, broad)</t>
  </si>
  <si>
    <t>Alcohol-attributable admissions (person, narrow)</t>
  </si>
  <si>
    <t>Alcohol-attributable admissions (episode, broad)</t>
  </si>
  <si>
    <t xml:space="preserve">Alcohol-attributable admissions (episode, narrow) </t>
  </si>
  <si>
    <t>Alcohol-attributable hospital admissions (episode-based, narrow)</t>
  </si>
  <si>
    <t>1dp</t>
  </si>
  <si>
    <t>Rolling financial year (for U18 analysis):</t>
  </si>
  <si>
    <t>AU</t>
  </si>
  <si>
    <t xml:space="preserve"> </t>
  </si>
  <si>
    <t>Rate for chart</t>
  </si>
  <si>
    <t>ABMU</t>
  </si>
  <si>
    <t>Cardiff and Vale</t>
  </si>
  <si>
    <t>MLL</t>
  </si>
  <si>
    <t>- Months of life lost due to alcohol, males and females aged under 75</t>
  </si>
  <si>
    <t>MLL Comparison charts</t>
  </si>
  <si>
    <t>For lookup:</t>
  </si>
  <si>
    <r>
      <t xml:space="preserve">List box choices: </t>
    </r>
    <r>
      <rPr>
        <b/>
        <u/>
        <sz val="10"/>
        <color theme="1"/>
        <rFont val="Calibri"/>
        <family val="2"/>
        <scheme val="minor"/>
      </rPr>
      <t>MLL sex</t>
    </r>
  </si>
  <si>
    <t>Months of life lost due to alcohol</t>
  </si>
  <si>
    <t>ADDE, Life Tables for Wales &amp; MYE (ONS)</t>
  </si>
  <si>
    <t xml:space="preserve">6. MLL Analysis: Use lookup keys to extract chosen data from 'All data' </t>
  </si>
  <si>
    <t xml:space="preserve"> sheet for presentation in LA/HB comparison chart / table</t>
  </si>
  <si>
    <r>
      <rPr>
        <sz val="10"/>
        <color theme="1"/>
        <rFont val="verdana"/>
        <family val="2"/>
      </rPr>
      <t>†</t>
    </r>
    <r>
      <rPr>
        <sz val="9"/>
        <color theme="1"/>
        <rFont val="Calibri"/>
        <family val="2"/>
      </rPr>
      <t xml:space="preserve"> Adjusted for ICD-10 coding changes.</t>
    </r>
  </si>
  <si>
    <r>
      <rPr>
        <sz val="10"/>
        <color theme="1"/>
        <rFont val="verdana"/>
        <family val="2"/>
      </rPr>
      <t>†</t>
    </r>
    <r>
      <rPr>
        <sz val="9"/>
        <color theme="1"/>
        <rFont val="Calibri"/>
        <family val="2"/>
      </rPr>
      <t xml:space="preserve"> Adjusted for ICD-10 coding changes</t>
    </r>
  </si>
  <si>
    <t>Months of life lost</t>
  </si>
  <si>
    <t xml:space="preserve">Persons / males / females </t>
  </si>
  <si>
    <t>Average annual count, crude rate and European age-standardised rates with 95% confidence intervals, age-standardised percentage with 95% confidence intervals</t>
  </si>
  <si>
    <t>Mortality indicators have been adjusted for ICD-10 coding changes.</t>
  </si>
  <si>
    <t>Months of life lost have been calculated using the 2013 ESP and Life Tables for Wales (see technical guide for more details).</t>
  </si>
  <si>
    <t>Please note: Age-standardised rates based on an annual average below 7 may be unreliable.</t>
  </si>
  <si>
    <t xml:space="preserve">Age-standardised rates based on an annual average below 7 may be unreliable. This affects the following indicators: </t>
  </si>
  <si>
    <t>Wales local authorites</t>
  </si>
  <si>
    <t>Wales health boards</t>
  </si>
  <si>
    <t xml:space="preserve">Area for chart title </t>
  </si>
  <si>
    <t>Chart title:LA</t>
  </si>
  <si>
    <t>Chart title:HB</t>
  </si>
  <si>
    <t>Table title:LA</t>
  </si>
  <si>
    <t>Table title:HB</t>
  </si>
  <si>
    <t>Please note: Age-standardised rates based on an annual average below 7 may be unreliable. LAPE data for England is presented for indicators where comparable data is available.</t>
  </si>
  <si>
    <t>LA/HB comparison: 2012 (admissions), 2011-2012 (WHS indicators), 2010-2012 (months of life lost indicator and mortality indicators)</t>
  </si>
  <si>
    <t>Attributable fractions, Public Health England (PHE)</t>
  </si>
  <si>
    <t>Trend analysis: 2003-2012 - annual trend by financial year for admissions and 3-year rolling trend for mortality indicators</t>
  </si>
  <si>
    <t>Sp_Mort_Males_2002-2004Wales</t>
  </si>
  <si>
    <t>2002-2004</t>
  </si>
  <si>
    <t>Sp_Mort_Males_2002-2004Least deprived fifth</t>
  </si>
  <si>
    <t>Sp_Mort_Males_2002-2004Next least deprived</t>
  </si>
  <si>
    <t>Sp_Mort_Males_2002-2004Middle deprived</t>
  </si>
  <si>
    <t>Sp_Mort_Males_2002-2004Next most deprived</t>
  </si>
  <si>
    <t>Sp_Mort_Males_2002-2004Most deprived fifth</t>
  </si>
  <si>
    <t>Sp_Mort_Males_2002-2004Betsi Cadwaladr UHB</t>
  </si>
  <si>
    <t>Sp_Mort_Males_2002-2004Isle of Anglesey</t>
  </si>
  <si>
    <t>Sp_Mort_Males_2002-2004Gwynedd</t>
  </si>
  <si>
    <t>Sp_Mort_Males_2002-2004Conwy</t>
  </si>
  <si>
    <t>Sp_Mort_Males_2002-2004Denbighshire</t>
  </si>
  <si>
    <t>Sp_Mort_Males_2002-2004Flintshire</t>
  </si>
  <si>
    <t>Sp_Mort_Males_2002-2004Wrexham</t>
  </si>
  <si>
    <t>Sp_Mort_Males_2002-2004Powys THB</t>
  </si>
  <si>
    <t>Sp_Mort_Males_2002-2004Hywel Dda HB</t>
  </si>
  <si>
    <t>Sp_Mort_Males_2002-2004Ceredigion</t>
  </si>
  <si>
    <t>Sp_Mort_Males_2002-2004Pembrokeshire</t>
  </si>
  <si>
    <t>Sp_Mort_Males_2002-2004Carmarthenshire</t>
  </si>
  <si>
    <t>Sp_Mort_Males_2002-2004ABM UHB</t>
  </si>
  <si>
    <t>Sp_Mort_Males_2002-2004Swansea</t>
  </si>
  <si>
    <t>Sp_Mort_Males_2002-2004Neath Port Talbot</t>
  </si>
  <si>
    <t>Sp_Mort_Males_2002-2004Bridgend</t>
  </si>
  <si>
    <t>Sp_Mort_Males_2002-2004Cardiff &amp; Vale UHB</t>
  </si>
  <si>
    <t>Sp_Mort_Males_2002-2004The Vale of Glamorgan</t>
  </si>
  <si>
    <t>Sp_Mort_Males_2002-2004Cardiff</t>
  </si>
  <si>
    <t>Sp_Mort_Males_2002-2004Cwm Taf HB</t>
  </si>
  <si>
    <t>Sp_Mort_Males_2002-2004Rhondda Cynon Taf</t>
  </si>
  <si>
    <t>Sp_Mort_Males_2002-2004Merthyr Tydfil</t>
  </si>
  <si>
    <t>Sp_Mort_Males_2002-2004Aneurin Bevan HB</t>
  </si>
  <si>
    <t>Sp_Mort_Males_2002-2004Caerphilly</t>
  </si>
  <si>
    <t>Sp_Mort_Males_2002-2004Blaenau Gwent</t>
  </si>
  <si>
    <t>Sp_Mort_Males_2002-2004Torfaen</t>
  </si>
  <si>
    <t>Sp_Mort_Males_2002-2004Monmouthshire</t>
  </si>
  <si>
    <t>Sp_Mort_Males_2002-2004Newport</t>
  </si>
  <si>
    <t>Sp_Mort_Males_2003-2005Wales</t>
  </si>
  <si>
    <t>Sp_Mort_Males_2003-2005Least deprived fifth</t>
  </si>
  <si>
    <t>Sp_Mort_Males_2003-2005Next least deprived</t>
  </si>
  <si>
    <t>Sp_Mort_Males_2003-2005Middle deprived</t>
  </si>
  <si>
    <t>Sp_Mort_Males_2003-2005Next most deprived</t>
  </si>
  <si>
    <t>Sp_Mort_Males_2003-2005Most deprived fifth</t>
  </si>
  <si>
    <t>Sp_Mort_Males_2003-2005Betsi Cadwaladr UHB</t>
  </si>
  <si>
    <t>Sp_Mort_Males_2003-2005Isle of Anglesey</t>
  </si>
  <si>
    <t>Sp_Mort_Males_2003-2005Gwynedd</t>
  </si>
  <si>
    <t>Sp_Mort_Males_2003-2005Conwy</t>
  </si>
  <si>
    <t>Sp_Mort_Males_2003-2005Denbighshire</t>
  </si>
  <si>
    <t>Sp_Mort_Males_2003-2005Flintshire</t>
  </si>
  <si>
    <t>Sp_Mort_Males_2003-2005Wrexham</t>
  </si>
  <si>
    <t>Sp_Mort_Males_2003-2005Powys THB</t>
  </si>
  <si>
    <t>Sp_Mort_Males_2003-2005Hywel Dda HB</t>
  </si>
  <si>
    <t>Sp_Mort_Males_2003-2005Ceredigion</t>
  </si>
  <si>
    <t>Sp_Mort_Males_2003-2005Pembrokeshire</t>
  </si>
  <si>
    <t>Sp_Mort_Males_2003-2005Carmarthenshire</t>
  </si>
  <si>
    <t>Sp_Mort_Males_2003-2005ABM UHB</t>
  </si>
  <si>
    <t>Sp_Mort_Males_2003-2005Swansea</t>
  </si>
  <si>
    <t>Sp_Mort_Males_2003-2005Neath Port Talbot</t>
  </si>
  <si>
    <t>Sp_Mort_Males_2003-2005Bridgend</t>
  </si>
  <si>
    <t>Sp_Mort_Males_2003-2005Cardiff &amp; Vale UHB</t>
  </si>
  <si>
    <t>Sp_Mort_Males_2003-2005The Vale of Glamorgan</t>
  </si>
  <si>
    <t>Sp_Mort_Males_2003-2005Cardiff</t>
  </si>
  <si>
    <t>Sp_Mort_Males_2003-2005Cwm Taf HB</t>
  </si>
  <si>
    <t>Sp_Mort_Males_2003-2005Rhondda Cynon Taf</t>
  </si>
  <si>
    <t>Sp_Mort_Males_2003-2005Merthyr Tydfil</t>
  </si>
  <si>
    <t>Sp_Mort_Males_2003-2005Aneurin Bevan HB</t>
  </si>
  <si>
    <t>Sp_Mort_Males_2003-2005Caerphilly</t>
  </si>
  <si>
    <t>Sp_Mort_Males_2003-2005Blaenau Gwent</t>
  </si>
  <si>
    <t>Sp_Mort_Males_2003-2005Torfaen</t>
  </si>
  <si>
    <t>Sp_Mort_Males_2003-2005Monmouthshire</t>
  </si>
  <si>
    <t>Sp_Mort_Males_2003-2005Newport</t>
  </si>
  <si>
    <t>Sp_Mort_Males_2004-2006Wales</t>
  </si>
  <si>
    <t>Sp_Mort_Males_2004-2006Least deprived fifth</t>
  </si>
  <si>
    <t>Sp_Mort_Males_2004-2006Next least deprived</t>
  </si>
  <si>
    <t>Sp_Mort_Males_2004-2006Middle deprived</t>
  </si>
  <si>
    <t>Sp_Mort_Males_2004-2006Next most deprived</t>
  </si>
  <si>
    <t>Sp_Mort_Males_2004-2006Most deprived fifth</t>
  </si>
  <si>
    <t>Sp_Mort_Males_2004-2006Betsi Cadwaladr UHB</t>
  </si>
  <si>
    <t>Sp_Mort_Males_2004-2006Isle of Anglesey</t>
  </si>
  <si>
    <t>Sp_Mort_Males_2004-2006Gwynedd</t>
  </si>
  <si>
    <t>Sp_Mort_Males_2004-2006Conwy</t>
  </si>
  <si>
    <t>Sp_Mort_Males_2004-2006Denbighshire</t>
  </si>
  <si>
    <t>Sp_Mort_Males_2004-2006Flintshire</t>
  </si>
  <si>
    <t>Sp_Mort_Males_2004-2006Wrexham</t>
  </si>
  <si>
    <t>Sp_Mort_Males_2004-2006Powys THB</t>
  </si>
  <si>
    <t>Sp_Mort_Males_2004-2006Hywel Dda HB</t>
  </si>
  <si>
    <t>Sp_Mort_Males_2004-2006Ceredigion</t>
  </si>
  <si>
    <t>Sp_Mort_Males_2004-2006Pembrokeshire</t>
  </si>
  <si>
    <t>Sp_Mort_Males_2004-2006Carmarthenshire</t>
  </si>
  <si>
    <t>Sp_Mort_Males_2004-2006ABM UHB</t>
  </si>
  <si>
    <t>Sp_Mort_Males_2004-2006Swansea</t>
  </si>
  <si>
    <t>Sp_Mort_Males_2004-2006Neath Port Talbot</t>
  </si>
  <si>
    <t>Sp_Mort_Males_2004-2006Bridgend</t>
  </si>
  <si>
    <t>Sp_Mort_Males_2004-2006Cardiff &amp; Vale UHB</t>
  </si>
  <si>
    <t>Sp_Mort_Males_2004-2006The Vale of Glamorgan</t>
  </si>
  <si>
    <t>Sp_Mort_Males_2004-2006Cardiff</t>
  </si>
  <si>
    <t>Sp_Mort_Males_2004-2006Cwm Taf HB</t>
  </si>
  <si>
    <t>Sp_Mort_Males_2004-2006Rhondda Cynon Taf</t>
  </si>
  <si>
    <t>Sp_Mort_Males_2004-2006Merthyr Tydfil</t>
  </si>
  <si>
    <t>Sp_Mort_Males_2004-2006Aneurin Bevan HB</t>
  </si>
  <si>
    <t>Sp_Mort_Males_2004-2006Caerphilly</t>
  </si>
  <si>
    <t>Sp_Mort_Males_2004-2006Blaenau Gwent</t>
  </si>
  <si>
    <t>Sp_Mort_Males_2004-2006Torfaen</t>
  </si>
  <si>
    <t>Sp_Mort_Males_2004-2006Monmouthshire</t>
  </si>
  <si>
    <t>Sp_Mort_Males_2004-2006Newport</t>
  </si>
  <si>
    <t>Sp_Mort_Males_2005-2007Wales</t>
  </si>
  <si>
    <t>Sp_Mort_Males_2005-2007Least deprived fifth</t>
  </si>
  <si>
    <t>Sp_Mort_Males_2005-2007Next least deprived</t>
  </si>
  <si>
    <t>Sp_Mort_Males_2005-2007Middle deprived</t>
  </si>
  <si>
    <t>Sp_Mort_Males_2005-2007Next most deprived</t>
  </si>
  <si>
    <t>Sp_Mort_Males_2005-2007Most deprived fifth</t>
  </si>
  <si>
    <t>Sp_Mort_Males_2005-2007Betsi Cadwaladr UHB</t>
  </si>
  <si>
    <t>Sp_Mort_Males_2005-2007Isle of Anglesey</t>
  </si>
  <si>
    <t>Sp_Mort_Males_2005-2007Gwynedd</t>
  </si>
  <si>
    <t>Sp_Mort_Males_2005-2007Conwy</t>
  </si>
  <si>
    <t>Sp_Mort_Males_2005-2007Denbighshire</t>
  </si>
  <si>
    <t>Sp_Mort_Males_2005-2007Flintshire</t>
  </si>
  <si>
    <t>Sp_Mort_Males_2005-2007Wrexham</t>
  </si>
  <si>
    <t>Sp_Mort_Males_2005-2007Powys THB</t>
  </si>
  <si>
    <t>Sp_Mort_Males_2005-2007Hywel Dda HB</t>
  </si>
  <si>
    <t>Sp_Mort_Males_2005-2007Ceredigion</t>
  </si>
  <si>
    <t>Sp_Mort_Males_2005-2007Pembrokeshire</t>
  </si>
  <si>
    <t>Sp_Mort_Males_2005-2007Carmarthenshire</t>
  </si>
  <si>
    <t>Sp_Mort_Males_2005-2007ABM UHB</t>
  </si>
  <si>
    <t>Sp_Mort_Males_2005-2007Swansea</t>
  </si>
  <si>
    <t>Sp_Mort_Males_2005-2007Neath Port Talbot</t>
  </si>
  <si>
    <t>Sp_Mort_Males_2005-2007Bridgend</t>
  </si>
  <si>
    <t>Sp_Mort_Males_2005-2007Cardiff &amp; Vale UHB</t>
  </si>
  <si>
    <t>Sp_Mort_Males_2005-2007The Vale of Glamorgan</t>
  </si>
  <si>
    <t>Sp_Mort_Males_2005-2007Cardiff</t>
  </si>
  <si>
    <t>Sp_Mort_Males_2005-2007Cwm Taf HB</t>
  </si>
  <si>
    <t>Sp_Mort_Males_2005-2007Rhondda Cynon Taf</t>
  </si>
  <si>
    <t>Sp_Mort_Males_2005-2007Merthyr Tydfil</t>
  </si>
  <si>
    <t>Sp_Mort_Males_2005-2007Aneurin Bevan HB</t>
  </si>
  <si>
    <t>Sp_Mort_Males_2005-2007Caerphilly</t>
  </si>
  <si>
    <t>Sp_Mort_Males_2005-2007Blaenau Gwent</t>
  </si>
  <si>
    <t>Sp_Mort_Males_2005-2007Torfaen</t>
  </si>
  <si>
    <t>Sp_Mort_Males_2005-2007Monmouthshire</t>
  </si>
  <si>
    <t>Sp_Mort_Males_2005-2007Newport</t>
  </si>
  <si>
    <t>Sp_Mort_Males_2006-2008Wales</t>
  </si>
  <si>
    <t>Sp_Mort_Males_2006-2008Least deprived fifth</t>
  </si>
  <si>
    <t>Sp_Mort_Males_2006-2008Next least deprived</t>
  </si>
  <si>
    <t>Sp_Mort_Males_2006-2008Middle deprived</t>
  </si>
  <si>
    <t>Sp_Mort_Males_2006-2008Next most deprived</t>
  </si>
  <si>
    <t>Sp_Mort_Males_2006-2008Most deprived fifth</t>
  </si>
  <si>
    <t>Sp_Mort_Males_2006-2008Betsi Cadwaladr UHB</t>
  </si>
  <si>
    <t>Sp_Mort_Males_2006-2008Isle of Anglesey</t>
  </si>
  <si>
    <t>Sp_Mort_Males_2006-2008Gwynedd</t>
  </si>
  <si>
    <t>Sp_Mort_Males_2006-2008Conwy</t>
  </si>
  <si>
    <t>Sp_Mort_Males_2006-2008Denbighshire</t>
  </si>
  <si>
    <t>Sp_Mort_Males_2006-2008Flintshire</t>
  </si>
  <si>
    <t>Sp_Mort_Males_2006-2008Wrexham</t>
  </si>
  <si>
    <t>Sp_Mort_Males_2006-2008Powys THB</t>
  </si>
  <si>
    <t>Sp_Mort_Males_2006-2008Hywel Dda HB</t>
  </si>
  <si>
    <t>Sp_Mort_Males_2006-2008Ceredigion</t>
  </si>
  <si>
    <t>Sp_Mort_Males_2006-2008Pembrokeshire</t>
  </si>
  <si>
    <t>Sp_Mort_Males_2006-2008Carmarthenshire</t>
  </si>
  <si>
    <t>Sp_Mort_Males_2006-2008ABM UHB</t>
  </si>
  <si>
    <t>Sp_Mort_Males_2006-2008Swansea</t>
  </si>
  <si>
    <t>Sp_Mort_Males_2006-2008Neath Port Talbot</t>
  </si>
  <si>
    <t>Sp_Mort_Males_2006-2008Bridgend</t>
  </si>
  <si>
    <t>Sp_Mort_Males_2006-2008Cardiff &amp; Vale UHB</t>
  </si>
  <si>
    <t>Sp_Mort_Males_2006-2008The Vale of Glamorgan</t>
  </si>
  <si>
    <t>Sp_Mort_Males_2006-2008Cardiff</t>
  </si>
  <si>
    <t>Sp_Mort_Males_2006-2008Cwm Taf HB</t>
  </si>
  <si>
    <t>Sp_Mort_Males_2006-2008Rhondda Cynon Taf</t>
  </si>
  <si>
    <t>Sp_Mort_Males_2006-2008Merthyr Tydfil</t>
  </si>
  <si>
    <t>Sp_Mort_Males_2006-2008Aneurin Bevan HB</t>
  </si>
  <si>
    <t>Sp_Mort_Males_2006-2008Caerphilly</t>
  </si>
  <si>
    <t>Sp_Mort_Males_2006-2008Blaenau Gwent</t>
  </si>
  <si>
    <t>Sp_Mort_Males_2006-2008Torfaen</t>
  </si>
  <si>
    <t>Sp_Mort_Males_2006-2008Monmouthshire</t>
  </si>
  <si>
    <t>Sp_Mort_Males_2006-2008Newport</t>
  </si>
  <si>
    <t>Sp_Mort_Males_2007-2009Wales</t>
  </si>
  <si>
    <t>Sp_Mort_Males_2007-2009Least deprived fifth</t>
  </si>
  <si>
    <t>Sp_Mort_Males_2007-2009Next least deprived</t>
  </si>
  <si>
    <t>Sp_Mort_Males_2007-2009Middle deprived</t>
  </si>
  <si>
    <t>Sp_Mort_Males_2007-2009Next most deprived</t>
  </si>
  <si>
    <t>Sp_Mort_Males_2007-2009Most deprived fifth</t>
  </si>
  <si>
    <t>Sp_Mort_Males_2007-2009Betsi Cadwaladr UHB</t>
  </si>
  <si>
    <t>Sp_Mort_Males_2007-2009Isle of Anglesey</t>
  </si>
  <si>
    <t>Sp_Mort_Males_2007-2009Gwynedd</t>
  </si>
  <si>
    <t>Sp_Mort_Males_2007-2009Conwy</t>
  </si>
  <si>
    <t>Sp_Mort_Males_2007-2009Denbighshire</t>
  </si>
  <si>
    <t>Sp_Mort_Males_2007-2009Flintshire</t>
  </si>
  <si>
    <t>Sp_Mort_Males_2007-2009Wrexham</t>
  </si>
  <si>
    <t>Sp_Mort_Males_2007-2009Powys THB</t>
  </si>
  <si>
    <t>Sp_Mort_Males_2007-2009Hywel Dda HB</t>
  </si>
  <si>
    <t>Sp_Mort_Males_2007-2009Ceredigion</t>
  </si>
  <si>
    <t>Sp_Mort_Males_2007-2009Pembrokeshire</t>
  </si>
  <si>
    <t>Sp_Mort_Males_2007-2009Carmarthenshire</t>
  </si>
  <si>
    <t>Sp_Mort_Males_2007-2009ABM UHB</t>
  </si>
  <si>
    <t>Sp_Mort_Males_2007-2009Swansea</t>
  </si>
  <si>
    <t>Sp_Mort_Males_2007-2009Neath Port Talbot</t>
  </si>
  <si>
    <t>Sp_Mort_Males_2007-2009Bridgend</t>
  </si>
  <si>
    <t>Sp_Mort_Males_2007-2009Cardiff &amp; Vale UHB</t>
  </si>
  <si>
    <t>Sp_Mort_Males_2007-2009The Vale of Glamorgan</t>
  </si>
  <si>
    <t>Sp_Mort_Males_2007-2009Cardiff</t>
  </si>
  <si>
    <t>Sp_Mort_Males_2007-2009Cwm Taf HB</t>
  </si>
  <si>
    <t>Sp_Mort_Males_2007-2009Rhondda Cynon Taf</t>
  </si>
  <si>
    <t>Sp_Mort_Males_2007-2009Merthyr Tydfil</t>
  </si>
  <si>
    <t>Sp_Mort_Males_2007-2009Aneurin Bevan HB</t>
  </si>
  <si>
    <t>Sp_Mort_Males_2007-2009Caerphilly</t>
  </si>
  <si>
    <t>Sp_Mort_Males_2007-2009Blaenau Gwent</t>
  </si>
  <si>
    <t>Sp_Mort_Males_2007-2009Torfaen</t>
  </si>
  <si>
    <t>Sp_Mort_Males_2007-2009Monmouthshire</t>
  </si>
  <si>
    <t>Sp_Mort_Males_2007-2009Newport</t>
  </si>
  <si>
    <t>Sp_Mort_Males_2008-2010Wales</t>
  </si>
  <si>
    <t>Sp_Mort_Males_2008-2010Least deprived fifth</t>
  </si>
  <si>
    <t>Sp_Mort_Males_2008-2010Next least deprived</t>
  </si>
  <si>
    <t>Sp_Mort_Males_2008-2010Middle deprived</t>
  </si>
  <si>
    <t>Sp_Mort_Males_2008-2010Next most deprived</t>
  </si>
  <si>
    <t>Sp_Mort_Males_2008-2010Most deprived fifth</t>
  </si>
  <si>
    <t>Sp_Mort_Males_2008-2010Betsi Cadwaladr UHB</t>
  </si>
  <si>
    <t>Sp_Mort_Males_2008-2010Isle of Anglesey</t>
  </si>
  <si>
    <t>Sp_Mort_Males_2008-2010Gwynedd</t>
  </si>
  <si>
    <t>Sp_Mort_Males_2008-2010Conwy</t>
  </si>
  <si>
    <t>Sp_Mort_Males_2008-2010Denbighshire</t>
  </si>
  <si>
    <t>Sp_Mort_Males_2008-2010Flintshire</t>
  </si>
  <si>
    <t>Sp_Mort_Males_2008-2010Wrexham</t>
  </si>
  <si>
    <t>Sp_Mort_Males_2008-2010Powys THB</t>
  </si>
  <si>
    <t>Sp_Mort_Males_2008-2010Hywel Dda HB</t>
  </si>
  <si>
    <t>Sp_Mort_Males_2008-2010Ceredigion</t>
  </si>
  <si>
    <t>Sp_Mort_Males_2008-2010Pembrokeshire</t>
  </si>
  <si>
    <t>Sp_Mort_Males_2008-2010Carmarthenshire</t>
  </si>
  <si>
    <t>Sp_Mort_Males_2008-2010ABM UHB</t>
  </si>
  <si>
    <t>Sp_Mort_Males_2008-2010Swansea</t>
  </si>
  <si>
    <t>Sp_Mort_Males_2008-2010Neath Port Talbot</t>
  </si>
  <si>
    <t>Sp_Mort_Males_2008-2010Bridgend</t>
  </si>
  <si>
    <t>Sp_Mort_Males_2008-2010Cardiff &amp; Vale UHB</t>
  </si>
  <si>
    <t>Sp_Mort_Males_2008-2010The Vale of Glamorgan</t>
  </si>
  <si>
    <t>Sp_Mort_Males_2008-2010Cardiff</t>
  </si>
  <si>
    <t>Sp_Mort_Males_2008-2010Cwm Taf HB</t>
  </si>
  <si>
    <t>Sp_Mort_Males_2008-2010Rhondda Cynon Taf</t>
  </si>
  <si>
    <t>Sp_Mort_Males_2008-2010Merthyr Tydfil</t>
  </si>
  <si>
    <t>Sp_Mort_Males_2008-2010Aneurin Bevan HB</t>
  </si>
  <si>
    <t>Sp_Mort_Males_2008-2010Caerphilly</t>
  </si>
  <si>
    <t>Sp_Mort_Males_2008-2010Blaenau Gwent</t>
  </si>
  <si>
    <t>Sp_Mort_Males_2008-2010Torfaen</t>
  </si>
  <si>
    <t>Sp_Mort_Males_2008-2010Monmouthshire</t>
  </si>
  <si>
    <t>Sp_Mort_Males_2008-2010Newport</t>
  </si>
  <si>
    <t>Sp_Mort_Males_2009-2011Wales</t>
  </si>
  <si>
    <t>Sp_Mort_Males_2009-2011Least deprived fifth</t>
  </si>
  <si>
    <t>Sp_Mort_Males_2009-2011Next least deprived</t>
  </si>
  <si>
    <t>Sp_Mort_Males_2009-2011Middle deprived</t>
  </si>
  <si>
    <t>Sp_Mort_Males_2009-2011Next most deprived</t>
  </si>
  <si>
    <t>Sp_Mort_Males_2009-2011Most deprived fifth</t>
  </si>
  <si>
    <t>Sp_Mort_Males_2009-2011Betsi Cadwaladr UHB</t>
  </si>
  <si>
    <t>Sp_Mort_Males_2009-2011Isle of Anglesey</t>
  </si>
  <si>
    <t>Sp_Mort_Males_2009-2011Gwynedd</t>
  </si>
  <si>
    <t>Sp_Mort_Males_2009-2011Conwy</t>
  </si>
  <si>
    <t>Sp_Mort_Males_2009-2011Denbighshire</t>
  </si>
  <si>
    <t>Sp_Mort_Males_2009-2011Flintshire</t>
  </si>
  <si>
    <t>Sp_Mort_Males_2009-2011Wrexham</t>
  </si>
  <si>
    <t>Sp_Mort_Males_2009-2011Powys THB</t>
  </si>
  <si>
    <t>Sp_Mort_Males_2009-2011Hywel Dda HB</t>
  </si>
  <si>
    <t>Sp_Mort_Males_2009-2011Ceredigion</t>
  </si>
  <si>
    <t>Sp_Mort_Males_2009-2011Pembrokeshire</t>
  </si>
  <si>
    <t>Sp_Mort_Males_2009-2011Carmarthenshire</t>
  </si>
  <si>
    <t>Sp_Mort_Males_2009-2011ABM UHB</t>
  </si>
  <si>
    <t>Sp_Mort_Males_2009-2011Swansea</t>
  </si>
  <si>
    <t>Sp_Mort_Males_2009-2011Neath Port Talbot</t>
  </si>
  <si>
    <t>Sp_Mort_Males_2009-2011Bridgend</t>
  </si>
  <si>
    <t>Sp_Mort_Males_2009-2011Cardiff &amp; Vale UHB</t>
  </si>
  <si>
    <t>Sp_Mort_Males_2009-2011The Vale of Glamorgan</t>
  </si>
  <si>
    <t>Sp_Mort_Males_2009-2011Cardiff</t>
  </si>
  <si>
    <t>Sp_Mort_Males_2009-2011Cwm Taf HB</t>
  </si>
  <si>
    <t>Sp_Mort_Males_2009-2011Rhondda Cynon Taf</t>
  </si>
  <si>
    <t>Sp_Mort_Males_2009-2011Merthyr Tydfil</t>
  </si>
  <si>
    <t>Sp_Mort_Males_2009-2011Aneurin Bevan HB</t>
  </si>
  <si>
    <t>Sp_Mort_Males_2009-2011Caerphilly</t>
  </si>
  <si>
    <t>Sp_Mort_Males_2009-2011Blaenau Gwent</t>
  </si>
  <si>
    <t>Sp_Mort_Males_2009-2011Torfaen</t>
  </si>
  <si>
    <t>Sp_Mort_Males_2009-2011Monmouthshire</t>
  </si>
  <si>
    <t>Sp_Mort_Males_2009-2011Newport</t>
  </si>
  <si>
    <t>Sp_Mort_Males_2010-2012Wales</t>
  </si>
  <si>
    <t>Sp_Mort_Males_2010-2012Least deprived fifth</t>
  </si>
  <si>
    <t>Sp_Mort_Males_2010-2012Next least deprived</t>
  </si>
  <si>
    <t>Sp_Mort_Males_2010-2012Middle deprived</t>
  </si>
  <si>
    <t>Sp_Mort_Males_2010-2012Next most deprived</t>
  </si>
  <si>
    <t>Sp_Mort_Males_2010-2012Most deprived fifth</t>
  </si>
  <si>
    <t>Sp_Mort_Males_2010-2012Betsi Cadwaladr UHB</t>
  </si>
  <si>
    <t>Sp_Mort_Males_2010-2012Isle of Anglesey</t>
  </si>
  <si>
    <t>Sp_Mort_Males_2010-2012Gwynedd</t>
  </si>
  <si>
    <t>Sp_Mort_Males_2010-2012Conwy</t>
  </si>
  <si>
    <t>Sp_Mort_Males_2010-2012Denbighshire</t>
  </si>
  <si>
    <t>Sp_Mort_Males_2010-2012Flintshire</t>
  </si>
  <si>
    <t>Sp_Mort_Males_2010-2012Wrexham</t>
  </si>
  <si>
    <t>Sp_Mort_Males_2010-2012Powys THB</t>
  </si>
  <si>
    <t>Sp_Mort_Males_2010-2012Hywel Dda HB</t>
  </si>
  <si>
    <t>Sp_Mort_Males_2010-2012Ceredigion</t>
  </si>
  <si>
    <t>Sp_Mort_Males_2010-2012Pembrokeshire</t>
  </si>
  <si>
    <t>Sp_Mort_Males_2010-2012Carmarthenshire</t>
  </si>
  <si>
    <t>Sp_Mort_Males_2010-2012ABM UHB</t>
  </si>
  <si>
    <t>Sp_Mort_Males_2010-2012Swansea</t>
  </si>
  <si>
    <t>Sp_Mort_Males_2010-2012Neath Port Talbot</t>
  </si>
  <si>
    <t>Sp_Mort_Males_2010-2012Bridgend</t>
  </si>
  <si>
    <t>Sp_Mort_Males_2010-2012Cardiff &amp; Vale UHB</t>
  </si>
  <si>
    <t>Sp_Mort_Males_2010-2012The Vale of Glamorgan</t>
  </si>
  <si>
    <t>Sp_Mort_Males_2010-2012Cardiff</t>
  </si>
  <si>
    <t>Sp_Mort_Males_2010-2012Cwm Taf HB</t>
  </si>
  <si>
    <t>Sp_Mort_Males_2010-2012Rhondda Cynon Taf</t>
  </si>
  <si>
    <t>Sp_Mort_Males_2010-2012Merthyr Tydfil</t>
  </si>
  <si>
    <t>Sp_Mort_Males_2010-2012Aneurin Bevan HB</t>
  </si>
  <si>
    <t>Sp_Mort_Males_2010-2012Caerphilly</t>
  </si>
  <si>
    <t>Sp_Mort_Males_2010-2012Blaenau Gwent</t>
  </si>
  <si>
    <t>Sp_Mort_Males_2010-2012Torfaen</t>
  </si>
  <si>
    <t>Sp_Mort_Males_2010-2012Monmouthshire</t>
  </si>
  <si>
    <t>Sp_Mort_Males_2010-2012Newport</t>
  </si>
  <si>
    <t>Sp_Mort_Females_2002-2004Wales</t>
  </si>
  <si>
    <t>Sp_Mort_Females_2002-2004Least deprived fifth</t>
  </si>
  <si>
    <t>Sp_Mort_Females_2002-2004Next least deprived</t>
  </si>
  <si>
    <t>Sp_Mort_Females_2002-2004Middle deprived</t>
  </si>
  <si>
    <t>Sp_Mort_Females_2002-2004Next most deprived</t>
  </si>
  <si>
    <t>Sp_Mort_Females_2002-2004Most deprived fifth</t>
  </si>
  <si>
    <t>Sp_Mort_Females_2002-2004Betsi Cadwaladr UHB</t>
  </si>
  <si>
    <t>Sp_Mort_Females_2002-2004Isle of Anglesey</t>
  </si>
  <si>
    <t>Sp_Mort_Females_2002-2004Gwynedd</t>
  </si>
  <si>
    <t>Sp_Mort_Females_2002-2004Conwy</t>
  </si>
  <si>
    <t>Sp_Mort_Females_2002-2004Denbighshire</t>
  </si>
  <si>
    <t>Sp_Mort_Females_2002-2004Flintshire</t>
  </si>
  <si>
    <t>Sp_Mort_Females_2002-2004Wrexham</t>
  </si>
  <si>
    <t>Sp_Mort_Females_2002-2004Powys THB</t>
  </si>
  <si>
    <t>Sp_Mort_Females_2002-2004Hywel Dda HB</t>
  </si>
  <si>
    <t>Sp_Mort_Females_2002-2004Ceredigion</t>
  </si>
  <si>
    <t>Sp_Mort_Females_2002-2004Pembrokeshire</t>
  </si>
  <si>
    <t>Sp_Mort_Females_2002-2004Carmarthenshire</t>
  </si>
  <si>
    <t>Sp_Mort_Females_2002-2004ABM UHB</t>
  </si>
  <si>
    <t>Sp_Mort_Females_2002-2004Swansea</t>
  </si>
  <si>
    <t>Sp_Mort_Females_2002-2004Neath Port Talbot</t>
  </si>
  <si>
    <t>Sp_Mort_Females_2002-2004Bridgend</t>
  </si>
  <si>
    <t>Sp_Mort_Females_2002-2004Cardiff &amp; Vale UHB</t>
  </si>
  <si>
    <t>Sp_Mort_Females_2002-2004The Vale of Glamorgan</t>
  </si>
  <si>
    <t>Sp_Mort_Females_2002-2004Cardiff</t>
  </si>
  <si>
    <t>Sp_Mort_Females_2002-2004Cwm Taf HB</t>
  </si>
  <si>
    <t>Sp_Mort_Females_2002-2004Rhondda Cynon Taf</t>
  </si>
  <si>
    <t>Sp_Mort_Females_2002-2004Merthyr Tydfil</t>
  </si>
  <si>
    <t>Sp_Mort_Females_2002-2004Aneurin Bevan HB</t>
  </si>
  <si>
    <t>Sp_Mort_Females_2002-2004Caerphilly</t>
  </si>
  <si>
    <t>Sp_Mort_Females_2002-2004Blaenau Gwent</t>
  </si>
  <si>
    <t>Sp_Mort_Females_2002-2004Torfaen</t>
  </si>
  <si>
    <t>Sp_Mort_Females_2002-2004Monmouthshire</t>
  </si>
  <si>
    <t>Sp_Mort_Females_2002-2004Newport</t>
  </si>
  <si>
    <t>Sp_Mort_Females_2003-2005Wales</t>
  </si>
  <si>
    <t>Sp_Mort_Females_2003-2005Least deprived fifth</t>
  </si>
  <si>
    <t>Sp_Mort_Females_2003-2005Next least deprived</t>
  </si>
  <si>
    <t>Sp_Mort_Females_2003-2005Middle deprived</t>
  </si>
  <si>
    <t>Sp_Mort_Females_2003-2005Next most deprived</t>
  </si>
  <si>
    <t>Sp_Mort_Females_2003-2005Most deprived fifth</t>
  </si>
  <si>
    <t>Sp_Mort_Females_2003-2005Betsi Cadwaladr UHB</t>
  </si>
  <si>
    <t>Sp_Mort_Females_2003-2005Isle of Anglesey</t>
  </si>
  <si>
    <t>Sp_Mort_Females_2003-2005Gwynedd</t>
  </si>
  <si>
    <t>Sp_Mort_Females_2003-2005Conwy</t>
  </si>
  <si>
    <t>Sp_Mort_Females_2003-2005Denbighshire</t>
  </si>
  <si>
    <t>Sp_Mort_Females_2003-2005Flintshire</t>
  </si>
  <si>
    <t>Sp_Mort_Females_2003-2005Wrexham</t>
  </si>
  <si>
    <t>Sp_Mort_Females_2003-2005Powys THB</t>
  </si>
  <si>
    <t>Sp_Mort_Females_2003-2005Hywel Dda HB</t>
  </si>
  <si>
    <t>Sp_Mort_Females_2003-2005Ceredigion</t>
  </si>
  <si>
    <t>Sp_Mort_Females_2003-2005Pembrokeshire</t>
  </si>
  <si>
    <t>Sp_Mort_Females_2003-2005Carmarthenshire</t>
  </si>
  <si>
    <t>Sp_Mort_Females_2003-2005ABM UHB</t>
  </si>
  <si>
    <t>Sp_Mort_Females_2003-2005Swansea</t>
  </si>
  <si>
    <t>Sp_Mort_Females_2003-2005Neath Port Talbot</t>
  </si>
  <si>
    <t>Sp_Mort_Females_2003-2005Bridgend</t>
  </si>
  <si>
    <t>Sp_Mort_Females_2003-2005Cardiff &amp; Vale UHB</t>
  </si>
  <si>
    <t>Sp_Mort_Females_2003-2005The Vale of Glamorgan</t>
  </si>
  <si>
    <t>Sp_Mort_Females_2003-2005Cardiff</t>
  </si>
  <si>
    <t>Sp_Mort_Females_2003-2005Cwm Taf HB</t>
  </si>
  <si>
    <t>Sp_Mort_Females_2003-2005Rhondda Cynon Taf</t>
  </si>
  <si>
    <t>Sp_Mort_Females_2003-2005Merthyr Tydfil</t>
  </si>
  <si>
    <t>Sp_Mort_Females_2003-2005Aneurin Bevan HB</t>
  </si>
  <si>
    <t>Sp_Mort_Females_2003-2005Caerphilly</t>
  </si>
  <si>
    <t>Sp_Mort_Females_2003-2005Blaenau Gwent</t>
  </si>
  <si>
    <t>Sp_Mort_Females_2003-2005Torfaen</t>
  </si>
  <si>
    <t>Sp_Mort_Females_2003-2005Monmouthshire</t>
  </si>
  <si>
    <t>Sp_Mort_Females_2003-2005Newport</t>
  </si>
  <si>
    <t>Sp_Mort_Females_2004-2006Wales</t>
  </si>
  <si>
    <t>Sp_Mort_Females_2004-2006Least deprived fifth</t>
  </si>
  <si>
    <t>Sp_Mort_Females_2004-2006Next least deprived</t>
  </si>
  <si>
    <t>Sp_Mort_Females_2004-2006Middle deprived</t>
  </si>
  <si>
    <t>Sp_Mort_Females_2004-2006Next most deprived</t>
  </si>
  <si>
    <t>Sp_Mort_Females_2004-2006Most deprived fifth</t>
  </si>
  <si>
    <t>Sp_Mort_Females_2004-2006Betsi Cadwaladr UHB</t>
  </si>
  <si>
    <t>Sp_Mort_Females_2004-2006Isle of Anglesey</t>
  </si>
  <si>
    <t>Sp_Mort_Females_2004-2006Gwynedd</t>
  </si>
  <si>
    <t>Sp_Mort_Females_2004-2006Conwy</t>
  </si>
  <si>
    <t>Sp_Mort_Females_2004-2006Denbighshire</t>
  </si>
  <si>
    <t>Sp_Mort_Females_2004-2006Flintshire</t>
  </si>
  <si>
    <t>Sp_Mort_Females_2004-2006Wrexham</t>
  </si>
  <si>
    <t>Sp_Mort_Females_2004-2006Powys THB</t>
  </si>
  <si>
    <t>Sp_Mort_Females_2004-2006Hywel Dda HB</t>
  </si>
  <si>
    <t>Sp_Mort_Females_2004-2006Ceredigion</t>
  </si>
  <si>
    <t>Sp_Mort_Females_2004-2006Pembrokeshire</t>
  </si>
  <si>
    <t>Sp_Mort_Females_2004-2006Carmarthenshire</t>
  </si>
  <si>
    <t>Sp_Mort_Females_2004-2006ABM UHB</t>
  </si>
  <si>
    <t>Sp_Mort_Females_2004-2006Swansea</t>
  </si>
  <si>
    <t>Sp_Mort_Females_2004-2006Neath Port Talbot</t>
  </si>
  <si>
    <t>Sp_Mort_Females_2004-2006Bridgend</t>
  </si>
  <si>
    <t>Sp_Mort_Females_2004-2006Cardiff &amp; Vale UHB</t>
  </si>
  <si>
    <t>Sp_Mort_Females_2004-2006The Vale of Glamorgan</t>
  </si>
  <si>
    <t>Sp_Mort_Females_2004-2006Cardiff</t>
  </si>
  <si>
    <t>Sp_Mort_Females_2004-2006Cwm Taf HB</t>
  </si>
  <si>
    <t>Sp_Mort_Females_2004-2006Rhondda Cynon Taf</t>
  </si>
  <si>
    <t>Sp_Mort_Females_2004-2006Merthyr Tydfil</t>
  </si>
  <si>
    <t>Sp_Mort_Females_2004-2006Aneurin Bevan HB</t>
  </si>
  <si>
    <t>Sp_Mort_Females_2004-2006Caerphilly</t>
  </si>
  <si>
    <t>Sp_Mort_Females_2004-2006Blaenau Gwent</t>
  </si>
  <si>
    <t>Sp_Mort_Females_2004-2006Torfaen</t>
  </si>
  <si>
    <t>Sp_Mort_Females_2004-2006Monmouthshire</t>
  </si>
  <si>
    <t>Sp_Mort_Females_2004-2006Newport</t>
  </si>
  <si>
    <t>Sp_Mort_Females_2005-2007Wales</t>
  </si>
  <si>
    <t>Sp_Mort_Females_2005-2007Least deprived fifth</t>
  </si>
  <si>
    <t>Sp_Mort_Females_2005-2007Next least deprived</t>
  </si>
  <si>
    <t>Sp_Mort_Females_2005-2007Middle deprived</t>
  </si>
  <si>
    <t>Sp_Mort_Females_2005-2007Next most deprived</t>
  </si>
  <si>
    <t>Sp_Mort_Females_2005-2007Most deprived fifth</t>
  </si>
  <si>
    <t>Sp_Mort_Females_2005-2007Betsi Cadwaladr UHB</t>
  </si>
  <si>
    <t>Sp_Mort_Females_2005-2007Isle of Anglesey</t>
  </si>
  <si>
    <t>Sp_Mort_Females_2005-2007Gwynedd</t>
  </si>
  <si>
    <t>Sp_Mort_Females_2005-2007Conwy</t>
  </si>
  <si>
    <t>Sp_Mort_Females_2005-2007Denbighshire</t>
  </si>
  <si>
    <t>Sp_Mort_Females_2005-2007Flintshire</t>
  </si>
  <si>
    <t>Sp_Mort_Females_2005-2007Wrexham</t>
  </si>
  <si>
    <t>Sp_Mort_Females_2005-2007Powys THB</t>
  </si>
  <si>
    <t>Sp_Mort_Females_2005-2007Hywel Dda HB</t>
  </si>
  <si>
    <t>Sp_Mort_Females_2005-2007Ceredigion</t>
  </si>
  <si>
    <t>Sp_Mort_Females_2005-2007Pembrokeshire</t>
  </si>
  <si>
    <t>Sp_Mort_Females_2005-2007Carmarthenshire</t>
  </si>
  <si>
    <t>Sp_Mort_Females_2005-2007ABM UHB</t>
  </si>
  <si>
    <t>Sp_Mort_Females_2005-2007Swansea</t>
  </si>
  <si>
    <t>Sp_Mort_Females_2005-2007Neath Port Talbot</t>
  </si>
  <si>
    <t>Sp_Mort_Females_2005-2007Bridgend</t>
  </si>
  <si>
    <t>Sp_Mort_Females_2005-2007Cardiff &amp; Vale UHB</t>
  </si>
  <si>
    <t>Sp_Mort_Females_2005-2007The Vale of Glamorgan</t>
  </si>
  <si>
    <t>Sp_Mort_Females_2005-2007Cardiff</t>
  </si>
  <si>
    <t>Sp_Mort_Females_2005-2007Cwm Taf HB</t>
  </si>
  <si>
    <t>Sp_Mort_Females_2005-2007Rhondda Cynon Taf</t>
  </si>
  <si>
    <t>Sp_Mort_Females_2005-2007Merthyr Tydfil</t>
  </si>
  <si>
    <t>Sp_Mort_Females_2005-2007Aneurin Bevan HB</t>
  </si>
  <si>
    <t>Sp_Mort_Females_2005-2007Caerphilly</t>
  </si>
  <si>
    <t>Sp_Mort_Females_2005-2007Blaenau Gwent</t>
  </si>
  <si>
    <t>Sp_Mort_Females_2005-2007Torfaen</t>
  </si>
  <si>
    <t>Sp_Mort_Females_2005-2007Monmouthshire</t>
  </si>
  <si>
    <t>Sp_Mort_Females_2005-2007Newport</t>
  </si>
  <si>
    <t>Sp_Mort_Females_2006-2008Wales</t>
  </si>
  <si>
    <t>Sp_Mort_Females_2006-2008Least deprived fifth</t>
  </si>
  <si>
    <t>Sp_Mort_Females_2006-2008Next least deprived</t>
  </si>
  <si>
    <t>Sp_Mort_Females_2006-2008Middle deprived</t>
  </si>
  <si>
    <t>Sp_Mort_Females_2006-2008Next most deprived</t>
  </si>
  <si>
    <t>Sp_Mort_Females_2006-2008Most deprived fifth</t>
  </si>
  <si>
    <t>Sp_Mort_Females_2006-2008Betsi Cadwaladr UHB</t>
  </si>
  <si>
    <t>Sp_Mort_Females_2006-2008Isle of Anglesey</t>
  </si>
  <si>
    <t>Sp_Mort_Females_2006-2008Gwynedd</t>
  </si>
  <si>
    <t>Sp_Mort_Females_2006-2008Conwy</t>
  </si>
  <si>
    <t>Sp_Mort_Females_2006-2008Denbighshire</t>
  </si>
  <si>
    <t>Sp_Mort_Females_2006-2008Flintshire</t>
  </si>
  <si>
    <t>Sp_Mort_Females_2006-2008Wrexham</t>
  </si>
  <si>
    <t>Sp_Mort_Females_2006-2008Powys THB</t>
  </si>
  <si>
    <t>Sp_Mort_Females_2006-2008Hywel Dda HB</t>
  </si>
  <si>
    <t>Sp_Mort_Females_2006-2008Ceredigion</t>
  </si>
  <si>
    <t>Sp_Mort_Females_2006-2008Pembrokeshire</t>
  </si>
  <si>
    <t>Sp_Mort_Females_2006-2008Carmarthenshire</t>
  </si>
  <si>
    <t>Sp_Mort_Females_2006-2008ABM UHB</t>
  </si>
  <si>
    <t>Sp_Mort_Females_2006-2008Swansea</t>
  </si>
  <si>
    <t>Sp_Mort_Females_2006-2008Neath Port Talbot</t>
  </si>
  <si>
    <t>Sp_Mort_Females_2006-2008Bridgend</t>
  </si>
  <si>
    <t>Sp_Mort_Females_2006-2008Cardiff &amp; Vale UHB</t>
  </si>
  <si>
    <t>Sp_Mort_Females_2006-2008The Vale of Glamorgan</t>
  </si>
  <si>
    <t>Sp_Mort_Females_2006-2008Cardiff</t>
  </si>
  <si>
    <t>Sp_Mort_Females_2006-2008Cwm Taf HB</t>
  </si>
  <si>
    <t>Sp_Mort_Females_2006-2008Rhondda Cynon Taf</t>
  </si>
  <si>
    <t>Sp_Mort_Females_2006-2008Merthyr Tydfil</t>
  </si>
  <si>
    <t>Sp_Mort_Females_2006-2008Aneurin Bevan HB</t>
  </si>
  <si>
    <t>Sp_Mort_Females_2006-2008Caerphilly</t>
  </si>
  <si>
    <t>Sp_Mort_Females_2006-2008Blaenau Gwent</t>
  </si>
  <si>
    <t>Sp_Mort_Females_2006-2008Torfaen</t>
  </si>
  <si>
    <t>Sp_Mort_Females_2006-2008Monmouthshire</t>
  </si>
  <si>
    <t>Sp_Mort_Females_2006-2008Newport</t>
  </si>
  <si>
    <t>Sp_Mort_Females_2007-2009Wales</t>
  </si>
  <si>
    <t>Sp_Mort_Females_2007-2009Least deprived fifth</t>
  </si>
  <si>
    <t>Sp_Mort_Females_2007-2009Next least deprived</t>
  </si>
  <si>
    <t>Sp_Mort_Females_2007-2009Middle deprived</t>
  </si>
  <si>
    <t>Sp_Mort_Females_2007-2009Next most deprived</t>
  </si>
  <si>
    <t>Sp_Mort_Females_2007-2009Most deprived fifth</t>
  </si>
  <si>
    <t>Sp_Mort_Females_2007-2009Betsi Cadwaladr UHB</t>
  </si>
  <si>
    <t>Sp_Mort_Females_2007-2009Isle of Anglesey</t>
  </si>
  <si>
    <t>Sp_Mort_Females_2007-2009Gwynedd</t>
  </si>
  <si>
    <t>Sp_Mort_Females_2007-2009Conwy</t>
  </si>
  <si>
    <t>Sp_Mort_Females_2007-2009Denbighshire</t>
  </si>
  <si>
    <t>Sp_Mort_Females_2007-2009Flintshire</t>
  </si>
  <si>
    <t>Sp_Mort_Females_2007-2009Wrexham</t>
  </si>
  <si>
    <t>Sp_Mort_Females_2007-2009Powys THB</t>
  </si>
  <si>
    <t>Sp_Mort_Females_2007-2009Hywel Dda HB</t>
  </si>
  <si>
    <t>Sp_Mort_Females_2007-2009Ceredigion</t>
  </si>
  <si>
    <t>Sp_Mort_Females_2007-2009Pembrokeshire</t>
  </si>
  <si>
    <t>Sp_Mort_Females_2007-2009Carmarthenshire</t>
  </si>
  <si>
    <t>Sp_Mort_Females_2007-2009ABM UHB</t>
  </si>
  <si>
    <t>Sp_Mort_Females_2007-2009Swansea</t>
  </si>
  <si>
    <t>Sp_Mort_Females_2007-2009Neath Port Talbot</t>
  </si>
  <si>
    <t>Sp_Mort_Females_2007-2009Bridgend</t>
  </si>
  <si>
    <t>Sp_Mort_Females_2007-2009Cardiff &amp; Vale UHB</t>
  </si>
  <si>
    <t>Sp_Mort_Females_2007-2009The Vale of Glamorgan</t>
  </si>
  <si>
    <t>Sp_Mort_Females_2007-2009Cardiff</t>
  </si>
  <si>
    <t>Sp_Mort_Females_2007-2009Cwm Taf HB</t>
  </si>
  <si>
    <t>Sp_Mort_Females_2007-2009Rhondda Cynon Taf</t>
  </si>
  <si>
    <t>Sp_Mort_Females_2007-2009Merthyr Tydfil</t>
  </si>
  <si>
    <t>Sp_Mort_Females_2007-2009Aneurin Bevan HB</t>
  </si>
  <si>
    <t>Sp_Mort_Females_2007-2009Caerphilly</t>
  </si>
  <si>
    <t>Sp_Mort_Females_2007-2009Blaenau Gwent</t>
  </si>
  <si>
    <t>Sp_Mort_Females_2007-2009Torfaen</t>
  </si>
  <si>
    <t>Sp_Mort_Females_2007-2009Monmouthshire</t>
  </si>
  <si>
    <t>Sp_Mort_Females_2007-2009Newport</t>
  </si>
  <si>
    <t>Sp_Mort_Females_2008-2010Wales</t>
  </si>
  <si>
    <t>Sp_Mort_Females_2008-2010Least deprived fifth</t>
  </si>
  <si>
    <t>Sp_Mort_Females_2008-2010Next least deprived</t>
  </si>
  <si>
    <t>Sp_Mort_Females_2008-2010Middle deprived</t>
  </si>
  <si>
    <t>Sp_Mort_Females_2008-2010Next most deprived</t>
  </si>
  <si>
    <t>Sp_Mort_Females_2008-2010Most deprived fifth</t>
  </si>
  <si>
    <t>Sp_Mort_Females_2008-2010Betsi Cadwaladr UHB</t>
  </si>
  <si>
    <t>Sp_Mort_Females_2008-2010Isle of Anglesey</t>
  </si>
  <si>
    <t>Sp_Mort_Females_2008-2010Gwynedd</t>
  </si>
  <si>
    <t>Sp_Mort_Females_2008-2010Conwy</t>
  </si>
  <si>
    <t>Sp_Mort_Females_2008-2010Denbighshire</t>
  </si>
  <si>
    <t>Sp_Mort_Females_2008-2010Flintshire</t>
  </si>
  <si>
    <t>Sp_Mort_Females_2008-2010Wrexham</t>
  </si>
  <si>
    <t>Sp_Mort_Females_2008-2010Powys THB</t>
  </si>
  <si>
    <t>Sp_Mort_Females_2008-2010Hywel Dda HB</t>
  </si>
  <si>
    <t>Sp_Mort_Females_2008-2010Ceredigion</t>
  </si>
  <si>
    <t>Sp_Mort_Females_2008-2010Pembrokeshire</t>
  </si>
  <si>
    <t>Sp_Mort_Females_2008-2010Carmarthenshire</t>
  </si>
  <si>
    <t>Sp_Mort_Females_2008-2010ABM UHB</t>
  </si>
  <si>
    <t>Sp_Mort_Females_2008-2010Swansea</t>
  </si>
  <si>
    <t>Sp_Mort_Females_2008-2010Neath Port Talbot</t>
  </si>
  <si>
    <t>Sp_Mort_Females_2008-2010Bridgend</t>
  </si>
  <si>
    <t>Sp_Mort_Females_2008-2010Cardiff &amp; Vale UHB</t>
  </si>
  <si>
    <t>Sp_Mort_Females_2008-2010The Vale of Glamorgan</t>
  </si>
  <si>
    <t>Sp_Mort_Females_2008-2010Cardiff</t>
  </si>
  <si>
    <t>Sp_Mort_Females_2008-2010Cwm Taf HB</t>
  </si>
  <si>
    <t>Sp_Mort_Females_2008-2010Rhondda Cynon Taf</t>
  </si>
  <si>
    <t>Sp_Mort_Females_2008-2010Merthyr Tydfil</t>
  </si>
  <si>
    <t>Sp_Mort_Females_2008-2010Aneurin Bevan HB</t>
  </si>
  <si>
    <t>Sp_Mort_Females_2008-2010Caerphilly</t>
  </si>
  <si>
    <t>Sp_Mort_Females_2008-2010Blaenau Gwent</t>
  </si>
  <si>
    <t>Sp_Mort_Females_2008-2010Torfaen</t>
  </si>
  <si>
    <t>Sp_Mort_Females_2008-2010Monmouthshire</t>
  </si>
  <si>
    <t>Sp_Mort_Females_2008-2010Newport</t>
  </si>
  <si>
    <t>Sp_Mort_Females_2009-2011Wales</t>
  </si>
  <si>
    <t>Sp_Mort_Females_2009-2011Least deprived fifth</t>
  </si>
  <si>
    <t>Sp_Mort_Females_2009-2011Next least deprived</t>
  </si>
  <si>
    <t>Sp_Mort_Females_2009-2011Middle deprived</t>
  </si>
  <si>
    <t>Sp_Mort_Females_2009-2011Next most deprived</t>
  </si>
  <si>
    <t>Sp_Mort_Females_2009-2011Most deprived fifth</t>
  </si>
  <si>
    <t>Sp_Mort_Females_2009-2011Betsi Cadwaladr UHB</t>
  </si>
  <si>
    <t>Sp_Mort_Females_2009-2011Isle of Anglesey</t>
  </si>
  <si>
    <t>Sp_Mort_Females_2009-2011Gwynedd</t>
  </si>
  <si>
    <t>Sp_Mort_Females_2009-2011Conwy</t>
  </si>
  <si>
    <t>Sp_Mort_Females_2009-2011Denbighshire</t>
  </si>
  <si>
    <t>Sp_Mort_Females_2009-2011Flintshire</t>
  </si>
  <si>
    <t>Sp_Mort_Females_2009-2011Wrexham</t>
  </si>
  <si>
    <t>Sp_Mort_Females_2009-2011Powys THB</t>
  </si>
  <si>
    <t>Sp_Mort_Females_2009-2011Hywel Dda HB</t>
  </si>
  <si>
    <t>Sp_Mort_Females_2009-2011Ceredigion</t>
  </si>
  <si>
    <t>Sp_Mort_Females_2009-2011Pembrokeshire</t>
  </si>
  <si>
    <t>Sp_Mort_Females_2009-2011Carmarthenshire</t>
  </si>
  <si>
    <t>Sp_Mort_Females_2009-2011ABM UHB</t>
  </si>
  <si>
    <t>Sp_Mort_Females_2009-2011Swansea</t>
  </si>
  <si>
    <t>Sp_Mort_Females_2009-2011Neath Port Talbot</t>
  </si>
  <si>
    <t>Sp_Mort_Females_2009-2011Bridgend</t>
  </si>
  <si>
    <t>Sp_Mort_Females_2009-2011Cardiff &amp; Vale UHB</t>
  </si>
  <si>
    <t>Sp_Mort_Females_2009-2011The Vale of Glamorgan</t>
  </si>
  <si>
    <t>Sp_Mort_Females_2009-2011Cardiff</t>
  </si>
  <si>
    <t>Sp_Mort_Females_2009-2011Cwm Taf HB</t>
  </si>
  <si>
    <t>Sp_Mort_Females_2009-2011Rhondda Cynon Taf</t>
  </si>
  <si>
    <t>Sp_Mort_Females_2009-2011Merthyr Tydfil</t>
  </si>
  <si>
    <t>Sp_Mort_Females_2009-2011Aneurin Bevan HB</t>
  </si>
  <si>
    <t>Sp_Mort_Females_2009-2011Caerphilly</t>
  </si>
  <si>
    <t>Sp_Mort_Females_2009-2011Blaenau Gwent</t>
  </si>
  <si>
    <t>Sp_Mort_Females_2009-2011Torfaen</t>
  </si>
  <si>
    <t>Sp_Mort_Females_2009-2011Monmouthshire</t>
  </si>
  <si>
    <t>Sp_Mort_Females_2009-2011Newport</t>
  </si>
  <si>
    <t>Sp_Mort_Females_2010-2012Wales</t>
  </si>
  <si>
    <t>Sp_Mort_Females_2010-2012Least deprived fifth</t>
  </si>
  <si>
    <t>Sp_Mort_Females_2010-2012Next least deprived</t>
  </si>
  <si>
    <t>Sp_Mort_Females_2010-2012Middle deprived</t>
  </si>
  <si>
    <t>Sp_Mort_Females_2010-2012Next most deprived</t>
  </si>
  <si>
    <t>Sp_Mort_Females_2010-2012Most deprived fifth</t>
  </si>
  <si>
    <t>Sp_Mort_Females_2010-2012Betsi Cadwaladr UHB</t>
  </si>
  <si>
    <t>Sp_Mort_Females_2010-2012Isle of Anglesey</t>
  </si>
  <si>
    <t>Sp_Mort_Females_2010-2012Gwynedd</t>
  </si>
  <si>
    <t>Sp_Mort_Females_2010-2012Conwy</t>
  </si>
  <si>
    <t>Sp_Mort_Females_2010-2012Denbighshire</t>
  </si>
  <si>
    <t>Sp_Mort_Females_2010-2012Flintshire</t>
  </si>
  <si>
    <t>Sp_Mort_Females_2010-2012Wrexham</t>
  </si>
  <si>
    <t>Sp_Mort_Females_2010-2012Powys THB</t>
  </si>
  <si>
    <t>Sp_Mort_Females_2010-2012Hywel Dda HB</t>
  </si>
  <si>
    <t>Sp_Mort_Females_2010-2012Ceredigion</t>
  </si>
  <si>
    <t>Sp_Mort_Females_2010-2012Pembrokeshire</t>
  </si>
  <si>
    <t>Sp_Mort_Females_2010-2012Carmarthenshire</t>
  </si>
  <si>
    <t>Sp_Mort_Females_2010-2012ABM UHB</t>
  </si>
  <si>
    <t>Sp_Mort_Females_2010-2012Swansea</t>
  </si>
  <si>
    <t>Sp_Mort_Females_2010-2012Neath Port Talbot</t>
  </si>
  <si>
    <t>Sp_Mort_Females_2010-2012Bridgend</t>
  </si>
  <si>
    <t>Sp_Mort_Females_2010-2012Cardiff &amp; Vale UHB</t>
  </si>
  <si>
    <t>Sp_Mort_Females_2010-2012The Vale of Glamorgan</t>
  </si>
  <si>
    <t>Sp_Mort_Females_2010-2012Cardiff</t>
  </si>
  <si>
    <t>Sp_Mort_Females_2010-2012Cwm Taf HB</t>
  </si>
  <si>
    <t>Sp_Mort_Females_2010-2012Rhondda Cynon Taf</t>
  </si>
  <si>
    <t>Sp_Mort_Females_2010-2012Merthyr Tydfil</t>
  </si>
  <si>
    <t>Sp_Mort_Females_2010-2012Aneurin Bevan HB</t>
  </si>
  <si>
    <t>Sp_Mort_Females_2010-2012Caerphilly</t>
  </si>
  <si>
    <t>Sp_Mort_Females_2010-2012Blaenau Gwent</t>
  </si>
  <si>
    <t>Sp_Mort_Females_2010-2012Torfaen</t>
  </si>
  <si>
    <t>Sp_Mort_Females_2010-2012Monmouthshire</t>
  </si>
  <si>
    <t>Sp_Mort_Females_2010-2012Newport</t>
  </si>
  <si>
    <t>Sp_Mort_Persons_2002-2004Wales</t>
  </si>
  <si>
    <t>Sp_Mort_Persons_2002-2004Least deprived fifth</t>
  </si>
  <si>
    <t>Sp_Mort_Persons_2002-2004Next least deprived</t>
  </si>
  <si>
    <t>Sp_Mort_Persons_2002-2004Middle deprived</t>
  </si>
  <si>
    <t>Sp_Mort_Persons_2002-2004Next most deprived</t>
  </si>
  <si>
    <t>Sp_Mort_Persons_2002-2004Most deprived fifth</t>
  </si>
  <si>
    <t>Sp_Mort_Persons_2002-2004Betsi Cadwaladr UHB</t>
  </si>
  <si>
    <t>Sp_Mort_Persons_2002-2004Isle of Anglesey</t>
  </si>
  <si>
    <t>Sp_Mort_Persons_2002-2004Gwynedd</t>
  </si>
  <si>
    <t>Sp_Mort_Persons_2002-2004Conwy</t>
  </si>
  <si>
    <t>Sp_Mort_Persons_2002-2004Denbighshire</t>
  </si>
  <si>
    <t>Sp_Mort_Persons_2002-2004Flintshire</t>
  </si>
  <si>
    <t>Sp_Mort_Persons_2002-2004Wrexham</t>
  </si>
  <si>
    <t>Sp_Mort_Persons_2002-2004Powys THB</t>
  </si>
  <si>
    <t>Sp_Mort_Persons_2002-2004Hywel Dda HB</t>
  </si>
  <si>
    <t>Sp_Mort_Persons_2002-2004Ceredigion</t>
  </si>
  <si>
    <t>Sp_Mort_Persons_2002-2004Pembrokeshire</t>
  </si>
  <si>
    <t>Sp_Mort_Persons_2002-2004Carmarthenshire</t>
  </si>
  <si>
    <t>Sp_Mort_Persons_2002-2004ABM UHB</t>
  </si>
  <si>
    <t>Sp_Mort_Persons_2002-2004Swansea</t>
  </si>
  <si>
    <t>Sp_Mort_Persons_2002-2004Neath Port Talbot</t>
  </si>
  <si>
    <t>Sp_Mort_Persons_2002-2004Bridgend</t>
  </si>
  <si>
    <t>Sp_Mort_Persons_2002-2004Cardiff &amp; Vale UHB</t>
  </si>
  <si>
    <t>Sp_Mort_Persons_2002-2004The Vale of Glamorgan</t>
  </si>
  <si>
    <t>Sp_Mort_Persons_2002-2004Cardiff</t>
  </si>
  <si>
    <t>Sp_Mort_Persons_2002-2004Cwm Taf HB</t>
  </si>
  <si>
    <t>Sp_Mort_Persons_2002-2004Rhondda Cynon Taf</t>
  </si>
  <si>
    <t>Sp_Mort_Persons_2002-2004Merthyr Tydfil</t>
  </si>
  <si>
    <t>Sp_Mort_Persons_2002-2004Aneurin Bevan HB</t>
  </si>
  <si>
    <t>Sp_Mort_Persons_2002-2004Caerphilly</t>
  </si>
  <si>
    <t>Sp_Mort_Persons_2002-2004Blaenau Gwent</t>
  </si>
  <si>
    <t>Sp_Mort_Persons_2002-2004Torfaen</t>
  </si>
  <si>
    <t>Sp_Mort_Persons_2002-2004Monmouthshire</t>
  </si>
  <si>
    <t>Sp_Mort_Persons_2002-2004Newport</t>
  </si>
  <si>
    <t>Sp_Mort_Persons_2003-2005Wales</t>
  </si>
  <si>
    <t>Sp_Mort_Persons_2003-2005Least deprived fifth</t>
  </si>
  <si>
    <t>Sp_Mort_Persons_2003-2005Next least deprived</t>
  </si>
  <si>
    <t>Sp_Mort_Persons_2003-2005Middle deprived</t>
  </si>
  <si>
    <t>Sp_Mort_Persons_2003-2005Next most deprived</t>
  </si>
  <si>
    <t>Sp_Mort_Persons_2003-2005Most deprived fifth</t>
  </si>
  <si>
    <t>Sp_Mort_Persons_2003-2005Betsi Cadwaladr UHB</t>
  </si>
  <si>
    <t>Sp_Mort_Persons_2003-2005Isle of Anglesey</t>
  </si>
  <si>
    <t>Sp_Mort_Persons_2003-2005Gwynedd</t>
  </si>
  <si>
    <t>Sp_Mort_Persons_2003-2005Conwy</t>
  </si>
  <si>
    <t>Sp_Mort_Persons_2003-2005Denbighshire</t>
  </si>
  <si>
    <t>Sp_Mort_Persons_2003-2005Flintshire</t>
  </si>
  <si>
    <t>Sp_Mort_Persons_2003-2005Wrexham</t>
  </si>
  <si>
    <t>Sp_Mort_Persons_2003-2005Powys THB</t>
  </si>
  <si>
    <t>Sp_Mort_Persons_2003-2005Hywel Dda HB</t>
  </si>
  <si>
    <t>Sp_Mort_Persons_2003-2005Ceredigion</t>
  </si>
  <si>
    <t>Sp_Mort_Persons_2003-2005Pembrokeshire</t>
  </si>
  <si>
    <t>Sp_Mort_Persons_2003-2005Carmarthenshire</t>
  </si>
  <si>
    <t>Sp_Mort_Persons_2003-2005ABM UHB</t>
  </si>
  <si>
    <t>Sp_Mort_Persons_2003-2005Swansea</t>
  </si>
  <si>
    <t>Sp_Mort_Persons_2003-2005Neath Port Talbot</t>
  </si>
  <si>
    <t>Sp_Mort_Persons_2003-2005Bridgend</t>
  </si>
  <si>
    <t>Sp_Mort_Persons_2003-2005Cardiff &amp; Vale UHB</t>
  </si>
  <si>
    <t>Sp_Mort_Persons_2003-2005The Vale of Glamorgan</t>
  </si>
  <si>
    <t>Sp_Mort_Persons_2003-2005Cardiff</t>
  </si>
  <si>
    <t>Sp_Mort_Persons_2003-2005Cwm Taf HB</t>
  </si>
  <si>
    <t>Sp_Mort_Persons_2003-2005Rhondda Cynon Taf</t>
  </si>
  <si>
    <t>Sp_Mort_Persons_2003-2005Merthyr Tydfil</t>
  </si>
  <si>
    <t>Sp_Mort_Persons_2003-2005Aneurin Bevan HB</t>
  </si>
  <si>
    <t>Sp_Mort_Persons_2003-2005Caerphilly</t>
  </si>
  <si>
    <t>Sp_Mort_Persons_2003-2005Blaenau Gwent</t>
  </si>
  <si>
    <t>Sp_Mort_Persons_2003-2005Torfaen</t>
  </si>
  <si>
    <t>Sp_Mort_Persons_2003-2005Monmouthshire</t>
  </si>
  <si>
    <t>Sp_Mort_Persons_2003-2005Newport</t>
  </si>
  <si>
    <t>Sp_Mort_Persons_2004-2006Wales</t>
  </si>
  <si>
    <t>Sp_Mort_Persons_2004-2006Least deprived fifth</t>
  </si>
  <si>
    <t>Sp_Mort_Persons_2004-2006Next least deprived</t>
  </si>
  <si>
    <t>Sp_Mort_Persons_2004-2006Middle deprived</t>
  </si>
  <si>
    <t>Sp_Mort_Persons_2004-2006Next most deprived</t>
  </si>
  <si>
    <t>Sp_Mort_Persons_2004-2006Most deprived fifth</t>
  </si>
  <si>
    <t>Sp_Mort_Persons_2004-2006Betsi Cadwaladr UHB</t>
  </si>
  <si>
    <t>Sp_Mort_Persons_2004-2006Isle of Anglesey</t>
  </si>
  <si>
    <t>Sp_Mort_Persons_2004-2006Gwynedd</t>
  </si>
  <si>
    <t>Sp_Mort_Persons_2004-2006Conwy</t>
  </si>
  <si>
    <t>Sp_Mort_Persons_2004-2006Denbighshire</t>
  </si>
  <si>
    <t>Sp_Mort_Persons_2004-2006Flintshire</t>
  </si>
  <si>
    <t>Sp_Mort_Persons_2004-2006Wrexham</t>
  </si>
  <si>
    <t>Sp_Mort_Persons_2004-2006Powys THB</t>
  </si>
  <si>
    <t>Sp_Mort_Persons_2004-2006Hywel Dda HB</t>
  </si>
  <si>
    <t>Sp_Mort_Persons_2004-2006Ceredigion</t>
  </si>
  <si>
    <t>Sp_Mort_Persons_2004-2006Pembrokeshire</t>
  </si>
  <si>
    <t>Sp_Mort_Persons_2004-2006Carmarthenshire</t>
  </si>
  <si>
    <t>Sp_Mort_Persons_2004-2006ABM UHB</t>
  </si>
  <si>
    <t>Sp_Mort_Persons_2004-2006Swansea</t>
  </si>
  <si>
    <t>Sp_Mort_Persons_2004-2006Neath Port Talbot</t>
  </si>
  <si>
    <t>Sp_Mort_Persons_2004-2006Bridgend</t>
  </si>
  <si>
    <t>Sp_Mort_Persons_2004-2006Cardiff &amp; Vale UHB</t>
  </si>
  <si>
    <t>Sp_Mort_Persons_2004-2006The Vale of Glamorgan</t>
  </si>
  <si>
    <t>Sp_Mort_Persons_2004-2006Cardiff</t>
  </si>
  <si>
    <t>Sp_Mort_Persons_2004-2006Cwm Taf HB</t>
  </si>
  <si>
    <t>Sp_Mort_Persons_2004-2006Rhondda Cynon Taf</t>
  </si>
  <si>
    <t>Sp_Mort_Persons_2004-2006Merthyr Tydfil</t>
  </si>
  <si>
    <t>Sp_Mort_Persons_2004-2006Aneurin Bevan HB</t>
  </si>
  <si>
    <t>Sp_Mort_Persons_2004-2006Caerphilly</t>
  </si>
  <si>
    <t>Sp_Mort_Persons_2004-2006Blaenau Gwent</t>
  </si>
  <si>
    <t>Sp_Mort_Persons_2004-2006Torfaen</t>
  </si>
  <si>
    <t>Sp_Mort_Persons_2004-2006Monmouthshire</t>
  </si>
  <si>
    <t>Sp_Mort_Persons_2004-2006Newport</t>
  </si>
  <si>
    <t>Sp_Mort_Persons_2005-2007Wales</t>
  </si>
  <si>
    <t>Sp_Mort_Persons_2005-2007Least deprived fifth</t>
  </si>
  <si>
    <t>Sp_Mort_Persons_2005-2007Next least deprived</t>
  </si>
  <si>
    <t>Sp_Mort_Persons_2005-2007Middle deprived</t>
  </si>
  <si>
    <t>Sp_Mort_Persons_2005-2007Next most deprived</t>
  </si>
  <si>
    <t>Sp_Mort_Persons_2005-2007Most deprived fifth</t>
  </si>
  <si>
    <t>Sp_Mort_Persons_2005-2007Betsi Cadwaladr UHB</t>
  </si>
  <si>
    <t>Sp_Mort_Persons_2005-2007Isle of Anglesey</t>
  </si>
  <si>
    <t>Sp_Mort_Persons_2005-2007Gwynedd</t>
  </si>
  <si>
    <t>Sp_Mort_Persons_2005-2007Conwy</t>
  </si>
  <si>
    <t>Sp_Mort_Persons_2005-2007Denbighshire</t>
  </si>
  <si>
    <t>Sp_Mort_Persons_2005-2007Flintshire</t>
  </si>
  <si>
    <t>Sp_Mort_Persons_2005-2007Wrexham</t>
  </si>
  <si>
    <t>Sp_Mort_Persons_2005-2007Powys THB</t>
  </si>
  <si>
    <t>Sp_Mort_Persons_2005-2007Hywel Dda HB</t>
  </si>
  <si>
    <t>Sp_Mort_Persons_2005-2007Ceredigion</t>
  </si>
  <si>
    <t>Sp_Mort_Persons_2005-2007Pembrokeshire</t>
  </si>
  <si>
    <t>Sp_Mort_Persons_2005-2007Carmarthenshire</t>
  </si>
  <si>
    <t>Sp_Mort_Persons_2005-2007ABM UHB</t>
  </si>
  <si>
    <t>Sp_Mort_Persons_2005-2007Swansea</t>
  </si>
  <si>
    <t>Sp_Mort_Persons_2005-2007Neath Port Talbot</t>
  </si>
  <si>
    <t>Sp_Mort_Persons_2005-2007Bridgend</t>
  </si>
  <si>
    <t>Sp_Mort_Persons_2005-2007Cardiff &amp; Vale UHB</t>
  </si>
  <si>
    <t>Sp_Mort_Persons_2005-2007The Vale of Glamorgan</t>
  </si>
  <si>
    <t>Sp_Mort_Persons_2005-2007Cardiff</t>
  </si>
  <si>
    <t>Sp_Mort_Persons_2005-2007Cwm Taf HB</t>
  </si>
  <si>
    <t>Sp_Mort_Persons_2005-2007Rhondda Cynon Taf</t>
  </si>
  <si>
    <t>Sp_Mort_Persons_2005-2007Merthyr Tydfil</t>
  </si>
  <si>
    <t>Sp_Mort_Persons_2005-2007Aneurin Bevan HB</t>
  </si>
  <si>
    <t>Sp_Mort_Persons_2005-2007Caerphilly</t>
  </si>
  <si>
    <t>Sp_Mort_Persons_2005-2007Blaenau Gwent</t>
  </si>
  <si>
    <t>Sp_Mort_Persons_2005-2007Torfaen</t>
  </si>
  <si>
    <t>Sp_Mort_Persons_2005-2007Monmouthshire</t>
  </si>
  <si>
    <t>Sp_Mort_Persons_2005-2007Newport</t>
  </si>
  <si>
    <t>Sp_Mort_Persons_2006-2008Wales</t>
  </si>
  <si>
    <t>Sp_Mort_Persons_2006-2008Least deprived fifth</t>
  </si>
  <si>
    <t>Sp_Mort_Persons_2006-2008Next least deprived</t>
  </si>
  <si>
    <t>Sp_Mort_Persons_2006-2008Middle deprived</t>
  </si>
  <si>
    <t>Sp_Mort_Persons_2006-2008Next most deprived</t>
  </si>
  <si>
    <t>Sp_Mort_Persons_2006-2008Most deprived fifth</t>
  </si>
  <si>
    <t>Sp_Mort_Persons_2006-2008Betsi Cadwaladr UHB</t>
  </si>
  <si>
    <t>Sp_Mort_Persons_2006-2008Isle of Anglesey</t>
  </si>
  <si>
    <t>Sp_Mort_Persons_2006-2008Gwynedd</t>
  </si>
  <si>
    <t>Sp_Mort_Persons_2006-2008Conwy</t>
  </si>
  <si>
    <t>Sp_Mort_Persons_2006-2008Denbighshire</t>
  </si>
  <si>
    <t>Sp_Mort_Persons_2006-2008Flintshire</t>
  </si>
  <si>
    <t>Sp_Mort_Persons_2006-2008Wrexham</t>
  </si>
  <si>
    <t>Sp_Mort_Persons_2006-2008Powys THB</t>
  </si>
  <si>
    <t>Sp_Mort_Persons_2006-2008Hywel Dda HB</t>
  </si>
  <si>
    <t>Sp_Mort_Persons_2006-2008Ceredigion</t>
  </si>
  <si>
    <t>Sp_Mort_Persons_2006-2008Pembrokeshire</t>
  </si>
  <si>
    <t>Sp_Mort_Persons_2006-2008Carmarthenshire</t>
  </si>
  <si>
    <t>Sp_Mort_Persons_2006-2008ABM UHB</t>
  </si>
  <si>
    <t>Sp_Mort_Persons_2006-2008Swansea</t>
  </si>
  <si>
    <t>Sp_Mort_Persons_2006-2008Neath Port Talbot</t>
  </si>
  <si>
    <t>Sp_Mort_Persons_2006-2008Bridgend</t>
  </si>
  <si>
    <t>Sp_Mort_Persons_2006-2008Cardiff &amp; Vale UHB</t>
  </si>
  <si>
    <t>Sp_Mort_Persons_2006-2008The Vale of Glamorgan</t>
  </si>
  <si>
    <t>Sp_Mort_Persons_2006-2008Cardiff</t>
  </si>
  <si>
    <t>Sp_Mort_Persons_2006-2008Cwm Taf HB</t>
  </si>
  <si>
    <t>Sp_Mort_Persons_2006-2008Rhondda Cynon Taf</t>
  </si>
  <si>
    <t>Sp_Mort_Persons_2006-2008Merthyr Tydfil</t>
  </si>
  <si>
    <t>Sp_Mort_Persons_2006-2008Aneurin Bevan HB</t>
  </si>
  <si>
    <t>Sp_Mort_Persons_2006-2008Caerphilly</t>
  </si>
  <si>
    <t>Sp_Mort_Persons_2006-2008Blaenau Gwent</t>
  </si>
  <si>
    <t>Sp_Mort_Persons_2006-2008Torfaen</t>
  </si>
  <si>
    <t>Sp_Mort_Persons_2006-2008Monmouthshire</t>
  </si>
  <si>
    <t>Sp_Mort_Persons_2006-2008Newport</t>
  </si>
  <si>
    <t>Sp_Mort_Persons_2007-2009Wales</t>
  </si>
  <si>
    <t>Sp_Mort_Persons_2007-2009Least deprived fifth</t>
  </si>
  <si>
    <t>Sp_Mort_Persons_2007-2009Next least deprived</t>
  </si>
  <si>
    <t>Sp_Mort_Persons_2007-2009Middle deprived</t>
  </si>
  <si>
    <t>Sp_Mort_Persons_2007-2009Next most deprived</t>
  </si>
  <si>
    <t>Sp_Mort_Persons_2007-2009Most deprived fifth</t>
  </si>
  <si>
    <t>Sp_Mort_Persons_2007-2009Betsi Cadwaladr UHB</t>
  </si>
  <si>
    <t>Sp_Mort_Persons_2007-2009Isle of Anglesey</t>
  </si>
  <si>
    <t>Sp_Mort_Persons_2007-2009Gwynedd</t>
  </si>
  <si>
    <t>Sp_Mort_Persons_2007-2009Conwy</t>
  </si>
  <si>
    <t>Sp_Mort_Persons_2007-2009Denbighshire</t>
  </si>
  <si>
    <t>Sp_Mort_Persons_2007-2009Flintshire</t>
  </si>
  <si>
    <t>Sp_Mort_Persons_2007-2009Wrexham</t>
  </si>
  <si>
    <t>Sp_Mort_Persons_2007-2009Powys THB</t>
  </si>
  <si>
    <t>Sp_Mort_Persons_2007-2009Hywel Dda HB</t>
  </si>
  <si>
    <t>Sp_Mort_Persons_2007-2009Ceredigion</t>
  </si>
  <si>
    <t>Sp_Mort_Persons_2007-2009Pembrokeshire</t>
  </si>
  <si>
    <t>Sp_Mort_Persons_2007-2009Carmarthenshire</t>
  </si>
  <si>
    <t>Sp_Mort_Persons_2007-2009ABM UHB</t>
  </si>
  <si>
    <t>Sp_Mort_Persons_2007-2009Swansea</t>
  </si>
  <si>
    <t>Sp_Mort_Persons_2007-2009Neath Port Talbot</t>
  </si>
  <si>
    <t>Sp_Mort_Persons_2007-2009Bridgend</t>
  </si>
  <si>
    <t>Sp_Mort_Persons_2007-2009Cardiff &amp; Vale UHB</t>
  </si>
  <si>
    <t>Sp_Mort_Persons_2007-2009The Vale of Glamorgan</t>
  </si>
  <si>
    <t>Sp_Mort_Persons_2007-2009Cardiff</t>
  </si>
  <si>
    <t>Sp_Mort_Persons_2007-2009Cwm Taf HB</t>
  </si>
  <si>
    <t>Sp_Mort_Persons_2007-2009Rhondda Cynon Taf</t>
  </si>
  <si>
    <t>Sp_Mort_Persons_2007-2009Merthyr Tydfil</t>
  </si>
  <si>
    <t>Sp_Mort_Persons_2007-2009Aneurin Bevan HB</t>
  </si>
  <si>
    <t>Sp_Mort_Persons_2007-2009Caerphilly</t>
  </si>
  <si>
    <t>Sp_Mort_Persons_2007-2009Blaenau Gwent</t>
  </si>
  <si>
    <t>Sp_Mort_Persons_2007-2009Torfaen</t>
  </si>
  <si>
    <t>Sp_Mort_Persons_2007-2009Monmouthshire</t>
  </si>
  <si>
    <t>Sp_Mort_Persons_2007-2009Newport</t>
  </si>
  <si>
    <t>Sp_Mort_Persons_2008-2010Wales</t>
  </si>
  <si>
    <t>Sp_Mort_Persons_2008-2010Least deprived fifth</t>
  </si>
  <si>
    <t>Sp_Mort_Persons_2008-2010Next least deprived</t>
  </si>
  <si>
    <t>Sp_Mort_Persons_2008-2010Middle deprived</t>
  </si>
  <si>
    <t>Sp_Mort_Persons_2008-2010Next most deprived</t>
  </si>
  <si>
    <t>Sp_Mort_Persons_2008-2010Most deprived fifth</t>
  </si>
  <si>
    <t>Sp_Mort_Persons_2008-2010Betsi Cadwaladr UHB</t>
  </si>
  <si>
    <t>Sp_Mort_Persons_2008-2010Isle of Anglesey</t>
  </si>
  <si>
    <t>Sp_Mort_Persons_2008-2010Gwynedd</t>
  </si>
  <si>
    <t>Sp_Mort_Persons_2008-2010Conwy</t>
  </si>
  <si>
    <t>Sp_Mort_Persons_2008-2010Denbighshire</t>
  </si>
  <si>
    <t>Sp_Mort_Persons_2008-2010Flintshire</t>
  </si>
  <si>
    <t>Sp_Mort_Persons_2008-2010Wrexham</t>
  </si>
  <si>
    <t>Sp_Mort_Persons_2008-2010Powys THB</t>
  </si>
  <si>
    <t>Sp_Mort_Persons_2008-2010Hywel Dda HB</t>
  </si>
  <si>
    <t>Sp_Mort_Persons_2008-2010Ceredigion</t>
  </si>
  <si>
    <t>Sp_Mort_Persons_2008-2010Pembrokeshire</t>
  </si>
  <si>
    <t>Sp_Mort_Persons_2008-2010Carmarthenshire</t>
  </si>
  <si>
    <t>Sp_Mort_Persons_2008-2010ABM UHB</t>
  </si>
  <si>
    <t>Sp_Mort_Persons_2008-2010Swansea</t>
  </si>
  <si>
    <t>Sp_Mort_Persons_2008-2010Neath Port Talbot</t>
  </si>
  <si>
    <t>Sp_Mort_Persons_2008-2010Bridgend</t>
  </si>
  <si>
    <t>Sp_Mort_Persons_2008-2010Cardiff &amp; Vale UHB</t>
  </si>
  <si>
    <t>Sp_Mort_Persons_2008-2010The Vale of Glamorgan</t>
  </si>
  <si>
    <t>Sp_Mort_Persons_2008-2010Cardiff</t>
  </si>
  <si>
    <t>Sp_Mort_Persons_2008-2010Cwm Taf HB</t>
  </si>
  <si>
    <t>Sp_Mort_Persons_2008-2010Rhondda Cynon Taf</t>
  </si>
  <si>
    <t>Sp_Mort_Persons_2008-2010Merthyr Tydfil</t>
  </si>
  <si>
    <t>Sp_Mort_Persons_2008-2010Aneurin Bevan HB</t>
  </si>
  <si>
    <t>Sp_Mort_Persons_2008-2010Caerphilly</t>
  </si>
  <si>
    <t>Sp_Mort_Persons_2008-2010Blaenau Gwent</t>
  </si>
  <si>
    <t>Sp_Mort_Persons_2008-2010Torfaen</t>
  </si>
  <si>
    <t>Sp_Mort_Persons_2008-2010Monmouthshire</t>
  </si>
  <si>
    <t>Sp_Mort_Persons_2008-2010Newport</t>
  </si>
  <si>
    <t>Sp_Mort_Persons_2009-2011Wales</t>
  </si>
  <si>
    <t>Sp_Mort_Persons_2009-2011Least deprived fifth</t>
  </si>
  <si>
    <t>Sp_Mort_Persons_2009-2011Next least deprived</t>
  </si>
  <si>
    <t>Sp_Mort_Persons_2009-2011Middle deprived</t>
  </si>
  <si>
    <t>Sp_Mort_Persons_2009-2011Next most deprived</t>
  </si>
  <si>
    <t>Sp_Mort_Persons_2009-2011Most deprived fifth</t>
  </si>
  <si>
    <t>Sp_Mort_Persons_2009-2011Betsi Cadwaladr UHB</t>
  </si>
  <si>
    <t>Sp_Mort_Persons_2009-2011Isle of Anglesey</t>
  </si>
  <si>
    <t>Sp_Mort_Persons_2009-2011Gwynedd</t>
  </si>
  <si>
    <t>Sp_Mort_Persons_2009-2011Conwy</t>
  </si>
  <si>
    <t>Sp_Mort_Persons_2009-2011Denbighshire</t>
  </si>
  <si>
    <t>Sp_Mort_Persons_2009-2011Flintshire</t>
  </si>
  <si>
    <t>Sp_Mort_Persons_2009-2011Wrexham</t>
  </si>
  <si>
    <t>Sp_Mort_Persons_2009-2011Powys THB</t>
  </si>
  <si>
    <t>Sp_Mort_Persons_2009-2011Hywel Dda HB</t>
  </si>
  <si>
    <t>Sp_Mort_Persons_2009-2011Ceredigion</t>
  </si>
  <si>
    <t>Sp_Mort_Persons_2009-2011Pembrokeshire</t>
  </si>
  <si>
    <t>Sp_Mort_Persons_2009-2011Carmarthenshire</t>
  </si>
  <si>
    <t>Sp_Mort_Persons_2009-2011ABM UHB</t>
  </si>
  <si>
    <t>Sp_Mort_Persons_2009-2011Swansea</t>
  </si>
  <si>
    <t>Sp_Mort_Persons_2009-2011Neath Port Talbot</t>
  </si>
  <si>
    <t>Sp_Mort_Persons_2009-2011Bridgend</t>
  </si>
  <si>
    <t>Sp_Mort_Persons_2009-2011Cardiff &amp; Vale UHB</t>
  </si>
  <si>
    <t>Sp_Mort_Persons_2009-2011The Vale of Glamorgan</t>
  </si>
  <si>
    <t>Sp_Mort_Persons_2009-2011Cardiff</t>
  </si>
  <si>
    <t>Sp_Mort_Persons_2009-2011Cwm Taf HB</t>
  </si>
  <si>
    <t>Sp_Mort_Persons_2009-2011Rhondda Cynon Taf</t>
  </si>
  <si>
    <t>Sp_Mort_Persons_2009-2011Merthyr Tydfil</t>
  </si>
  <si>
    <t>Sp_Mort_Persons_2009-2011Aneurin Bevan HB</t>
  </si>
  <si>
    <t>Sp_Mort_Persons_2009-2011Caerphilly</t>
  </si>
  <si>
    <t>Sp_Mort_Persons_2009-2011Blaenau Gwent</t>
  </si>
  <si>
    <t>Sp_Mort_Persons_2009-2011Torfaen</t>
  </si>
  <si>
    <t>Sp_Mort_Persons_2009-2011Monmouthshire</t>
  </si>
  <si>
    <t>Sp_Mort_Persons_2009-2011Newport</t>
  </si>
  <si>
    <t>Sp_Mort_Persons_2010-2012Wales</t>
  </si>
  <si>
    <t>Sp_Mort_Persons_2010-2012Least deprived fifth</t>
  </si>
  <si>
    <t>Sp_Mort_Persons_2010-2012Next least deprived</t>
  </si>
  <si>
    <t>Sp_Mort_Persons_2010-2012Middle deprived</t>
  </si>
  <si>
    <t>Sp_Mort_Persons_2010-2012Next most deprived</t>
  </si>
  <si>
    <t>Sp_Mort_Persons_2010-2012Most deprived fifth</t>
  </si>
  <si>
    <t>Sp_Mort_Persons_2010-2012Betsi Cadwaladr UHB</t>
  </si>
  <si>
    <t>Sp_Mort_Persons_2010-2012Isle of Anglesey</t>
  </si>
  <si>
    <t>Sp_Mort_Persons_2010-2012Gwynedd</t>
  </si>
  <si>
    <t>Sp_Mort_Persons_2010-2012Conwy</t>
  </si>
  <si>
    <t>Sp_Mort_Persons_2010-2012Denbighshire</t>
  </si>
  <si>
    <t>Sp_Mort_Persons_2010-2012Flintshire</t>
  </si>
  <si>
    <t>Sp_Mort_Persons_2010-2012Wrexham</t>
  </si>
  <si>
    <t>Sp_Mort_Persons_2010-2012Powys THB</t>
  </si>
  <si>
    <t>Sp_Mort_Persons_2010-2012Hywel Dda HB</t>
  </si>
  <si>
    <t>Sp_Mort_Persons_2010-2012Ceredigion</t>
  </si>
  <si>
    <t>Sp_Mort_Persons_2010-2012Pembrokeshire</t>
  </si>
  <si>
    <t>Sp_Mort_Persons_2010-2012Carmarthenshire</t>
  </si>
  <si>
    <t>Sp_Mort_Persons_2010-2012ABM UHB</t>
  </si>
  <si>
    <t>Sp_Mort_Persons_2010-2012Swansea</t>
  </si>
  <si>
    <t>Sp_Mort_Persons_2010-2012Neath Port Talbot</t>
  </si>
  <si>
    <t>Sp_Mort_Persons_2010-2012Bridgend</t>
  </si>
  <si>
    <t>Sp_Mort_Persons_2010-2012Cardiff &amp; Vale UHB</t>
  </si>
  <si>
    <t>Sp_Mort_Persons_2010-2012The Vale of Glamorgan</t>
  </si>
  <si>
    <t>Sp_Mort_Persons_2010-2012Cardiff</t>
  </si>
  <si>
    <t>Sp_Mort_Persons_2010-2012Cwm Taf HB</t>
  </si>
  <si>
    <t>Sp_Mort_Persons_2010-2012Rhondda Cynon Taf</t>
  </si>
  <si>
    <t>Sp_Mort_Persons_2010-2012Merthyr Tydfil</t>
  </si>
  <si>
    <t>Sp_Mort_Persons_2010-2012Aneurin Bevan HB</t>
  </si>
  <si>
    <t>Sp_Mort_Persons_2010-2012Caerphilly</t>
  </si>
  <si>
    <t>Sp_Mort_Persons_2010-2012Blaenau Gwent</t>
  </si>
  <si>
    <t>Sp_Mort_Persons_2010-2012Torfaen</t>
  </si>
  <si>
    <t>Sp_Mort_Persons_2010-2012Monmouthshire</t>
  </si>
  <si>
    <t>Sp_Mort_Persons_2010-2012Newport</t>
  </si>
  <si>
    <t>Att_Mort_females_2002-2004Wales</t>
  </si>
  <si>
    <t>Att_Mort_females_2002-2004Least deprived fifth</t>
  </si>
  <si>
    <t>Att_Mort_females_2002-2004Next least deprived</t>
  </si>
  <si>
    <t>Att_Mort_females_2002-2004Middle deprived</t>
  </si>
  <si>
    <t>Att_Mort_females_2002-2004Next most deprived</t>
  </si>
  <si>
    <t>Att_Mort_females_2002-2004Most deprived fifth</t>
  </si>
  <si>
    <t>Att_Mort_females_2002-2004Betsi Cadwaladr UHB</t>
  </si>
  <si>
    <t>Att_Mort_females_2002-2004Isle of Anglesey</t>
  </si>
  <si>
    <t>Att_Mort_females_2002-2004Gwynedd</t>
  </si>
  <si>
    <t>Att_Mort_females_2002-2004Conwy</t>
  </si>
  <si>
    <t>Att_Mort_females_2002-2004Denbighshire</t>
  </si>
  <si>
    <t>Att_Mort_females_2002-2004Flintshire</t>
  </si>
  <si>
    <t>Att_Mort_females_2002-2004Wrexham</t>
  </si>
  <si>
    <t>Att_Mort_females_2002-2004Powys THB</t>
  </si>
  <si>
    <t>Att_Mort_females_2002-2004Hywel Dda HB</t>
  </si>
  <si>
    <t>Att_Mort_females_2002-2004Ceredigion</t>
  </si>
  <si>
    <t>Att_Mort_females_2002-2004Pembrokeshire</t>
  </si>
  <si>
    <t>Att_Mort_females_2002-2004Carmarthenshire</t>
  </si>
  <si>
    <t>Att_Mort_females_2002-2004ABM UHB</t>
  </si>
  <si>
    <t>Att_Mort_females_2002-2004Swansea</t>
  </si>
  <si>
    <t>Att_Mort_females_2002-2004Neath Port Talbot</t>
  </si>
  <si>
    <t>Att_Mort_females_2002-2004Bridgend</t>
  </si>
  <si>
    <t>Att_Mort_females_2002-2004Cardiff &amp; Vale UHB</t>
  </si>
  <si>
    <t>Att_Mort_females_2002-2004The Vale of Glamorgan</t>
  </si>
  <si>
    <t>Att_Mort_females_2002-2004Cardiff</t>
  </si>
  <si>
    <t>Att_Mort_females_2002-2004Cwm Taf HB</t>
  </si>
  <si>
    <t>Att_Mort_females_2002-2004Rhondda Cynon Taf</t>
  </si>
  <si>
    <t>Att_Mort_females_2002-2004Merthyr Tydfil</t>
  </si>
  <si>
    <t>Att_Mort_females_2002-2004Aneurin Bevan HB</t>
  </si>
  <si>
    <t>Att_Mort_females_2002-2004Caerphilly</t>
  </si>
  <si>
    <t>Att_Mort_females_2002-2004Blaenau Gwent</t>
  </si>
  <si>
    <t>Att_Mort_females_2002-2004Torfaen</t>
  </si>
  <si>
    <t>Att_Mort_females_2002-2004Monmouthshire</t>
  </si>
  <si>
    <t>Att_Mort_females_2002-2004Newport</t>
  </si>
  <si>
    <t>Att_Mort_females_2003-2005Wales</t>
  </si>
  <si>
    <t>Att_Mort_females_2003-2005Least deprived fifth</t>
  </si>
  <si>
    <t>Att_Mort_females_2003-2005Next least deprived</t>
  </si>
  <si>
    <t>Att_Mort_females_2003-2005Middle deprived</t>
  </si>
  <si>
    <t>Att_Mort_females_2003-2005Next most deprived</t>
  </si>
  <si>
    <t>Att_Mort_females_2003-2005Most deprived fifth</t>
  </si>
  <si>
    <t>Att_Mort_females_2003-2005Betsi Cadwaladr UHB</t>
  </si>
  <si>
    <t>Att_Mort_females_2003-2005Isle of Anglesey</t>
  </si>
  <si>
    <t>Att_Mort_females_2003-2005Gwynedd</t>
  </si>
  <si>
    <t>Att_Mort_females_2003-2005Conwy</t>
  </si>
  <si>
    <t>Att_Mort_females_2003-2005Denbighshire</t>
  </si>
  <si>
    <t>Att_Mort_females_2003-2005Flintshire</t>
  </si>
  <si>
    <t>Att_Mort_females_2003-2005Wrexham</t>
  </si>
  <si>
    <t>Att_Mort_females_2003-2005Powys THB</t>
  </si>
  <si>
    <t>Att_Mort_females_2003-2005Hywel Dda HB</t>
  </si>
  <si>
    <t>Att_Mort_females_2003-2005Ceredigion</t>
  </si>
  <si>
    <t>Att_Mort_females_2003-2005Pembrokeshire</t>
  </si>
  <si>
    <t>Att_Mort_females_2003-2005Carmarthenshire</t>
  </si>
  <si>
    <t>Att_Mort_females_2003-2005ABM UHB</t>
  </si>
  <si>
    <t>Att_Mort_females_2003-2005Swansea</t>
  </si>
  <si>
    <t>Att_Mort_females_2003-2005Neath Port Talbot</t>
  </si>
  <si>
    <t>Att_Mort_females_2003-2005Bridgend</t>
  </si>
  <si>
    <t>Att_Mort_females_2003-2005Cardiff &amp; Vale UHB</t>
  </si>
  <si>
    <t>Att_Mort_females_2003-2005The Vale of Glamorgan</t>
  </si>
  <si>
    <t>Att_Mort_females_2003-2005Cardiff</t>
  </si>
  <si>
    <t>Att_Mort_females_2003-2005Cwm Taf HB</t>
  </si>
  <si>
    <t>Att_Mort_females_2003-2005Rhondda Cynon Taf</t>
  </si>
  <si>
    <t>Att_Mort_females_2003-2005Merthyr Tydfil</t>
  </si>
  <si>
    <t>Att_Mort_females_2003-2005Aneurin Bevan HB</t>
  </si>
  <si>
    <t>Att_Mort_females_2003-2005Caerphilly</t>
  </si>
  <si>
    <t>Att_Mort_females_2003-2005Blaenau Gwent</t>
  </si>
  <si>
    <t>Att_Mort_females_2003-2005Torfaen</t>
  </si>
  <si>
    <t>Att_Mort_females_2003-2005Monmouthshire</t>
  </si>
  <si>
    <t>Att_Mort_females_2003-2005Newport</t>
  </si>
  <si>
    <t>Att_Mort_females_2004-2006Wales</t>
  </si>
  <si>
    <t>Att_Mort_females_2004-2006Least deprived fifth</t>
  </si>
  <si>
    <t>Att_Mort_females_2004-2006Next least deprived</t>
  </si>
  <si>
    <t>Att_Mort_females_2004-2006Middle deprived</t>
  </si>
  <si>
    <t>Att_Mort_females_2004-2006Next most deprived</t>
  </si>
  <si>
    <t>Att_Mort_females_2004-2006Most deprived fifth</t>
  </si>
  <si>
    <t>Att_Mort_females_2004-2006Betsi Cadwaladr UHB</t>
  </si>
  <si>
    <t>Att_Mort_females_2004-2006Isle of Anglesey</t>
  </si>
  <si>
    <t>Att_Mort_females_2004-2006Gwynedd</t>
  </si>
  <si>
    <t>Att_Mort_females_2004-2006Conwy</t>
  </si>
  <si>
    <t>Att_Mort_females_2004-2006Denbighshire</t>
  </si>
  <si>
    <t>Att_Mort_females_2004-2006Flintshire</t>
  </si>
  <si>
    <t>Att_Mort_females_2004-2006Wrexham</t>
  </si>
  <si>
    <t>Att_Mort_females_2004-2006Powys THB</t>
  </si>
  <si>
    <t>Att_Mort_females_2004-2006Hywel Dda HB</t>
  </si>
  <si>
    <t>Att_Mort_females_2004-2006Ceredigion</t>
  </si>
  <si>
    <t>Att_Mort_females_2004-2006Pembrokeshire</t>
  </si>
  <si>
    <t>Att_Mort_females_2004-2006Carmarthenshire</t>
  </si>
  <si>
    <t>Att_Mort_females_2004-2006ABM UHB</t>
  </si>
  <si>
    <t>Att_Mort_females_2004-2006Swansea</t>
  </si>
  <si>
    <t>Att_Mort_females_2004-2006Neath Port Talbot</t>
  </si>
  <si>
    <t>Att_Mort_females_2004-2006Bridgend</t>
  </si>
  <si>
    <t>Att_Mort_females_2004-2006Cardiff &amp; Vale UHB</t>
  </si>
  <si>
    <t>Att_Mort_females_2004-2006The Vale of Glamorgan</t>
  </si>
  <si>
    <t>Att_Mort_females_2004-2006Cardiff</t>
  </si>
  <si>
    <t>Att_Mort_females_2004-2006Cwm Taf HB</t>
  </si>
  <si>
    <t>Att_Mort_females_2004-2006Rhondda Cynon Taf</t>
  </si>
  <si>
    <t>Att_Mort_females_2004-2006Merthyr Tydfil</t>
  </si>
  <si>
    <t>Att_Mort_females_2004-2006Aneurin Bevan HB</t>
  </si>
  <si>
    <t>Att_Mort_females_2004-2006Caerphilly</t>
  </si>
  <si>
    <t>Att_Mort_females_2004-2006Blaenau Gwent</t>
  </si>
  <si>
    <t>Att_Mort_females_2004-2006Torfaen</t>
  </si>
  <si>
    <t>Att_Mort_females_2004-2006Monmouthshire</t>
  </si>
  <si>
    <t>Att_Mort_females_2004-2006Newport</t>
  </si>
  <si>
    <t>Att_Mort_females_2005-2007Wales</t>
  </si>
  <si>
    <t>Att_Mort_females_2005-2007Least deprived fifth</t>
  </si>
  <si>
    <t>Att_Mort_females_2005-2007Next least deprived</t>
  </si>
  <si>
    <t>Att_Mort_females_2005-2007Middle deprived</t>
  </si>
  <si>
    <t>Att_Mort_females_2005-2007Next most deprived</t>
  </si>
  <si>
    <t>Att_Mort_females_2005-2007Most deprived fifth</t>
  </si>
  <si>
    <t>Att_Mort_females_2005-2007Betsi Cadwaladr UHB</t>
  </si>
  <si>
    <t>Att_Mort_females_2005-2007Isle of Anglesey</t>
  </si>
  <si>
    <t>Att_Mort_females_2005-2007Gwynedd</t>
  </si>
  <si>
    <t>Att_Mort_females_2005-2007Conwy</t>
  </si>
  <si>
    <t>Att_Mort_females_2005-2007Denbighshire</t>
  </si>
  <si>
    <t>Att_Mort_females_2005-2007Flintshire</t>
  </si>
  <si>
    <t>Att_Mort_females_2005-2007Wrexham</t>
  </si>
  <si>
    <t>Att_Mort_females_2005-2007Powys THB</t>
  </si>
  <si>
    <t>Att_Mort_females_2005-2007Hywel Dda HB</t>
  </si>
  <si>
    <t>Att_Mort_females_2005-2007Ceredigion</t>
  </si>
  <si>
    <t>Att_Mort_females_2005-2007Pembrokeshire</t>
  </si>
  <si>
    <t>Att_Mort_females_2005-2007Carmarthenshire</t>
  </si>
  <si>
    <t>Att_Mort_females_2005-2007ABM UHB</t>
  </si>
  <si>
    <t>Att_Mort_females_2005-2007Swansea</t>
  </si>
  <si>
    <t>Att_Mort_females_2005-2007Neath Port Talbot</t>
  </si>
  <si>
    <t>Att_Mort_females_2005-2007Bridgend</t>
  </si>
  <si>
    <t>Att_Mort_females_2005-2007Cardiff &amp; Vale UHB</t>
  </si>
  <si>
    <t>Att_Mort_females_2005-2007The Vale of Glamorgan</t>
  </si>
  <si>
    <t>Att_Mort_females_2005-2007Cardiff</t>
  </si>
  <si>
    <t>Att_Mort_females_2005-2007Cwm Taf HB</t>
  </si>
  <si>
    <t>Att_Mort_females_2005-2007Rhondda Cynon Taf</t>
  </si>
  <si>
    <t>Att_Mort_females_2005-2007Merthyr Tydfil</t>
  </si>
  <si>
    <t>Att_Mort_females_2005-2007Aneurin Bevan HB</t>
  </si>
  <si>
    <t>Att_Mort_females_2005-2007Caerphilly</t>
  </si>
  <si>
    <t>Att_Mort_females_2005-2007Blaenau Gwent</t>
  </si>
  <si>
    <t>Att_Mort_females_2005-2007Torfaen</t>
  </si>
  <si>
    <t>Att_Mort_females_2005-2007Monmouthshire</t>
  </si>
  <si>
    <t>Att_Mort_females_2005-2007Newport</t>
  </si>
  <si>
    <t>Att_Mort_females_2006-2008Wales</t>
  </si>
  <si>
    <t>Att_Mort_females_2006-2008Least deprived fifth</t>
  </si>
  <si>
    <t>Att_Mort_females_2006-2008Next least deprived</t>
  </si>
  <si>
    <t>Att_Mort_females_2006-2008Middle deprived</t>
  </si>
  <si>
    <t>Att_Mort_females_2006-2008Next most deprived</t>
  </si>
  <si>
    <t>Att_Mort_females_2006-2008Most deprived fifth</t>
  </si>
  <si>
    <t>Att_Mort_females_2006-2008Betsi Cadwaladr UHB</t>
  </si>
  <si>
    <t>Att_Mort_females_2006-2008Isle of Anglesey</t>
  </si>
  <si>
    <t>Att_Mort_females_2006-2008Gwynedd</t>
  </si>
  <si>
    <t>Att_Mort_females_2006-2008Conwy</t>
  </si>
  <si>
    <t>Att_Mort_females_2006-2008Denbighshire</t>
  </si>
  <si>
    <t>Att_Mort_females_2006-2008Flintshire</t>
  </si>
  <si>
    <t>Att_Mort_females_2006-2008Wrexham</t>
  </si>
  <si>
    <t>Att_Mort_females_2006-2008Powys THB</t>
  </si>
  <si>
    <t>Att_Mort_females_2006-2008Hywel Dda HB</t>
  </si>
  <si>
    <t>Att_Mort_females_2006-2008Ceredigion</t>
  </si>
  <si>
    <t>Att_Mort_females_2006-2008Pembrokeshire</t>
  </si>
  <si>
    <t>Att_Mort_females_2006-2008Carmarthenshire</t>
  </si>
  <si>
    <t>Att_Mort_females_2006-2008ABM UHB</t>
  </si>
  <si>
    <t>Att_Mort_females_2006-2008Swansea</t>
  </si>
  <si>
    <t>Att_Mort_females_2006-2008Neath Port Talbot</t>
  </si>
  <si>
    <t>Att_Mort_females_2006-2008Bridgend</t>
  </si>
  <si>
    <t>Att_Mort_females_2006-2008Cardiff &amp; Vale UHB</t>
  </si>
  <si>
    <t>Att_Mort_females_2006-2008The Vale of Glamorgan</t>
  </si>
  <si>
    <t>Att_Mort_females_2006-2008Cardiff</t>
  </si>
  <si>
    <t>Att_Mort_females_2006-2008Cwm Taf HB</t>
  </si>
  <si>
    <t>Att_Mort_females_2006-2008Rhondda Cynon Taf</t>
  </si>
  <si>
    <t>Att_Mort_females_2006-2008Merthyr Tydfil</t>
  </si>
  <si>
    <t>Att_Mort_females_2006-2008Aneurin Bevan HB</t>
  </si>
  <si>
    <t>Att_Mort_females_2006-2008Caerphilly</t>
  </si>
  <si>
    <t>Att_Mort_females_2006-2008Blaenau Gwent</t>
  </si>
  <si>
    <t>Att_Mort_females_2006-2008Torfaen</t>
  </si>
  <si>
    <t>Att_Mort_females_2006-2008Monmouthshire</t>
  </si>
  <si>
    <t>Att_Mort_females_2006-2008Newport</t>
  </si>
  <si>
    <t>Att_Mort_females_2007-2009Wales</t>
  </si>
  <si>
    <t>Att_Mort_females_2007-2009Least deprived fifth</t>
  </si>
  <si>
    <t>Att_Mort_females_2007-2009Next least deprived</t>
  </si>
  <si>
    <t>Att_Mort_females_2007-2009Middle deprived</t>
  </si>
  <si>
    <t>Att_Mort_females_2007-2009Next most deprived</t>
  </si>
  <si>
    <t>Att_Mort_females_2007-2009Most deprived fifth</t>
  </si>
  <si>
    <t>Att_Mort_females_2007-2009Betsi Cadwaladr UHB</t>
  </si>
  <si>
    <t>Att_Mort_females_2007-2009Isle of Anglesey</t>
  </si>
  <si>
    <t>Att_Mort_females_2007-2009Gwynedd</t>
  </si>
  <si>
    <t>Att_Mort_females_2007-2009Conwy</t>
  </si>
  <si>
    <t>Att_Mort_females_2007-2009Denbighshire</t>
  </si>
  <si>
    <t>Att_Mort_females_2007-2009Flintshire</t>
  </si>
  <si>
    <t>Att_Mort_females_2007-2009Wrexham</t>
  </si>
  <si>
    <t>Att_Mort_females_2007-2009Powys THB</t>
  </si>
  <si>
    <t>Att_Mort_females_2007-2009Hywel Dda HB</t>
  </si>
  <si>
    <t>Att_Mort_females_2007-2009Ceredigion</t>
  </si>
  <si>
    <t>Att_Mort_females_2007-2009Pembrokeshire</t>
  </si>
  <si>
    <t>Att_Mort_females_2007-2009Carmarthenshire</t>
  </si>
  <si>
    <t>Att_Mort_females_2007-2009ABM UHB</t>
  </si>
  <si>
    <t>Att_Mort_females_2007-2009Swansea</t>
  </si>
  <si>
    <t>Att_Mort_females_2007-2009Neath Port Talbot</t>
  </si>
  <si>
    <t>Att_Mort_females_2007-2009Bridgend</t>
  </si>
  <si>
    <t>Att_Mort_females_2007-2009Cardiff &amp; Vale UHB</t>
  </si>
  <si>
    <t>Att_Mort_females_2007-2009The Vale of Glamorgan</t>
  </si>
  <si>
    <t>Att_Mort_females_2007-2009Cardiff</t>
  </si>
  <si>
    <t>Att_Mort_females_2007-2009Cwm Taf HB</t>
  </si>
  <si>
    <t>Att_Mort_females_2007-2009Rhondda Cynon Taf</t>
  </si>
  <si>
    <t>Att_Mort_females_2007-2009Merthyr Tydfil</t>
  </si>
  <si>
    <t>Att_Mort_females_2007-2009Aneurin Bevan HB</t>
  </si>
  <si>
    <t>Att_Mort_females_2007-2009Caerphilly</t>
  </si>
  <si>
    <t>Att_Mort_females_2007-2009Blaenau Gwent</t>
  </si>
  <si>
    <t>Att_Mort_females_2007-2009Torfaen</t>
  </si>
  <si>
    <t>Att_Mort_females_2007-2009Monmouthshire</t>
  </si>
  <si>
    <t>Att_Mort_females_2007-2009Newport</t>
  </si>
  <si>
    <t>Att_Mort_females_2008-2010Wales</t>
  </si>
  <si>
    <t>Att_Mort_females_2008-2010Least deprived fifth</t>
  </si>
  <si>
    <t>Att_Mort_females_2008-2010Next least deprived</t>
  </si>
  <si>
    <t>Att_Mort_females_2008-2010Middle deprived</t>
  </si>
  <si>
    <t>Att_Mort_females_2008-2010Next most deprived</t>
  </si>
  <si>
    <t>Att_Mort_females_2008-2010Most deprived fifth</t>
  </si>
  <si>
    <t>Att_Mort_females_2008-2010Betsi Cadwaladr UHB</t>
  </si>
  <si>
    <t>Att_Mort_females_2008-2010Isle of Anglesey</t>
  </si>
  <si>
    <t>Att_Mort_females_2008-2010Gwynedd</t>
  </si>
  <si>
    <t>Att_Mort_females_2008-2010Conwy</t>
  </si>
  <si>
    <t>Att_Mort_females_2008-2010Denbighshire</t>
  </si>
  <si>
    <t>Att_Mort_females_2008-2010Flintshire</t>
  </si>
  <si>
    <t>Att_Mort_females_2008-2010Wrexham</t>
  </si>
  <si>
    <t>Att_Mort_females_2008-2010Powys THB</t>
  </si>
  <si>
    <t>Att_Mort_females_2008-2010Hywel Dda HB</t>
  </si>
  <si>
    <t>Att_Mort_females_2008-2010Ceredigion</t>
  </si>
  <si>
    <t>Att_Mort_females_2008-2010Pembrokeshire</t>
  </si>
  <si>
    <t>Att_Mort_females_2008-2010Carmarthenshire</t>
  </si>
  <si>
    <t>Att_Mort_females_2008-2010ABM UHB</t>
  </si>
  <si>
    <t>Att_Mort_females_2008-2010Swansea</t>
  </si>
  <si>
    <t>Att_Mort_females_2008-2010Neath Port Talbot</t>
  </si>
  <si>
    <t>Att_Mort_females_2008-2010Bridgend</t>
  </si>
  <si>
    <t>Att_Mort_females_2008-2010Cardiff &amp; Vale UHB</t>
  </si>
  <si>
    <t>Att_Mort_females_2008-2010The Vale of Glamorgan</t>
  </si>
  <si>
    <t>Att_Mort_females_2008-2010Cardiff</t>
  </si>
  <si>
    <t>Att_Mort_females_2008-2010Cwm Taf HB</t>
  </si>
  <si>
    <t>Att_Mort_females_2008-2010Rhondda Cynon Taf</t>
  </si>
  <si>
    <t>Att_Mort_females_2008-2010Merthyr Tydfil</t>
  </si>
  <si>
    <t>Att_Mort_females_2008-2010Aneurin Bevan HB</t>
  </si>
  <si>
    <t>Att_Mort_females_2008-2010Caerphilly</t>
  </si>
  <si>
    <t>Att_Mort_females_2008-2010Blaenau Gwent</t>
  </si>
  <si>
    <t>Att_Mort_females_2008-2010Torfaen</t>
  </si>
  <si>
    <t>Att_Mort_females_2008-2010Monmouthshire</t>
  </si>
  <si>
    <t>Att_Mort_females_2008-2010Newport</t>
  </si>
  <si>
    <t>Att_Mort_females_2009-2011Wales</t>
  </si>
  <si>
    <t>Att_Mort_females_2009-2011Least deprived fifth</t>
  </si>
  <si>
    <t>Att_Mort_females_2009-2011Next least deprived</t>
  </si>
  <si>
    <t>Att_Mort_females_2009-2011Middle deprived</t>
  </si>
  <si>
    <t>Att_Mort_females_2009-2011Next most deprived</t>
  </si>
  <si>
    <t>Att_Mort_females_2009-2011Most deprived fifth</t>
  </si>
  <si>
    <t>Att_Mort_females_2009-2011Betsi Cadwaladr UHB</t>
  </si>
  <si>
    <t>Att_Mort_females_2009-2011Isle of Anglesey</t>
  </si>
  <si>
    <t>Att_Mort_females_2009-2011Gwynedd</t>
  </si>
  <si>
    <t>Att_Mort_females_2009-2011Conwy</t>
  </si>
  <si>
    <t>Att_Mort_females_2009-2011Denbighshire</t>
  </si>
  <si>
    <t>Att_Mort_females_2009-2011Flintshire</t>
  </si>
  <si>
    <t>Att_Mort_females_2009-2011Wrexham</t>
  </si>
  <si>
    <t>Att_Mort_females_2009-2011Powys THB</t>
  </si>
  <si>
    <t>Att_Mort_females_2009-2011Hywel Dda HB</t>
  </si>
  <si>
    <t>Att_Mort_females_2009-2011Ceredigion</t>
  </si>
  <si>
    <t>Att_Mort_females_2009-2011Pembrokeshire</t>
  </si>
  <si>
    <t>Att_Mort_females_2009-2011Carmarthenshire</t>
  </si>
  <si>
    <t>Att_Mort_females_2009-2011ABM UHB</t>
  </si>
  <si>
    <t>Att_Mort_females_2009-2011Swansea</t>
  </si>
  <si>
    <t>Att_Mort_females_2009-2011Neath Port Talbot</t>
  </si>
  <si>
    <t>Att_Mort_females_2009-2011Bridgend</t>
  </si>
  <si>
    <t>Att_Mort_females_2009-2011Cardiff &amp; Vale UHB</t>
  </si>
  <si>
    <t>Att_Mort_females_2009-2011The Vale of Glamorgan</t>
  </si>
  <si>
    <t>Att_Mort_females_2009-2011Cardiff</t>
  </si>
  <si>
    <t>Att_Mort_females_2009-2011Cwm Taf HB</t>
  </si>
  <si>
    <t>Att_Mort_females_2009-2011Rhondda Cynon Taf</t>
  </si>
  <si>
    <t>Att_Mort_females_2009-2011Merthyr Tydfil</t>
  </si>
  <si>
    <t>Att_Mort_females_2009-2011Aneurin Bevan HB</t>
  </si>
  <si>
    <t>Att_Mort_females_2009-2011Caerphilly</t>
  </si>
  <si>
    <t>Att_Mort_females_2009-2011Blaenau Gwent</t>
  </si>
  <si>
    <t>Att_Mort_females_2009-2011Torfaen</t>
  </si>
  <si>
    <t>Att_Mort_females_2009-2011Monmouthshire</t>
  </si>
  <si>
    <t>Att_Mort_females_2009-2011Newport</t>
  </si>
  <si>
    <t>Att_Mort_females_2010-2012Wales</t>
  </si>
  <si>
    <t>Att_Mort_females_2010-2012Least deprived fifth</t>
  </si>
  <si>
    <t>Att_Mort_females_2010-2012Next least deprived</t>
  </si>
  <si>
    <t>Att_Mort_females_2010-2012Middle deprived</t>
  </si>
  <si>
    <t>Att_Mort_females_2010-2012Next most deprived</t>
  </si>
  <si>
    <t>Att_Mort_females_2010-2012Most deprived fifth</t>
  </si>
  <si>
    <t>Att_Mort_females_2010-2012Betsi Cadwaladr UHB</t>
  </si>
  <si>
    <t>Att_Mort_females_2010-2012Isle of Anglesey</t>
  </si>
  <si>
    <t>Att_Mort_females_2010-2012Gwynedd</t>
  </si>
  <si>
    <t>Att_Mort_females_2010-2012Conwy</t>
  </si>
  <si>
    <t>Att_Mort_females_2010-2012Denbighshire</t>
  </si>
  <si>
    <t>Att_Mort_females_2010-2012Flintshire</t>
  </si>
  <si>
    <t>Att_Mort_females_2010-2012Wrexham</t>
  </si>
  <si>
    <t>Att_Mort_females_2010-2012Powys THB</t>
  </si>
  <si>
    <t>Att_Mort_females_2010-2012Hywel Dda HB</t>
  </si>
  <si>
    <t>Att_Mort_females_2010-2012Ceredigion</t>
  </si>
  <si>
    <t>Att_Mort_females_2010-2012Pembrokeshire</t>
  </si>
  <si>
    <t>Att_Mort_females_2010-2012Carmarthenshire</t>
  </si>
  <si>
    <t>Att_Mort_females_2010-2012ABM UHB</t>
  </si>
  <si>
    <t>Att_Mort_females_2010-2012Swansea</t>
  </si>
  <si>
    <t>Att_Mort_females_2010-2012Neath Port Talbot</t>
  </si>
  <si>
    <t>Att_Mort_females_2010-2012Bridgend</t>
  </si>
  <si>
    <t>Att_Mort_females_2010-2012Cardiff &amp; Vale UHB</t>
  </si>
  <si>
    <t>Att_Mort_females_2010-2012The Vale of Glamorgan</t>
  </si>
  <si>
    <t>Att_Mort_females_2010-2012Cardiff</t>
  </si>
  <si>
    <t>Att_Mort_females_2010-2012Cwm Taf HB</t>
  </si>
  <si>
    <t>Att_Mort_females_2010-2012Rhondda Cynon Taf</t>
  </si>
  <si>
    <t>Att_Mort_females_2010-2012Merthyr Tydfil</t>
  </si>
  <si>
    <t>Att_Mort_females_2010-2012Aneurin Bevan HB</t>
  </si>
  <si>
    <t>Att_Mort_females_2010-2012Caerphilly</t>
  </si>
  <si>
    <t>Att_Mort_females_2010-2012Blaenau Gwent</t>
  </si>
  <si>
    <t>Att_Mort_females_2010-2012Torfaen</t>
  </si>
  <si>
    <t>Att_Mort_females_2010-2012Monmouthshire</t>
  </si>
  <si>
    <t>Att_Mort_females_2010-2012Newport</t>
  </si>
  <si>
    <t>Att_Mort_males_2002-2004Wales</t>
  </si>
  <si>
    <t>Att_Mort_males_2002-2004Least deprived fifth</t>
  </si>
  <si>
    <t>Att_Mort_males_2002-2004Next least deprived</t>
  </si>
  <si>
    <t>Att_Mort_males_2002-2004Middle deprived</t>
  </si>
  <si>
    <t>Att_Mort_males_2002-2004Next most deprived</t>
  </si>
  <si>
    <t>Att_Mort_males_2002-2004Most deprived fifth</t>
  </si>
  <si>
    <t>Att_Mort_males_2002-2004Betsi Cadwaladr UHB</t>
  </si>
  <si>
    <t>Att_Mort_males_2002-2004Isle of Anglesey</t>
  </si>
  <si>
    <t>Att_Mort_males_2002-2004Gwynedd</t>
  </si>
  <si>
    <t>Att_Mort_males_2002-2004Conwy</t>
  </si>
  <si>
    <t>Att_Mort_males_2002-2004Denbighshire</t>
  </si>
  <si>
    <t>Att_Mort_males_2002-2004Flintshire</t>
  </si>
  <si>
    <t>Att_Mort_males_2002-2004Wrexham</t>
  </si>
  <si>
    <t>Att_Mort_males_2002-2004Powys THB</t>
  </si>
  <si>
    <t>Att_Mort_males_2002-2004Hywel Dda HB</t>
  </si>
  <si>
    <t>Att_Mort_males_2002-2004Ceredigion</t>
  </si>
  <si>
    <t>Att_Mort_males_2002-2004Pembrokeshire</t>
  </si>
  <si>
    <t>Att_Mort_males_2002-2004Carmarthenshire</t>
  </si>
  <si>
    <t>Att_Mort_males_2002-2004ABM UHB</t>
  </si>
  <si>
    <t>Att_Mort_males_2002-2004Swansea</t>
  </si>
  <si>
    <t>Att_Mort_males_2002-2004Neath Port Talbot</t>
  </si>
  <si>
    <t>Att_Mort_males_2002-2004Bridgend</t>
  </si>
  <si>
    <t>Att_Mort_males_2002-2004Cardiff &amp; Vale UHB</t>
  </si>
  <si>
    <t>Att_Mort_males_2002-2004The Vale of Glamorgan</t>
  </si>
  <si>
    <t>Att_Mort_males_2002-2004Cardiff</t>
  </si>
  <si>
    <t>Att_Mort_males_2002-2004Cwm Taf HB</t>
  </si>
  <si>
    <t>Att_Mort_males_2002-2004Rhondda Cynon Taf</t>
  </si>
  <si>
    <t>Att_Mort_males_2002-2004Merthyr Tydfil</t>
  </si>
  <si>
    <t>Att_Mort_males_2002-2004Aneurin Bevan HB</t>
  </si>
  <si>
    <t>Att_Mort_males_2002-2004Caerphilly</t>
  </si>
  <si>
    <t>Att_Mort_males_2002-2004Blaenau Gwent</t>
  </si>
  <si>
    <t>Att_Mort_males_2002-2004Torfaen</t>
  </si>
  <si>
    <t>Att_Mort_males_2002-2004Monmouthshire</t>
  </si>
  <si>
    <t>Att_Mort_males_2002-2004Newport</t>
  </si>
  <si>
    <t>Att_Mort_males_2003-2005Wales</t>
  </si>
  <si>
    <t>Att_Mort_males_2003-2005Least deprived fifth</t>
  </si>
  <si>
    <t>Att_Mort_males_2003-2005Next least deprived</t>
  </si>
  <si>
    <t>Att_Mort_males_2003-2005Middle deprived</t>
  </si>
  <si>
    <t>Att_Mort_males_2003-2005Next most deprived</t>
  </si>
  <si>
    <t>Att_Mort_males_2003-2005Most deprived fifth</t>
  </si>
  <si>
    <t>Att_Mort_males_2003-2005Betsi Cadwaladr UHB</t>
  </si>
  <si>
    <t>Att_Mort_males_2003-2005Isle of Anglesey</t>
  </si>
  <si>
    <t>Att_Mort_males_2003-2005Gwynedd</t>
  </si>
  <si>
    <t>Att_Mort_males_2003-2005Conwy</t>
  </si>
  <si>
    <t>Att_Mort_males_2003-2005Denbighshire</t>
  </si>
  <si>
    <t>Att_Mort_males_2003-2005Flintshire</t>
  </si>
  <si>
    <t>Att_Mort_males_2003-2005Wrexham</t>
  </si>
  <si>
    <t>Att_Mort_males_2003-2005Powys THB</t>
  </si>
  <si>
    <t>Att_Mort_males_2003-2005Hywel Dda HB</t>
  </si>
  <si>
    <t>Att_Mort_males_2003-2005Ceredigion</t>
  </si>
  <si>
    <t>Att_Mort_males_2003-2005Pembrokeshire</t>
  </si>
  <si>
    <t>Att_Mort_males_2003-2005Carmarthenshire</t>
  </si>
  <si>
    <t>Att_Mort_males_2003-2005ABM UHB</t>
  </si>
  <si>
    <t>Att_Mort_males_2003-2005Swansea</t>
  </si>
  <si>
    <t>Att_Mort_males_2003-2005Neath Port Talbot</t>
  </si>
  <si>
    <t>Att_Mort_males_2003-2005Bridgend</t>
  </si>
  <si>
    <t>Att_Mort_males_2003-2005Cardiff &amp; Vale UHB</t>
  </si>
  <si>
    <t>Att_Mort_males_2003-2005The Vale of Glamorgan</t>
  </si>
  <si>
    <t>Att_Mort_males_2003-2005Cardiff</t>
  </si>
  <si>
    <t>Att_Mort_males_2003-2005Cwm Taf HB</t>
  </si>
  <si>
    <t>Att_Mort_males_2003-2005Rhondda Cynon Taf</t>
  </si>
  <si>
    <t>Att_Mort_males_2003-2005Merthyr Tydfil</t>
  </si>
  <si>
    <t>Att_Mort_males_2003-2005Aneurin Bevan HB</t>
  </si>
  <si>
    <t>Att_Mort_males_2003-2005Caerphilly</t>
  </si>
  <si>
    <t>Att_Mort_males_2003-2005Blaenau Gwent</t>
  </si>
  <si>
    <t>Att_Mort_males_2003-2005Torfaen</t>
  </si>
  <si>
    <t>Att_Mort_males_2003-2005Monmouthshire</t>
  </si>
  <si>
    <t>Att_Mort_males_2003-2005Newport</t>
  </si>
  <si>
    <t>Att_Mort_males_2004-2006Wales</t>
  </si>
  <si>
    <t>Att_Mort_males_2004-2006Least deprived fifth</t>
  </si>
  <si>
    <t>Att_Mort_males_2004-2006Next least deprived</t>
  </si>
  <si>
    <t>Att_Mort_males_2004-2006Middle deprived</t>
  </si>
  <si>
    <t>Att_Mort_males_2004-2006Next most deprived</t>
  </si>
  <si>
    <t>Att_Mort_males_2004-2006Most deprived fifth</t>
  </si>
  <si>
    <t>Att_Mort_males_2004-2006Betsi Cadwaladr UHB</t>
  </si>
  <si>
    <t>Att_Mort_males_2004-2006Isle of Anglesey</t>
  </si>
  <si>
    <t>Att_Mort_males_2004-2006Gwynedd</t>
  </si>
  <si>
    <t>Att_Mort_males_2004-2006Conwy</t>
  </si>
  <si>
    <t>Att_Mort_males_2004-2006Denbighshire</t>
  </si>
  <si>
    <t>Att_Mort_males_2004-2006Flintshire</t>
  </si>
  <si>
    <t>Att_Mort_males_2004-2006Wrexham</t>
  </si>
  <si>
    <t>Att_Mort_males_2004-2006Powys THB</t>
  </si>
  <si>
    <t>Att_Mort_males_2004-2006Hywel Dda HB</t>
  </si>
  <si>
    <t>Att_Mort_males_2004-2006Ceredigion</t>
  </si>
  <si>
    <t>Att_Mort_males_2004-2006Pembrokeshire</t>
  </si>
  <si>
    <t>Att_Mort_males_2004-2006Carmarthenshire</t>
  </si>
  <si>
    <t>Att_Mort_males_2004-2006ABM UHB</t>
  </si>
  <si>
    <t>Att_Mort_males_2004-2006Swansea</t>
  </si>
  <si>
    <t>Att_Mort_males_2004-2006Neath Port Talbot</t>
  </si>
  <si>
    <t>Att_Mort_males_2004-2006Bridgend</t>
  </si>
  <si>
    <t>Att_Mort_males_2004-2006Cardiff &amp; Vale UHB</t>
  </si>
  <si>
    <t>Att_Mort_males_2004-2006The Vale of Glamorgan</t>
  </si>
  <si>
    <t>Att_Mort_males_2004-2006Cardiff</t>
  </si>
  <si>
    <t>Att_Mort_males_2004-2006Cwm Taf HB</t>
  </si>
  <si>
    <t>Att_Mort_males_2004-2006Rhondda Cynon Taf</t>
  </si>
  <si>
    <t>Att_Mort_males_2004-2006Merthyr Tydfil</t>
  </si>
  <si>
    <t>Att_Mort_males_2004-2006Aneurin Bevan HB</t>
  </si>
  <si>
    <t>Att_Mort_males_2004-2006Caerphilly</t>
  </si>
  <si>
    <t>Att_Mort_males_2004-2006Blaenau Gwent</t>
  </si>
  <si>
    <t>Att_Mort_males_2004-2006Torfaen</t>
  </si>
  <si>
    <t>Att_Mort_males_2004-2006Monmouthshire</t>
  </si>
  <si>
    <t>Att_Mort_males_2004-2006Newport</t>
  </si>
  <si>
    <t>Att_Mort_males_2005-2007Wales</t>
  </si>
  <si>
    <t>Att_Mort_males_2005-2007Least deprived fifth</t>
  </si>
  <si>
    <t>Att_Mort_males_2005-2007Next least deprived</t>
  </si>
  <si>
    <t>Att_Mort_males_2005-2007Middle deprived</t>
  </si>
  <si>
    <t>Att_Mort_males_2005-2007Next most deprived</t>
  </si>
  <si>
    <t>Att_Mort_males_2005-2007Most deprived fifth</t>
  </si>
  <si>
    <t>Att_Mort_males_2005-2007Betsi Cadwaladr UHB</t>
  </si>
  <si>
    <t>Att_Mort_males_2005-2007Isle of Anglesey</t>
  </si>
  <si>
    <t>Att_Mort_males_2005-2007Gwynedd</t>
  </si>
  <si>
    <t>Att_Mort_males_2005-2007Conwy</t>
  </si>
  <si>
    <t>Att_Mort_males_2005-2007Denbighshire</t>
  </si>
  <si>
    <t>Att_Mort_males_2005-2007Flintshire</t>
  </si>
  <si>
    <t>Att_Mort_males_2005-2007Wrexham</t>
  </si>
  <si>
    <t>Att_Mort_males_2005-2007Powys THB</t>
  </si>
  <si>
    <t>Att_Mort_males_2005-2007Hywel Dda HB</t>
  </si>
  <si>
    <t>Att_Mort_males_2005-2007Ceredigion</t>
  </si>
  <si>
    <t>Att_Mort_males_2005-2007Pembrokeshire</t>
  </si>
  <si>
    <t>Att_Mort_males_2005-2007Carmarthenshire</t>
  </si>
  <si>
    <t>Att_Mort_males_2005-2007ABM UHB</t>
  </si>
  <si>
    <t>Att_Mort_males_2005-2007Swansea</t>
  </si>
  <si>
    <t>Att_Mort_males_2005-2007Neath Port Talbot</t>
  </si>
  <si>
    <t>Att_Mort_males_2005-2007Bridgend</t>
  </si>
  <si>
    <t>Att_Mort_males_2005-2007Cardiff &amp; Vale UHB</t>
  </si>
  <si>
    <t>Att_Mort_males_2005-2007The Vale of Glamorgan</t>
  </si>
  <si>
    <t>Att_Mort_males_2005-2007Cardiff</t>
  </si>
  <si>
    <t>Att_Mort_males_2005-2007Cwm Taf HB</t>
  </si>
  <si>
    <t>Att_Mort_males_2005-2007Rhondda Cynon Taf</t>
  </si>
  <si>
    <t>Att_Mort_males_2005-2007Merthyr Tydfil</t>
  </si>
  <si>
    <t>Att_Mort_males_2005-2007Aneurin Bevan HB</t>
  </si>
  <si>
    <t>Att_Mort_males_2005-2007Caerphilly</t>
  </si>
  <si>
    <t>Att_Mort_males_2005-2007Blaenau Gwent</t>
  </si>
  <si>
    <t>Att_Mort_males_2005-2007Torfaen</t>
  </si>
  <si>
    <t>Att_Mort_males_2005-2007Monmouthshire</t>
  </si>
  <si>
    <t>Att_Mort_males_2005-2007Newport</t>
  </si>
  <si>
    <t>Att_Mort_males_2006-2008Wales</t>
  </si>
  <si>
    <t>Att_Mort_males_2006-2008Least deprived fifth</t>
  </si>
  <si>
    <t>Att_Mort_males_2006-2008Next least deprived</t>
  </si>
  <si>
    <t>Att_Mort_males_2006-2008Middle deprived</t>
  </si>
  <si>
    <t>Att_Mort_males_2006-2008Next most deprived</t>
  </si>
  <si>
    <t>Att_Mort_males_2006-2008Most deprived fifth</t>
  </si>
  <si>
    <t>Att_Mort_males_2006-2008Betsi Cadwaladr UHB</t>
  </si>
  <si>
    <t>Att_Mort_males_2006-2008Isle of Anglesey</t>
  </si>
  <si>
    <t>Att_Mort_males_2006-2008Gwynedd</t>
  </si>
  <si>
    <t>Att_Mort_males_2006-2008Conwy</t>
  </si>
  <si>
    <t>Att_Mort_males_2006-2008Denbighshire</t>
  </si>
  <si>
    <t>Att_Mort_males_2006-2008Flintshire</t>
  </si>
  <si>
    <t>Att_Mort_males_2006-2008Wrexham</t>
  </si>
  <si>
    <t>Att_Mort_males_2006-2008Powys THB</t>
  </si>
  <si>
    <t>Att_Mort_males_2006-2008Hywel Dda HB</t>
  </si>
  <si>
    <t>Att_Mort_males_2006-2008Ceredigion</t>
  </si>
  <si>
    <t>Att_Mort_males_2006-2008Pembrokeshire</t>
  </si>
  <si>
    <t>Att_Mort_males_2006-2008Carmarthenshire</t>
  </si>
  <si>
    <t>Att_Mort_males_2006-2008ABM UHB</t>
  </si>
  <si>
    <t>Att_Mort_males_2006-2008Swansea</t>
  </si>
  <si>
    <t>Att_Mort_males_2006-2008Neath Port Talbot</t>
  </si>
  <si>
    <t>Att_Mort_males_2006-2008Bridgend</t>
  </si>
  <si>
    <t>Att_Mort_males_2006-2008Cardiff &amp; Vale UHB</t>
  </si>
  <si>
    <t>Att_Mort_males_2006-2008The Vale of Glamorgan</t>
  </si>
  <si>
    <t>Att_Mort_males_2006-2008Cardiff</t>
  </si>
  <si>
    <t>Att_Mort_males_2006-2008Cwm Taf HB</t>
  </si>
  <si>
    <t>Att_Mort_males_2006-2008Rhondda Cynon Taf</t>
  </si>
  <si>
    <t>Att_Mort_males_2006-2008Merthyr Tydfil</t>
  </si>
  <si>
    <t>Att_Mort_males_2006-2008Aneurin Bevan HB</t>
  </si>
  <si>
    <t>Att_Mort_males_2006-2008Caerphilly</t>
  </si>
  <si>
    <t>Att_Mort_males_2006-2008Blaenau Gwent</t>
  </si>
  <si>
    <t>Att_Mort_males_2006-2008Torfaen</t>
  </si>
  <si>
    <t>Att_Mort_males_2006-2008Monmouthshire</t>
  </si>
  <si>
    <t>Att_Mort_males_2006-2008Newport</t>
  </si>
  <si>
    <t>Att_Mort_males_2007-2009Wales</t>
  </si>
  <si>
    <t>Att_Mort_males_2007-2009Least deprived fifth</t>
  </si>
  <si>
    <t>Att_Mort_males_2007-2009Next least deprived</t>
  </si>
  <si>
    <t>Att_Mort_males_2007-2009Middle deprived</t>
  </si>
  <si>
    <t>Att_Mort_males_2007-2009Next most deprived</t>
  </si>
  <si>
    <t>Att_Mort_males_2007-2009Most deprived fifth</t>
  </si>
  <si>
    <t>Att_Mort_males_2007-2009Betsi Cadwaladr UHB</t>
  </si>
  <si>
    <t>Att_Mort_males_2007-2009Isle of Anglesey</t>
  </si>
  <si>
    <t>Att_Mort_males_2007-2009Gwynedd</t>
  </si>
  <si>
    <t>Att_Mort_males_2007-2009Conwy</t>
  </si>
  <si>
    <t>Att_Mort_males_2007-2009Denbighshire</t>
  </si>
  <si>
    <t>Att_Mort_males_2007-2009Flintshire</t>
  </si>
  <si>
    <t>Att_Mort_males_2007-2009Wrexham</t>
  </si>
  <si>
    <t>Att_Mort_males_2007-2009Powys THB</t>
  </si>
  <si>
    <t>Att_Mort_males_2007-2009Hywel Dda HB</t>
  </si>
  <si>
    <t>Att_Mort_males_2007-2009Ceredigion</t>
  </si>
  <si>
    <t>Att_Mort_males_2007-2009Pembrokeshire</t>
  </si>
  <si>
    <t>Att_Mort_males_2007-2009Carmarthenshire</t>
  </si>
  <si>
    <t>Att_Mort_males_2007-2009ABM UHB</t>
  </si>
  <si>
    <t>Att_Mort_males_2007-2009Swansea</t>
  </si>
  <si>
    <t>Att_Mort_males_2007-2009Neath Port Talbot</t>
  </si>
  <si>
    <t>Att_Mort_males_2007-2009Bridgend</t>
  </si>
  <si>
    <t>Att_Mort_males_2007-2009Cardiff &amp; Vale UHB</t>
  </si>
  <si>
    <t>Att_Mort_males_2007-2009The Vale of Glamorgan</t>
  </si>
  <si>
    <t>Att_Mort_males_2007-2009Cardiff</t>
  </si>
  <si>
    <t>Att_Mort_males_2007-2009Cwm Taf HB</t>
  </si>
  <si>
    <t>Att_Mort_males_2007-2009Rhondda Cynon Taf</t>
  </si>
  <si>
    <t>Att_Mort_males_2007-2009Merthyr Tydfil</t>
  </si>
  <si>
    <t>Att_Mort_males_2007-2009Aneurin Bevan HB</t>
  </si>
  <si>
    <t>Att_Mort_males_2007-2009Caerphilly</t>
  </si>
  <si>
    <t>Att_Mort_males_2007-2009Blaenau Gwent</t>
  </si>
  <si>
    <t>Att_Mort_males_2007-2009Torfaen</t>
  </si>
  <si>
    <t>Att_Mort_males_2007-2009Monmouthshire</t>
  </si>
  <si>
    <t>Att_Mort_males_2007-2009Newport</t>
  </si>
  <si>
    <t>Att_Mort_males_2008-2010Wales</t>
  </si>
  <si>
    <t>Att_Mort_males_2008-2010Least deprived fifth</t>
  </si>
  <si>
    <t>Att_Mort_males_2008-2010Next least deprived</t>
  </si>
  <si>
    <t>Att_Mort_males_2008-2010Middle deprived</t>
  </si>
  <si>
    <t>Att_Mort_males_2008-2010Next most deprived</t>
  </si>
  <si>
    <t>Att_Mort_males_2008-2010Most deprived fifth</t>
  </si>
  <si>
    <t>Att_Mort_males_2008-2010Betsi Cadwaladr UHB</t>
  </si>
  <si>
    <t>Att_Mort_males_2008-2010Isle of Anglesey</t>
  </si>
  <si>
    <t>Att_Mort_males_2008-2010Gwynedd</t>
  </si>
  <si>
    <t>Att_Mort_males_2008-2010Conwy</t>
  </si>
  <si>
    <t>Att_Mort_males_2008-2010Denbighshire</t>
  </si>
  <si>
    <t>Att_Mort_males_2008-2010Flintshire</t>
  </si>
  <si>
    <t>Att_Mort_males_2008-2010Wrexham</t>
  </si>
  <si>
    <t>Att_Mort_males_2008-2010Powys THB</t>
  </si>
  <si>
    <t>Att_Mort_males_2008-2010Hywel Dda HB</t>
  </si>
  <si>
    <t>Att_Mort_males_2008-2010Ceredigion</t>
  </si>
  <si>
    <t>Att_Mort_males_2008-2010Pembrokeshire</t>
  </si>
  <si>
    <t>Att_Mort_males_2008-2010Carmarthenshire</t>
  </si>
  <si>
    <t>Att_Mort_males_2008-2010ABM UHB</t>
  </si>
  <si>
    <t>Att_Mort_males_2008-2010Swansea</t>
  </si>
  <si>
    <t>Att_Mort_males_2008-2010Neath Port Talbot</t>
  </si>
  <si>
    <t>Att_Mort_males_2008-2010Bridgend</t>
  </si>
  <si>
    <t>Att_Mort_males_2008-2010Cardiff &amp; Vale UHB</t>
  </si>
  <si>
    <t>Att_Mort_males_2008-2010The Vale of Glamorgan</t>
  </si>
  <si>
    <t>Att_Mort_males_2008-2010Cardiff</t>
  </si>
  <si>
    <t>Att_Mort_males_2008-2010Cwm Taf HB</t>
  </si>
  <si>
    <t>Att_Mort_males_2008-2010Rhondda Cynon Taf</t>
  </si>
  <si>
    <t>Att_Mort_males_2008-2010Merthyr Tydfil</t>
  </si>
  <si>
    <t>Att_Mort_males_2008-2010Aneurin Bevan HB</t>
  </si>
  <si>
    <t>Att_Mort_males_2008-2010Caerphilly</t>
  </si>
  <si>
    <t>Att_Mort_males_2008-2010Blaenau Gwent</t>
  </si>
  <si>
    <t>Att_Mort_males_2008-2010Torfaen</t>
  </si>
  <si>
    <t>Att_Mort_males_2008-2010Monmouthshire</t>
  </si>
  <si>
    <t>Att_Mort_males_2008-2010Newport</t>
  </si>
  <si>
    <t>Att_Mort_males_2009-2011Wales</t>
  </si>
  <si>
    <t>Att_Mort_males_2009-2011Least deprived fifth</t>
  </si>
  <si>
    <t>Att_Mort_males_2009-2011Next least deprived</t>
  </si>
  <si>
    <t>Att_Mort_males_2009-2011Middle deprived</t>
  </si>
  <si>
    <t>Att_Mort_males_2009-2011Next most deprived</t>
  </si>
  <si>
    <t>Att_Mort_males_2009-2011Most deprived fifth</t>
  </si>
  <si>
    <t>Att_Mort_males_2009-2011Betsi Cadwaladr UHB</t>
  </si>
  <si>
    <t>Att_Mort_males_2009-2011Isle of Anglesey</t>
  </si>
  <si>
    <t>Att_Mort_males_2009-2011Gwynedd</t>
  </si>
  <si>
    <t>Att_Mort_males_2009-2011Conwy</t>
  </si>
  <si>
    <t>Att_Mort_males_2009-2011Denbighshire</t>
  </si>
  <si>
    <t>Att_Mort_males_2009-2011Flintshire</t>
  </si>
  <si>
    <t>Att_Mort_males_2009-2011Wrexham</t>
  </si>
  <si>
    <t>Att_Mort_males_2009-2011Powys THB</t>
  </si>
  <si>
    <t>Att_Mort_males_2009-2011Hywel Dda HB</t>
  </si>
  <si>
    <t>Att_Mort_males_2009-2011Ceredigion</t>
  </si>
  <si>
    <t>Att_Mort_males_2009-2011Pembrokeshire</t>
  </si>
  <si>
    <t>Att_Mort_males_2009-2011Carmarthenshire</t>
  </si>
  <si>
    <t>Att_Mort_males_2009-2011ABM UHB</t>
  </si>
  <si>
    <t>Att_Mort_males_2009-2011Swansea</t>
  </si>
  <si>
    <t>Att_Mort_males_2009-2011Neath Port Talbot</t>
  </si>
  <si>
    <t>Att_Mort_males_2009-2011Bridgend</t>
  </si>
  <si>
    <t>Att_Mort_males_2009-2011Cardiff &amp; Vale UHB</t>
  </si>
  <si>
    <t>Att_Mort_males_2009-2011The Vale of Glamorgan</t>
  </si>
  <si>
    <t>Att_Mort_males_2009-2011Cardiff</t>
  </si>
  <si>
    <t>Att_Mort_males_2009-2011Cwm Taf HB</t>
  </si>
  <si>
    <t>Att_Mort_males_2009-2011Rhondda Cynon Taf</t>
  </si>
  <si>
    <t>Att_Mort_males_2009-2011Merthyr Tydfil</t>
  </si>
  <si>
    <t>Att_Mort_males_2009-2011Aneurin Bevan HB</t>
  </si>
  <si>
    <t>Att_Mort_males_2009-2011Caerphilly</t>
  </si>
  <si>
    <t>Att_Mort_males_2009-2011Blaenau Gwent</t>
  </si>
  <si>
    <t>Att_Mort_males_2009-2011Torfaen</t>
  </si>
  <si>
    <t>Att_Mort_males_2009-2011Monmouthshire</t>
  </si>
  <si>
    <t>Att_Mort_males_2009-2011Newport</t>
  </si>
  <si>
    <t>Att_Mort_males_2010-2012Wales</t>
  </si>
  <si>
    <t>Att_Mort_males_2010-2012Least deprived fifth</t>
  </si>
  <si>
    <t>Att_Mort_males_2010-2012Next least deprived</t>
  </si>
  <si>
    <t>Att_Mort_males_2010-2012Middle deprived</t>
  </si>
  <si>
    <t>Att_Mort_males_2010-2012Next most deprived</t>
  </si>
  <si>
    <t>Att_Mort_males_2010-2012Most deprived fifth</t>
  </si>
  <si>
    <t>Att_Mort_males_2010-2012Betsi Cadwaladr UHB</t>
  </si>
  <si>
    <t>Att_Mort_males_2010-2012Isle of Anglesey</t>
  </si>
  <si>
    <t>Att_Mort_males_2010-2012Gwynedd</t>
  </si>
  <si>
    <t>Att_Mort_males_2010-2012Conwy</t>
  </si>
  <si>
    <t>Att_Mort_males_2010-2012Denbighshire</t>
  </si>
  <si>
    <t>Att_Mort_males_2010-2012Flintshire</t>
  </si>
  <si>
    <t>Att_Mort_males_2010-2012Wrexham</t>
  </si>
  <si>
    <t>Att_Mort_males_2010-2012Powys THB</t>
  </si>
  <si>
    <t>Att_Mort_males_2010-2012Hywel Dda HB</t>
  </si>
  <si>
    <t>Att_Mort_males_2010-2012Ceredigion</t>
  </si>
  <si>
    <t>Att_Mort_males_2010-2012Pembrokeshire</t>
  </si>
  <si>
    <t>Att_Mort_males_2010-2012Carmarthenshire</t>
  </si>
  <si>
    <t>Att_Mort_males_2010-2012ABM UHB</t>
  </si>
  <si>
    <t>Att_Mort_males_2010-2012Swansea</t>
  </si>
  <si>
    <t>Att_Mort_males_2010-2012Neath Port Talbot</t>
  </si>
  <si>
    <t>Att_Mort_males_2010-2012Bridgend</t>
  </si>
  <si>
    <t>Att_Mort_males_2010-2012Cardiff &amp; Vale UHB</t>
  </si>
  <si>
    <t>Att_Mort_males_2010-2012The Vale of Glamorgan</t>
  </si>
  <si>
    <t>Att_Mort_males_2010-2012Cardiff</t>
  </si>
  <si>
    <t>Att_Mort_males_2010-2012Cwm Taf HB</t>
  </si>
  <si>
    <t>Att_Mort_males_2010-2012Rhondda Cynon Taf</t>
  </si>
  <si>
    <t>Att_Mort_males_2010-2012Merthyr Tydfil</t>
  </si>
  <si>
    <t>Att_Mort_males_2010-2012Aneurin Bevan HB</t>
  </si>
  <si>
    <t>Att_Mort_males_2010-2012Caerphilly</t>
  </si>
  <si>
    <t>Att_Mort_males_2010-2012Blaenau Gwent</t>
  </si>
  <si>
    <t>Att_Mort_males_2010-2012Torfaen</t>
  </si>
  <si>
    <t>Att_Mort_males_2010-2012Monmouthshire</t>
  </si>
  <si>
    <t>Att_Mort_males_2010-2012Newport</t>
  </si>
  <si>
    <t>Att_Mort_Persons_2002-2004Wales</t>
  </si>
  <si>
    <t>Att_Mort_Persons_2002-2004Least deprived fifth</t>
  </si>
  <si>
    <t>Att_Mort_Persons_2002-2004Next least deprived</t>
  </si>
  <si>
    <t>Att_Mort_Persons_2002-2004Middle deprived</t>
  </si>
  <si>
    <t>Att_Mort_Persons_2002-2004Next most deprived</t>
  </si>
  <si>
    <t>Att_Mort_Persons_2002-2004Most deprived fifth</t>
  </si>
  <si>
    <t>Att_Mort_Persons_2002-2004Betsi Cadwaladr UHB</t>
  </si>
  <si>
    <t>Att_Mort_Persons_2002-2004Isle of Anglesey</t>
  </si>
  <si>
    <t>Att_Mort_Persons_2002-2004Gwynedd</t>
  </si>
  <si>
    <t>Att_Mort_Persons_2002-2004Conwy</t>
  </si>
  <si>
    <t>Att_Mort_Persons_2002-2004Denbighshire</t>
  </si>
  <si>
    <t>Att_Mort_Persons_2002-2004Flintshire</t>
  </si>
  <si>
    <t>Att_Mort_Persons_2002-2004Wrexham</t>
  </si>
  <si>
    <t>Att_Mort_Persons_2002-2004Powys THB</t>
  </si>
  <si>
    <t>Att_Mort_Persons_2002-2004Hywel Dda HB</t>
  </si>
  <si>
    <t>Att_Mort_Persons_2002-2004Ceredigion</t>
  </si>
  <si>
    <t>Att_Mort_Persons_2002-2004Pembrokeshire</t>
  </si>
  <si>
    <t>Att_Mort_Persons_2002-2004Carmarthenshire</t>
  </si>
  <si>
    <t>Att_Mort_Persons_2002-2004ABM UHB</t>
  </si>
  <si>
    <t>Att_Mort_Persons_2002-2004Swansea</t>
  </si>
  <si>
    <t>Att_Mort_Persons_2002-2004Neath Port Talbot</t>
  </si>
  <si>
    <t>Att_Mort_Persons_2002-2004Bridgend</t>
  </si>
  <si>
    <t>Att_Mort_Persons_2002-2004Cardiff &amp; Vale UHB</t>
  </si>
  <si>
    <t>Att_Mort_Persons_2002-2004The Vale of Glamorgan</t>
  </si>
  <si>
    <t>Att_Mort_Persons_2002-2004Cardiff</t>
  </si>
  <si>
    <t>Att_Mort_Persons_2002-2004Cwm Taf HB</t>
  </si>
  <si>
    <t>Att_Mort_Persons_2002-2004Rhondda Cynon Taf</t>
  </si>
  <si>
    <t>Att_Mort_Persons_2002-2004Merthyr Tydfil</t>
  </si>
  <si>
    <t>Att_Mort_Persons_2002-2004Aneurin Bevan HB</t>
  </si>
  <si>
    <t>Att_Mort_Persons_2002-2004Caerphilly</t>
  </si>
  <si>
    <t>Att_Mort_Persons_2002-2004Blaenau Gwent</t>
  </si>
  <si>
    <t>Att_Mort_Persons_2002-2004Torfaen</t>
  </si>
  <si>
    <t>Att_Mort_Persons_2002-2004Monmouthshire</t>
  </si>
  <si>
    <t>Att_Mort_Persons_2002-2004Newport</t>
  </si>
  <si>
    <t>Att_Mort_Persons_2003-2005Wales</t>
  </si>
  <si>
    <t>Att_Mort_Persons_2003-2005Least deprived fifth</t>
  </si>
  <si>
    <t>Att_Mort_Persons_2003-2005Next least deprived</t>
  </si>
  <si>
    <t>Att_Mort_Persons_2003-2005Middle deprived</t>
  </si>
  <si>
    <t>Att_Mort_Persons_2003-2005Next most deprived</t>
  </si>
  <si>
    <t>Att_Mort_Persons_2003-2005Most deprived fifth</t>
  </si>
  <si>
    <t>Att_Mort_Persons_2003-2005Betsi Cadwaladr UHB</t>
  </si>
  <si>
    <t>Att_Mort_Persons_2003-2005Isle of Anglesey</t>
  </si>
  <si>
    <t>Att_Mort_Persons_2003-2005Gwynedd</t>
  </si>
  <si>
    <t>Att_Mort_Persons_2003-2005Conwy</t>
  </si>
  <si>
    <t>Att_Mort_Persons_2003-2005Denbighshire</t>
  </si>
  <si>
    <t>Att_Mort_Persons_2003-2005Flintshire</t>
  </si>
  <si>
    <t>Att_Mort_Persons_2003-2005Wrexham</t>
  </si>
  <si>
    <t>Att_Mort_Persons_2003-2005Powys THB</t>
  </si>
  <si>
    <t>Att_Mort_Persons_2003-2005Hywel Dda HB</t>
  </si>
  <si>
    <t>Att_Mort_Persons_2003-2005Ceredigion</t>
  </si>
  <si>
    <t>Att_Mort_Persons_2003-2005Pembrokeshire</t>
  </si>
  <si>
    <t>Att_Mort_Persons_2003-2005Carmarthenshire</t>
  </si>
  <si>
    <t>Att_Mort_Persons_2003-2005ABM UHB</t>
  </si>
  <si>
    <t>Att_Mort_Persons_2003-2005Swansea</t>
  </si>
  <si>
    <t>Att_Mort_Persons_2003-2005Neath Port Talbot</t>
  </si>
  <si>
    <t>Att_Mort_Persons_2003-2005Bridgend</t>
  </si>
  <si>
    <t>Att_Mort_Persons_2003-2005Cardiff &amp; Vale UHB</t>
  </si>
  <si>
    <t>Att_Mort_Persons_2003-2005The Vale of Glamorgan</t>
  </si>
  <si>
    <t>Att_Mort_Persons_2003-2005Cardiff</t>
  </si>
  <si>
    <t>Att_Mort_Persons_2003-2005Cwm Taf HB</t>
  </si>
  <si>
    <t>Att_Mort_Persons_2003-2005Rhondda Cynon Taf</t>
  </si>
  <si>
    <t>Att_Mort_Persons_2003-2005Merthyr Tydfil</t>
  </si>
  <si>
    <t>Att_Mort_Persons_2003-2005Aneurin Bevan HB</t>
  </si>
  <si>
    <t>Att_Mort_Persons_2003-2005Caerphilly</t>
  </si>
  <si>
    <t>Att_Mort_Persons_2003-2005Blaenau Gwent</t>
  </si>
  <si>
    <t>Att_Mort_Persons_2003-2005Torfaen</t>
  </si>
  <si>
    <t>Att_Mort_Persons_2003-2005Monmouthshire</t>
  </si>
  <si>
    <t>Att_Mort_Persons_2003-2005Newport</t>
  </si>
  <si>
    <t>Att_Mort_Persons_2004-2006Wales</t>
  </si>
  <si>
    <t>Att_Mort_Persons_2004-2006Least deprived fifth</t>
  </si>
  <si>
    <t>Att_Mort_Persons_2004-2006Next least deprived</t>
  </si>
  <si>
    <t>Att_Mort_Persons_2004-2006Middle deprived</t>
  </si>
  <si>
    <t>Att_Mort_Persons_2004-2006Next most deprived</t>
  </si>
  <si>
    <t>Att_Mort_Persons_2004-2006Most deprived fifth</t>
  </si>
  <si>
    <t>Att_Mort_Persons_2004-2006Betsi Cadwaladr UHB</t>
  </si>
  <si>
    <t>Att_Mort_Persons_2004-2006Isle of Anglesey</t>
  </si>
  <si>
    <t>Att_Mort_Persons_2004-2006Gwynedd</t>
  </si>
  <si>
    <t>Att_Mort_Persons_2004-2006Conwy</t>
  </si>
  <si>
    <t>Att_Mort_Persons_2004-2006Denbighshire</t>
  </si>
  <si>
    <t>Att_Mort_Persons_2004-2006Flintshire</t>
  </si>
  <si>
    <t>Att_Mort_Persons_2004-2006Wrexham</t>
  </si>
  <si>
    <t>Att_Mort_Persons_2004-2006Powys THB</t>
  </si>
  <si>
    <t>Att_Mort_Persons_2004-2006Hywel Dda HB</t>
  </si>
  <si>
    <t>Att_Mort_Persons_2004-2006Ceredigion</t>
  </si>
  <si>
    <t>Att_Mort_Persons_2004-2006Pembrokeshire</t>
  </si>
  <si>
    <t>Att_Mort_Persons_2004-2006Carmarthenshire</t>
  </si>
  <si>
    <t>Att_Mort_Persons_2004-2006ABM UHB</t>
  </si>
  <si>
    <t>Att_Mort_Persons_2004-2006Swansea</t>
  </si>
  <si>
    <t>Att_Mort_Persons_2004-2006Neath Port Talbot</t>
  </si>
  <si>
    <t>Att_Mort_Persons_2004-2006Bridgend</t>
  </si>
  <si>
    <t>Att_Mort_Persons_2004-2006Cardiff &amp; Vale UHB</t>
  </si>
  <si>
    <t>Att_Mort_Persons_2004-2006The Vale of Glamorgan</t>
  </si>
  <si>
    <t>Att_Mort_Persons_2004-2006Cardiff</t>
  </si>
  <si>
    <t>Att_Mort_Persons_2004-2006Cwm Taf HB</t>
  </si>
  <si>
    <t>Att_Mort_Persons_2004-2006Rhondda Cynon Taf</t>
  </si>
  <si>
    <t>Att_Mort_Persons_2004-2006Merthyr Tydfil</t>
  </si>
  <si>
    <t>Att_Mort_Persons_2004-2006Aneurin Bevan HB</t>
  </si>
  <si>
    <t>Att_Mort_Persons_2004-2006Caerphilly</t>
  </si>
  <si>
    <t>Att_Mort_Persons_2004-2006Blaenau Gwent</t>
  </si>
  <si>
    <t>Att_Mort_Persons_2004-2006Torfaen</t>
  </si>
  <si>
    <t>Att_Mort_Persons_2004-2006Monmouthshire</t>
  </si>
  <si>
    <t>Att_Mort_Persons_2004-2006Newport</t>
  </si>
  <si>
    <t>Att_Mort_Persons_2005-2007Wales</t>
  </si>
  <si>
    <t>Att_Mort_Persons_2005-2007Least deprived fifth</t>
  </si>
  <si>
    <t>Att_Mort_Persons_2005-2007Next least deprived</t>
  </si>
  <si>
    <t>Att_Mort_Persons_2005-2007Middle deprived</t>
  </si>
  <si>
    <t>Att_Mort_Persons_2005-2007Next most deprived</t>
  </si>
  <si>
    <t>Att_Mort_Persons_2005-2007Most deprived fifth</t>
  </si>
  <si>
    <t>Att_Mort_Persons_2005-2007Betsi Cadwaladr UHB</t>
  </si>
  <si>
    <t>Att_Mort_Persons_2005-2007Isle of Anglesey</t>
  </si>
  <si>
    <t>Att_Mort_Persons_2005-2007Gwynedd</t>
  </si>
  <si>
    <t>Att_Mort_Persons_2005-2007Conwy</t>
  </si>
  <si>
    <t>Att_Mort_Persons_2005-2007Denbighshire</t>
  </si>
  <si>
    <t>Att_Mort_Persons_2005-2007Flintshire</t>
  </si>
  <si>
    <t>Att_Mort_Persons_2005-2007Wrexham</t>
  </si>
  <si>
    <t>Att_Mort_Persons_2005-2007Powys THB</t>
  </si>
  <si>
    <t>Att_Mort_Persons_2005-2007Hywel Dda HB</t>
  </si>
  <si>
    <t>Att_Mort_Persons_2005-2007Ceredigion</t>
  </si>
  <si>
    <t>Att_Mort_Persons_2005-2007Pembrokeshire</t>
  </si>
  <si>
    <t>Att_Mort_Persons_2005-2007Carmarthenshire</t>
  </si>
  <si>
    <t>Att_Mort_Persons_2005-2007ABM UHB</t>
  </si>
  <si>
    <t>Att_Mort_Persons_2005-2007Swansea</t>
  </si>
  <si>
    <t>Att_Mort_Persons_2005-2007Neath Port Talbot</t>
  </si>
  <si>
    <t>Att_Mort_Persons_2005-2007Bridgend</t>
  </si>
  <si>
    <t>Att_Mort_Persons_2005-2007Cardiff &amp; Vale UHB</t>
  </si>
  <si>
    <t>Att_Mort_Persons_2005-2007The Vale of Glamorgan</t>
  </si>
  <si>
    <t>Att_Mort_Persons_2005-2007Cardiff</t>
  </si>
  <si>
    <t>Att_Mort_Persons_2005-2007Cwm Taf HB</t>
  </si>
  <si>
    <t>Att_Mort_Persons_2005-2007Rhondda Cynon Taf</t>
  </si>
  <si>
    <t>Att_Mort_Persons_2005-2007Merthyr Tydfil</t>
  </si>
  <si>
    <t>Att_Mort_Persons_2005-2007Aneurin Bevan HB</t>
  </si>
  <si>
    <t>Att_Mort_Persons_2005-2007Caerphilly</t>
  </si>
  <si>
    <t>Att_Mort_Persons_2005-2007Blaenau Gwent</t>
  </si>
  <si>
    <t>Att_Mort_Persons_2005-2007Torfaen</t>
  </si>
  <si>
    <t>Att_Mort_Persons_2005-2007Monmouthshire</t>
  </si>
  <si>
    <t>Att_Mort_Persons_2005-2007Newport</t>
  </si>
  <si>
    <t>Att_Mort_Persons_2006-2008Wales</t>
  </si>
  <si>
    <t>Att_Mort_Persons_2006-2008Least deprived fifth</t>
  </si>
  <si>
    <t>Att_Mort_Persons_2006-2008Next least deprived</t>
  </si>
  <si>
    <t>Att_Mort_Persons_2006-2008Middle deprived</t>
  </si>
  <si>
    <t>Att_Mort_Persons_2006-2008Next most deprived</t>
  </si>
  <si>
    <t>Att_Mort_Persons_2006-2008Most deprived fifth</t>
  </si>
  <si>
    <t>Att_Mort_Persons_2006-2008Betsi Cadwaladr UHB</t>
  </si>
  <si>
    <t>Att_Mort_Persons_2006-2008Isle of Anglesey</t>
  </si>
  <si>
    <t>Att_Mort_Persons_2006-2008Gwynedd</t>
  </si>
  <si>
    <t>Att_Mort_Persons_2006-2008Conwy</t>
  </si>
  <si>
    <t>Att_Mort_Persons_2006-2008Denbighshire</t>
  </si>
  <si>
    <t>Att_Mort_Persons_2006-2008Flintshire</t>
  </si>
  <si>
    <t>Att_Mort_Persons_2006-2008Wrexham</t>
  </si>
  <si>
    <t>Att_Mort_Persons_2006-2008Powys THB</t>
  </si>
  <si>
    <t>Att_Mort_Persons_2006-2008Hywel Dda HB</t>
  </si>
  <si>
    <t>Att_Mort_Persons_2006-2008Ceredigion</t>
  </si>
  <si>
    <t>Att_Mort_Persons_2006-2008Pembrokeshire</t>
  </si>
  <si>
    <t>Att_Mort_Persons_2006-2008Carmarthenshire</t>
  </si>
  <si>
    <t>Att_Mort_Persons_2006-2008ABM UHB</t>
  </si>
  <si>
    <t>Att_Mort_Persons_2006-2008Swansea</t>
  </si>
  <si>
    <t>Att_Mort_Persons_2006-2008Neath Port Talbot</t>
  </si>
  <si>
    <t>Att_Mort_Persons_2006-2008Bridgend</t>
  </si>
  <si>
    <t>Att_Mort_Persons_2006-2008Cardiff &amp; Vale UHB</t>
  </si>
  <si>
    <t>Att_Mort_Persons_2006-2008The Vale of Glamorgan</t>
  </si>
  <si>
    <t>Att_Mort_Persons_2006-2008Cardiff</t>
  </si>
  <si>
    <t>Att_Mort_Persons_2006-2008Cwm Taf HB</t>
  </si>
  <si>
    <t>Att_Mort_Persons_2006-2008Rhondda Cynon Taf</t>
  </si>
  <si>
    <t>Att_Mort_Persons_2006-2008Merthyr Tydfil</t>
  </si>
  <si>
    <t>Att_Mort_Persons_2006-2008Aneurin Bevan HB</t>
  </si>
  <si>
    <t>Att_Mort_Persons_2006-2008Caerphilly</t>
  </si>
  <si>
    <t>Att_Mort_Persons_2006-2008Blaenau Gwent</t>
  </si>
  <si>
    <t>Att_Mort_Persons_2006-2008Torfaen</t>
  </si>
  <si>
    <t>Att_Mort_Persons_2006-2008Monmouthshire</t>
  </si>
  <si>
    <t>Att_Mort_Persons_2006-2008Newport</t>
  </si>
  <si>
    <t>Att_Mort_Persons_2007-2009Wales</t>
  </si>
  <si>
    <t>Att_Mort_Persons_2007-2009Least deprived fifth</t>
  </si>
  <si>
    <t>Att_Mort_Persons_2007-2009Next least deprived</t>
  </si>
  <si>
    <t>Att_Mort_Persons_2007-2009Middle deprived</t>
  </si>
  <si>
    <t>Att_Mort_Persons_2007-2009Next most deprived</t>
  </si>
  <si>
    <t>Att_Mort_Persons_2007-2009Most deprived fifth</t>
  </si>
  <si>
    <t>Att_Mort_Persons_2007-2009Betsi Cadwaladr UHB</t>
  </si>
  <si>
    <t>Att_Mort_Persons_2007-2009Isle of Anglesey</t>
  </si>
  <si>
    <t>Att_Mort_Persons_2007-2009Gwynedd</t>
  </si>
  <si>
    <t>Att_Mort_Persons_2007-2009Conwy</t>
  </si>
  <si>
    <t>Att_Mort_Persons_2007-2009Denbighshire</t>
  </si>
  <si>
    <t>Att_Mort_Persons_2007-2009Flintshire</t>
  </si>
  <si>
    <t>Att_Mort_Persons_2007-2009Wrexham</t>
  </si>
  <si>
    <t>Att_Mort_Persons_2007-2009Powys THB</t>
  </si>
  <si>
    <t>Att_Mort_Persons_2007-2009Hywel Dda HB</t>
  </si>
  <si>
    <t>Att_Mort_Persons_2007-2009Ceredigion</t>
  </si>
  <si>
    <t>Att_Mort_Persons_2007-2009Pembrokeshire</t>
  </si>
  <si>
    <t>Att_Mort_Persons_2007-2009Carmarthenshire</t>
  </si>
  <si>
    <t>Att_Mort_Persons_2007-2009ABM UHB</t>
  </si>
  <si>
    <t>Att_Mort_Persons_2007-2009Swansea</t>
  </si>
  <si>
    <t>Att_Mort_Persons_2007-2009Neath Port Talbot</t>
  </si>
  <si>
    <t>Att_Mort_Persons_2007-2009Bridgend</t>
  </si>
  <si>
    <t>Att_Mort_Persons_2007-2009Cardiff &amp; Vale UHB</t>
  </si>
  <si>
    <t>Att_Mort_Persons_2007-2009The Vale of Glamorgan</t>
  </si>
  <si>
    <t>Att_Mort_Persons_2007-2009Cardiff</t>
  </si>
  <si>
    <t>Att_Mort_Persons_2007-2009Cwm Taf HB</t>
  </si>
  <si>
    <t>Att_Mort_Persons_2007-2009Rhondda Cynon Taf</t>
  </si>
  <si>
    <t>Att_Mort_Persons_2007-2009Merthyr Tydfil</t>
  </si>
  <si>
    <t>Att_Mort_Persons_2007-2009Aneurin Bevan HB</t>
  </si>
  <si>
    <t>Att_Mort_Persons_2007-2009Caerphilly</t>
  </si>
  <si>
    <t>Att_Mort_Persons_2007-2009Blaenau Gwent</t>
  </si>
  <si>
    <t>Att_Mort_Persons_2007-2009Torfaen</t>
  </si>
  <si>
    <t>Att_Mort_Persons_2007-2009Monmouthshire</t>
  </si>
  <si>
    <t>Att_Mort_Persons_2007-2009Newport</t>
  </si>
  <si>
    <t>Att_Mort_Persons_2008-2010Wales</t>
  </si>
  <si>
    <t>Att_Mort_Persons_2008-2010Least deprived fifth</t>
  </si>
  <si>
    <t>Att_Mort_Persons_2008-2010Next least deprived</t>
  </si>
  <si>
    <t>Att_Mort_Persons_2008-2010Middle deprived</t>
  </si>
  <si>
    <t>Att_Mort_Persons_2008-2010Next most deprived</t>
  </si>
  <si>
    <t>Att_Mort_Persons_2008-2010Most deprived fifth</t>
  </si>
  <si>
    <t>Att_Mort_Persons_2008-2010Betsi Cadwaladr UHB</t>
  </si>
  <si>
    <t>Att_Mort_Persons_2008-2010Isle of Anglesey</t>
  </si>
  <si>
    <t>Att_Mort_Persons_2008-2010Gwynedd</t>
  </si>
  <si>
    <t>Att_Mort_Persons_2008-2010Conwy</t>
  </si>
  <si>
    <t>Att_Mort_Persons_2008-2010Denbighshire</t>
  </si>
  <si>
    <t>Att_Mort_Persons_2008-2010Flintshire</t>
  </si>
  <si>
    <t>Att_Mort_Persons_2008-2010Wrexham</t>
  </si>
  <si>
    <t>Att_Mort_Persons_2008-2010Powys THB</t>
  </si>
  <si>
    <t>Att_Mort_Persons_2008-2010Hywel Dda HB</t>
  </si>
  <si>
    <t>Att_Mort_Persons_2008-2010Ceredigion</t>
  </si>
  <si>
    <t>Att_Mort_Persons_2008-2010Pembrokeshire</t>
  </si>
  <si>
    <t>Att_Mort_Persons_2008-2010Carmarthenshire</t>
  </si>
  <si>
    <t>Att_Mort_Persons_2008-2010ABM UHB</t>
  </si>
  <si>
    <t>Att_Mort_Persons_2008-2010Swansea</t>
  </si>
  <si>
    <t>Att_Mort_Persons_2008-2010Neath Port Talbot</t>
  </si>
  <si>
    <t>Att_Mort_Persons_2008-2010Bridgend</t>
  </si>
  <si>
    <t>Att_Mort_Persons_2008-2010Cardiff &amp; Vale UHB</t>
  </si>
  <si>
    <t>Att_Mort_Persons_2008-2010The Vale of Glamorgan</t>
  </si>
  <si>
    <t>Att_Mort_Persons_2008-2010Cardiff</t>
  </si>
  <si>
    <t>Att_Mort_Persons_2008-2010Cwm Taf HB</t>
  </si>
  <si>
    <t>Att_Mort_Persons_2008-2010Rhondda Cynon Taf</t>
  </si>
  <si>
    <t>Att_Mort_Persons_2008-2010Merthyr Tydfil</t>
  </si>
  <si>
    <t>Att_Mort_Persons_2008-2010Aneurin Bevan HB</t>
  </si>
  <si>
    <t>Att_Mort_Persons_2008-2010Caerphilly</t>
  </si>
  <si>
    <t>Att_Mort_Persons_2008-2010Blaenau Gwent</t>
  </si>
  <si>
    <t>Att_Mort_Persons_2008-2010Torfaen</t>
  </si>
  <si>
    <t>Att_Mort_Persons_2008-2010Monmouthshire</t>
  </si>
  <si>
    <t>Att_Mort_Persons_2008-2010Newport</t>
  </si>
  <si>
    <t>Att_Mort_Persons_2009-2011Wales</t>
  </si>
  <si>
    <t>Att_Mort_Persons_2009-2011Least deprived fifth</t>
  </si>
  <si>
    <t>Att_Mort_Persons_2009-2011Next least deprived</t>
  </si>
  <si>
    <t>Att_Mort_Persons_2009-2011Middle deprived</t>
  </si>
  <si>
    <t>Att_Mort_Persons_2009-2011Next most deprived</t>
  </si>
  <si>
    <t>Att_Mort_Persons_2009-2011Most deprived fifth</t>
  </si>
  <si>
    <t>Att_Mort_Persons_2009-2011Betsi Cadwaladr UHB</t>
  </si>
  <si>
    <t>Att_Mort_Persons_2009-2011Isle of Anglesey</t>
  </si>
  <si>
    <t>Att_Mort_Persons_2009-2011Gwynedd</t>
  </si>
  <si>
    <t>Att_Mort_Persons_2009-2011Conwy</t>
  </si>
  <si>
    <t>Att_Mort_Persons_2009-2011Denbighshire</t>
  </si>
  <si>
    <t>Att_Mort_Persons_2009-2011Flintshire</t>
  </si>
  <si>
    <t>Att_Mort_Persons_2009-2011Wrexham</t>
  </si>
  <si>
    <t>Att_Mort_Persons_2009-2011Powys THB</t>
  </si>
  <si>
    <t>Att_Mort_Persons_2009-2011Hywel Dda HB</t>
  </si>
  <si>
    <t>Att_Mort_Persons_2009-2011Ceredigion</t>
  </si>
  <si>
    <t>Att_Mort_Persons_2009-2011Pembrokeshire</t>
  </si>
  <si>
    <t>Att_Mort_Persons_2009-2011Carmarthenshire</t>
  </si>
  <si>
    <t>Att_Mort_Persons_2009-2011ABM UHB</t>
  </si>
  <si>
    <t>Att_Mort_Persons_2009-2011Swansea</t>
  </si>
  <si>
    <t>Att_Mort_Persons_2009-2011Neath Port Talbot</t>
  </si>
  <si>
    <t>Att_Mort_Persons_2009-2011Bridgend</t>
  </si>
  <si>
    <t>Att_Mort_Persons_2009-2011Cardiff &amp; Vale UHB</t>
  </si>
  <si>
    <t>Att_Mort_Persons_2009-2011The Vale of Glamorgan</t>
  </si>
  <si>
    <t>Att_Mort_Persons_2009-2011Cardiff</t>
  </si>
  <si>
    <t>Att_Mort_Persons_2009-2011Cwm Taf HB</t>
  </si>
  <si>
    <t>Att_Mort_Persons_2009-2011Rhondda Cynon Taf</t>
  </si>
  <si>
    <t>Att_Mort_Persons_2009-2011Merthyr Tydfil</t>
  </si>
  <si>
    <t>Att_Mort_Persons_2009-2011Aneurin Bevan HB</t>
  </si>
  <si>
    <t>Att_Mort_Persons_2009-2011Caerphilly</t>
  </si>
  <si>
    <t>Att_Mort_Persons_2009-2011Blaenau Gwent</t>
  </si>
  <si>
    <t>Att_Mort_Persons_2009-2011Torfaen</t>
  </si>
  <si>
    <t>Att_Mort_Persons_2009-2011Monmouthshire</t>
  </si>
  <si>
    <t>Att_Mort_Persons_2009-2011Newport</t>
  </si>
  <si>
    <t>Att_Mort_Persons_2010-2012Wales</t>
  </si>
  <si>
    <t>Att_Mort_Persons_2010-2012Least deprived fifth</t>
  </si>
  <si>
    <t>Att_Mort_Persons_2010-2012Next least deprived</t>
  </si>
  <si>
    <t>Att_Mort_Persons_2010-2012Middle deprived</t>
  </si>
  <si>
    <t>Att_Mort_Persons_2010-2012Next most deprived</t>
  </si>
  <si>
    <t>Att_Mort_Persons_2010-2012Most deprived fifth</t>
  </si>
  <si>
    <t>Att_Mort_Persons_2010-2012Betsi Cadwaladr UHB</t>
  </si>
  <si>
    <t>Att_Mort_Persons_2010-2012Isle of Anglesey</t>
  </si>
  <si>
    <t>Att_Mort_Persons_2010-2012Gwynedd</t>
  </si>
  <si>
    <t>Att_Mort_Persons_2010-2012Conwy</t>
  </si>
  <si>
    <t>Att_Mort_Persons_2010-2012Denbighshire</t>
  </si>
  <si>
    <t>Att_Mort_Persons_2010-2012Flintshire</t>
  </si>
  <si>
    <t>Att_Mort_Persons_2010-2012Wrexham</t>
  </si>
  <si>
    <t>Att_Mort_Persons_2010-2012Powys THB</t>
  </si>
  <si>
    <t>Att_Mort_Persons_2010-2012Hywel Dda HB</t>
  </si>
  <si>
    <t>Att_Mort_Persons_2010-2012Ceredigion</t>
  </si>
  <si>
    <t>Att_Mort_Persons_2010-2012Pembrokeshire</t>
  </si>
  <si>
    <t>Att_Mort_Persons_2010-2012Carmarthenshire</t>
  </si>
  <si>
    <t>Att_Mort_Persons_2010-2012ABM UHB</t>
  </si>
  <si>
    <t>Att_Mort_Persons_2010-2012Swansea</t>
  </si>
  <si>
    <t>Att_Mort_Persons_2010-2012Neath Port Talbot</t>
  </si>
  <si>
    <t>Att_Mort_Persons_2010-2012Bridgend</t>
  </si>
  <si>
    <t>Att_Mort_Persons_2010-2012Cardiff &amp; Vale UHB</t>
  </si>
  <si>
    <t>Att_Mort_Persons_2010-2012The Vale of Glamorgan</t>
  </si>
  <si>
    <t>Att_Mort_Persons_2010-2012Cardiff</t>
  </si>
  <si>
    <t>Att_Mort_Persons_2010-2012Cwm Taf HB</t>
  </si>
  <si>
    <t>Att_Mort_Persons_2010-2012Rhondda Cynon Taf</t>
  </si>
  <si>
    <t>Att_Mort_Persons_2010-2012Merthyr Tydfil</t>
  </si>
  <si>
    <t>Att_Mort_Persons_2010-2012Aneurin Bevan HB</t>
  </si>
  <si>
    <t>Att_Mort_Persons_2010-2012Caerphilly</t>
  </si>
  <si>
    <t>Att_Mort_Persons_2010-2012Blaenau Gwent</t>
  </si>
  <si>
    <t>Att_Mort_Persons_2010-2012Torfaen</t>
  </si>
  <si>
    <t>Att_Mort_Persons_2010-2012Monmouthshire</t>
  </si>
  <si>
    <t>Att_Mort_Persons_2010-2012Newport</t>
  </si>
  <si>
    <t>Att_Adm_P1_Males_2002Wales</t>
  </si>
  <si>
    <t>Att_Adm_P1_Males_2002Least deprived fifth</t>
  </si>
  <si>
    <t>Att_Adm_P1_Males_2002Next least deprived</t>
  </si>
  <si>
    <t>Att_Adm_P1_Males_2002Middle deprived</t>
  </si>
  <si>
    <t>Att_Adm_P1_Males_2002Next most deprived</t>
  </si>
  <si>
    <t>Att_Adm_P1_Males_2002Most deprived fifth</t>
  </si>
  <si>
    <t>Att_Adm_P1_Males_2002Betsi Cadwaladr UHB</t>
  </si>
  <si>
    <t>Att_Adm_P1_Males_2002Isle of Anglesey</t>
  </si>
  <si>
    <t>Att_Adm_P1_Males_2002Gwynedd</t>
  </si>
  <si>
    <t>Att_Adm_P1_Males_2002Conwy</t>
  </si>
  <si>
    <t>Att_Adm_P1_Males_2002Denbighshire</t>
  </si>
  <si>
    <t>Att_Adm_P1_Males_2002Flintshire</t>
  </si>
  <si>
    <t>Att_Adm_P1_Males_2002Wrexham</t>
  </si>
  <si>
    <t>Att_Adm_P1_Males_2002Powys THB</t>
  </si>
  <si>
    <t>Att_Adm_P1_Males_2002Hywel Dda HB</t>
  </si>
  <si>
    <t>Att_Adm_P1_Males_2002Ceredigion</t>
  </si>
  <si>
    <t>Att_Adm_P1_Males_2002Pembrokeshire</t>
  </si>
  <si>
    <t>Att_Adm_P1_Males_2002Carmarthenshire</t>
  </si>
  <si>
    <t>Att_Adm_P1_Males_2002ABM UHB</t>
  </si>
  <si>
    <t>Att_Adm_P1_Males_2002Swansea</t>
  </si>
  <si>
    <t>Att_Adm_P1_Males_2002Neath Port Talbot</t>
  </si>
  <si>
    <t>Att_Adm_P1_Males_2002Bridgend</t>
  </si>
  <si>
    <t>Att_Adm_P1_Males_2002Cardiff &amp; Vale UHB</t>
  </si>
  <si>
    <t>Att_Adm_P1_Males_2002The Vale of Glamorgan</t>
  </si>
  <si>
    <t>Att_Adm_P1_Males_2002Cardiff</t>
  </si>
  <si>
    <t>Att_Adm_P1_Males_2002Cwm Taf HB</t>
  </si>
  <si>
    <t>Att_Adm_P1_Males_2002Rhondda Cynon Taf</t>
  </si>
  <si>
    <t>Att_Adm_P1_Males_2002Merthyr Tydfil</t>
  </si>
  <si>
    <t>Att_Adm_P1_Males_2002Aneurin Bevan HB</t>
  </si>
  <si>
    <t>Att_Adm_P1_Males_2002Caerphilly</t>
  </si>
  <si>
    <t>Att_Adm_P1_Males_2002Blaenau Gwent</t>
  </si>
  <si>
    <t>Att_Adm_P1_Males_2002Torfaen</t>
  </si>
  <si>
    <t>Att_Adm_P1_Males_2002Monmouthshire</t>
  </si>
  <si>
    <t>Att_Adm_P1_Males_2002Newport</t>
  </si>
  <si>
    <t>Att_Adm_P1_Males_2003Wales</t>
  </si>
  <si>
    <t>Att_Adm_P1_Males_2003Least deprived fifth</t>
  </si>
  <si>
    <t>Att_Adm_P1_Males_2003Next least deprived</t>
  </si>
  <si>
    <t>Att_Adm_P1_Males_2003Middle deprived</t>
  </si>
  <si>
    <t>Att_Adm_P1_Males_2003Next most deprived</t>
  </si>
  <si>
    <t>Att_Adm_P1_Males_2003Most deprived fifth</t>
  </si>
  <si>
    <t>Att_Adm_P1_Males_2003Betsi Cadwaladr UHB</t>
  </si>
  <si>
    <t>Att_Adm_P1_Males_2003Isle of Anglesey</t>
  </si>
  <si>
    <t>Att_Adm_P1_Males_2003Gwynedd</t>
  </si>
  <si>
    <t>Att_Adm_P1_Males_2003Conwy</t>
  </si>
  <si>
    <t>Att_Adm_P1_Males_2003Denbighshire</t>
  </si>
  <si>
    <t>Att_Adm_P1_Males_2003Flintshire</t>
  </si>
  <si>
    <t>Att_Adm_P1_Males_2003Wrexham</t>
  </si>
  <si>
    <t>Att_Adm_P1_Males_2003Powys THB</t>
  </si>
  <si>
    <t>Att_Adm_P1_Males_2003Hywel Dda HB</t>
  </si>
  <si>
    <t>Att_Adm_P1_Males_2003Ceredigion</t>
  </si>
  <si>
    <t>Att_Adm_P1_Males_2003Pembrokeshire</t>
  </si>
  <si>
    <t>Att_Adm_P1_Males_2003Carmarthenshire</t>
  </si>
  <si>
    <t>Att_Adm_P1_Males_2003ABM UHB</t>
  </si>
  <si>
    <t>Att_Adm_P1_Males_2003Swansea</t>
  </si>
  <si>
    <t>Att_Adm_P1_Males_2003Neath Port Talbot</t>
  </si>
  <si>
    <t>Att_Adm_P1_Males_2003Bridgend</t>
  </si>
  <si>
    <t>Att_Adm_P1_Males_2003Cardiff &amp; Vale UHB</t>
  </si>
  <si>
    <t>Att_Adm_P1_Males_2003The Vale of Glamorgan</t>
  </si>
  <si>
    <t>Att_Adm_P1_Males_2003Cardiff</t>
  </si>
  <si>
    <t>Att_Adm_P1_Males_2003Cwm Taf HB</t>
  </si>
  <si>
    <t>Att_Adm_P1_Males_2003Rhondda Cynon Taf</t>
  </si>
  <si>
    <t>Att_Adm_P1_Males_2003Merthyr Tydfil</t>
  </si>
  <si>
    <t>Att_Adm_P1_Males_2003Aneurin Bevan HB</t>
  </si>
  <si>
    <t>Att_Adm_P1_Males_2003Caerphilly</t>
  </si>
  <si>
    <t>Att_Adm_P1_Males_2003Blaenau Gwent</t>
  </si>
  <si>
    <t>Att_Adm_P1_Males_2003Torfaen</t>
  </si>
  <si>
    <t>Att_Adm_P1_Males_2003Monmouthshire</t>
  </si>
  <si>
    <t>Att_Adm_P1_Males_2003Newport</t>
  </si>
  <si>
    <t>Att_Adm_P1_Males_2004Wales</t>
  </si>
  <si>
    <t>Att_Adm_P1_Males_2004Least deprived fifth</t>
  </si>
  <si>
    <t>Att_Adm_P1_Males_2004Next least deprived</t>
  </si>
  <si>
    <t>Att_Adm_P1_Males_2004Middle deprived</t>
  </si>
  <si>
    <t>Att_Adm_P1_Males_2004Next most deprived</t>
  </si>
  <si>
    <t>Att_Adm_P1_Males_2004Most deprived fifth</t>
  </si>
  <si>
    <t>Att_Adm_P1_Males_2004Betsi Cadwaladr UHB</t>
  </si>
  <si>
    <t>Att_Adm_P1_Males_2004Isle of Anglesey</t>
  </si>
  <si>
    <t>Att_Adm_P1_Males_2004Gwynedd</t>
  </si>
  <si>
    <t>Att_Adm_P1_Males_2004Conwy</t>
  </si>
  <si>
    <t>Att_Adm_P1_Males_2004Denbighshire</t>
  </si>
  <si>
    <t>Att_Adm_P1_Males_2004Flintshire</t>
  </si>
  <si>
    <t>Att_Adm_P1_Males_2004Wrexham</t>
  </si>
  <si>
    <t>Att_Adm_P1_Males_2004Powys THB</t>
  </si>
  <si>
    <t>Att_Adm_P1_Males_2004Hywel Dda HB</t>
  </si>
  <si>
    <t>Att_Adm_P1_Males_2004Ceredigion</t>
  </si>
  <si>
    <t>Att_Adm_P1_Males_2004Pembrokeshire</t>
  </si>
  <si>
    <t>Att_Adm_P1_Males_2004Carmarthenshire</t>
  </si>
  <si>
    <t>Att_Adm_P1_Males_2004ABM UHB</t>
  </si>
  <si>
    <t>Att_Adm_P1_Males_2004Swansea</t>
  </si>
  <si>
    <t>Att_Adm_P1_Males_2004Neath Port Talbot</t>
  </si>
  <si>
    <t>Att_Adm_P1_Males_2004Bridgend</t>
  </si>
  <si>
    <t>Att_Adm_P1_Males_2004Cardiff &amp; Vale UHB</t>
  </si>
  <si>
    <t>Att_Adm_P1_Males_2004The Vale of Glamorgan</t>
  </si>
  <si>
    <t>Att_Adm_P1_Males_2004Cardiff</t>
  </si>
  <si>
    <t>Att_Adm_P1_Males_2004Cwm Taf HB</t>
  </si>
  <si>
    <t>Att_Adm_P1_Males_2004Rhondda Cynon Taf</t>
  </si>
  <si>
    <t>Att_Adm_P1_Males_2004Merthyr Tydfil</t>
  </si>
  <si>
    <t>Att_Adm_P1_Males_2004Aneurin Bevan HB</t>
  </si>
  <si>
    <t>Att_Adm_P1_Males_2004Caerphilly</t>
  </si>
  <si>
    <t>Att_Adm_P1_Males_2004Blaenau Gwent</t>
  </si>
  <si>
    <t>Att_Adm_P1_Males_2004Torfaen</t>
  </si>
  <si>
    <t>Att_Adm_P1_Males_2004Monmouthshire</t>
  </si>
  <si>
    <t>Att_Adm_P1_Males_2004Newport</t>
  </si>
  <si>
    <t>Att_Adm_P1_Males_2005Wales</t>
  </si>
  <si>
    <t>Att_Adm_P1_Males_2005Least deprived fifth</t>
  </si>
  <si>
    <t>Att_Adm_P1_Males_2005Next least deprived</t>
  </si>
  <si>
    <t>Att_Adm_P1_Males_2005Middle deprived</t>
  </si>
  <si>
    <t>Att_Adm_P1_Males_2005Next most deprived</t>
  </si>
  <si>
    <t>Att_Adm_P1_Males_2005Most deprived fifth</t>
  </si>
  <si>
    <t>Att_Adm_P1_Males_2005Betsi Cadwaladr UHB</t>
  </si>
  <si>
    <t>Att_Adm_P1_Males_2005Isle of Anglesey</t>
  </si>
  <si>
    <t>Att_Adm_P1_Males_2005Gwynedd</t>
  </si>
  <si>
    <t>Att_Adm_P1_Males_2005Conwy</t>
  </si>
  <si>
    <t>Att_Adm_P1_Males_2005Denbighshire</t>
  </si>
  <si>
    <t>Att_Adm_P1_Males_2005Flintshire</t>
  </si>
  <si>
    <t>Att_Adm_P1_Males_2005Wrexham</t>
  </si>
  <si>
    <t>Att_Adm_P1_Males_2005Powys THB</t>
  </si>
  <si>
    <t>Att_Adm_P1_Males_2005Hywel Dda HB</t>
  </si>
  <si>
    <t>Att_Adm_P1_Males_2005Ceredigion</t>
  </si>
  <si>
    <t>Att_Adm_P1_Males_2005Pembrokeshire</t>
  </si>
  <si>
    <t>Att_Adm_P1_Males_2005Carmarthenshire</t>
  </si>
  <si>
    <t>Att_Adm_P1_Males_2005ABM UHB</t>
  </si>
  <si>
    <t>Att_Adm_P1_Males_2005Swansea</t>
  </si>
  <si>
    <t>Att_Adm_P1_Males_2005Neath Port Talbot</t>
  </si>
  <si>
    <t>Att_Adm_P1_Males_2005Bridgend</t>
  </si>
  <si>
    <t>Att_Adm_P1_Males_2005Cardiff &amp; Vale UHB</t>
  </si>
  <si>
    <t>Att_Adm_P1_Males_2005The Vale of Glamorgan</t>
  </si>
  <si>
    <t>Att_Adm_P1_Males_2005Cardiff</t>
  </si>
  <si>
    <t>Att_Adm_P1_Males_2005Cwm Taf HB</t>
  </si>
  <si>
    <t>Att_Adm_P1_Males_2005Rhondda Cynon Taf</t>
  </si>
  <si>
    <t>Att_Adm_P1_Males_2005Merthyr Tydfil</t>
  </si>
  <si>
    <t>Att_Adm_P1_Males_2005Aneurin Bevan HB</t>
  </si>
  <si>
    <t>Att_Adm_P1_Males_2005Caerphilly</t>
  </si>
  <si>
    <t>Att_Adm_P1_Males_2005Blaenau Gwent</t>
  </si>
  <si>
    <t>Att_Adm_P1_Males_2005Torfaen</t>
  </si>
  <si>
    <t>Att_Adm_P1_Males_2005Monmouthshire</t>
  </si>
  <si>
    <t>Att_Adm_P1_Males_2005Newport</t>
  </si>
  <si>
    <t>Att_Adm_P1_Males_2006Wales</t>
  </si>
  <si>
    <t>Att_Adm_P1_Males_2006Least deprived fifth</t>
  </si>
  <si>
    <t>Att_Adm_P1_Males_2006Next least deprived</t>
  </si>
  <si>
    <t>Att_Adm_P1_Males_2006Middle deprived</t>
  </si>
  <si>
    <t>Att_Adm_P1_Males_2006Next most deprived</t>
  </si>
  <si>
    <t>Att_Adm_P1_Males_2006Most deprived fifth</t>
  </si>
  <si>
    <t>Att_Adm_P1_Males_2006Betsi Cadwaladr UHB</t>
  </si>
  <si>
    <t>Att_Adm_P1_Males_2006Isle of Anglesey</t>
  </si>
  <si>
    <t>Att_Adm_P1_Males_2006Gwynedd</t>
  </si>
  <si>
    <t>Att_Adm_P1_Males_2006Conwy</t>
  </si>
  <si>
    <t>Att_Adm_P1_Males_2006Denbighshire</t>
  </si>
  <si>
    <t>Att_Adm_P1_Males_2006Flintshire</t>
  </si>
  <si>
    <t>Att_Adm_P1_Males_2006Wrexham</t>
  </si>
  <si>
    <t>Att_Adm_P1_Males_2006Powys THB</t>
  </si>
  <si>
    <t>Att_Adm_P1_Males_2006Hywel Dda HB</t>
  </si>
  <si>
    <t>Att_Adm_P1_Males_2006Ceredigion</t>
  </si>
  <si>
    <t>Att_Adm_P1_Males_2006Pembrokeshire</t>
  </si>
  <si>
    <t>Att_Adm_P1_Males_2006Carmarthenshire</t>
  </si>
  <si>
    <t>Att_Adm_P1_Males_2006ABM UHB</t>
  </si>
  <si>
    <t>Att_Adm_P1_Males_2006Swansea</t>
  </si>
  <si>
    <t>Att_Adm_P1_Males_2006Neath Port Talbot</t>
  </si>
  <si>
    <t>Att_Adm_P1_Males_2006Bridgend</t>
  </si>
  <si>
    <t>Att_Adm_P1_Males_2006Cardiff &amp; Vale UHB</t>
  </si>
  <si>
    <t>Att_Adm_P1_Males_2006The Vale of Glamorgan</t>
  </si>
  <si>
    <t>Att_Adm_P1_Males_2006Cardiff</t>
  </si>
  <si>
    <t>Att_Adm_P1_Males_2006Cwm Taf HB</t>
  </si>
  <si>
    <t>Att_Adm_P1_Males_2006Rhondda Cynon Taf</t>
  </si>
  <si>
    <t>Att_Adm_P1_Males_2006Merthyr Tydfil</t>
  </si>
  <si>
    <t>Att_Adm_P1_Males_2006Aneurin Bevan HB</t>
  </si>
  <si>
    <t>Att_Adm_P1_Males_2006Caerphilly</t>
  </si>
  <si>
    <t>Att_Adm_P1_Males_2006Blaenau Gwent</t>
  </si>
  <si>
    <t>Att_Adm_P1_Males_2006Torfaen</t>
  </si>
  <si>
    <t>Att_Adm_P1_Males_2006Monmouthshire</t>
  </si>
  <si>
    <t>Att_Adm_P1_Males_2006Newport</t>
  </si>
  <si>
    <t>Att_Adm_P1_Males_2007Wales</t>
  </si>
  <si>
    <t>Att_Adm_P1_Males_2007Least deprived fifth</t>
  </si>
  <si>
    <t>Att_Adm_P1_Males_2007Next least deprived</t>
  </si>
  <si>
    <t>Att_Adm_P1_Males_2007Middle deprived</t>
  </si>
  <si>
    <t>Att_Adm_P1_Males_2007Next most deprived</t>
  </si>
  <si>
    <t>Att_Adm_P1_Males_2007Most deprived fifth</t>
  </si>
  <si>
    <t>Att_Adm_P1_Males_2007Betsi Cadwaladr UHB</t>
  </si>
  <si>
    <t>Att_Adm_P1_Males_2007Isle of Anglesey</t>
  </si>
  <si>
    <t>Att_Adm_P1_Males_2007Gwynedd</t>
  </si>
  <si>
    <t>Att_Adm_P1_Males_2007Conwy</t>
  </si>
  <si>
    <t>Att_Adm_P1_Males_2007Denbighshire</t>
  </si>
  <si>
    <t>Att_Adm_P1_Males_2007Flintshire</t>
  </si>
  <si>
    <t>Att_Adm_P1_Males_2007Wrexham</t>
  </si>
  <si>
    <t>Att_Adm_P1_Males_2007Powys THB</t>
  </si>
  <si>
    <t>Att_Adm_P1_Males_2007Hywel Dda HB</t>
  </si>
  <si>
    <t>Att_Adm_P1_Males_2007Ceredigion</t>
  </si>
  <si>
    <t>Att_Adm_P1_Males_2007Pembrokeshire</t>
  </si>
  <si>
    <t>Att_Adm_P1_Males_2007Carmarthenshire</t>
  </si>
  <si>
    <t>Att_Adm_P1_Males_2007ABM UHB</t>
  </si>
  <si>
    <t>Att_Adm_P1_Males_2007Swansea</t>
  </si>
  <si>
    <t>Att_Adm_P1_Males_2007Neath Port Talbot</t>
  </si>
  <si>
    <t>Att_Adm_P1_Males_2007Bridgend</t>
  </si>
  <si>
    <t>Att_Adm_P1_Males_2007Cardiff &amp; Vale UHB</t>
  </si>
  <si>
    <t>Att_Adm_P1_Males_2007The Vale of Glamorgan</t>
  </si>
  <si>
    <t>Att_Adm_P1_Males_2007Cardiff</t>
  </si>
  <si>
    <t>Att_Adm_P1_Males_2007Cwm Taf HB</t>
  </si>
  <si>
    <t>Att_Adm_P1_Males_2007Rhondda Cynon Taf</t>
  </si>
  <si>
    <t>Att_Adm_P1_Males_2007Merthyr Tydfil</t>
  </si>
  <si>
    <t>Att_Adm_P1_Males_2007Aneurin Bevan HB</t>
  </si>
  <si>
    <t>Att_Adm_P1_Males_2007Caerphilly</t>
  </si>
  <si>
    <t>Att_Adm_P1_Males_2007Blaenau Gwent</t>
  </si>
  <si>
    <t>Att_Adm_P1_Males_2007Torfaen</t>
  </si>
  <si>
    <t>Att_Adm_P1_Males_2007Monmouthshire</t>
  </si>
  <si>
    <t>Att_Adm_P1_Males_2007Newport</t>
  </si>
  <si>
    <t>Att_Adm_P1_Males_2008Wales</t>
  </si>
  <si>
    <t>Att_Adm_P1_Males_2008Least deprived fifth</t>
  </si>
  <si>
    <t>Att_Adm_P1_Males_2008Next least deprived</t>
  </si>
  <si>
    <t>Att_Adm_P1_Males_2008Middle deprived</t>
  </si>
  <si>
    <t>Att_Adm_P1_Males_2008Next most deprived</t>
  </si>
  <si>
    <t>Att_Adm_P1_Males_2008Most deprived fifth</t>
  </si>
  <si>
    <t>Att_Adm_P1_Males_2008Betsi Cadwaladr UHB</t>
  </si>
  <si>
    <t>Att_Adm_P1_Males_2008Isle of Anglesey</t>
  </si>
  <si>
    <t>Att_Adm_P1_Males_2008Gwynedd</t>
  </si>
  <si>
    <t>Att_Adm_P1_Males_2008Conwy</t>
  </si>
  <si>
    <t>Att_Adm_P1_Males_2008Denbighshire</t>
  </si>
  <si>
    <t>Att_Adm_P1_Males_2008Flintshire</t>
  </si>
  <si>
    <t>Att_Adm_P1_Males_2008Wrexham</t>
  </si>
  <si>
    <t>Att_Adm_P1_Males_2008Powys THB</t>
  </si>
  <si>
    <t>Att_Adm_P1_Males_2008Hywel Dda HB</t>
  </si>
  <si>
    <t>Att_Adm_P1_Males_2008Ceredigion</t>
  </si>
  <si>
    <t>Att_Adm_P1_Males_2008Pembrokeshire</t>
  </si>
  <si>
    <t>Att_Adm_P1_Males_2008Carmarthenshire</t>
  </si>
  <si>
    <t>Att_Adm_P1_Males_2008ABM UHB</t>
  </si>
  <si>
    <t>Att_Adm_P1_Males_2008Swansea</t>
  </si>
  <si>
    <t>Att_Adm_P1_Males_2008Neath Port Talbot</t>
  </si>
  <si>
    <t>Att_Adm_P1_Males_2008Bridgend</t>
  </si>
  <si>
    <t>Att_Adm_P1_Males_2008Cardiff &amp; Vale UHB</t>
  </si>
  <si>
    <t>Att_Adm_P1_Males_2008The Vale of Glamorgan</t>
  </si>
  <si>
    <t>Att_Adm_P1_Males_2008Cardiff</t>
  </si>
  <si>
    <t>Att_Adm_P1_Males_2008Cwm Taf HB</t>
  </si>
  <si>
    <t>Att_Adm_P1_Males_2008Rhondda Cynon Taf</t>
  </si>
  <si>
    <t>Att_Adm_P1_Males_2008Merthyr Tydfil</t>
  </si>
  <si>
    <t>Att_Adm_P1_Males_2008Aneurin Bevan HB</t>
  </si>
  <si>
    <t>Att_Adm_P1_Males_2008Caerphilly</t>
  </si>
  <si>
    <t>Att_Adm_P1_Males_2008Blaenau Gwent</t>
  </si>
  <si>
    <t>Att_Adm_P1_Males_2008Torfaen</t>
  </si>
  <si>
    <t>Att_Adm_P1_Males_2008Monmouthshire</t>
  </si>
  <si>
    <t>Att_Adm_P1_Males_2008Newport</t>
  </si>
  <si>
    <t>Att_Adm_P1_Males_2009Wales</t>
  </si>
  <si>
    <t>Att_Adm_P1_Males_2009Least deprived fifth</t>
  </si>
  <si>
    <t>Att_Adm_P1_Males_2009Next least deprived</t>
  </si>
  <si>
    <t>Att_Adm_P1_Males_2009Middle deprived</t>
  </si>
  <si>
    <t>Att_Adm_P1_Males_2009Next most deprived</t>
  </si>
  <si>
    <t>Att_Adm_P1_Males_2009Most deprived fifth</t>
  </si>
  <si>
    <t>Att_Adm_P1_Males_2009Betsi Cadwaladr UHB</t>
  </si>
  <si>
    <t>Att_Adm_P1_Males_2009Isle of Anglesey</t>
  </si>
  <si>
    <t>Att_Adm_P1_Males_2009Gwynedd</t>
  </si>
  <si>
    <t>Att_Adm_P1_Males_2009Conwy</t>
  </si>
  <si>
    <t>Att_Adm_P1_Males_2009Denbighshire</t>
  </si>
  <si>
    <t>Att_Adm_P1_Males_2009Flintshire</t>
  </si>
  <si>
    <t>Att_Adm_P1_Males_2009Wrexham</t>
  </si>
  <si>
    <t>Att_Adm_P1_Males_2009Powys THB</t>
  </si>
  <si>
    <t>Att_Adm_P1_Males_2009Hywel Dda HB</t>
  </si>
  <si>
    <t>Att_Adm_P1_Males_2009Ceredigion</t>
  </si>
  <si>
    <t>Att_Adm_P1_Males_2009Pembrokeshire</t>
  </si>
  <si>
    <t>Att_Adm_P1_Males_2009Carmarthenshire</t>
  </si>
  <si>
    <t>Att_Adm_P1_Males_2009ABM UHB</t>
  </si>
  <si>
    <t>Att_Adm_P1_Males_2009Swansea</t>
  </si>
  <si>
    <t>Att_Adm_P1_Males_2009Neath Port Talbot</t>
  </si>
  <si>
    <t>Att_Adm_P1_Males_2009Bridgend</t>
  </si>
  <si>
    <t>Att_Adm_P1_Males_2009Cardiff &amp; Vale UHB</t>
  </si>
  <si>
    <t>Att_Adm_P1_Males_2009The Vale of Glamorgan</t>
  </si>
  <si>
    <t>Att_Adm_P1_Males_2009Cardiff</t>
  </si>
  <si>
    <t>Att_Adm_P1_Males_2009Cwm Taf HB</t>
  </si>
  <si>
    <t>Att_Adm_P1_Males_2009Rhondda Cynon Taf</t>
  </si>
  <si>
    <t>Att_Adm_P1_Males_2009Merthyr Tydfil</t>
  </si>
  <si>
    <t>Att_Adm_P1_Males_2009Aneurin Bevan HB</t>
  </si>
  <si>
    <t>Att_Adm_P1_Males_2009Caerphilly</t>
  </si>
  <si>
    <t>Att_Adm_P1_Males_2009Blaenau Gwent</t>
  </si>
  <si>
    <t>Att_Adm_P1_Males_2009Torfaen</t>
  </si>
  <si>
    <t>Att_Adm_P1_Males_2009Monmouthshire</t>
  </si>
  <si>
    <t>Att_Adm_P1_Males_2009Newport</t>
  </si>
  <si>
    <t>Att_Adm_P1_Males_2010Wales</t>
  </si>
  <si>
    <t>Att_Adm_P1_Males_2010Least deprived fifth</t>
  </si>
  <si>
    <t>Att_Adm_P1_Males_2010Next least deprived</t>
  </si>
  <si>
    <t>Att_Adm_P1_Males_2010Middle deprived</t>
  </si>
  <si>
    <t>Att_Adm_P1_Males_2010Next most deprived</t>
  </si>
  <si>
    <t>Att_Adm_P1_Males_2010Most deprived fifth</t>
  </si>
  <si>
    <t>Att_Adm_P1_Males_2010Betsi Cadwaladr UHB</t>
  </si>
  <si>
    <t>Att_Adm_P1_Males_2010Isle of Anglesey</t>
  </si>
  <si>
    <t>Att_Adm_P1_Males_2010Gwynedd</t>
  </si>
  <si>
    <t>Att_Adm_P1_Males_2010Conwy</t>
  </si>
  <si>
    <t>Att_Adm_P1_Males_2010Denbighshire</t>
  </si>
  <si>
    <t>Att_Adm_P1_Males_2010Flintshire</t>
  </si>
  <si>
    <t>Att_Adm_P1_Males_2010Wrexham</t>
  </si>
  <si>
    <t>Att_Adm_P1_Males_2010Powys THB</t>
  </si>
  <si>
    <t>Att_Adm_P1_Males_2010Hywel Dda HB</t>
  </si>
  <si>
    <t>Att_Adm_P1_Males_2010Ceredigion</t>
  </si>
  <si>
    <t>Att_Adm_P1_Males_2010Pembrokeshire</t>
  </si>
  <si>
    <t>Att_Adm_P1_Males_2010Carmarthenshire</t>
  </si>
  <si>
    <t>Att_Adm_P1_Males_2010ABM UHB</t>
  </si>
  <si>
    <t>Att_Adm_P1_Males_2010Swansea</t>
  </si>
  <si>
    <t>Att_Adm_P1_Males_2010Neath Port Talbot</t>
  </si>
  <si>
    <t>Att_Adm_P1_Males_2010Bridgend</t>
  </si>
  <si>
    <t>Att_Adm_P1_Males_2010Cardiff &amp; Vale UHB</t>
  </si>
  <si>
    <t>Att_Adm_P1_Males_2010The Vale of Glamorgan</t>
  </si>
  <si>
    <t>Att_Adm_P1_Males_2010Cardiff</t>
  </si>
  <si>
    <t>Att_Adm_P1_Males_2010Cwm Taf HB</t>
  </si>
  <si>
    <t>Att_Adm_P1_Males_2010Rhondda Cynon Taf</t>
  </si>
  <si>
    <t>Att_Adm_P1_Males_2010Merthyr Tydfil</t>
  </si>
  <si>
    <t>Att_Adm_P1_Males_2010Aneurin Bevan HB</t>
  </si>
  <si>
    <t>Att_Adm_P1_Males_2010Caerphilly</t>
  </si>
  <si>
    <t>Att_Adm_P1_Males_2010Blaenau Gwent</t>
  </si>
  <si>
    <t>Att_Adm_P1_Males_2010Torfaen</t>
  </si>
  <si>
    <t>Att_Adm_P1_Males_2010Monmouthshire</t>
  </si>
  <si>
    <t>Att_Adm_P1_Males_2010Newport</t>
  </si>
  <si>
    <t>Att_Adm_P1_Males_2011Wales</t>
  </si>
  <si>
    <t>Att_Adm_P1_Males_2011Least deprived fifth</t>
  </si>
  <si>
    <t>Att_Adm_P1_Males_2011Next least deprived</t>
  </si>
  <si>
    <t>Att_Adm_P1_Males_2011Middle deprived</t>
  </si>
  <si>
    <t>Att_Adm_P1_Males_2011Next most deprived</t>
  </si>
  <si>
    <t>Att_Adm_P1_Males_2011Most deprived fifth</t>
  </si>
  <si>
    <t>Att_Adm_P1_Males_2011Betsi Cadwaladr UHB</t>
  </si>
  <si>
    <t>Att_Adm_P1_Males_2011Isle of Anglesey</t>
  </si>
  <si>
    <t>Att_Adm_P1_Males_2011Gwynedd</t>
  </si>
  <si>
    <t>Att_Adm_P1_Males_2011Conwy</t>
  </si>
  <si>
    <t>Att_Adm_P1_Males_2011Denbighshire</t>
  </si>
  <si>
    <t>Att_Adm_P1_Males_2011Flintshire</t>
  </si>
  <si>
    <t>Att_Adm_P1_Males_2011Wrexham</t>
  </si>
  <si>
    <t>Att_Adm_P1_Males_2011Powys THB</t>
  </si>
  <si>
    <t>Att_Adm_P1_Males_2011Hywel Dda HB</t>
  </si>
  <si>
    <t>Att_Adm_P1_Males_2011Ceredigion</t>
  </si>
  <si>
    <t>Att_Adm_P1_Males_2011Pembrokeshire</t>
  </si>
  <si>
    <t>Att_Adm_P1_Males_2011Carmarthenshire</t>
  </si>
  <si>
    <t>Att_Adm_P1_Males_2011ABM UHB</t>
  </si>
  <si>
    <t>Att_Adm_P1_Males_2011Swansea</t>
  </si>
  <si>
    <t>Att_Adm_P1_Males_2011Neath Port Talbot</t>
  </si>
  <si>
    <t>Att_Adm_P1_Males_2011Bridgend</t>
  </si>
  <si>
    <t>Att_Adm_P1_Males_2011Cardiff &amp; Vale UHB</t>
  </si>
  <si>
    <t>Att_Adm_P1_Males_2011The Vale of Glamorgan</t>
  </si>
  <si>
    <t>Att_Adm_P1_Males_2011Cardiff</t>
  </si>
  <si>
    <t>Att_Adm_P1_Males_2011Cwm Taf HB</t>
  </si>
  <si>
    <t>Att_Adm_P1_Males_2011Rhondda Cynon Taf</t>
  </si>
  <si>
    <t>Att_Adm_P1_Males_2011Merthyr Tydfil</t>
  </si>
  <si>
    <t>Att_Adm_P1_Males_2011Aneurin Bevan HB</t>
  </si>
  <si>
    <t>Att_Adm_P1_Males_2011Caerphilly</t>
  </si>
  <si>
    <t>Att_Adm_P1_Males_2011Blaenau Gwent</t>
  </si>
  <si>
    <t>Att_Adm_P1_Males_2011Torfaen</t>
  </si>
  <si>
    <t>Att_Adm_P1_Males_2011Monmouthshire</t>
  </si>
  <si>
    <t>Att_Adm_P1_Males_2011Newport</t>
  </si>
  <si>
    <t>Att_Adm_P1_Males_2012Wales</t>
  </si>
  <si>
    <t>Att_Adm_P1_Males_2012Least deprived fifth</t>
  </si>
  <si>
    <t>Att_Adm_P1_Males_2012Next least deprived</t>
  </si>
  <si>
    <t>Att_Adm_P1_Males_2012Middle deprived</t>
  </si>
  <si>
    <t>Att_Adm_P1_Males_2012Next most deprived</t>
  </si>
  <si>
    <t>Att_Adm_P1_Males_2012Most deprived fifth</t>
  </si>
  <si>
    <t>Att_Adm_P1_Males_2012Betsi Cadwaladr UHB</t>
  </si>
  <si>
    <t>Att_Adm_P1_Males_2012Isle of Anglesey</t>
  </si>
  <si>
    <t>Att_Adm_P1_Males_2012Gwynedd</t>
  </si>
  <si>
    <t>Att_Adm_P1_Males_2012Conwy</t>
  </si>
  <si>
    <t>Att_Adm_P1_Males_2012Denbighshire</t>
  </si>
  <si>
    <t>Att_Adm_P1_Males_2012Flintshire</t>
  </si>
  <si>
    <t>Att_Adm_P1_Males_2012Wrexham</t>
  </si>
  <si>
    <t>Att_Adm_P1_Males_2012Powys THB</t>
  </si>
  <si>
    <t>Att_Adm_P1_Males_2012Hywel Dda HB</t>
  </si>
  <si>
    <t>Att_Adm_P1_Males_2012Ceredigion</t>
  </si>
  <si>
    <t>Att_Adm_P1_Males_2012Pembrokeshire</t>
  </si>
  <si>
    <t>Att_Adm_P1_Males_2012Carmarthenshire</t>
  </si>
  <si>
    <t>Att_Adm_P1_Males_2012ABM UHB</t>
  </si>
  <si>
    <t>Att_Adm_P1_Males_2012Swansea</t>
  </si>
  <si>
    <t>Att_Adm_P1_Males_2012Neath Port Talbot</t>
  </si>
  <si>
    <t>Att_Adm_P1_Males_2012Bridgend</t>
  </si>
  <si>
    <t>Att_Adm_P1_Males_2012Cardiff &amp; Vale UHB</t>
  </si>
  <si>
    <t>Att_Adm_P1_Males_2012The Vale of Glamorgan</t>
  </si>
  <si>
    <t>Att_Adm_P1_Males_2012Cardiff</t>
  </si>
  <si>
    <t>Att_Adm_P1_Males_2012Cwm Taf HB</t>
  </si>
  <si>
    <t>Att_Adm_P1_Males_2012Rhondda Cynon Taf</t>
  </si>
  <si>
    <t>Att_Adm_P1_Males_2012Merthyr Tydfil</t>
  </si>
  <si>
    <t>Att_Adm_P1_Males_2012Aneurin Bevan HB</t>
  </si>
  <si>
    <t>Att_Adm_P1_Males_2012Caerphilly</t>
  </si>
  <si>
    <t>Att_Adm_P1_Males_2012Blaenau Gwent</t>
  </si>
  <si>
    <t>Att_Adm_P1_Males_2012Torfaen</t>
  </si>
  <si>
    <t>Att_Adm_P1_Males_2012Monmouthshire</t>
  </si>
  <si>
    <t>Att_Adm_P1_Males_2012Newport</t>
  </si>
  <si>
    <t>Att_Adm_P1_Females_2002Wales</t>
  </si>
  <si>
    <t>Att_Adm_P1_Females_2002Least deprived fifth</t>
  </si>
  <si>
    <t>Att_Adm_P1_Females_2002Next least deprived</t>
  </si>
  <si>
    <t>Att_Adm_P1_Females_2002Middle deprived</t>
  </si>
  <si>
    <t>Att_Adm_P1_Females_2002Next most deprived</t>
  </si>
  <si>
    <t>Att_Adm_P1_Females_2002Most deprived fifth</t>
  </si>
  <si>
    <t>Att_Adm_P1_Females_2002Betsi Cadwaladr UHB</t>
  </si>
  <si>
    <t>Att_Adm_P1_Females_2002Isle of Anglesey</t>
  </si>
  <si>
    <t>Att_Adm_P1_Females_2002Gwynedd</t>
  </si>
  <si>
    <t>Att_Adm_P1_Females_2002Conwy</t>
  </si>
  <si>
    <t>Att_Adm_P1_Females_2002Denbighshire</t>
  </si>
  <si>
    <t>Att_Adm_P1_Females_2002Flintshire</t>
  </si>
  <si>
    <t>Att_Adm_P1_Females_2002Wrexham</t>
  </si>
  <si>
    <t>Att_Adm_P1_Females_2002Powys THB</t>
  </si>
  <si>
    <t>Att_Adm_P1_Females_2002Hywel Dda HB</t>
  </si>
  <si>
    <t>Att_Adm_P1_Females_2002Ceredigion</t>
  </si>
  <si>
    <t>Att_Adm_P1_Females_2002Pembrokeshire</t>
  </si>
  <si>
    <t>Att_Adm_P1_Females_2002Carmarthenshire</t>
  </si>
  <si>
    <t>Att_Adm_P1_Females_2002ABM UHB</t>
  </si>
  <si>
    <t>Att_Adm_P1_Females_2002Swansea</t>
  </si>
  <si>
    <t>Att_Adm_P1_Females_2002Neath Port Talbot</t>
  </si>
  <si>
    <t>Att_Adm_P1_Females_2002Bridgend</t>
  </si>
  <si>
    <t>Att_Adm_P1_Females_2002Cardiff &amp; Vale UHB</t>
  </si>
  <si>
    <t>Att_Adm_P1_Females_2002The Vale of Glamorgan</t>
  </si>
  <si>
    <t>Att_Adm_P1_Females_2002Cardiff</t>
  </si>
  <si>
    <t>Att_Adm_P1_Females_2002Cwm Taf HB</t>
  </si>
  <si>
    <t>Att_Adm_P1_Females_2002Rhondda Cynon Taf</t>
  </si>
  <si>
    <t>Att_Adm_P1_Females_2002Merthyr Tydfil</t>
  </si>
  <si>
    <t>Att_Adm_P1_Females_2002Aneurin Bevan HB</t>
  </si>
  <si>
    <t>Att_Adm_P1_Females_2002Caerphilly</t>
  </si>
  <si>
    <t>Att_Adm_P1_Females_2002Blaenau Gwent</t>
  </si>
  <si>
    <t>Att_Adm_P1_Females_2002Torfaen</t>
  </si>
  <si>
    <t>Att_Adm_P1_Females_2002Monmouthshire</t>
  </si>
  <si>
    <t>Att_Adm_P1_Females_2002Newport</t>
  </si>
  <si>
    <t>Att_Adm_P1_Females_2003Wales</t>
  </si>
  <si>
    <t>Att_Adm_P1_Females_2003Least deprived fifth</t>
  </si>
  <si>
    <t>Att_Adm_P1_Females_2003Next least deprived</t>
  </si>
  <si>
    <t>Att_Adm_P1_Females_2003Middle deprived</t>
  </si>
  <si>
    <t>Att_Adm_P1_Females_2003Next most deprived</t>
  </si>
  <si>
    <t>Att_Adm_P1_Females_2003Most deprived fifth</t>
  </si>
  <si>
    <t>Att_Adm_P1_Females_2003Betsi Cadwaladr UHB</t>
  </si>
  <si>
    <t>Att_Adm_P1_Females_2003Isle of Anglesey</t>
  </si>
  <si>
    <t>Att_Adm_P1_Females_2003Gwynedd</t>
  </si>
  <si>
    <t>Att_Adm_P1_Females_2003Conwy</t>
  </si>
  <si>
    <t>Att_Adm_P1_Females_2003Denbighshire</t>
  </si>
  <si>
    <t>Att_Adm_P1_Females_2003Flintshire</t>
  </si>
  <si>
    <t>Att_Adm_P1_Females_2003Wrexham</t>
  </si>
  <si>
    <t>Att_Adm_P1_Females_2003Powys THB</t>
  </si>
  <si>
    <t>Att_Adm_P1_Females_2003Hywel Dda HB</t>
  </si>
  <si>
    <t>Att_Adm_P1_Females_2003Ceredigion</t>
  </si>
  <si>
    <t>Att_Adm_P1_Females_2003Pembrokeshire</t>
  </si>
  <si>
    <t>Att_Adm_P1_Females_2003Carmarthenshire</t>
  </si>
  <si>
    <t>Att_Adm_P1_Females_2003ABM UHB</t>
  </si>
  <si>
    <t>Att_Adm_P1_Females_2003Swansea</t>
  </si>
  <si>
    <t>Att_Adm_P1_Females_2003Neath Port Talbot</t>
  </si>
  <si>
    <t>Att_Adm_P1_Females_2003Bridgend</t>
  </si>
  <si>
    <t>Att_Adm_P1_Females_2003Cardiff &amp; Vale UHB</t>
  </si>
  <si>
    <t>Att_Adm_P1_Females_2003The Vale of Glamorgan</t>
  </si>
  <si>
    <t>Att_Adm_P1_Females_2003Cardiff</t>
  </si>
  <si>
    <t>Att_Adm_P1_Females_2003Cwm Taf HB</t>
  </si>
  <si>
    <t>Att_Adm_P1_Females_2003Rhondda Cynon Taf</t>
  </si>
  <si>
    <t>Att_Adm_P1_Females_2003Merthyr Tydfil</t>
  </si>
  <si>
    <t>Att_Adm_P1_Females_2003Aneurin Bevan HB</t>
  </si>
  <si>
    <t>Att_Adm_P1_Females_2003Caerphilly</t>
  </si>
  <si>
    <t>Att_Adm_P1_Females_2003Blaenau Gwent</t>
  </si>
  <si>
    <t>Att_Adm_P1_Females_2003Torfaen</t>
  </si>
  <si>
    <t>Att_Adm_P1_Females_2003Monmouthshire</t>
  </si>
  <si>
    <t>Att_Adm_P1_Females_2003Newport</t>
  </si>
  <si>
    <t>Att_Adm_P1_Females_2004Wales</t>
  </si>
  <si>
    <t>Att_Adm_P1_Females_2004Least deprived fifth</t>
  </si>
  <si>
    <t>Att_Adm_P1_Females_2004Next least deprived</t>
  </si>
  <si>
    <t>Att_Adm_P1_Females_2004Middle deprived</t>
  </si>
  <si>
    <t>Att_Adm_P1_Females_2004Next most deprived</t>
  </si>
  <si>
    <t>Att_Adm_P1_Females_2004Most deprived fifth</t>
  </si>
  <si>
    <t>Att_Adm_P1_Females_2004Betsi Cadwaladr UHB</t>
  </si>
  <si>
    <t>Att_Adm_P1_Females_2004Isle of Anglesey</t>
  </si>
  <si>
    <t>Att_Adm_P1_Females_2004Gwynedd</t>
  </si>
  <si>
    <t>Att_Adm_P1_Females_2004Conwy</t>
  </si>
  <si>
    <t>Att_Adm_P1_Females_2004Denbighshire</t>
  </si>
  <si>
    <t>Att_Adm_P1_Females_2004Flintshire</t>
  </si>
  <si>
    <t>Att_Adm_P1_Females_2004Wrexham</t>
  </si>
  <si>
    <t>Att_Adm_P1_Females_2004Powys THB</t>
  </si>
  <si>
    <t>Att_Adm_P1_Females_2004Hywel Dda HB</t>
  </si>
  <si>
    <t>Att_Adm_P1_Females_2004Ceredigion</t>
  </si>
  <si>
    <t>Att_Adm_P1_Females_2004Pembrokeshire</t>
  </si>
  <si>
    <t>Att_Adm_P1_Females_2004Carmarthenshire</t>
  </si>
  <si>
    <t>Att_Adm_P1_Females_2004ABM UHB</t>
  </si>
  <si>
    <t>Att_Adm_P1_Females_2004Swansea</t>
  </si>
  <si>
    <t>Att_Adm_P1_Females_2004Neath Port Talbot</t>
  </si>
  <si>
    <t>Att_Adm_P1_Females_2004Bridgend</t>
  </si>
  <si>
    <t>Att_Adm_P1_Females_2004Cardiff &amp; Vale UHB</t>
  </si>
  <si>
    <t>Att_Adm_P1_Females_2004The Vale of Glamorgan</t>
  </si>
  <si>
    <t>Att_Adm_P1_Females_2004Cardiff</t>
  </si>
  <si>
    <t>Att_Adm_P1_Females_2004Cwm Taf HB</t>
  </si>
  <si>
    <t>Att_Adm_P1_Females_2004Rhondda Cynon Taf</t>
  </si>
  <si>
    <t>Att_Adm_P1_Females_2004Merthyr Tydfil</t>
  </si>
  <si>
    <t>Att_Adm_P1_Females_2004Aneurin Bevan HB</t>
  </si>
  <si>
    <t>Att_Adm_P1_Females_2004Caerphilly</t>
  </si>
  <si>
    <t>Att_Adm_P1_Females_2004Blaenau Gwent</t>
  </si>
  <si>
    <t>Att_Adm_P1_Females_2004Torfaen</t>
  </si>
  <si>
    <t>Att_Adm_P1_Females_2004Monmouthshire</t>
  </si>
  <si>
    <t>Att_Adm_P1_Females_2004Newport</t>
  </si>
  <si>
    <t>Att_Adm_P1_Females_2005Wales</t>
  </si>
  <si>
    <t>Att_Adm_P1_Females_2005Least deprived fifth</t>
  </si>
  <si>
    <t>Att_Adm_P1_Females_2005Next least deprived</t>
  </si>
  <si>
    <t>Att_Adm_P1_Females_2005Middle deprived</t>
  </si>
  <si>
    <t>Att_Adm_P1_Females_2005Next most deprived</t>
  </si>
  <si>
    <t>Att_Adm_P1_Females_2005Most deprived fifth</t>
  </si>
  <si>
    <t>Att_Adm_P1_Females_2005Betsi Cadwaladr UHB</t>
  </si>
  <si>
    <t>Att_Adm_P1_Females_2005Isle of Anglesey</t>
  </si>
  <si>
    <t>Att_Adm_P1_Females_2005Gwynedd</t>
  </si>
  <si>
    <t>Att_Adm_P1_Females_2005Conwy</t>
  </si>
  <si>
    <t>Att_Adm_P1_Females_2005Denbighshire</t>
  </si>
  <si>
    <t>Att_Adm_P1_Females_2005Flintshire</t>
  </si>
  <si>
    <t>Att_Adm_P1_Females_2005Wrexham</t>
  </si>
  <si>
    <t>Att_Adm_P1_Females_2005Powys THB</t>
  </si>
  <si>
    <t>Att_Adm_P1_Females_2005Hywel Dda HB</t>
  </si>
  <si>
    <t>Att_Adm_P1_Females_2005Ceredigion</t>
  </si>
  <si>
    <t>Att_Adm_P1_Females_2005Pembrokeshire</t>
  </si>
  <si>
    <t>Att_Adm_P1_Females_2005Carmarthenshire</t>
  </si>
  <si>
    <t>Att_Adm_P1_Females_2005ABM UHB</t>
  </si>
  <si>
    <t>Att_Adm_P1_Females_2005Swansea</t>
  </si>
  <si>
    <t>Att_Adm_P1_Females_2005Neath Port Talbot</t>
  </si>
  <si>
    <t>Att_Adm_P1_Females_2005Bridgend</t>
  </si>
  <si>
    <t>Att_Adm_P1_Females_2005Cardiff &amp; Vale UHB</t>
  </si>
  <si>
    <t>Att_Adm_P1_Females_2005The Vale of Glamorgan</t>
  </si>
  <si>
    <t>Att_Adm_P1_Females_2005Cardiff</t>
  </si>
  <si>
    <t>Att_Adm_P1_Females_2005Cwm Taf HB</t>
  </si>
  <si>
    <t>Att_Adm_P1_Females_2005Rhondda Cynon Taf</t>
  </si>
  <si>
    <t>Att_Adm_P1_Females_2005Merthyr Tydfil</t>
  </si>
  <si>
    <t>Att_Adm_P1_Females_2005Aneurin Bevan HB</t>
  </si>
  <si>
    <t>Att_Adm_P1_Females_2005Caerphilly</t>
  </si>
  <si>
    <t>Att_Adm_P1_Females_2005Blaenau Gwent</t>
  </si>
  <si>
    <t>Att_Adm_P1_Females_2005Torfaen</t>
  </si>
  <si>
    <t>Att_Adm_P1_Females_2005Monmouthshire</t>
  </si>
  <si>
    <t>Att_Adm_P1_Females_2005Newport</t>
  </si>
  <si>
    <t>Att_Adm_P1_Females_2006Wales</t>
  </si>
  <si>
    <t>Att_Adm_P1_Females_2006Least deprived fifth</t>
  </si>
  <si>
    <t>Att_Adm_P1_Females_2006Next least deprived</t>
  </si>
  <si>
    <t>Att_Adm_P1_Females_2006Middle deprived</t>
  </si>
  <si>
    <t>Att_Adm_P1_Females_2006Next most deprived</t>
  </si>
  <si>
    <t>Att_Adm_P1_Females_2006Most deprived fifth</t>
  </si>
  <si>
    <t>Att_Adm_P1_Females_2006Betsi Cadwaladr UHB</t>
  </si>
  <si>
    <t>Att_Adm_P1_Females_2006Isle of Anglesey</t>
  </si>
  <si>
    <t>Att_Adm_P1_Females_2006Gwynedd</t>
  </si>
  <si>
    <t>Att_Adm_P1_Females_2006Conwy</t>
  </si>
  <si>
    <t>Att_Adm_P1_Females_2006Denbighshire</t>
  </si>
  <si>
    <t>Att_Adm_P1_Females_2006Flintshire</t>
  </si>
  <si>
    <t>Att_Adm_P1_Females_2006Wrexham</t>
  </si>
  <si>
    <t>Att_Adm_P1_Females_2006Powys THB</t>
  </si>
  <si>
    <t>Att_Adm_P1_Females_2006Hywel Dda HB</t>
  </si>
  <si>
    <t>Att_Adm_P1_Females_2006Ceredigion</t>
  </si>
  <si>
    <t>Att_Adm_P1_Females_2006Pembrokeshire</t>
  </si>
  <si>
    <t>Att_Adm_P1_Females_2006Carmarthenshire</t>
  </si>
  <si>
    <t>Att_Adm_P1_Females_2006ABM UHB</t>
  </si>
  <si>
    <t>Att_Adm_P1_Females_2006Swansea</t>
  </si>
  <si>
    <t>Att_Adm_P1_Females_2006Neath Port Talbot</t>
  </si>
  <si>
    <t>Att_Adm_P1_Females_2006Bridgend</t>
  </si>
  <si>
    <t>Att_Adm_P1_Females_2006Cardiff &amp; Vale UHB</t>
  </si>
  <si>
    <t>Att_Adm_P1_Females_2006The Vale of Glamorgan</t>
  </si>
  <si>
    <t>Att_Adm_P1_Females_2006Cardiff</t>
  </si>
  <si>
    <t>Att_Adm_P1_Females_2006Cwm Taf HB</t>
  </si>
  <si>
    <t>Att_Adm_P1_Females_2006Rhondda Cynon Taf</t>
  </si>
  <si>
    <t>Att_Adm_P1_Females_2006Merthyr Tydfil</t>
  </si>
  <si>
    <t>Att_Adm_P1_Females_2006Aneurin Bevan HB</t>
  </si>
  <si>
    <t>Att_Adm_P1_Females_2006Caerphilly</t>
  </si>
  <si>
    <t>Att_Adm_P1_Females_2006Blaenau Gwent</t>
  </si>
  <si>
    <t>Att_Adm_P1_Females_2006Torfaen</t>
  </si>
  <si>
    <t>Att_Adm_P1_Females_2006Monmouthshire</t>
  </si>
  <si>
    <t>Att_Adm_P1_Females_2006Newport</t>
  </si>
  <si>
    <t>Att_Adm_P1_Females_2007Wales</t>
  </si>
  <si>
    <t>Att_Adm_P1_Females_2007Least deprived fifth</t>
  </si>
  <si>
    <t>Att_Adm_P1_Females_2007Next least deprived</t>
  </si>
  <si>
    <t>Att_Adm_P1_Females_2007Middle deprived</t>
  </si>
  <si>
    <t>Att_Adm_P1_Females_2007Next most deprived</t>
  </si>
  <si>
    <t>Att_Adm_P1_Females_2007Most deprived fifth</t>
  </si>
  <si>
    <t>Att_Adm_P1_Females_2007Betsi Cadwaladr UHB</t>
  </si>
  <si>
    <t>Att_Adm_P1_Females_2007Isle of Anglesey</t>
  </si>
  <si>
    <t>Att_Adm_P1_Females_2007Gwynedd</t>
  </si>
  <si>
    <t>Att_Adm_P1_Females_2007Conwy</t>
  </si>
  <si>
    <t>Att_Adm_P1_Females_2007Denbighshire</t>
  </si>
  <si>
    <t>Att_Adm_P1_Females_2007Flintshire</t>
  </si>
  <si>
    <t>Att_Adm_P1_Females_2007Wrexham</t>
  </si>
  <si>
    <t>Att_Adm_P1_Females_2007Powys THB</t>
  </si>
  <si>
    <t>Att_Adm_P1_Females_2007Hywel Dda HB</t>
  </si>
  <si>
    <t>Att_Adm_P1_Females_2007Ceredigion</t>
  </si>
  <si>
    <t>Att_Adm_P1_Females_2007Pembrokeshire</t>
  </si>
  <si>
    <t>Att_Adm_P1_Females_2007Carmarthenshire</t>
  </si>
  <si>
    <t>Att_Adm_P1_Females_2007ABM UHB</t>
  </si>
  <si>
    <t>Att_Adm_P1_Females_2007Swansea</t>
  </si>
  <si>
    <t>Att_Adm_P1_Females_2007Neath Port Talbot</t>
  </si>
  <si>
    <t>Att_Adm_P1_Females_2007Bridgend</t>
  </si>
  <si>
    <t>Att_Adm_P1_Females_2007Cardiff &amp; Vale UHB</t>
  </si>
  <si>
    <t>Att_Adm_P1_Females_2007The Vale of Glamorgan</t>
  </si>
  <si>
    <t>Att_Adm_P1_Females_2007Cardiff</t>
  </si>
  <si>
    <t>Att_Adm_P1_Females_2007Cwm Taf HB</t>
  </si>
  <si>
    <t>Att_Adm_P1_Females_2007Rhondda Cynon Taf</t>
  </si>
  <si>
    <t>Att_Adm_P1_Females_2007Merthyr Tydfil</t>
  </si>
  <si>
    <t>Att_Adm_P1_Females_2007Aneurin Bevan HB</t>
  </si>
  <si>
    <t>Att_Adm_P1_Females_2007Caerphilly</t>
  </si>
  <si>
    <t>Att_Adm_P1_Females_2007Blaenau Gwent</t>
  </si>
  <si>
    <t>Att_Adm_P1_Females_2007Torfaen</t>
  </si>
  <si>
    <t>Att_Adm_P1_Females_2007Monmouthshire</t>
  </si>
  <si>
    <t>Att_Adm_P1_Females_2007Newport</t>
  </si>
  <si>
    <t>Att_Adm_P1_Females_2008Wales</t>
  </si>
  <si>
    <t>Att_Adm_P1_Females_2008Least deprived fifth</t>
  </si>
  <si>
    <t>Att_Adm_P1_Females_2008Next least deprived</t>
  </si>
  <si>
    <t>Att_Adm_P1_Females_2008Middle deprived</t>
  </si>
  <si>
    <t>Att_Adm_P1_Females_2008Next most deprived</t>
  </si>
  <si>
    <t>Att_Adm_P1_Females_2008Most deprived fifth</t>
  </si>
  <si>
    <t>Att_Adm_P1_Females_2008Betsi Cadwaladr UHB</t>
  </si>
  <si>
    <t>Att_Adm_P1_Females_2008Isle of Anglesey</t>
  </si>
  <si>
    <t>Att_Adm_P1_Females_2008Gwynedd</t>
  </si>
  <si>
    <t>Att_Adm_P1_Females_2008Conwy</t>
  </si>
  <si>
    <t>Att_Adm_P1_Females_2008Denbighshire</t>
  </si>
  <si>
    <t>Att_Adm_P1_Females_2008Flintshire</t>
  </si>
  <si>
    <t>Att_Adm_P1_Females_2008Wrexham</t>
  </si>
  <si>
    <t>Att_Adm_P1_Females_2008Powys THB</t>
  </si>
  <si>
    <t>Att_Adm_P1_Females_2008Hywel Dda HB</t>
  </si>
  <si>
    <t>Att_Adm_P1_Females_2008Ceredigion</t>
  </si>
  <si>
    <t>Att_Adm_P1_Females_2008Pembrokeshire</t>
  </si>
  <si>
    <t>Att_Adm_P1_Females_2008Carmarthenshire</t>
  </si>
  <si>
    <t>Att_Adm_P1_Females_2008ABM UHB</t>
  </si>
  <si>
    <t>Att_Adm_P1_Females_2008Swansea</t>
  </si>
  <si>
    <t>Att_Adm_P1_Females_2008Neath Port Talbot</t>
  </si>
  <si>
    <t>Att_Adm_P1_Females_2008Bridgend</t>
  </si>
  <si>
    <t>Att_Adm_P1_Females_2008Cardiff &amp; Vale UHB</t>
  </si>
  <si>
    <t>Att_Adm_P1_Females_2008The Vale of Glamorgan</t>
  </si>
  <si>
    <t>Att_Adm_P1_Females_2008Cardiff</t>
  </si>
  <si>
    <t>Att_Adm_P1_Females_2008Cwm Taf HB</t>
  </si>
  <si>
    <t>Att_Adm_P1_Females_2008Rhondda Cynon Taf</t>
  </si>
  <si>
    <t>Att_Adm_P1_Females_2008Merthyr Tydfil</t>
  </si>
  <si>
    <t>Att_Adm_P1_Females_2008Aneurin Bevan HB</t>
  </si>
  <si>
    <t>Att_Adm_P1_Females_2008Caerphilly</t>
  </si>
  <si>
    <t>Att_Adm_P1_Females_2008Blaenau Gwent</t>
  </si>
  <si>
    <t>Att_Adm_P1_Females_2008Torfaen</t>
  </si>
  <si>
    <t>Att_Adm_P1_Females_2008Monmouthshire</t>
  </si>
  <si>
    <t>Att_Adm_P1_Females_2008Newport</t>
  </si>
  <si>
    <t>Att_Adm_P1_Females_2009Wales</t>
  </si>
  <si>
    <t>Att_Adm_P1_Females_2009Least deprived fifth</t>
  </si>
  <si>
    <t>Att_Adm_P1_Females_2009Next least deprived</t>
  </si>
  <si>
    <t>Att_Adm_P1_Females_2009Middle deprived</t>
  </si>
  <si>
    <t>Att_Adm_P1_Females_2009Next most deprived</t>
  </si>
  <si>
    <t>Att_Adm_P1_Females_2009Most deprived fifth</t>
  </si>
  <si>
    <t>Att_Adm_P1_Females_2009Betsi Cadwaladr UHB</t>
  </si>
  <si>
    <t>Att_Adm_P1_Females_2009Isle of Anglesey</t>
  </si>
  <si>
    <t>Att_Adm_P1_Females_2009Gwynedd</t>
  </si>
  <si>
    <t>Att_Adm_P1_Females_2009Conwy</t>
  </si>
  <si>
    <t>Att_Adm_P1_Females_2009Denbighshire</t>
  </si>
  <si>
    <t>Att_Adm_P1_Females_2009Flintshire</t>
  </si>
  <si>
    <t>Att_Adm_P1_Females_2009Wrexham</t>
  </si>
  <si>
    <t>Att_Adm_P1_Females_2009Powys THB</t>
  </si>
  <si>
    <t>Att_Adm_P1_Females_2009Hywel Dda HB</t>
  </si>
  <si>
    <t>Att_Adm_P1_Females_2009Ceredigion</t>
  </si>
  <si>
    <t>Att_Adm_P1_Females_2009Pembrokeshire</t>
  </si>
  <si>
    <t>Att_Adm_P1_Females_2009Carmarthenshire</t>
  </si>
  <si>
    <t>Att_Adm_P1_Females_2009ABM UHB</t>
  </si>
  <si>
    <t>Att_Adm_P1_Females_2009Swansea</t>
  </si>
  <si>
    <t>Att_Adm_P1_Females_2009Neath Port Talbot</t>
  </si>
  <si>
    <t>Att_Adm_P1_Females_2009Bridgend</t>
  </si>
  <si>
    <t>Att_Adm_P1_Females_2009Cardiff &amp; Vale UHB</t>
  </si>
  <si>
    <t>Att_Adm_P1_Females_2009The Vale of Glamorgan</t>
  </si>
  <si>
    <t>Att_Adm_P1_Females_2009Cardiff</t>
  </si>
  <si>
    <t>Att_Adm_P1_Females_2009Cwm Taf HB</t>
  </si>
  <si>
    <t>Att_Adm_P1_Females_2009Rhondda Cynon Taf</t>
  </si>
  <si>
    <t>Att_Adm_P1_Females_2009Merthyr Tydfil</t>
  </si>
  <si>
    <t>Att_Adm_P1_Females_2009Aneurin Bevan HB</t>
  </si>
  <si>
    <t>Att_Adm_P1_Females_2009Caerphilly</t>
  </si>
  <si>
    <t>Att_Adm_P1_Females_2009Blaenau Gwent</t>
  </si>
  <si>
    <t>Att_Adm_P1_Females_2009Torfaen</t>
  </si>
  <si>
    <t>Att_Adm_P1_Females_2009Monmouthshire</t>
  </si>
  <si>
    <t>Att_Adm_P1_Females_2009Newport</t>
  </si>
  <si>
    <t>Att_Adm_P1_Females_2010Wales</t>
  </si>
  <si>
    <t>Att_Adm_P1_Females_2010Least deprived fifth</t>
  </si>
  <si>
    <t>Att_Adm_P1_Females_2010Next least deprived</t>
  </si>
  <si>
    <t>Att_Adm_P1_Females_2010Middle deprived</t>
  </si>
  <si>
    <t>Att_Adm_P1_Females_2010Next most deprived</t>
  </si>
  <si>
    <t>Att_Adm_P1_Females_2010Most deprived fifth</t>
  </si>
  <si>
    <t>Att_Adm_P1_Females_2010Betsi Cadwaladr UHB</t>
  </si>
  <si>
    <t>Att_Adm_P1_Females_2010Isle of Anglesey</t>
  </si>
  <si>
    <t>Att_Adm_P1_Females_2010Gwynedd</t>
  </si>
  <si>
    <t>Att_Adm_P1_Females_2010Conwy</t>
  </si>
  <si>
    <t>Att_Adm_P1_Females_2010Denbighshire</t>
  </si>
  <si>
    <t>Att_Adm_P1_Females_2010Flintshire</t>
  </si>
  <si>
    <t>Att_Adm_P1_Females_2010Wrexham</t>
  </si>
  <si>
    <t>Att_Adm_P1_Females_2010Powys THB</t>
  </si>
  <si>
    <t>Att_Adm_P1_Females_2010Hywel Dda HB</t>
  </si>
  <si>
    <t>Att_Adm_P1_Females_2010Ceredigion</t>
  </si>
  <si>
    <t>Att_Adm_P1_Females_2010Pembrokeshire</t>
  </si>
  <si>
    <t>Att_Adm_P1_Females_2010Carmarthenshire</t>
  </si>
  <si>
    <t>Att_Adm_P1_Females_2010ABM UHB</t>
  </si>
  <si>
    <t>Att_Adm_P1_Females_2010Swansea</t>
  </si>
  <si>
    <t>Att_Adm_P1_Females_2010Neath Port Talbot</t>
  </si>
  <si>
    <t>Att_Adm_P1_Females_2010Bridgend</t>
  </si>
  <si>
    <t>Att_Adm_P1_Females_2010Cardiff &amp; Vale UHB</t>
  </si>
  <si>
    <t>Att_Adm_P1_Females_2010The Vale of Glamorgan</t>
  </si>
  <si>
    <t>Att_Adm_P1_Females_2010Cardiff</t>
  </si>
  <si>
    <t>Att_Adm_P1_Females_2010Cwm Taf HB</t>
  </si>
  <si>
    <t>Att_Adm_P1_Females_2010Rhondda Cynon Taf</t>
  </si>
  <si>
    <t>Att_Adm_P1_Females_2010Merthyr Tydfil</t>
  </si>
  <si>
    <t>Att_Adm_P1_Females_2010Aneurin Bevan HB</t>
  </si>
  <si>
    <t>Att_Adm_P1_Females_2010Caerphilly</t>
  </si>
  <si>
    <t>Att_Adm_P1_Females_2010Blaenau Gwent</t>
  </si>
  <si>
    <t>Att_Adm_P1_Females_2010Torfaen</t>
  </si>
  <si>
    <t>Att_Adm_P1_Females_2010Monmouthshire</t>
  </si>
  <si>
    <t>Att_Adm_P1_Females_2010Newport</t>
  </si>
  <si>
    <t>Att_Adm_P1_Females_2011Wales</t>
  </si>
  <si>
    <t>Att_Adm_P1_Females_2011Least deprived fifth</t>
  </si>
  <si>
    <t>Att_Adm_P1_Females_2011Next least deprived</t>
  </si>
  <si>
    <t>Att_Adm_P1_Females_2011Middle deprived</t>
  </si>
  <si>
    <t>Att_Adm_P1_Females_2011Next most deprived</t>
  </si>
  <si>
    <t>Att_Adm_P1_Females_2011Most deprived fifth</t>
  </si>
  <si>
    <t>Att_Adm_P1_Females_2011Betsi Cadwaladr UHB</t>
  </si>
  <si>
    <t>Att_Adm_P1_Females_2011Isle of Anglesey</t>
  </si>
  <si>
    <t>Att_Adm_P1_Females_2011Gwynedd</t>
  </si>
  <si>
    <t>Att_Adm_P1_Females_2011Conwy</t>
  </si>
  <si>
    <t>Att_Adm_P1_Females_2011Denbighshire</t>
  </si>
  <si>
    <t>Att_Adm_P1_Females_2011Flintshire</t>
  </si>
  <si>
    <t>Att_Adm_P1_Females_2011Wrexham</t>
  </si>
  <si>
    <t>Att_Adm_P1_Females_2011Powys THB</t>
  </si>
  <si>
    <t>Att_Adm_P1_Females_2011Hywel Dda HB</t>
  </si>
  <si>
    <t>Att_Adm_P1_Females_2011Ceredigion</t>
  </si>
  <si>
    <t>Att_Adm_P1_Females_2011Pembrokeshire</t>
  </si>
  <si>
    <t>Att_Adm_P1_Females_2011Carmarthenshire</t>
  </si>
  <si>
    <t>Att_Adm_P1_Females_2011ABM UHB</t>
  </si>
  <si>
    <t>Att_Adm_P1_Females_2011Swansea</t>
  </si>
  <si>
    <t>Att_Adm_P1_Females_2011Neath Port Talbot</t>
  </si>
  <si>
    <t>Att_Adm_P1_Females_2011Bridgend</t>
  </si>
  <si>
    <t>Att_Adm_P1_Females_2011Cardiff &amp; Vale UHB</t>
  </si>
  <si>
    <t>Att_Adm_P1_Females_2011The Vale of Glamorgan</t>
  </si>
  <si>
    <t>Att_Adm_P1_Females_2011Cardiff</t>
  </si>
  <si>
    <t>Att_Adm_P1_Females_2011Cwm Taf HB</t>
  </si>
  <si>
    <t>Att_Adm_P1_Females_2011Rhondda Cynon Taf</t>
  </si>
  <si>
    <t>Att_Adm_P1_Females_2011Merthyr Tydfil</t>
  </si>
  <si>
    <t>Att_Adm_P1_Females_2011Aneurin Bevan HB</t>
  </si>
  <si>
    <t>Att_Adm_P1_Females_2011Caerphilly</t>
  </si>
  <si>
    <t>Att_Adm_P1_Females_2011Blaenau Gwent</t>
  </si>
  <si>
    <t>Att_Adm_P1_Females_2011Torfaen</t>
  </si>
  <si>
    <t>Att_Adm_P1_Females_2011Monmouthshire</t>
  </si>
  <si>
    <t>Att_Adm_P1_Females_2011Newport</t>
  </si>
  <si>
    <t>Att_Adm_P1_Females_2012Wales</t>
  </si>
  <si>
    <t>Att_Adm_P1_Females_2012Least deprived fifth</t>
  </si>
  <si>
    <t>Att_Adm_P1_Females_2012Next least deprived</t>
  </si>
  <si>
    <t>Att_Adm_P1_Females_2012Middle deprived</t>
  </si>
  <si>
    <t>Att_Adm_P1_Females_2012Next most deprived</t>
  </si>
  <si>
    <t>Att_Adm_P1_Females_2012Most deprived fifth</t>
  </si>
  <si>
    <t>Att_Adm_P1_Females_2012Betsi Cadwaladr UHB</t>
  </si>
  <si>
    <t>Att_Adm_P1_Females_2012Isle of Anglesey</t>
  </si>
  <si>
    <t>Att_Adm_P1_Females_2012Gwynedd</t>
  </si>
  <si>
    <t>Att_Adm_P1_Females_2012Conwy</t>
  </si>
  <si>
    <t>Att_Adm_P1_Females_2012Denbighshire</t>
  </si>
  <si>
    <t>Att_Adm_P1_Females_2012Flintshire</t>
  </si>
  <si>
    <t>Att_Adm_P1_Females_2012Wrexham</t>
  </si>
  <si>
    <t>Att_Adm_P1_Females_2012Powys THB</t>
  </si>
  <si>
    <t>Att_Adm_P1_Females_2012Hywel Dda HB</t>
  </si>
  <si>
    <t>Att_Adm_P1_Females_2012Ceredigion</t>
  </si>
  <si>
    <t>Att_Adm_P1_Females_2012Pembrokeshire</t>
  </si>
  <si>
    <t>Att_Adm_P1_Females_2012Carmarthenshire</t>
  </si>
  <si>
    <t>Att_Adm_P1_Females_2012ABM UHB</t>
  </si>
  <si>
    <t>Att_Adm_P1_Females_2012Swansea</t>
  </si>
  <si>
    <t>Att_Adm_P1_Females_2012Neath Port Talbot</t>
  </si>
  <si>
    <t>Att_Adm_P1_Females_2012Bridgend</t>
  </si>
  <si>
    <t>Att_Adm_P1_Females_2012Cardiff &amp; Vale UHB</t>
  </si>
  <si>
    <t>Att_Adm_P1_Females_2012The Vale of Glamorgan</t>
  </si>
  <si>
    <t>Att_Adm_P1_Females_2012Cardiff</t>
  </si>
  <si>
    <t>Att_Adm_P1_Females_2012Cwm Taf HB</t>
  </si>
  <si>
    <t>Att_Adm_P1_Females_2012Rhondda Cynon Taf</t>
  </si>
  <si>
    <t>Att_Adm_P1_Females_2012Merthyr Tydfil</t>
  </si>
  <si>
    <t>Att_Adm_P1_Females_2012Aneurin Bevan HB</t>
  </si>
  <si>
    <t>Att_Adm_P1_Females_2012Caerphilly</t>
  </si>
  <si>
    <t>Att_Adm_P1_Females_2012Blaenau Gwent</t>
  </si>
  <si>
    <t>Att_Adm_P1_Females_2012Torfaen</t>
  </si>
  <si>
    <t>Att_Adm_P1_Females_2012Monmouthshire</t>
  </si>
  <si>
    <t>Att_Adm_P1_Females_2012Newport</t>
  </si>
  <si>
    <t>Att_Adm_P1_Persons_2002Wales</t>
  </si>
  <si>
    <t>Att_Adm_P1_Persons_2002Least deprived fifth</t>
  </si>
  <si>
    <t>Att_Adm_P1_Persons_2002Next least deprived</t>
  </si>
  <si>
    <t>Att_Adm_P1_Persons_2002Middle deprived</t>
  </si>
  <si>
    <t>Att_Adm_P1_Persons_2002Next most deprived</t>
  </si>
  <si>
    <t>Att_Adm_P1_Persons_2002Most deprived fifth</t>
  </si>
  <si>
    <t>Att_Adm_P1_Persons_2002Betsi Cadwaladr UHB</t>
  </si>
  <si>
    <t>Att_Adm_P1_Persons_2002Isle of Anglesey</t>
  </si>
  <si>
    <t>Att_Adm_P1_Persons_2002Gwynedd</t>
  </si>
  <si>
    <t>Att_Adm_P1_Persons_2002Conwy</t>
  </si>
  <si>
    <t>Att_Adm_P1_Persons_2002Denbighshire</t>
  </si>
  <si>
    <t>Att_Adm_P1_Persons_2002Flintshire</t>
  </si>
  <si>
    <t>Att_Adm_P1_Persons_2002Wrexham</t>
  </si>
  <si>
    <t>Att_Adm_P1_Persons_2002Powys THB</t>
  </si>
  <si>
    <t>Att_Adm_P1_Persons_2002Hywel Dda HB</t>
  </si>
  <si>
    <t>Att_Adm_P1_Persons_2002Ceredigion</t>
  </si>
  <si>
    <t>Att_Adm_P1_Persons_2002Pembrokeshire</t>
  </si>
  <si>
    <t>Att_Adm_P1_Persons_2002Carmarthenshire</t>
  </si>
  <si>
    <t>Att_Adm_P1_Persons_2002ABM UHB</t>
  </si>
  <si>
    <t>Att_Adm_P1_Persons_2002Swansea</t>
  </si>
  <si>
    <t>Att_Adm_P1_Persons_2002Neath Port Talbot</t>
  </si>
  <si>
    <t>Att_Adm_P1_Persons_2002Bridgend</t>
  </si>
  <si>
    <t>Att_Adm_P1_Persons_2002Cardiff &amp; Vale UHB</t>
  </si>
  <si>
    <t>Att_Adm_P1_Persons_2002The Vale of Glamorgan</t>
  </si>
  <si>
    <t>Att_Adm_P1_Persons_2002Cardiff</t>
  </si>
  <si>
    <t>Att_Adm_P1_Persons_2002Cwm Taf HB</t>
  </si>
  <si>
    <t>Att_Adm_P1_Persons_2002Rhondda Cynon Taf</t>
  </si>
  <si>
    <t>Att_Adm_P1_Persons_2002Merthyr Tydfil</t>
  </si>
  <si>
    <t>Att_Adm_P1_Persons_2002Aneurin Bevan HB</t>
  </si>
  <si>
    <t>Att_Adm_P1_Persons_2002Caerphilly</t>
  </si>
  <si>
    <t>Att_Adm_P1_Persons_2002Blaenau Gwent</t>
  </si>
  <si>
    <t>Att_Adm_P1_Persons_2002Torfaen</t>
  </si>
  <si>
    <t>Att_Adm_P1_Persons_2002Monmouthshire</t>
  </si>
  <si>
    <t>Att_Adm_P1_Persons_2002Newport</t>
  </si>
  <si>
    <t>Att_Adm_P1_Persons_2003Wales</t>
  </si>
  <si>
    <t>Att_Adm_P1_Persons_2003Least deprived fifth</t>
  </si>
  <si>
    <t>Att_Adm_P1_Persons_2003Next least deprived</t>
  </si>
  <si>
    <t>Att_Adm_P1_Persons_2003Middle deprived</t>
  </si>
  <si>
    <t>Att_Adm_P1_Persons_2003Next most deprived</t>
  </si>
  <si>
    <t>Att_Adm_P1_Persons_2003Most deprived fifth</t>
  </si>
  <si>
    <t>Att_Adm_P1_Persons_2003Betsi Cadwaladr UHB</t>
  </si>
  <si>
    <t>Att_Adm_P1_Persons_2003Isle of Anglesey</t>
  </si>
  <si>
    <t>Att_Adm_P1_Persons_2003Gwynedd</t>
  </si>
  <si>
    <t>Att_Adm_P1_Persons_2003Conwy</t>
  </si>
  <si>
    <t>Att_Adm_P1_Persons_2003Denbighshire</t>
  </si>
  <si>
    <t>Att_Adm_P1_Persons_2003Flintshire</t>
  </si>
  <si>
    <t>Att_Adm_P1_Persons_2003Wrexham</t>
  </si>
  <si>
    <t>Att_Adm_P1_Persons_2003Powys THB</t>
  </si>
  <si>
    <t>Att_Adm_P1_Persons_2003Hywel Dda HB</t>
  </si>
  <si>
    <t>Att_Adm_P1_Persons_2003Ceredigion</t>
  </si>
  <si>
    <t>Att_Adm_P1_Persons_2003Pembrokeshire</t>
  </si>
  <si>
    <t>Att_Adm_P1_Persons_2003Carmarthenshire</t>
  </si>
  <si>
    <t>Att_Adm_P1_Persons_2003ABM UHB</t>
  </si>
  <si>
    <t>Att_Adm_P1_Persons_2003Swansea</t>
  </si>
  <si>
    <t>Att_Adm_P1_Persons_2003Neath Port Talbot</t>
  </si>
  <si>
    <t>Att_Adm_P1_Persons_2003Bridgend</t>
  </si>
  <si>
    <t>Att_Adm_P1_Persons_2003Cardiff &amp; Vale UHB</t>
  </si>
  <si>
    <t>Att_Adm_P1_Persons_2003The Vale of Glamorgan</t>
  </si>
  <si>
    <t>Att_Adm_P1_Persons_2003Cardiff</t>
  </si>
  <si>
    <t>Att_Adm_P1_Persons_2003Cwm Taf HB</t>
  </si>
  <si>
    <t>Att_Adm_P1_Persons_2003Rhondda Cynon Taf</t>
  </si>
  <si>
    <t>Att_Adm_P1_Persons_2003Merthyr Tydfil</t>
  </si>
  <si>
    <t>Att_Adm_P1_Persons_2003Aneurin Bevan HB</t>
  </si>
  <si>
    <t>Att_Adm_P1_Persons_2003Caerphilly</t>
  </si>
  <si>
    <t>Att_Adm_P1_Persons_2003Blaenau Gwent</t>
  </si>
  <si>
    <t>Att_Adm_P1_Persons_2003Torfaen</t>
  </si>
  <si>
    <t>Att_Adm_P1_Persons_2003Monmouthshire</t>
  </si>
  <si>
    <t>Att_Adm_P1_Persons_2003Newport</t>
  </si>
  <si>
    <t>Att_Adm_P1_Persons_2004Wales</t>
  </si>
  <si>
    <t>Att_Adm_P1_Persons_2004Least deprived fifth</t>
  </si>
  <si>
    <t>Att_Adm_P1_Persons_2004Next least deprived</t>
  </si>
  <si>
    <t>Att_Adm_P1_Persons_2004Middle deprived</t>
  </si>
  <si>
    <t>Att_Adm_P1_Persons_2004Next most deprived</t>
  </si>
  <si>
    <t>Att_Adm_P1_Persons_2004Most deprived fifth</t>
  </si>
  <si>
    <t>Att_Adm_P1_Persons_2004Betsi Cadwaladr UHB</t>
  </si>
  <si>
    <t>Att_Adm_P1_Persons_2004Isle of Anglesey</t>
  </si>
  <si>
    <t>Att_Adm_P1_Persons_2004Gwynedd</t>
  </si>
  <si>
    <t>Att_Adm_P1_Persons_2004Conwy</t>
  </si>
  <si>
    <t>Att_Adm_P1_Persons_2004Denbighshire</t>
  </si>
  <si>
    <t>Att_Adm_P1_Persons_2004Flintshire</t>
  </si>
  <si>
    <t>Att_Adm_P1_Persons_2004Wrexham</t>
  </si>
  <si>
    <t>Att_Adm_P1_Persons_2004Powys THB</t>
  </si>
  <si>
    <t>Att_Adm_P1_Persons_2004Hywel Dda HB</t>
  </si>
  <si>
    <t>Att_Adm_P1_Persons_2004Ceredigion</t>
  </si>
  <si>
    <t>Att_Adm_P1_Persons_2004Pembrokeshire</t>
  </si>
  <si>
    <t>Att_Adm_P1_Persons_2004Carmarthenshire</t>
  </si>
  <si>
    <t>Att_Adm_P1_Persons_2004ABM UHB</t>
  </si>
  <si>
    <t>Att_Adm_P1_Persons_2004Swansea</t>
  </si>
  <si>
    <t>Att_Adm_P1_Persons_2004Neath Port Talbot</t>
  </si>
  <si>
    <t>Att_Adm_P1_Persons_2004Bridgend</t>
  </si>
  <si>
    <t>Att_Adm_P1_Persons_2004Cardiff &amp; Vale UHB</t>
  </si>
  <si>
    <t>Att_Adm_P1_Persons_2004The Vale of Glamorgan</t>
  </si>
  <si>
    <t>Att_Adm_P1_Persons_2004Cardiff</t>
  </si>
  <si>
    <t>Att_Adm_P1_Persons_2004Cwm Taf HB</t>
  </si>
  <si>
    <t>Att_Adm_P1_Persons_2004Rhondda Cynon Taf</t>
  </si>
  <si>
    <t>Att_Adm_P1_Persons_2004Merthyr Tydfil</t>
  </si>
  <si>
    <t>Att_Adm_P1_Persons_2004Aneurin Bevan HB</t>
  </si>
  <si>
    <t>Att_Adm_P1_Persons_2004Caerphilly</t>
  </si>
  <si>
    <t>Att_Adm_P1_Persons_2004Blaenau Gwent</t>
  </si>
  <si>
    <t>Att_Adm_P1_Persons_2004Torfaen</t>
  </si>
  <si>
    <t>Att_Adm_P1_Persons_2004Monmouthshire</t>
  </si>
  <si>
    <t>Att_Adm_P1_Persons_2004Newport</t>
  </si>
  <si>
    <t>Att_Adm_P1_Persons_2005Wales</t>
  </si>
  <si>
    <t>Att_Adm_P1_Persons_2005Least deprived fifth</t>
  </si>
  <si>
    <t>Att_Adm_P1_Persons_2005Next least deprived</t>
  </si>
  <si>
    <t>Att_Adm_P1_Persons_2005Middle deprived</t>
  </si>
  <si>
    <t>Att_Adm_P1_Persons_2005Next most deprived</t>
  </si>
  <si>
    <t>Att_Adm_P1_Persons_2005Most deprived fifth</t>
  </si>
  <si>
    <t>Att_Adm_P1_Persons_2005Betsi Cadwaladr UHB</t>
  </si>
  <si>
    <t>Att_Adm_P1_Persons_2005Isle of Anglesey</t>
  </si>
  <si>
    <t>Att_Adm_P1_Persons_2005Gwynedd</t>
  </si>
  <si>
    <t>Att_Adm_P1_Persons_2005Conwy</t>
  </si>
  <si>
    <t>Att_Adm_P1_Persons_2005Denbighshire</t>
  </si>
  <si>
    <t>Att_Adm_P1_Persons_2005Flintshire</t>
  </si>
  <si>
    <t>Att_Adm_P1_Persons_2005Wrexham</t>
  </si>
  <si>
    <t>Att_Adm_P1_Persons_2005Powys THB</t>
  </si>
  <si>
    <t>Att_Adm_P1_Persons_2005Hywel Dda HB</t>
  </si>
  <si>
    <t>Att_Adm_P1_Persons_2005Ceredigion</t>
  </si>
  <si>
    <t>Att_Adm_P1_Persons_2005Pembrokeshire</t>
  </si>
  <si>
    <t>Att_Adm_P1_Persons_2005Carmarthenshire</t>
  </si>
  <si>
    <t>Att_Adm_P1_Persons_2005ABM UHB</t>
  </si>
  <si>
    <t>Att_Adm_P1_Persons_2005Swansea</t>
  </si>
  <si>
    <t>Att_Adm_P1_Persons_2005Neath Port Talbot</t>
  </si>
  <si>
    <t>Att_Adm_P1_Persons_2005Bridgend</t>
  </si>
  <si>
    <t>Att_Adm_P1_Persons_2005Cardiff &amp; Vale UHB</t>
  </si>
  <si>
    <t>Att_Adm_P1_Persons_2005The Vale of Glamorgan</t>
  </si>
  <si>
    <t>Att_Adm_P1_Persons_2005Cardiff</t>
  </si>
  <si>
    <t>Att_Adm_P1_Persons_2005Cwm Taf HB</t>
  </si>
  <si>
    <t>Att_Adm_P1_Persons_2005Rhondda Cynon Taf</t>
  </si>
  <si>
    <t>Att_Adm_P1_Persons_2005Merthyr Tydfil</t>
  </si>
  <si>
    <t>Att_Adm_P1_Persons_2005Aneurin Bevan HB</t>
  </si>
  <si>
    <t>Att_Adm_P1_Persons_2005Caerphilly</t>
  </si>
  <si>
    <t>Att_Adm_P1_Persons_2005Blaenau Gwent</t>
  </si>
  <si>
    <t>Att_Adm_P1_Persons_2005Torfaen</t>
  </si>
  <si>
    <t>Att_Adm_P1_Persons_2005Monmouthshire</t>
  </si>
  <si>
    <t>Att_Adm_P1_Persons_2005Newport</t>
  </si>
  <si>
    <t>Att_Adm_P1_Persons_2006Wales</t>
  </si>
  <si>
    <t>Att_Adm_P1_Persons_2006Least deprived fifth</t>
  </si>
  <si>
    <t>Att_Adm_P1_Persons_2006Next least deprived</t>
  </si>
  <si>
    <t>Att_Adm_P1_Persons_2006Middle deprived</t>
  </si>
  <si>
    <t>Att_Adm_P1_Persons_2006Next most deprived</t>
  </si>
  <si>
    <t>Att_Adm_P1_Persons_2006Most deprived fifth</t>
  </si>
  <si>
    <t>Att_Adm_P1_Persons_2006Betsi Cadwaladr UHB</t>
  </si>
  <si>
    <t>Att_Adm_P1_Persons_2006Isle of Anglesey</t>
  </si>
  <si>
    <t>Att_Adm_P1_Persons_2006Gwynedd</t>
  </si>
  <si>
    <t>Att_Adm_P1_Persons_2006Conwy</t>
  </si>
  <si>
    <t>Att_Adm_P1_Persons_2006Denbighshire</t>
  </si>
  <si>
    <t>Att_Adm_P1_Persons_2006Flintshire</t>
  </si>
  <si>
    <t>Att_Adm_P1_Persons_2006Wrexham</t>
  </si>
  <si>
    <t>Att_Adm_P1_Persons_2006Powys THB</t>
  </si>
  <si>
    <t>Att_Adm_P1_Persons_2006Hywel Dda HB</t>
  </si>
  <si>
    <t>Att_Adm_P1_Persons_2006Ceredigion</t>
  </si>
  <si>
    <t>Att_Adm_P1_Persons_2006Pembrokeshire</t>
  </si>
  <si>
    <t>Att_Adm_P1_Persons_2006Carmarthenshire</t>
  </si>
  <si>
    <t>Att_Adm_P1_Persons_2006ABM UHB</t>
  </si>
  <si>
    <t>Att_Adm_P1_Persons_2006Swansea</t>
  </si>
  <si>
    <t>Att_Adm_P1_Persons_2006Neath Port Talbot</t>
  </si>
  <si>
    <t>Att_Adm_P1_Persons_2006Bridgend</t>
  </si>
  <si>
    <t>Att_Adm_P1_Persons_2006Cardiff &amp; Vale UHB</t>
  </si>
  <si>
    <t>Att_Adm_P1_Persons_2006The Vale of Glamorgan</t>
  </si>
  <si>
    <t>Att_Adm_P1_Persons_2006Cardiff</t>
  </si>
  <si>
    <t>Att_Adm_P1_Persons_2006Cwm Taf HB</t>
  </si>
  <si>
    <t>Att_Adm_P1_Persons_2006Rhondda Cynon Taf</t>
  </si>
  <si>
    <t>Att_Adm_P1_Persons_2006Merthyr Tydfil</t>
  </si>
  <si>
    <t>Att_Adm_P1_Persons_2006Aneurin Bevan HB</t>
  </si>
  <si>
    <t>Att_Adm_P1_Persons_2006Caerphilly</t>
  </si>
  <si>
    <t>Att_Adm_P1_Persons_2006Blaenau Gwent</t>
  </si>
  <si>
    <t>Att_Adm_P1_Persons_2006Torfaen</t>
  </si>
  <si>
    <t>Att_Adm_P1_Persons_2006Monmouthshire</t>
  </si>
  <si>
    <t>Att_Adm_P1_Persons_2006Newport</t>
  </si>
  <si>
    <t>Att_Adm_P1_Persons_2007Wales</t>
  </si>
  <si>
    <t>Att_Adm_P1_Persons_2007Least deprived fifth</t>
  </si>
  <si>
    <t>Att_Adm_P1_Persons_2007Next least deprived</t>
  </si>
  <si>
    <t>Att_Adm_P1_Persons_2007Middle deprived</t>
  </si>
  <si>
    <t>Att_Adm_P1_Persons_2007Next most deprived</t>
  </si>
  <si>
    <t>Att_Adm_P1_Persons_2007Most deprived fifth</t>
  </si>
  <si>
    <t>Att_Adm_P1_Persons_2007Betsi Cadwaladr UHB</t>
  </si>
  <si>
    <t>Att_Adm_P1_Persons_2007Isle of Anglesey</t>
  </si>
  <si>
    <t>Att_Adm_P1_Persons_2007Gwynedd</t>
  </si>
  <si>
    <t>Att_Adm_P1_Persons_2007Conwy</t>
  </si>
  <si>
    <t>Att_Adm_P1_Persons_2007Denbighshire</t>
  </si>
  <si>
    <t>Att_Adm_P1_Persons_2007Flintshire</t>
  </si>
  <si>
    <t>Att_Adm_P1_Persons_2007Wrexham</t>
  </si>
  <si>
    <t>Att_Adm_P1_Persons_2007Powys THB</t>
  </si>
  <si>
    <t>Att_Adm_P1_Persons_2007Hywel Dda HB</t>
  </si>
  <si>
    <t>Att_Adm_P1_Persons_2007Ceredigion</t>
  </si>
  <si>
    <t>Att_Adm_P1_Persons_2007Pembrokeshire</t>
  </si>
  <si>
    <t>Att_Adm_P1_Persons_2007Carmarthenshire</t>
  </si>
  <si>
    <t>Att_Adm_P1_Persons_2007ABM UHB</t>
  </si>
  <si>
    <t>Att_Adm_P1_Persons_2007Swansea</t>
  </si>
  <si>
    <t>Att_Adm_P1_Persons_2007Neath Port Talbot</t>
  </si>
  <si>
    <t>Att_Adm_P1_Persons_2007Bridgend</t>
  </si>
  <si>
    <t>Att_Adm_P1_Persons_2007Cardiff &amp; Vale UHB</t>
  </si>
  <si>
    <t>Att_Adm_P1_Persons_2007The Vale of Glamorgan</t>
  </si>
  <si>
    <t>Att_Adm_P1_Persons_2007Cardiff</t>
  </si>
  <si>
    <t>Att_Adm_P1_Persons_2007Cwm Taf HB</t>
  </si>
  <si>
    <t>Att_Adm_P1_Persons_2007Rhondda Cynon Taf</t>
  </si>
  <si>
    <t>Att_Adm_P1_Persons_2007Merthyr Tydfil</t>
  </si>
  <si>
    <t>Att_Adm_P1_Persons_2007Aneurin Bevan HB</t>
  </si>
  <si>
    <t>Att_Adm_P1_Persons_2007Caerphilly</t>
  </si>
  <si>
    <t>Att_Adm_P1_Persons_2007Blaenau Gwent</t>
  </si>
  <si>
    <t>Att_Adm_P1_Persons_2007Torfaen</t>
  </si>
  <si>
    <t>Att_Adm_P1_Persons_2007Monmouthshire</t>
  </si>
  <si>
    <t>Att_Adm_P1_Persons_2007Newport</t>
  </si>
  <si>
    <t>Att_Adm_P1_Persons_2008Wales</t>
  </si>
  <si>
    <t>Att_Adm_P1_Persons_2008Least deprived fifth</t>
  </si>
  <si>
    <t>Att_Adm_P1_Persons_2008Next least deprived</t>
  </si>
  <si>
    <t>Att_Adm_P1_Persons_2008Middle deprived</t>
  </si>
  <si>
    <t>Att_Adm_P1_Persons_2008Next most deprived</t>
  </si>
  <si>
    <t>Att_Adm_P1_Persons_2008Most deprived fifth</t>
  </si>
  <si>
    <t>Att_Adm_P1_Persons_2008Betsi Cadwaladr UHB</t>
  </si>
  <si>
    <t>Att_Adm_P1_Persons_2008Isle of Anglesey</t>
  </si>
  <si>
    <t>Att_Adm_P1_Persons_2008Gwynedd</t>
  </si>
  <si>
    <t>Att_Adm_P1_Persons_2008Conwy</t>
  </si>
  <si>
    <t>Att_Adm_P1_Persons_2008Denbighshire</t>
  </si>
  <si>
    <t>Att_Adm_P1_Persons_2008Flintshire</t>
  </si>
  <si>
    <t>Att_Adm_P1_Persons_2008Wrexham</t>
  </si>
  <si>
    <t>Att_Adm_P1_Persons_2008Powys THB</t>
  </si>
  <si>
    <t>Att_Adm_P1_Persons_2008Hywel Dda HB</t>
  </si>
  <si>
    <t>Att_Adm_P1_Persons_2008Ceredigion</t>
  </si>
  <si>
    <t>Att_Adm_P1_Persons_2008Pembrokeshire</t>
  </si>
  <si>
    <t>Att_Adm_P1_Persons_2008Carmarthenshire</t>
  </si>
  <si>
    <t>Att_Adm_P1_Persons_2008ABM UHB</t>
  </si>
  <si>
    <t>Att_Adm_P1_Persons_2008Swansea</t>
  </si>
  <si>
    <t>Att_Adm_P1_Persons_2008Neath Port Talbot</t>
  </si>
  <si>
    <t>Att_Adm_P1_Persons_2008Bridgend</t>
  </si>
  <si>
    <t>Att_Adm_P1_Persons_2008Cardiff &amp; Vale UHB</t>
  </si>
  <si>
    <t>Att_Adm_P1_Persons_2008The Vale of Glamorgan</t>
  </si>
  <si>
    <t>Att_Adm_P1_Persons_2008Cardiff</t>
  </si>
  <si>
    <t>Att_Adm_P1_Persons_2008Cwm Taf HB</t>
  </si>
  <si>
    <t>Att_Adm_P1_Persons_2008Rhondda Cynon Taf</t>
  </si>
  <si>
    <t>Att_Adm_P1_Persons_2008Merthyr Tydfil</t>
  </si>
  <si>
    <t>Att_Adm_P1_Persons_2008Aneurin Bevan HB</t>
  </si>
  <si>
    <t>Att_Adm_P1_Persons_2008Caerphilly</t>
  </si>
  <si>
    <t>Att_Adm_P1_Persons_2008Blaenau Gwent</t>
  </si>
  <si>
    <t>Att_Adm_P1_Persons_2008Torfaen</t>
  </si>
  <si>
    <t>Att_Adm_P1_Persons_2008Monmouthshire</t>
  </si>
  <si>
    <t>Att_Adm_P1_Persons_2008Newport</t>
  </si>
  <si>
    <t>Att_Adm_P1_Persons_2009Wales</t>
  </si>
  <si>
    <t>Att_Adm_P1_Persons_2009Least deprived fifth</t>
  </si>
  <si>
    <t>Att_Adm_P1_Persons_2009Next least deprived</t>
  </si>
  <si>
    <t>Att_Adm_P1_Persons_2009Middle deprived</t>
  </si>
  <si>
    <t>Att_Adm_P1_Persons_2009Next most deprived</t>
  </si>
  <si>
    <t>Att_Adm_P1_Persons_2009Most deprived fifth</t>
  </si>
  <si>
    <t>Att_Adm_P1_Persons_2009Betsi Cadwaladr UHB</t>
  </si>
  <si>
    <t>Att_Adm_P1_Persons_2009Isle of Anglesey</t>
  </si>
  <si>
    <t>Att_Adm_P1_Persons_2009Gwynedd</t>
  </si>
  <si>
    <t>Att_Adm_P1_Persons_2009Conwy</t>
  </si>
  <si>
    <t>Att_Adm_P1_Persons_2009Denbighshire</t>
  </si>
  <si>
    <t>Att_Adm_P1_Persons_2009Flintshire</t>
  </si>
  <si>
    <t>Att_Adm_P1_Persons_2009Wrexham</t>
  </si>
  <si>
    <t>Att_Adm_P1_Persons_2009Powys THB</t>
  </si>
  <si>
    <t>Att_Adm_P1_Persons_2009Hywel Dda HB</t>
  </si>
  <si>
    <t>Att_Adm_P1_Persons_2009Ceredigion</t>
  </si>
  <si>
    <t>Att_Adm_P1_Persons_2009Pembrokeshire</t>
  </si>
  <si>
    <t>Att_Adm_P1_Persons_2009Carmarthenshire</t>
  </si>
  <si>
    <t>Att_Adm_P1_Persons_2009ABM UHB</t>
  </si>
  <si>
    <t>Att_Adm_P1_Persons_2009Swansea</t>
  </si>
  <si>
    <t>Att_Adm_P1_Persons_2009Neath Port Talbot</t>
  </si>
  <si>
    <t>Att_Adm_P1_Persons_2009Bridgend</t>
  </si>
  <si>
    <t>Att_Adm_P1_Persons_2009Cardiff &amp; Vale UHB</t>
  </si>
  <si>
    <t>Att_Adm_P1_Persons_2009The Vale of Glamorgan</t>
  </si>
  <si>
    <t>Att_Adm_P1_Persons_2009Cardiff</t>
  </si>
  <si>
    <t>Att_Adm_P1_Persons_2009Cwm Taf HB</t>
  </si>
  <si>
    <t>Att_Adm_P1_Persons_2009Rhondda Cynon Taf</t>
  </si>
  <si>
    <t>Att_Adm_P1_Persons_2009Merthyr Tydfil</t>
  </si>
  <si>
    <t>Att_Adm_P1_Persons_2009Aneurin Bevan HB</t>
  </si>
  <si>
    <t>Att_Adm_P1_Persons_2009Caerphilly</t>
  </si>
  <si>
    <t>Att_Adm_P1_Persons_2009Blaenau Gwent</t>
  </si>
  <si>
    <t>Att_Adm_P1_Persons_2009Torfaen</t>
  </si>
  <si>
    <t>Att_Adm_P1_Persons_2009Monmouthshire</t>
  </si>
  <si>
    <t>Att_Adm_P1_Persons_2009Newport</t>
  </si>
  <si>
    <t>Att_Adm_P1_Persons_2010Wales</t>
  </si>
  <si>
    <t>Att_Adm_P1_Persons_2010Least deprived fifth</t>
  </si>
  <si>
    <t>Att_Adm_P1_Persons_2010Next least deprived</t>
  </si>
  <si>
    <t>Att_Adm_P1_Persons_2010Middle deprived</t>
  </si>
  <si>
    <t>Att_Adm_P1_Persons_2010Next most deprived</t>
  </si>
  <si>
    <t>Att_Adm_P1_Persons_2010Most deprived fifth</t>
  </si>
  <si>
    <t>Att_Adm_P1_Persons_2010Betsi Cadwaladr UHB</t>
  </si>
  <si>
    <t>Att_Adm_P1_Persons_2010Isle of Anglesey</t>
  </si>
  <si>
    <t>Att_Adm_P1_Persons_2010Gwynedd</t>
  </si>
  <si>
    <t>Att_Adm_P1_Persons_2010Conwy</t>
  </si>
  <si>
    <t>Att_Adm_P1_Persons_2010Denbighshire</t>
  </si>
  <si>
    <t>Att_Adm_P1_Persons_2010Flintshire</t>
  </si>
  <si>
    <t>Att_Adm_P1_Persons_2010Wrexham</t>
  </si>
  <si>
    <t>Att_Adm_P1_Persons_2010Powys THB</t>
  </si>
  <si>
    <t>Att_Adm_P1_Persons_2010Hywel Dda HB</t>
  </si>
  <si>
    <t>Att_Adm_P1_Persons_2010Ceredigion</t>
  </si>
  <si>
    <t>Att_Adm_P1_Persons_2010Pembrokeshire</t>
  </si>
  <si>
    <t>Att_Adm_P1_Persons_2010Carmarthenshire</t>
  </si>
  <si>
    <t>Att_Adm_P1_Persons_2010ABM UHB</t>
  </si>
  <si>
    <t>Att_Adm_P1_Persons_2010Swansea</t>
  </si>
  <si>
    <t>Att_Adm_P1_Persons_2010Neath Port Talbot</t>
  </si>
  <si>
    <t>Att_Adm_P1_Persons_2010Bridgend</t>
  </si>
  <si>
    <t>Att_Adm_P1_Persons_2010Cardiff &amp; Vale UHB</t>
  </si>
  <si>
    <t>Att_Adm_P1_Persons_2010The Vale of Glamorgan</t>
  </si>
  <si>
    <t>Att_Adm_P1_Persons_2010Cardiff</t>
  </si>
  <si>
    <t>Att_Adm_P1_Persons_2010Cwm Taf HB</t>
  </si>
  <si>
    <t>Att_Adm_P1_Persons_2010Rhondda Cynon Taf</t>
  </si>
  <si>
    <t>Att_Adm_P1_Persons_2010Merthyr Tydfil</t>
  </si>
  <si>
    <t>Att_Adm_P1_Persons_2010Aneurin Bevan HB</t>
  </si>
  <si>
    <t>Att_Adm_P1_Persons_2010Caerphilly</t>
  </si>
  <si>
    <t>Att_Adm_P1_Persons_2010Blaenau Gwent</t>
  </si>
  <si>
    <t>Att_Adm_P1_Persons_2010Torfaen</t>
  </si>
  <si>
    <t>Att_Adm_P1_Persons_2010Monmouthshire</t>
  </si>
  <si>
    <t>Att_Adm_P1_Persons_2010Newport</t>
  </si>
  <si>
    <t>Att_Adm_P1_Persons_2011Wales</t>
  </si>
  <si>
    <t>Att_Adm_P1_Persons_2011Least deprived fifth</t>
  </si>
  <si>
    <t>Att_Adm_P1_Persons_2011Next least deprived</t>
  </si>
  <si>
    <t>Att_Adm_P1_Persons_2011Middle deprived</t>
  </si>
  <si>
    <t>Att_Adm_P1_Persons_2011Next most deprived</t>
  </si>
  <si>
    <t>Att_Adm_P1_Persons_2011Most deprived fifth</t>
  </si>
  <si>
    <t>Att_Adm_P1_Persons_2011Betsi Cadwaladr UHB</t>
  </si>
  <si>
    <t>Att_Adm_P1_Persons_2011Isle of Anglesey</t>
  </si>
  <si>
    <t>Att_Adm_P1_Persons_2011Gwynedd</t>
  </si>
  <si>
    <t>Att_Adm_P1_Persons_2011Conwy</t>
  </si>
  <si>
    <t>Att_Adm_P1_Persons_2011Denbighshire</t>
  </si>
  <si>
    <t>Att_Adm_P1_Persons_2011Flintshire</t>
  </si>
  <si>
    <t>Att_Adm_P1_Persons_2011Wrexham</t>
  </si>
  <si>
    <t>Att_Adm_P1_Persons_2011Powys THB</t>
  </si>
  <si>
    <t>Att_Adm_P1_Persons_2011Hywel Dda HB</t>
  </si>
  <si>
    <t>Att_Adm_P1_Persons_2011Ceredigion</t>
  </si>
  <si>
    <t>Att_Adm_P1_Persons_2011Pembrokeshire</t>
  </si>
  <si>
    <t>Att_Adm_P1_Persons_2011Carmarthenshire</t>
  </si>
  <si>
    <t>Att_Adm_P1_Persons_2011ABM UHB</t>
  </si>
  <si>
    <t>Att_Adm_P1_Persons_2011Swansea</t>
  </si>
  <si>
    <t>Att_Adm_P1_Persons_2011Neath Port Talbot</t>
  </si>
  <si>
    <t>Att_Adm_P1_Persons_2011Bridgend</t>
  </si>
  <si>
    <t>Att_Adm_P1_Persons_2011Cardiff &amp; Vale UHB</t>
  </si>
  <si>
    <t>Att_Adm_P1_Persons_2011The Vale of Glamorgan</t>
  </si>
  <si>
    <t>Att_Adm_P1_Persons_2011Cardiff</t>
  </si>
  <si>
    <t>Att_Adm_P1_Persons_2011Cwm Taf HB</t>
  </si>
  <si>
    <t>Att_Adm_P1_Persons_2011Rhondda Cynon Taf</t>
  </si>
  <si>
    <t>Att_Adm_P1_Persons_2011Merthyr Tydfil</t>
  </si>
  <si>
    <t>Att_Adm_P1_Persons_2011Aneurin Bevan HB</t>
  </si>
  <si>
    <t>Att_Adm_P1_Persons_2011Caerphilly</t>
  </si>
  <si>
    <t>Att_Adm_P1_Persons_2011Blaenau Gwent</t>
  </si>
  <si>
    <t>Att_Adm_P1_Persons_2011Torfaen</t>
  </si>
  <si>
    <t>Att_Adm_P1_Persons_2011Monmouthshire</t>
  </si>
  <si>
    <t>Att_Adm_P1_Persons_2011Newport</t>
  </si>
  <si>
    <t>Att_Adm_P1_Persons_2012Wales</t>
  </si>
  <si>
    <t>Att_Adm_P1_Persons_2012Least deprived fifth</t>
  </si>
  <si>
    <t>Att_Adm_P1_Persons_2012Next least deprived</t>
  </si>
  <si>
    <t>Att_Adm_P1_Persons_2012Middle deprived</t>
  </si>
  <si>
    <t>Att_Adm_P1_Persons_2012Next most deprived</t>
  </si>
  <si>
    <t>Att_Adm_P1_Persons_2012Most deprived fifth</t>
  </si>
  <si>
    <t>Att_Adm_P1_Persons_2012Betsi Cadwaladr UHB</t>
  </si>
  <si>
    <t>Att_Adm_P1_Persons_2012Isle of Anglesey</t>
  </si>
  <si>
    <t>Att_Adm_P1_Persons_2012Gwynedd</t>
  </si>
  <si>
    <t>Att_Adm_P1_Persons_2012Conwy</t>
  </si>
  <si>
    <t>Att_Adm_P1_Persons_2012Denbighshire</t>
  </si>
  <si>
    <t>Att_Adm_P1_Persons_2012Flintshire</t>
  </si>
  <si>
    <t>Att_Adm_P1_Persons_2012Wrexham</t>
  </si>
  <si>
    <t>Att_Adm_P1_Persons_2012Powys THB</t>
  </si>
  <si>
    <t>Att_Adm_P1_Persons_2012Hywel Dda HB</t>
  </si>
  <si>
    <t>Att_Adm_P1_Persons_2012Ceredigion</t>
  </si>
  <si>
    <t>Att_Adm_P1_Persons_2012Pembrokeshire</t>
  </si>
  <si>
    <t>Att_Adm_P1_Persons_2012Carmarthenshire</t>
  </si>
  <si>
    <t>Att_Adm_P1_Persons_2012ABM UHB</t>
  </si>
  <si>
    <t>Att_Adm_P1_Persons_2012Swansea</t>
  </si>
  <si>
    <t>Att_Adm_P1_Persons_2012Neath Port Talbot</t>
  </si>
  <si>
    <t>Att_Adm_P1_Persons_2012Bridgend</t>
  </si>
  <si>
    <t>Att_Adm_P1_Persons_2012Cardiff &amp; Vale UHB</t>
  </si>
  <si>
    <t>Att_Adm_P1_Persons_2012The Vale of Glamorgan</t>
  </si>
  <si>
    <t>Att_Adm_P1_Persons_2012Cardiff</t>
  </si>
  <si>
    <t>Att_Adm_P1_Persons_2012Cwm Taf HB</t>
  </si>
  <si>
    <t>Att_Adm_P1_Persons_2012Rhondda Cynon Taf</t>
  </si>
  <si>
    <t>Att_Adm_P1_Persons_2012Merthyr Tydfil</t>
  </si>
  <si>
    <t>Att_Adm_P1_Persons_2012Aneurin Bevan HB</t>
  </si>
  <si>
    <t>Att_Adm_P1_Persons_2012Caerphilly</t>
  </si>
  <si>
    <t>Att_Adm_P1_Persons_2012Blaenau Gwent</t>
  </si>
  <si>
    <t>Att_Adm_P1_Persons_2012Torfaen</t>
  </si>
  <si>
    <t>Att_Adm_P1_Persons_2012Monmouthshire</t>
  </si>
  <si>
    <t>Att_Adm_P1_Persons_2012Newport</t>
  </si>
  <si>
    <t>Sp_Adm_All_Males_2002Wales</t>
  </si>
  <si>
    <t>Sp_Adm_All_Males_2002Least deprived fifth</t>
  </si>
  <si>
    <t>Sp_Adm_All_Males_2002Next least deprived</t>
  </si>
  <si>
    <t>Sp_Adm_All_Males_2002Middle deprived</t>
  </si>
  <si>
    <t>Sp_Adm_All_Males_2002Next most deprived</t>
  </si>
  <si>
    <t>Sp_Adm_All_Males_2002Most deprived fifth</t>
  </si>
  <si>
    <t>Sp_Adm_All_Males_2002Betsi Cadwaladr UHB</t>
  </si>
  <si>
    <t>Sp_Adm_All_Males_2002Isle of Anglesey</t>
  </si>
  <si>
    <t>Sp_Adm_All_Males_2002Gwynedd</t>
  </si>
  <si>
    <t>Sp_Adm_All_Males_2002Conwy</t>
  </si>
  <si>
    <t>Sp_Adm_All_Males_2002Denbighshire</t>
  </si>
  <si>
    <t>Sp_Adm_All_Males_2002Flintshire</t>
  </si>
  <si>
    <t>Sp_Adm_All_Males_2002Wrexham</t>
  </si>
  <si>
    <t>Sp_Adm_All_Males_2002Powys THB</t>
  </si>
  <si>
    <t>Sp_Adm_All_Males_2002Hywel Dda HB</t>
  </si>
  <si>
    <t>Sp_Adm_All_Males_2002Ceredigion</t>
  </si>
  <si>
    <t>Sp_Adm_All_Males_2002Pembrokeshire</t>
  </si>
  <si>
    <t>Sp_Adm_All_Males_2002Carmarthenshire</t>
  </si>
  <si>
    <t>Sp_Adm_All_Males_2002ABM UHB</t>
  </si>
  <si>
    <t>Sp_Adm_All_Males_2002Swansea</t>
  </si>
  <si>
    <t>Sp_Adm_All_Males_2002Neath Port Talbot</t>
  </si>
  <si>
    <t>Sp_Adm_All_Males_2002Bridgend</t>
  </si>
  <si>
    <t>Sp_Adm_All_Males_2002Cardiff &amp; Vale UHB</t>
  </si>
  <si>
    <t>Sp_Adm_All_Males_2002The Vale of Glamorgan</t>
  </si>
  <si>
    <t>Sp_Adm_All_Males_2002Cardiff</t>
  </si>
  <si>
    <t>Sp_Adm_All_Males_2002Cwm Taf HB</t>
  </si>
  <si>
    <t>Sp_Adm_All_Males_2002Rhondda Cynon Taf</t>
  </si>
  <si>
    <t>Sp_Adm_All_Males_2002Merthyr Tydfil</t>
  </si>
  <si>
    <t>Sp_Adm_All_Males_2002Aneurin Bevan HB</t>
  </si>
  <si>
    <t>Sp_Adm_All_Males_2002Caerphilly</t>
  </si>
  <si>
    <t>Sp_Adm_All_Males_2002Blaenau Gwent</t>
  </si>
  <si>
    <t>Sp_Adm_All_Males_2002Torfaen</t>
  </si>
  <si>
    <t>Sp_Adm_All_Males_2002Monmouthshire</t>
  </si>
  <si>
    <t>Sp_Adm_All_Males_2002Newport</t>
  </si>
  <si>
    <t>Sp_Adm_All_Males_2003Wales</t>
  </si>
  <si>
    <t>Sp_Adm_All_Males_2003Least deprived fifth</t>
  </si>
  <si>
    <t>Sp_Adm_All_Males_2003Next least deprived</t>
  </si>
  <si>
    <t>Sp_Adm_All_Males_2003Middle deprived</t>
  </si>
  <si>
    <t>Sp_Adm_All_Males_2003Next most deprived</t>
  </si>
  <si>
    <t>Sp_Adm_All_Males_2003Most deprived fifth</t>
  </si>
  <si>
    <t>Sp_Adm_All_Males_2003Betsi Cadwaladr UHB</t>
  </si>
  <si>
    <t>Sp_Adm_All_Males_2003Isle of Anglesey</t>
  </si>
  <si>
    <t>Sp_Adm_All_Males_2003Gwynedd</t>
  </si>
  <si>
    <t>Sp_Adm_All_Males_2003Conwy</t>
  </si>
  <si>
    <t>Sp_Adm_All_Males_2003Denbighshire</t>
  </si>
  <si>
    <t>Sp_Adm_All_Males_2003Flintshire</t>
  </si>
  <si>
    <t>Sp_Adm_All_Males_2003Wrexham</t>
  </si>
  <si>
    <t>Sp_Adm_All_Males_2003Powys THB</t>
  </si>
  <si>
    <t>Sp_Adm_All_Males_2003Hywel Dda HB</t>
  </si>
  <si>
    <t>Sp_Adm_All_Males_2003Ceredigion</t>
  </si>
  <si>
    <t>Sp_Adm_All_Males_2003Pembrokeshire</t>
  </si>
  <si>
    <t>Sp_Adm_All_Males_2003Carmarthenshire</t>
  </si>
  <si>
    <t>Sp_Adm_All_Males_2003ABM UHB</t>
  </si>
  <si>
    <t>Sp_Adm_All_Males_2003Swansea</t>
  </si>
  <si>
    <t>Sp_Adm_All_Males_2003Neath Port Talbot</t>
  </si>
  <si>
    <t>Sp_Adm_All_Males_2003Bridgend</t>
  </si>
  <si>
    <t>Sp_Adm_All_Males_2003Cardiff &amp; Vale UHB</t>
  </si>
  <si>
    <t>Sp_Adm_All_Males_2003The Vale of Glamorgan</t>
  </si>
  <si>
    <t>Sp_Adm_All_Males_2003Cardiff</t>
  </si>
  <si>
    <t>Sp_Adm_All_Males_2003Cwm Taf HB</t>
  </si>
  <si>
    <t>Sp_Adm_All_Males_2003Rhondda Cynon Taf</t>
  </si>
  <si>
    <t>Sp_Adm_All_Males_2003Merthyr Tydfil</t>
  </si>
  <si>
    <t>Sp_Adm_All_Males_2003Aneurin Bevan HB</t>
  </si>
  <si>
    <t>Sp_Adm_All_Males_2003Caerphilly</t>
  </si>
  <si>
    <t>Sp_Adm_All_Males_2003Blaenau Gwent</t>
  </si>
  <si>
    <t>Sp_Adm_All_Males_2003Torfaen</t>
  </si>
  <si>
    <t>Sp_Adm_All_Males_2003Monmouthshire</t>
  </si>
  <si>
    <t>Sp_Adm_All_Males_2003Newport</t>
  </si>
  <si>
    <t>Sp_Adm_All_Males_2004Wales</t>
  </si>
  <si>
    <t>Sp_Adm_All_Males_2004Least deprived fifth</t>
  </si>
  <si>
    <t>Sp_Adm_All_Males_2004Next least deprived</t>
  </si>
  <si>
    <t>Sp_Adm_All_Males_2004Middle deprived</t>
  </si>
  <si>
    <t>Sp_Adm_All_Males_2004Next most deprived</t>
  </si>
  <si>
    <t>Sp_Adm_All_Males_2004Most deprived fifth</t>
  </si>
  <si>
    <t>Sp_Adm_All_Males_2004Betsi Cadwaladr UHB</t>
  </si>
  <si>
    <t>Sp_Adm_All_Males_2004Isle of Anglesey</t>
  </si>
  <si>
    <t>Sp_Adm_All_Males_2004Gwynedd</t>
  </si>
  <si>
    <t>Sp_Adm_All_Males_2004Conwy</t>
  </si>
  <si>
    <t>Sp_Adm_All_Males_2004Denbighshire</t>
  </si>
  <si>
    <t>Sp_Adm_All_Males_2004Flintshire</t>
  </si>
  <si>
    <t>Sp_Adm_All_Males_2004Wrexham</t>
  </si>
  <si>
    <t>Sp_Adm_All_Males_2004Powys THB</t>
  </si>
  <si>
    <t>Sp_Adm_All_Males_2004Hywel Dda HB</t>
  </si>
  <si>
    <t>Sp_Adm_All_Males_2004Ceredigion</t>
  </si>
  <si>
    <t>Sp_Adm_All_Males_2004Pembrokeshire</t>
  </si>
  <si>
    <t>Sp_Adm_All_Males_2004Carmarthenshire</t>
  </si>
  <si>
    <t>Sp_Adm_All_Males_2004ABM UHB</t>
  </si>
  <si>
    <t>Sp_Adm_All_Males_2004Swansea</t>
  </si>
  <si>
    <t>Sp_Adm_All_Males_2004Neath Port Talbot</t>
  </si>
  <si>
    <t>Sp_Adm_All_Males_2004Bridgend</t>
  </si>
  <si>
    <t>Sp_Adm_All_Males_2004Cardiff &amp; Vale UHB</t>
  </si>
  <si>
    <t>Sp_Adm_All_Males_2004The Vale of Glamorgan</t>
  </si>
  <si>
    <t>Sp_Adm_All_Males_2004Cardiff</t>
  </si>
  <si>
    <t>Sp_Adm_All_Males_2004Cwm Taf HB</t>
  </si>
  <si>
    <t>Sp_Adm_All_Males_2004Rhondda Cynon Taf</t>
  </si>
  <si>
    <t>Sp_Adm_All_Males_2004Merthyr Tydfil</t>
  </si>
  <si>
    <t>Sp_Adm_All_Males_2004Aneurin Bevan HB</t>
  </si>
  <si>
    <t>Sp_Adm_All_Males_2004Caerphilly</t>
  </si>
  <si>
    <t>Sp_Adm_All_Males_2004Blaenau Gwent</t>
  </si>
  <si>
    <t>Sp_Adm_All_Males_2004Torfaen</t>
  </si>
  <si>
    <t>Sp_Adm_All_Males_2004Monmouthshire</t>
  </si>
  <si>
    <t>Sp_Adm_All_Males_2004Newport</t>
  </si>
  <si>
    <t>Sp_Adm_All_Males_2005Wales</t>
  </si>
  <si>
    <t>Sp_Adm_All_Males_2005Least deprived fifth</t>
  </si>
  <si>
    <t>Sp_Adm_All_Males_2005Next least deprived</t>
  </si>
  <si>
    <t>Sp_Adm_All_Males_2005Middle deprived</t>
  </si>
  <si>
    <t>Sp_Adm_All_Males_2005Next most deprived</t>
  </si>
  <si>
    <t>Sp_Adm_All_Males_2005Most deprived fifth</t>
  </si>
  <si>
    <t>Sp_Adm_All_Males_2005Betsi Cadwaladr UHB</t>
  </si>
  <si>
    <t>Sp_Adm_All_Males_2005Isle of Anglesey</t>
  </si>
  <si>
    <t>Sp_Adm_All_Males_2005Gwynedd</t>
  </si>
  <si>
    <t>Sp_Adm_All_Males_2005Conwy</t>
  </si>
  <si>
    <t>Sp_Adm_All_Males_2005Denbighshire</t>
  </si>
  <si>
    <t>Sp_Adm_All_Males_2005Flintshire</t>
  </si>
  <si>
    <t>Sp_Adm_All_Males_2005Wrexham</t>
  </si>
  <si>
    <t>Sp_Adm_All_Males_2005Powys THB</t>
  </si>
  <si>
    <t>Sp_Adm_All_Males_2005Hywel Dda HB</t>
  </si>
  <si>
    <t>Sp_Adm_All_Males_2005Ceredigion</t>
  </si>
  <si>
    <t>Sp_Adm_All_Males_2005Pembrokeshire</t>
  </si>
  <si>
    <t>Sp_Adm_All_Males_2005Carmarthenshire</t>
  </si>
  <si>
    <t>Sp_Adm_All_Males_2005ABM UHB</t>
  </si>
  <si>
    <t>Sp_Adm_All_Males_2005Swansea</t>
  </si>
  <si>
    <t>Sp_Adm_All_Males_2005Neath Port Talbot</t>
  </si>
  <si>
    <t>Sp_Adm_All_Males_2005Bridgend</t>
  </si>
  <si>
    <t>Sp_Adm_All_Males_2005Cardiff &amp; Vale UHB</t>
  </si>
  <si>
    <t>Sp_Adm_All_Males_2005The Vale of Glamorgan</t>
  </si>
  <si>
    <t>Sp_Adm_All_Males_2005Cardiff</t>
  </si>
  <si>
    <t>Sp_Adm_All_Males_2005Cwm Taf HB</t>
  </si>
  <si>
    <t>Sp_Adm_All_Males_2005Rhondda Cynon Taf</t>
  </si>
  <si>
    <t>Sp_Adm_All_Males_2005Merthyr Tydfil</t>
  </si>
  <si>
    <t>Sp_Adm_All_Males_2005Aneurin Bevan HB</t>
  </si>
  <si>
    <t>Sp_Adm_All_Males_2005Caerphilly</t>
  </si>
  <si>
    <t>Sp_Adm_All_Males_2005Blaenau Gwent</t>
  </si>
  <si>
    <t>Sp_Adm_All_Males_2005Torfaen</t>
  </si>
  <si>
    <t>Sp_Adm_All_Males_2005Monmouthshire</t>
  </si>
  <si>
    <t>Sp_Adm_All_Males_2005Newport</t>
  </si>
  <si>
    <t>Sp_Adm_All_Males_2006Wales</t>
  </si>
  <si>
    <t>Sp_Adm_All_Males_2006Least deprived fifth</t>
  </si>
  <si>
    <t>Sp_Adm_All_Males_2006Next least deprived</t>
  </si>
  <si>
    <t>Sp_Adm_All_Males_2006Middle deprived</t>
  </si>
  <si>
    <t>Sp_Adm_All_Males_2006Next most deprived</t>
  </si>
  <si>
    <t>Sp_Adm_All_Males_2006Most deprived fifth</t>
  </si>
  <si>
    <t>Sp_Adm_All_Males_2006Betsi Cadwaladr UHB</t>
  </si>
  <si>
    <t>Sp_Adm_All_Males_2006Isle of Anglesey</t>
  </si>
  <si>
    <t>Sp_Adm_All_Males_2006Gwynedd</t>
  </si>
  <si>
    <t>Sp_Adm_All_Males_2006Conwy</t>
  </si>
  <si>
    <t>Sp_Adm_All_Males_2006Denbighshire</t>
  </si>
  <si>
    <t>Sp_Adm_All_Males_2006Flintshire</t>
  </si>
  <si>
    <t>Sp_Adm_All_Males_2006Wrexham</t>
  </si>
  <si>
    <t>Sp_Adm_All_Males_2006Powys THB</t>
  </si>
  <si>
    <t>Sp_Adm_All_Males_2006Hywel Dda HB</t>
  </si>
  <si>
    <t>Sp_Adm_All_Males_2006Ceredigion</t>
  </si>
  <si>
    <t>Sp_Adm_All_Males_2006Pembrokeshire</t>
  </si>
  <si>
    <t>Sp_Adm_All_Males_2006Carmarthenshire</t>
  </si>
  <si>
    <t>Sp_Adm_All_Males_2006ABM UHB</t>
  </si>
  <si>
    <t>Sp_Adm_All_Males_2006Swansea</t>
  </si>
  <si>
    <t>Sp_Adm_All_Males_2006Neath Port Talbot</t>
  </si>
  <si>
    <t>Sp_Adm_All_Males_2006Bridgend</t>
  </si>
  <si>
    <t>Sp_Adm_All_Males_2006Cardiff &amp; Vale UHB</t>
  </si>
  <si>
    <t>Sp_Adm_All_Males_2006The Vale of Glamorgan</t>
  </si>
  <si>
    <t>Sp_Adm_All_Males_2006Cardiff</t>
  </si>
  <si>
    <t>Sp_Adm_All_Males_2006Cwm Taf HB</t>
  </si>
  <si>
    <t>Sp_Adm_All_Males_2006Rhondda Cynon Taf</t>
  </si>
  <si>
    <t>Sp_Adm_All_Males_2006Merthyr Tydfil</t>
  </si>
  <si>
    <t>Sp_Adm_All_Males_2006Aneurin Bevan HB</t>
  </si>
  <si>
    <t>Sp_Adm_All_Males_2006Caerphilly</t>
  </si>
  <si>
    <t>Sp_Adm_All_Males_2006Blaenau Gwent</t>
  </si>
  <si>
    <t>Sp_Adm_All_Males_2006Torfaen</t>
  </si>
  <si>
    <t>Sp_Adm_All_Males_2006Monmouthshire</t>
  </si>
  <si>
    <t>Sp_Adm_All_Males_2006Newport</t>
  </si>
  <si>
    <t>Sp_Adm_All_Males_2007Wales</t>
  </si>
  <si>
    <t>Sp_Adm_All_Males_2007Least deprived fifth</t>
  </si>
  <si>
    <t>Sp_Adm_All_Males_2007Next least deprived</t>
  </si>
  <si>
    <t>Sp_Adm_All_Males_2007Middle deprived</t>
  </si>
  <si>
    <t>Sp_Adm_All_Males_2007Next most deprived</t>
  </si>
  <si>
    <t>Sp_Adm_All_Males_2007Most deprived fifth</t>
  </si>
  <si>
    <t>Sp_Adm_All_Males_2007Betsi Cadwaladr UHB</t>
  </si>
  <si>
    <t>Sp_Adm_All_Males_2007Isle of Anglesey</t>
  </si>
  <si>
    <t>Sp_Adm_All_Males_2007Gwynedd</t>
  </si>
  <si>
    <t>Sp_Adm_All_Males_2007Conwy</t>
  </si>
  <si>
    <t>Sp_Adm_All_Males_2007Denbighshire</t>
  </si>
  <si>
    <t>Sp_Adm_All_Males_2007Flintshire</t>
  </si>
  <si>
    <t>Sp_Adm_All_Males_2007Wrexham</t>
  </si>
  <si>
    <t>Sp_Adm_All_Males_2007Powys THB</t>
  </si>
  <si>
    <t>Sp_Adm_All_Males_2007Hywel Dda HB</t>
  </si>
  <si>
    <t>Sp_Adm_All_Males_2007Ceredigion</t>
  </si>
  <si>
    <t>Sp_Adm_All_Males_2007Pembrokeshire</t>
  </si>
  <si>
    <t>Sp_Adm_All_Males_2007Carmarthenshire</t>
  </si>
  <si>
    <t>Sp_Adm_All_Males_2007ABM UHB</t>
  </si>
  <si>
    <t>Sp_Adm_All_Males_2007Swansea</t>
  </si>
  <si>
    <t>Sp_Adm_All_Males_2007Neath Port Talbot</t>
  </si>
  <si>
    <t>Sp_Adm_All_Males_2007Bridgend</t>
  </si>
  <si>
    <t>Sp_Adm_All_Males_2007Cardiff &amp; Vale UHB</t>
  </si>
  <si>
    <t>Sp_Adm_All_Males_2007The Vale of Glamorgan</t>
  </si>
  <si>
    <t>Sp_Adm_All_Males_2007Cardiff</t>
  </si>
  <si>
    <t>Sp_Adm_All_Males_2007Cwm Taf HB</t>
  </si>
  <si>
    <t>Sp_Adm_All_Males_2007Rhondda Cynon Taf</t>
  </si>
  <si>
    <t>Sp_Adm_All_Males_2007Merthyr Tydfil</t>
  </si>
  <si>
    <t>Sp_Adm_All_Males_2007Aneurin Bevan HB</t>
  </si>
  <si>
    <t>Sp_Adm_All_Males_2007Caerphilly</t>
  </si>
  <si>
    <t>Sp_Adm_All_Males_2007Blaenau Gwent</t>
  </si>
  <si>
    <t>Sp_Adm_All_Males_2007Torfaen</t>
  </si>
  <si>
    <t>Sp_Adm_All_Males_2007Monmouthshire</t>
  </si>
  <si>
    <t>Sp_Adm_All_Males_2007Newport</t>
  </si>
  <si>
    <t>Sp_Adm_All_Males_2008Wales</t>
  </si>
  <si>
    <t>Sp_Adm_All_Males_2008Least deprived fifth</t>
  </si>
  <si>
    <t>Sp_Adm_All_Males_2008Next least deprived</t>
  </si>
  <si>
    <t>Sp_Adm_All_Males_2008Middle deprived</t>
  </si>
  <si>
    <t>Sp_Adm_All_Males_2008Next most deprived</t>
  </si>
  <si>
    <t>Sp_Adm_All_Males_2008Most deprived fifth</t>
  </si>
  <si>
    <t>Sp_Adm_All_Males_2008Betsi Cadwaladr UHB</t>
  </si>
  <si>
    <t>Sp_Adm_All_Males_2008Isle of Anglesey</t>
  </si>
  <si>
    <t>Sp_Adm_All_Males_2008Gwynedd</t>
  </si>
  <si>
    <t>Sp_Adm_All_Males_2008Conwy</t>
  </si>
  <si>
    <t>Sp_Adm_All_Males_2008Denbighshire</t>
  </si>
  <si>
    <t>Sp_Adm_All_Males_2008Flintshire</t>
  </si>
  <si>
    <t>Sp_Adm_All_Males_2008Wrexham</t>
  </si>
  <si>
    <t>Sp_Adm_All_Males_2008Powys THB</t>
  </si>
  <si>
    <t>Sp_Adm_All_Males_2008Hywel Dda HB</t>
  </si>
  <si>
    <t>Sp_Adm_All_Males_2008Ceredigion</t>
  </si>
  <si>
    <t>Sp_Adm_All_Males_2008Pembrokeshire</t>
  </si>
  <si>
    <t>Sp_Adm_All_Males_2008Carmarthenshire</t>
  </si>
  <si>
    <t>Sp_Adm_All_Males_2008ABM UHB</t>
  </si>
  <si>
    <t>Sp_Adm_All_Males_2008Swansea</t>
  </si>
  <si>
    <t>Sp_Adm_All_Males_2008Neath Port Talbot</t>
  </si>
  <si>
    <t>Sp_Adm_All_Males_2008Bridgend</t>
  </si>
  <si>
    <t>Sp_Adm_All_Males_2008Cardiff &amp; Vale UHB</t>
  </si>
  <si>
    <t>Sp_Adm_All_Males_2008The Vale of Glamorgan</t>
  </si>
  <si>
    <t>Sp_Adm_All_Males_2008Cardiff</t>
  </si>
  <si>
    <t>Sp_Adm_All_Males_2008Cwm Taf HB</t>
  </si>
  <si>
    <t>Sp_Adm_All_Males_2008Rhondda Cynon Taf</t>
  </si>
  <si>
    <t>Sp_Adm_All_Males_2008Merthyr Tydfil</t>
  </si>
  <si>
    <t>Sp_Adm_All_Males_2008Aneurin Bevan HB</t>
  </si>
  <si>
    <t>Sp_Adm_All_Males_2008Caerphilly</t>
  </si>
  <si>
    <t>Sp_Adm_All_Males_2008Blaenau Gwent</t>
  </si>
  <si>
    <t>Sp_Adm_All_Males_2008Torfaen</t>
  </si>
  <si>
    <t>Sp_Adm_All_Males_2008Monmouthshire</t>
  </si>
  <si>
    <t>Sp_Adm_All_Males_2008Newport</t>
  </si>
  <si>
    <t>Sp_Adm_All_Males_2009Wales</t>
  </si>
  <si>
    <t>Sp_Adm_All_Males_2009Least deprived fifth</t>
  </si>
  <si>
    <t>Sp_Adm_All_Males_2009Next least deprived</t>
  </si>
  <si>
    <t>Sp_Adm_All_Males_2009Middle deprived</t>
  </si>
  <si>
    <t>Sp_Adm_All_Males_2009Next most deprived</t>
  </si>
  <si>
    <t>Sp_Adm_All_Males_2009Most deprived fifth</t>
  </si>
  <si>
    <t>Sp_Adm_All_Males_2009Betsi Cadwaladr UHB</t>
  </si>
  <si>
    <t>Sp_Adm_All_Males_2009Isle of Anglesey</t>
  </si>
  <si>
    <t>Sp_Adm_All_Males_2009Gwynedd</t>
  </si>
  <si>
    <t>Sp_Adm_All_Males_2009Conwy</t>
  </si>
  <si>
    <t>Sp_Adm_All_Males_2009Denbighshire</t>
  </si>
  <si>
    <t>Sp_Adm_All_Males_2009Flintshire</t>
  </si>
  <si>
    <t>Sp_Adm_All_Males_2009Wrexham</t>
  </si>
  <si>
    <t>Sp_Adm_All_Males_2009Powys THB</t>
  </si>
  <si>
    <t>Sp_Adm_All_Males_2009Hywel Dda HB</t>
  </si>
  <si>
    <t>Sp_Adm_All_Males_2009Ceredigion</t>
  </si>
  <si>
    <t>Sp_Adm_All_Males_2009Pembrokeshire</t>
  </si>
  <si>
    <t>Sp_Adm_All_Males_2009Carmarthenshire</t>
  </si>
  <si>
    <t>Sp_Adm_All_Males_2009ABM UHB</t>
  </si>
  <si>
    <t>Sp_Adm_All_Males_2009Swansea</t>
  </si>
  <si>
    <t>Sp_Adm_All_Males_2009Neath Port Talbot</t>
  </si>
  <si>
    <t>Sp_Adm_All_Males_2009Bridgend</t>
  </si>
  <si>
    <t>Sp_Adm_All_Males_2009Cardiff &amp; Vale UHB</t>
  </si>
  <si>
    <t>Sp_Adm_All_Males_2009The Vale of Glamorgan</t>
  </si>
  <si>
    <t>Sp_Adm_All_Males_2009Cardiff</t>
  </si>
  <si>
    <t>Sp_Adm_All_Males_2009Cwm Taf HB</t>
  </si>
  <si>
    <t>Sp_Adm_All_Males_2009Rhondda Cynon Taf</t>
  </si>
  <si>
    <t>Sp_Adm_All_Males_2009Merthyr Tydfil</t>
  </si>
  <si>
    <t>Sp_Adm_All_Males_2009Aneurin Bevan HB</t>
  </si>
  <si>
    <t>Sp_Adm_All_Males_2009Caerphilly</t>
  </si>
  <si>
    <t>Sp_Adm_All_Males_2009Blaenau Gwent</t>
  </si>
  <si>
    <t>Sp_Adm_All_Males_2009Torfaen</t>
  </si>
  <si>
    <t>Sp_Adm_All_Males_2009Monmouthshire</t>
  </si>
  <si>
    <t>Sp_Adm_All_Males_2009Newport</t>
  </si>
  <si>
    <t>Sp_Adm_All_Males_2010Wales</t>
  </si>
  <si>
    <t>Sp_Adm_All_Males_2010Least deprived fifth</t>
  </si>
  <si>
    <t>Sp_Adm_All_Males_2010Next least deprived</t>
  </si>
  <si>
    <t>Sp_Adm_All_Males_2010Middle deprived</t>
  </si>
  <si>
    <t>Sp_Adm_All_Males_2010Next most deprived</t>
  </si>
  <si>
    <t>Sp_Adm_All_Males_2010Most deprived fifth</t>
  </si>
  <si>
    <t>Sp_Adm_All_Males_2010Betsi Cadwaladr UHB</t>
  </si>
  <si>
    <t>Sp_Adm_All_Males_2010Isle of Anglesey</t>
  </si>
  <si>
    <t>Sp_Adm_All_Males_2010Gwynedd</t>
  </si>
  <si>
    <t>Sp_Adm_All_Males_2010Conwy</t>
  </si>
  <si>
    <t>Sp_Adm_All_Males_2010Denbighshire</t>
  </si>
  <si>
    <t>Sp_Adm_All_Males_2010Flintshire</t>
  </si>
  <si>
    <t>Sp_Adm_All_Males_2010Wrexham</t>
  </si>
  <si>
    <t>Sp_Adm_All_Males_2010Powys THB</t>
  </si>
  <si>
    <t>Sp_Adm_All_Males_2010Hywel Dda HB</t>
  </si>
  <si>
    <t>Sp_Adm_All_Males_2010Ceredigion</t>
  </si>
  <si>
    <t>Sp_Adm_All_Males_2010Pembrokeshire</t>
  </si>
  <si>
    <t>Sp_Adm_All_Males_2010Carmarthenshire</t>
  </si>
  <si>
    <t>Sp_Adm_All_Males_2010ABM UHB</t>
  </si>
  <si>
    <t>Sp_Adm_All_Males_2010Swansea</t>
  </si>
  <si>
    <t>Sp_Adm_All_Males_2010Neath Port Talbot</t>
  </si>
  <si>
    <t>Sp_Adm_All_Males_2010Bridgend</t>
  </si>
  <si>
    <t>Sp_Adm_All_Males_2010Cardiff &amp; Vale UHB</t>
  </si>
  <si>
    <t>Sp_Adm_All_Males_2010The Vale of Glamorgan</t>
  </si>
  <si>
    <t>Sp_Adm_All_Males_2010Cardiff</t>
  </si>
  <si>
    <t>Sp_Adm_All_Males_2010Cwm Taf HB</t>
  </si>
  <si>
    <t>Sp_Adm_All_Males_2010Rhondda Cynon Taf</t>
  </si>
  <si>
    <t>Sp_Adm_All_Males_2010Merthyr Tydfil</t>
  </si>
  <si>
    <t>Sp_Adm_All_Males_2010Aneurin Bevan HB</t>
  </si>
  <si>
    <t>Sp_Adm_All_Males_2010Caerphilly</t>
  </si>
  <si>
    <t>Sp_Adm_All_Males_2010Blaenau Gwent</t>
  </si>
  <si>
    <t>Sp_Adm_All_Males_2010Torfaen</t>
  </si>
  <si>
    <t>Sp_Adm_All_Males_2010Monmouthshire</t>
  </si>
  <si>
    <t>Sp_Adm_All_Males_2010Newport</t>
  </si>
  <si>
    <t>Sp_Adm_All_Males_2011Wales</t>
  </si>
  <si>
    <t>Sp_Adm_All_Males_2011Least deprived fifth</t>
  </si>
  <si>
    <t>Sp_Adm_All_Males_2011Next least deprived</t>
  </si>
  <si>
    <t>Sp_Adm_All_Males_2011Middle deprived</t>
  </si>
  <si>
    <t>Sp_Adm_All_Males_2011Next most deprived</t>
  </si>
  <si>
    <t>Sp_Adm_All_Males_2011Most deprived fifth</t>
  </si>
  <si>
    <t>Sp_Adm_All_Males_2011Betsi Cadwaladr UHB</t>
  </si>
  <si>
    <t>Sp_Adm_All_Males_2011Isle of Anglesey</t>
  </si>
  <si>
    <t>Sp_Adm_All_Males_2011Gwynedd</t>
  </si>
  <si>
    <t>Sp_Adm_All_Males_2011Conwy</t>
  </si>
  <si>
    <t>Sp_Adm_All_Males_2011Denbighshire</t>
  </si>
  <si>
    <t>Sp_Adm_All_Males_2011Flintshire</t>
  </si>
  <si>
    <t>Sp_Adm_All_Males_2011Wrexham</t>
  </si>
  <si>
    <t>Sp_Adm_All_Males_2011Powys THB</t>
  </si>
  <si>
    <t>Sp_Adm_All_Males_2011Hywel Dda HB</t>
  </si>
  <si>
    <t>Sp_Adm_All_Males_2011Ceredigion</t>
  </si>
  <si>
    <t>Sp_Adm_All_Males_2011Pembrokeshire</t>
  </si>
  <si>
    <t>Sp_Adm_All_Males_2011Carmarthenshire</t>
  </si>
  <si>
    <t>Sp_Adm_All_Males_2011ABM UHB</t>
  </si>
  <si>
    <t>Sp_Adm_All_Males_2011Swansea</t>
  </si>
  <si>
    <t>Sp_Adm_All_Males_2011Neath Port Talbot</t>
  </si>
  <si>
    <t>Sp_Adm_All_Males_2011Bridgend</t>
  </si>
  <si>
    <t>Sp_Adm_All_Males_2011Cardiff &amp; Vale UHB</t>
  </si>
  <si>
    <t>Sp_Adm_All_Males_2011The Vale of Glamorgan</t>
  </si>
  <si>
    <t>Sp_Adm_All_Males_2011Cardiff</t>
  </si>
  <si>
    <t>Sp_Adm_All_Males_2011Cwm Taf HB</t>
  </si>
  <si>
    <t>Sp_Adm_All_Males_2011Rhondda Cynon Taf</t>
  </si>
  <si>
    <t>Sp_Adm_All_Males_2011Merthyr Tydfil</t>
  </si>
  <si>
    <t>Sp_Adm_All_Males_2011Aneurin Bevan HB</t>
  </si>
  <si>
    <t>Sp_Adm_All_Males_2011Caerphilly</t>
  </si>
  <si>
    <t>Sp_Adm_All_Males_2011Blaenau Gwent</t>
  </si>
  <si>
    <t>Sp_Adm_All_Males_2011Torfaen</t>
  </si>
  <si>
    <t>Sp_Adm_All_Males_2011Monmouthshire</t>
  </si>
  <si>
    <t>Sp_Adm_All_Males_2011Newport</t>
  </si>
  <si>
    <t>Sp_Adm_All_Males_2012Wales</t>
  </si>
  <si>
    <t>Sp_Adm_All_Males_2012Least deprived fifth</t>
  </si>
  <si>
    <t>Sp_Adm_All_Males_2012Next least deprived</t>
  </si>
  <si>
    <t>Sp_Adm_All_Males_2012Middle deprived</t>
  </si>
  <si>
    <t>Sp_Adm_All_Males_2012Next most deprived</t>
  </si>
  <si>
    <t>Sp_Adm_All_Males_2012Most deprived fifth</t>
  </si>
  <si>
    <t>Sp_Adm_All_Males_2012Betsi Cadwaladr UHB</t>
  </si>
  <si>
    <t>Sp_Adm_All_Males_2012Isle of Anglesey</t>
  </si>
  <si>
    <t>Sp_Adm_All_Males_2012Gwynedd</t>
  </si>
  <si>
    <t>Sp_Adm_All_Males_2012Conwy</t>
  </si>
  <si>
    <t>Sp_Adm_All_Males_2012Denbighshire</t>
  </si>
  <si>
    <t>Sp_Adm_All_Males_2012Flintshire</t>
  </si>
  <si>
    <t>Sp_Adm_All_Males_2012Wrexham</t>
  </si>
  <si>
    <t>Sp_Adm_All_Males_2012Powys THB</t>
  </si>
  <si>
    <t>Sp_Adm_All_Males_2012Hywel Dda HB</t>
  </si>
  <si>
    <t>Sp_Adm_All_Males_2012Ceredigion</t>
  </si>
  <si>
    <t>Sp_Adm_All_Males_2012Pembrokeshire</t>
  </si>
  <si>
    <t>Sp_Adm_All_Males_2012Carmarthenshire</t>
  </si>
  <si>
    <t>Sp_Adm_All_Males_2012ABM UHB</t>
  </si>
  <si>
    <t>Sp_Adm_All_Males_2012Swansea</t>
  </si>
  <si>
    <t>Sp_Adm_All_Males_2012Neath Port Talbot</t>
  </si>
  <si>
    <t>Sp_Adm_All_Males_2012Bridgend</t>
  </si>
  <si>
    <t>Sp_Adm_All_Males_2012Cardiff &amp; Vale UHB</t>
  </si>
  <si>
    <t>Sp_Adm_All_Males_2012The Vale of Glamorgan</t>
  </si>
  <si>
    <t>Sp_Adm_All_Males_2012Cardiff</t>
  </si>
  <si>
    <t>Sp_Adm_All_Males_2012Cwm Taf HB</t>
  </si>
  <si>
    <t>Sp_Adm_All_Males_2012Rhondda Cynon Taf</t>
  </si>
  <si>
    <t>Sp_Adm_All_Males_2012Merthyr Tydfil</t>
  </si>
  <si>
    <t>Sp_Adm_All_Males_2012Aneurin Bevan HB</t>
  </si>
  <si>
    <t>Sp_Adm_All_Males_2012Caerphilly</t>
  </si>
  <si>
    <t>Sp_Adm_All_Males_2012Blaenau Gwent</t>
  </si>
  <si>
    <t>Sp_Adm_All_Males_2012Torfaen</t>
  </si>
  <si>
    <t>Sp_Adm_All_Males_2012Monmouthshire</t>
  </si>
  <si>
    <t>Sp_Adm_All_Males_2012Newport</t>
  </si>
  <si>
    <t>Sp_Adm_All_Females_2002Wales</t>
  </si>
  <si>
    <t>Sp_Adm_All_Females_2002Least deprived fifth</t>
  </si>
  <si>
    <t>Sp_Adm_All_Females_2002Next least deprived</t>
  </si>
  <si>
    <t>Sp_Adm_All_Females_2002Middle deprived</t>
  </si>
  <si>
    <t>Sp_Adm_All_Females_2002Next most deprived</t>
  </si>
  <si>
    <t>Sp_Adm_All_Females_2002Most deprived fifth</t>
  </si>
  <si>
    <t>Sp_Adm_All_Females_2002Betsi Cadwaladr UHB</t>
  </si>
  <si>
    <t>Sp_Adm_All_Females_2002Isle of Anglesey</t>
  </si>
  <si>
    <t>Sp_Adm_All_Females_2002Gwynedd</t>
  </si>
  <si>
    <t>Sp_Adm_All_Females_2002Conwy</t>
  </si>
  <si>
    <t>Sp_Adm_All_Females_2002Denbighshire</t>
  </si>
  <si>
    <t>Sp_Adm_All_Females_2002Flintshire</t>
  </si>
  <si>
    <t>Sp_Adm_All_Females_2002Wrexham</t>
  </si>
  <si>
    <t>Sp_Adm_All_Females_2002Powys THB</t>
  </si>
  <si>
    <t>Sp_Adm_All_Females_2002Hywel Dda HB</t>
  </si>
  <si>
    <t>Sp_Adm_All_Females_2002Ceredigion</t>
  </si>
  <si>
    <t>Sp_Adm_All_Females_2002Pembrokeshire</t>
  </si>
  <si>
    <t>Sp_Adm_All_Females_2002Carmarthenshire</t>
  </si>
  <si>
    <t>Sp_Adm_All_Females_2002ABM UHB</t>
  </si>
  <si>
    <t>Sp_Adm_All_Females_2002Swansea</t>
  </si>
  <si>
    <t>Sp_Adm_All_Females_2002Neath Port Talbot</t>
  </si>
  <si>
    <t>Sp_Adm_All_Females_2002Bridgend</t>
  </si>
  <si>
    <t>Sp_Adm_All_Females_2002Cardiff &amp; Vale UHB</t>
  </si>
  <si>
    <t>Sp_Adm_All_Females_2002The Vale of Glamorgan</t>
  </si>
  <si>
    <t>Sp_Adm_All_Females_2002Cardiff</t>
  </si>
  <si>
    <t>Sp_Adm_All_Females_2002Cwm Taf HB</t>
  </si>
  <si>
    <t>Sp_Adm_All_Females_2002Rhondda Cynon Taf</t>
  </si>
  <si>
    <t>Sp_Adm_All_Females_2002Merthyr Tydfil</t>
  </si>
  <si>
    <t>Sp_Adm_All_Females_2002Aneurin Bevan HB</t>
  </si>
  <si>
    <t>Sp_Adm_All_Females_2002Caerphilly</t>
  </si>
  <si>
    <t>Sp_Adm_All_Females_2002Blaenau Gwent</t>
  </si>
  <si>
    <t>Sp_Adm_All_Females_2002Torfaen</t>
  </si>
  <si>
    <t>Sp_Adm_All_Females_2002Monmouthshire</t>
  </si>
  <si>
    <t>Sp_Adm_All_Females_2002Newport</t>
  </si>
  <si>
    <t>Sp_Adm_All_Females_2003Wales</t>
  </si>
  <si>
    <t>Sp_Adm_All_Females_2003Least deprived fifth</t>
  </si>
  <si>
    <t>Sp_Adm_All_Females_2003Next least deprived</t>
  </si>
  <si>
    <t>Sp_Adm_All_Females_2003Middle deprived</t>
  </si>
  <si>
    <t>Sp_Adm_All_Females_2003Next most deprived</t>
  </si>
  <si>
    <t>Sp_Adm_All_Females_2003Most deprived fifth</t>
  </si>
  <si>
    <t>Sp_Adm_All_Females_2003Betsi Cadwaladr UHB</t>
  </si>
  <si>
    <t>Sp_Adm_All_Females_2003Isle of Anglesey</t>
  </si>
  <si>
    <t>Sp_Adm_All_Females_2003Gwynedd</t>
  </si>
  <si>
    <t>Sp_Adm_All_Females_2003Conwy</t>
  </si>
  <si>
    <t>Sp_Adm_All_Females_2003Denbighshire</t>
  </si>
  <si>
    <t>Sp_Adm_All_Females_2003Flintshire</t>
  </si>
  <si>
    <t>Sp_Adm_All_Females_2003Wrexham</t>
  </si>
  <si>
    <t>Sp_Adm_All_Females_2003Powys THB</t>
  </si>
  <si>
    <t>Sp_Adm_All_Females_2003Hywel Dda HB</t>
  </si>
  <si>
    <t>Sp_Adm_All_Females_2003Ceredigion</t>
  </si>
  <si>
    <t>Sp_Adm_All_Females_2003Pembrokeshire</t>
  </si>
  <si>
    <t>Sp_Adm_All_Females_2003Carmarthenshire</t>
  </si>
  <si>
    <t>Sp_Adm_All_Females_2003ABM UHB</t>
  </si>
  <si>
    <t>Sp_Adm_All_Females_2003Swansea</t>
  </si>
  <si>
    <t>Sp_Adm_All_Females_2003Neath Port Talbot</t>
  </si>
  <si>
    <t>Sp_Adm_All_Females_2003Bridgend</t>
  </si>
  <si>
    <t>Sp_Adm_All_Females_2003Cardiff &amp; Vale UHB</t>
  </si>
  <si>
    <t>Sp_Adm_All_Females_2003The Vale of Glamorgan</t>
  </si>
  <si>
    <t>Sp_Adm_All_Females_2003Cardiff</t>
  </si>
  <si>
    <t>Sp_Adm_All_Females_2003Cwm Taf HB</t>
  </si>
  <si>
    <t>Sp_Adm_All_Females_2003Rhondda Cynon Taf</t>
  </si>
  <si>
    <t>Sp_Adm_All_Females_2003Merthyr Tydfil</t>
  </si>
  <si>
    <t>Sp_Adm_All_Females_2003Aneurin Bevan HB</t>
  </si>
  <si>
    <t>Sp_Adm_All_Females_2003Caerphilly</t>
  </si>
  <si>
    <t>Sp_Adm_All_Females_2003Blaenau Gwent</t>
  </si>
  <si>
    <t>Sp_Adm_All_Females_2003Torfaen</t>
  </si>
  <si>
    <t>Sp_Adm_All_Females_2003Monmouthshire</t>
  </si>
  <si>
    <t>Sp_Adm_All_Females_2003Newport</t>
  </si>
  <si>
    <t>Sp_Adm_All_Females_2004Wales</t>
  </si>
  <si>
    <t>Sp_Adm_All_Females_2004Least deprived fifth</t>
  </si>
  <si>
    <t>Sp_Adm_All_Females_2004Next least deprived</t>
  </si>
  <si>
    <t>Sp_Adm_All_Females_2004Middle deprived</t>
  </si>
  <si>
    <t>Sp_Adm_All_Females_2004Next most deprived</t>
  </si>
  <si>
    <t>Sp_Adm_All_Females_2004Most deprived fifth</t>
  </si>
  <si>
    <t>Sp_Adm_All_Females_2004Betsi Cadwaladr UHB</t>
  </si>
  <si>
    <t>Sp_Adm_All_Females_2004Isle of Anglesey</t>
  </si>
  <si>
    <t>Sp_Adm_All_Females_2004Gwynedd</t>
  </si>
  <si>
    <t>Sp_Adm_All_Females_2004Conwy</t>
  </si>
  <si>
    <t>Sp_Adm_All_Females_2004Denbighshire</t>
  </si>
  <si>
    <t>Sp_Adm_All_Females_2004Flintshire</t>
  </si>
  <si>
    <t>Sp_Adm_All_Females_2004Wrexham</t>
  </si>
  <si>
    <t>Sp_Adm_All_Females_2004Powys THB</t>
  </si>
  <si>
    <t>Sp_Adm_All_Females_2004Hywel Dda HB</t>
  </si>
  <si>
    <t>Sp_Adm_All_Females_2004Ceredigion</t>
  </si>
  <si>
    <t>Sp_Adm_All_Females_2004Pembrokeshire</t>
  </si>
  <si>
    <t>Sp_Adm_All_Females_2004Carmarthenshire</t>
  </si>
  <si>
    <t>Sp_Adm_All_Females_2004ABM UHB</t>
  </si>
  <si>
    <t>Sp_Adm_All_Females_2004Swansea</t>
  </si>
  <si>
    <t>Sp_Adm_All_Females_2004Neath Port Talbot</t>
  </si>
  <si>
    <t>Sp_Adm_All_Females_2004Bridgend</t>
  </si>
  <si>
    <t>Sp_Adm_All_Females_2004Cardiff &amp; Vale UHB</t>
  </si>
  <si>
    <t>Sp_Adm_All_Females_2004The Vale of Glamorgan</t>
  </si>
  <si>
    <t>Sp_Adm_All_Females_2004Cardiff</t>
  </si>
  <si>
    <t>Sp_Adm_All_Females_2004Cwm Taf HB</t>
  </si>
  <si>
    <t>Sp_Adm_All_Females_2004Rhondda Cynon Taf</t>
  </si>
  <si>
    <t>Sp_Adm_All_Females_2004Merthyr Tydfil</t>
  </si>
  <si>
    <t>Sp_Adm_All_Females_2004Aneurin Bevan HB</t>
  </si>
  <si>
    <t>Sp_Adm_All_Females_2004Caerphilly</t>
  </si>
  <si>
    <t>Sp_Adm_All_Females_2004Blaenau Gwent</t>
  </si>
  <si>
    <t>Sp_Adm_All_Females_2004Torfaen</t>
  </si>
  <si>
    <t>Sp_Adm_All_Females_2004Monmouthshire</t>
  </si>
  <si>
    <t>Sp_Adm_All_Females_2004Newport</t>
  </si>
  <si>
    <t>Sp_Adm_All_Females_2005Wales</t>
  </si>
  <si>
    <t>Sp_Adm_All_Females_2005Least deprived fifth</t>
  </si>
  <si>
    <t>Sp_Adm_All_Females_2005Next least deprived</t>
  </si>
  <si>
    <t>Sp_Adm_All_Females_2005Middle deprived</t>
  </si>
  <si>
    <t>Sp_Adm_All_Females_2005Next most deprived</t>
  </si>
  <si>
    <t>Sp_Adm_All_Females_2005Most deprived fifth</t>
  </si>
  <si>
    <t>Sp_Adm_All_Females_2005Betsi Cadwaladr UHB</t>
  </si>
  <si>
    <t>Sp_Adm_All_Females_2005Isle of Anglesey</t>
  </si>
  <si>
    <t>Sp_Adm_All_Females_2005Gwynedd</t>
  </si>
  <si>
    <t>Sp_Adm_All_Females_2005Conwy</t>
  </si>
  <si>
    <t>Sp_Adm_All_Females_2005Denbighshire</t>
  </si>
  <si>
    <t>Sp_Adm_All_Females_2005Flintshire</t>
  </si>
  <si>
    <t>Sp_Adm_All_Females_2005Wrexham</t>
  </si>
  <si>
    <t>Sp_Adm_All_Females_2005Powys THB</t>
  </si>
  <si>
    <t>Sp_Adm_All_Females_2005Hywel Dda HB</t>
  </si>
  <si>
    <t>Sp_Adm_All_Females_2005Ceredigion</t>
  </si>
  <si>
    <t>Sp_Adm_All_Females_2005Pembrokeshire</t>
  </si>
  <si>
    <t>Sp_Adm_All_Females_2005Carmarthenshire</t>
  </si>
  <si>
    <t>Sp_Adm_All_Females_2005ABM UHB</t>
  </si>
  <si>
    <t>Sp_Adm_All_Females_2005Swansea</t>
  </si>
  <si>
    <t>Sp_Adm_All_Females_2005Neath Port Talbot</t>
  </si>
  <si>
    <t>Sp_Adm_All_Females_2005Bridgend</t>
  </si>
  <si>
    <t>Sp_Adm_All_Females_2005Cardiff &amp; Vale UHB</t>
  </si>
  <si>
    <t>Sp_Adm_All_Females_2005The Vale of Glamorgan</t>
  </si>
  <si>
    <t>Sp_Adm_All_Females_2005Cardiff</t>
  </si>
  <si>
    <t>Sp_Adm_All_Females_2005Cwm Taf HB</t>
  </si>
  <si>
    <t>Sp_Adm_All_Females_2005Rhondda Cynon Taf</t>
  </si>
  <si>
    <t>Sp_Adm_All_Females_2005Merthyr Tydfil</t>
  </si>
  <si>
    <t>Sp_Adm_All_Females_2005Aneurin Bevan HB</t>
  </si>
  <si>
    <t>Sp_Adm_All_Females_2005Caerphilly</t>
  </si>
  <si>
    <t>Sp_Adm_All_Females_2005Blaenau Gwent</t>
  </si>
  <si>
    <t>Sp_Adm_All_Females_2005Torfaen</t>
  </si>
  <si>
    <t>Sp_Adm_All_Females_2005Monmouthshire</t>
  </si>
  <si>
    <t>Sp_Adm_All_Females_2005Newport</t>
  </si>
  <si>
    <t>Sp_Adm_All_Females_2006Wales</t>
  </si>
  <si>
    <t>Sp_Adm_All_Females_2006Least deprived fifth</t>
  </si>
  <si>
    <t>Sp_Adm_All_Females_2006Next least deprived</t>
  </si>
  <si>
    <t>Sp_Adm_All_Females_2006Middle deprived</t>
  </si>
  <si>
    <t>Sp_Adm_All_Females_2006Next most deprived</t>
  </si>
  <si>
    <t>Sp_Adm_All_Females_2006Most deprived fifth</t>
  </si>
  <si>
    <t>Sp_Adm_All_Females_2006Betsi Cadwaladr UHB</t>
  </si>
  <si>
    <t>Sp_Adm_All_Females_2006Isle of Anglesey</t>
  </si>
  <si>
    <t>Sp_Adm_All_Females_2006Gwynedd</t>
  </si>
  <si>
    <t>Sp_Adm_All_Females_2006Conwy</t>
  </si>
  <si>
    <t>Sp_Adm_All_Females_2006Denbighshire</t>
  </si>
  <si>
    <t>Sp_Adm_All_Females_2006Flintshire</t>
  </si>
  <si>
    <t>Sp_Adm_All_Females_2006Wrexham</t>
  </si>
  <si>
    <t>Sp_Adm_All_Females_2006Powys THB</t>
  </si>
  <si>
    <t>Sp_Adm_All_Females_2006Hywel Dda HB</t>
  </si>
  <si>
    <t>Sp_Adm_All_Females_2006Ceredigion</t>
  </si>
  <si>
    <t>Sp_Adm_All_Females_2006Pembrokeshire</t>
  </si>
  <si>
    <t>Sp_Adm_All_Females_2006Carmarthenshire</t>
  </si>
  <si>
    <t>Sp_Adm_All_Females_2006ABM UHB</t>
  </si>
  <si>
    <t>Sp_Adm_All_Females_2006Swansea</t>
  </si>
  <si>
    <t>Sp_Adm_All_Females_2006Neath Port Talbot</t>
  </si>
  <si>
    <t>Sp_Adm_All_Females_2006Bridgend</t>
  </si>
  <si>
    <t>Sp_Adm_All_Females_2006Cardiff &amp; Vale UHB</t>
  </si>
  <si>
    <t>Sp_Adm_All_Females_2006The Vale of Glamorgan</t>
  </si>
  <si>
    <t>Sp_Adm_All_Females_2006Cardiff</t>
  </si>
  <si>
    <t>Sp_Adm_All_Females_2006Cwm Taf HB</t>
  </si>
  <si>
    <t>Sp_Adm_All_Females_2006Rhondda Cynon Taf</t>
  </si>
  <si>
    <t>Sp_Adm_All_Females_2006Merthyr Tydfil</t>
  </si>
  <si>
    <t>Sp_Adm_All_Females_2006Aneurin Bevan HB</t>
  </si>
  <si>
    <t>Sp_Adm_All_Females_2006Caerphilly</t>
  </si>
  <si>
    <t>Sp_Adm_All_Females_2006Blaenau Gwent</t>
  </si>
  <si>
    <t>Sp_Adm_All_Females_2006Torfaen</t>
  </si>
  <si>
    <t>Sp_Adm_All_Females_2006Monmouthshire</t>
  </si>
  <si>
    <t>Sp_Adm_All_Females_2006Newport</t>
  </si>
  <si>
    <t>Sp_Adm_All_Females_2007Wales</t>
  </si>
  <si>
    <t>Sp_Adm_All_Females_2007Least deprived fifth</t>
  </si>
  <si>
    <t>Sp_Adm_All_Females_2007Next least deprived</t>
  </si>
  <si>
    <t>Sp_Adm_All_Females_2007Middle deprived</t>
  </si>
  <si>
    <t>Sp_Adm_All_Females_2007Next most deprived</t>
  </si>
  <si>
    <t>Sp_Adm_All_Females_2007Most deprived fifth</t>
  </si>
  <si>
    <t>Sp_Adm_All_Females_2007Betsi Cadwaladr UHB</t>
  </si>
  <si>
    <t>Sp_Adm_All_Females_2007Isle of Anglesey</t>
  </si>
  <si>
    <t>Sp_Adm_All_Females_2007Gwynedd</t>
  </si>
  <si>
    <t>Sp_Adm_All_Females_2007Conwy</t>
  </si>
  <si>
    <t>Sp_Adm_All_Females_2007Denbighshire</t>
  </si>
  <si>
    <t>Sp_Adm_All_Females_2007Flintshire</t>
  </si>
  <si>
    <t>Sp_Adm_All_Females_2007Wrexham</t>
  </si>
  <si>
    <t>Sp_Adm_All_Females_2007Powys THB</t>
  </si>
  <si>
    <t>Sp_Adm_All_Females_2007Hywel Dda HB</t>
  </si>
  <si>
    <t>Sp_Adm_All_Females_2007Ceredigion</t>
  </si>
  <si>
    <t>Sp_Adm_All_Females_2007Pembrokeshire</t>
  </si>
  <si>
    <t>Sp_Adm_All_Females_2007Carmarthenshire</t>
  </si>
  <si>
    <t>Sp_Adm_All_Females_2007ABM UHB</t>
  </si>
  <si>
    <t>Sp_Adm_All_Females_2007Swansea</t>
  </si>
  <si>
    <t>Sp_Adm_All_Females_2007Neath Port Talbot</t>
  </si>
  <si>
    <t>Sp_Adm_All_Females_2007Bridgend</t>
  </si>
  <si>
    <t>Sp_Adm_All_Females_2007Cardiff &amp; Vale UHB</t>
  </si>
  <si>
    <t>Sp_Adm_All_Females_2007The Vale of Glamorgan</t>
  </si>
  <si>
    <t>Sp_Adm_All_Females_2007Cardiff</t>
  </si>
  <si>
    <t>Sp_Adm_All_Females_2007Cwm Taf HB</t>
  </si>
  <si>
    <t>Sp_Adm_All_Females_2007Rhondda Cynon Taf</t>
  </si>
  <si>
    <t>Sp_Adm_All_Females_2007Merthyr Tydfil</t>
  </si>
  <si>
    <t>Sp_Adm_All_Females_2007Aneurin Bevan HB</t>
  </si>
  <si>
    <t>Sp_Adm_All_Females_2007Caerphilly</t>
  </si>
  <si>
    <t>Sp_Adm_All_Females_2007Blaenau Gwent</t>
  </si>
  <si>
    <t>Sp_Adm_All_Females_2007Torfaen</t>
  </si>
  <si>
    <t>Sp_Adm_All_Females_2007Monmouthshire</t>
  </si>
  <si>
    <t>Sp_Adm_All_Females_2007Newport</t>
  </si>
  <si>
    <t>Sp_Adm_All_Females_2008Wales</t>
  </si>
  <si>
    <t>Sp_Adm_All_Females_2008Least deprived fifth</t>
  </si>
  <si>
    <t>Sp_Adm_All_Females_2008Next least deprived</t>
  </si>
  <si>
    <t>Sp_Adm_All_Females_2008Middle deprived</t>
  </si>
  <si>
    <t>Sp_Adm_All_Females_2008Next most deprived</t>
  </si>
  <si>
    <t>Sp_Adm_All_Females_2008Most deprived fifth</t>
  </si>
  <si>
    <t>Sp_Adm_All_Females_2008Betsi Cadwaladr UHB</t>
  </si>
  <si>
    <t>Sp_Adm_All_Females_2008Isle of Anglesey</t>
  </si>
  <si>
    <t>Sp_Adm_All_Females_2008Gwynedd</t>
  </si>
  <si>
    <t>Sp_Adm_All_Females_2008Conwy</t>
  </si>
  <si>
    <t>Sp_Adm_All_Females_2008Denbighshire</t>
  </si>
  <si>
    <t>Sp_Adm_All_Females_2008Flintshire</t>
  </si>
  <si>
    <t>Sp_Adm_All_Females_2008Wrexham</t>
  </si>
  <si>
    <t>Sp_Adm_All_Females_2008Powys THB</t>
  </si>
  <si>
    <t>Sp_Adm_All_Females_2008Hywel Dda HB</t>
  </si>
  <si>
    <t>Sp_Adm_All_Females_2008Ceredigion</t>
  </si>
  <si>
    <t>Sp_Adm_All_Females_2008Pembrokeshire</t>
  </si>
  <si>
    <t>Sp_Adm_All_Females_2008Carmarthenshire</t>
  </si>
  <si>
    <t>Sp_Adm_All_Females_2008ABM UHB</t>
  </si>
  <si>
    <t>Sp_Adm_All_Females_2008Swansea</t>
  </si>
  <si>
    <t>Sp_Adm_All_Females_2008Neath Port Talbot</t>
  </si>
  <si>
    <t>Sp_Adm_All_Females_2008Bridgend</t>
  </si>
  <si>
    <t>Sp_Adm_All_Females_2008Cardiff &amp; Vale UHB</t>
  </si>
  <si>
    <t>Sp_Adm_All_Females_2008The Vale of Glamorgan</t>
  </si>
  <si>
    <t>Sp_Adm_All_Females_2008Cardiff</t>
  </si>
  <si>
    <t>Sp_Adm_All_Females_2008Cwm Taf HB</t>
  </si>
  <si>
    <t>Sp_Adm_All_Females_2008Rhondda Cynon Taf</t>
  </si>
  <si>
    <t>Sp_Adm_All_Females_2008Merthyr Tydfil</t>
  </si>
  <si>
    <t>Sp_Adm_All_Females_2008Aneurin Bevan HB</t>
  </si>
  <si>
    <t>Sp_Adm_All_Females_2008Caerphilly</t>
  </si>
  <si>
    <t>Sp_Adm_All_Females_2008Blaenau Gwent</t>
  </si>
  <si>
    <t>Sp_Adm_All_Females_2008Torfaen</t>
  </si>
  <si>
    <t>Sp_Adm_All_Females_2008Monmouthshire</t>
  </si>
  <si>
    <t>Sp_Adm_All_Females_2008Newport</t>
  </si>
  <si>
    <t>Sp_Adm_All_Females_2009Wales</t>
  </si>
  <si>
    <t>Sp_Adm_All_Females_2009Least deprived fifth</t>
  </si>
  <si>
    <t>Sp_Adm_All_Females_2009Next least deprived</t>
  </si>
  <si>
    <t>Sp_Adm_All_Females_2009Middle deprived</t>
  </si>
  <si>
    <t>Sp_Adm_All_Females_2009Next most deprived</t>
  </si>
  <si>
    <t>Sp_Adm_All_Females_2009Most deprived fifth</t>
  </si>
  <si>
    <t>Sp_Adm_All_Females_2009Betsi Cadwaladr UHB</t>
  </si>
  <si>
    <t>Sp_Adm_All_Females_2009Isle of Anglesey</t>
  </si>
  <si>
    <t>Sp_Adm_All_Females_2009Gwynedd</t>
  </si>
  <si>
    <t>Sp_Adm_All_Females_2009Conwy</t>
  </si>
  <si>
    <t>Sp_Adm_All_Females_2009Denbighshire</t>
  </si>
  <si>
    <t>Sp_Adm_All_Females_2009Flintshire</t>
  </si>
  <si>
    <t>Sp_Adm_All_Females_2009Wrexham</t>
  </si>
  <si>
    <t>Sp_Adm_All_Females_2009Powys THB</t>
  </si>
  <si>
    <t>Sp_Adm_All_Females_2009Hywel Dda HB</t>
  </si>
  <si>
    <t>Sp_Adm_All_Females_2009Ceredigion</t>
  </si>
  <si>
    <t>Sp_Adm_All_Females_2009Pembrokeshire</t>
  </si>
  <si>
    <t>Sp_Adm_All_Females_2009Carmarthenshire</t>
  </si>
  <si>
    <t>Sp_Adm_All_Females_2009ABM UHB</t>
  </si>
  <si>
    <t>Sp_Adm_All_Females_2009Swansea</t>
  </si>
  <si>
    <t>Sp_Adm_All_Females_2009Neath Port Talbot</t>
  </si>
  <si>
    <t>Sp_Adm_All_Females_2009Bridgend</t>
  </si>
  <si>
    <t>Sp_Adm_All_Females_2009Cardiff &amp; Vale UHB</t>
  </si>
  <si>
    <t>Sp_Adm_All_Females_2009The Vale of Glamorgan</t>
  </si>
  <si>
    <t>Sp_Adm_All_Females_2009Cardiff</t>
  </si>
  <si>
    <t>Sp_Adm_All_Females_2009Cwm Taf HB</t>
  </si>
  <si>
    <t>Sp_Adm_All_Females_2009Rhondda Cynon Taf</t>
  </si>
  <si>
    <t>Sp_Adm_All_Females_2009Merthyr Tydfil</t>
  </si>
  <si>
    <t>Sp_Adm_All_Females_2009Aneurin Bevan HB</t>
  </si>
  <si>
    <t>Sp_Adm_All_Females_2009Caerphilly</t>
  </si>
  <si>
    <t>Sp_Adm_All_Females_2009Blaenau Gwent</t>
  </si>
  <si>
    <t>Sp_Adm_All_Females_2009Torfaen</t>
  </si>
  <si>
    <t>Sp_Adm_All_Females_2009Monmouthshire</t>
  </si>
  <si>
    <t>Sp_Adm_All_Females_2009Newport</t>
  </si>
  <si>
    <t>Sp_Adm_All_Females_2010Wales</t>
  </si>
  <si>
    <t>Sp_Adm_All_Females_2010Least deprived fifth</t>
  </si>
  <si>
    <t>Sp_Adm_All_Females_2010Next least deprived</t>
  </si>
  <si>
    <t>Sp_Adm_All_Females_2010Middle deprived</t>
  </si>
  <si>
    <t>Sp_Adm_All_Females_2010Next most deprived</t>
  </si>
  <si>
    <t>Sp_Adm_All_Females_2010Most deprived fifth</t>
  </si>
  <si>
    <t>Sp_Adm_All_Females_2010Betsi Cadwaladr UHB</t>
  </si>
  <si>
    <t>Sp_Adm_All_Females_2010Isle of Anglesey</t>
  </si>
  <si>
    <t>Sp_Adm_All_Females_2010Gwynedd</t>
  </si>
  <si>
    <t>Sp_Adm_All_Females_2010Conwy</t>
  </si>
  <si>
    <t>Sp_Adm_All_Females_2010Denbighshire</t>
  </si>
  <si>
    <t>Sp_Adm_All_Females_2010Flintshire</t>
  </si>
  <si>
    <t>Sp_Adm_All_Females_2010Wrexham</t>
  </si>
  <si>
    <t>Sp_Adm_All_Females_2010Powys THB</t>
  </si>
  <si>
    <t>Sp_Adm_All_Females_2010Hywel Dda HB</t>
  </si>
  <si>
    <t>Sp_Adm_All_Females_2010Ceredigion</t>
  </si>
  <si>
    <t>Sp_Adm_All_Females_2010Pembrokeshire</t>
  </si>
  <si>
    <t>Sp_Adm_All_Females_2010Carmarthenshire</t>
  </si>
  <si>
    <t>Sp_Adm_All_Females_2010ABM UHB</t>
  </si>
  <si>
    <t>Sp_Adm_All_Females_2010Swansea</t>
  </si>
  <si>
    <t>Sp_Adm_All_Females_2010Neath Port Talbot</t>
  </si>
  <si>
    <t>Sp_Adm_All_Females_2010Bridgend</t>
  </si>
  <si>
    <t>Sp_Adm_All_Females_2010Cardiff &amp; Vale UHB</t>
  </si>
  <si>
    <t>Sp_Adm_All_Females_2010The Vale of Glamorgan</t>
  </si>
  <si>
    <t>Sp_Adm_All_Females_2010Cardiff</t>
  </si>
  <si>
    <t>Sp_Adm_All_Females_2010Cwm Taf HB</t>
  </si>
  <si>
    <t>Sp_Adm_All_Females_2010Rhondda Cynon Taf</t>
  </si>
  <si>
    <t>Sp_Adm_All_Females_2010Merthyr Tydfil</t>
  </si>
  <si>
    <t>Sp_Adm_All_Females_2010Aneurin Bevan HB</t>
  </si>
  <si>
    <t>Sp_Adm_All_Females_2010Caerphilly</t>
  </si>
  <si>
    <t>Sp_Adm_All_Females_2010Blaenau Gwent</t>
  </si>
  <si>
    <t>Sp_Adm_All_Females_2010Torfaen</t>
  </si>
  <si>
    <t>Sp_Adm_All_Females_2010Monmouthshire</t>
  </si>
  <si>
    <t>Sp_Adm_All_Females_2010Newport</t>
  </si>
  <si>
    <t>Sp_Adm_All_Females_2011Wales</t>
  </si>
  <si>
    <t>Sp_Adm_All_Females_2011Least deprived fifth</t>
  </si>
  <si>
    <t>Sp_Adm_All_Females_2011Next least deprived</t>
  </si>
  <si>
    <t>Sp_Adm_All_Females_2011Middle deprived</t>
  </si>
  <si>
    <t>Sp_Adm_All_Females_2011Next most deprived</t>
  </si>
  <si>
    <t>Sp_Adm_All_Females_2011Most deprived fifth</t>
  </si>
  <si>
    <t>Sp_Adm_All_Females_2011Betsi Cadwaladr UHB</t>
  </si>
  <si>
    <t>Sp_Adm_All_Females_2011Isle of Anglesey</t>
  </si>
  <si>
    <t>Sp_Adm_All_Females_2011Gwynedd</t>
  </si>
  <si>
    <t>Sp_Adm_All_Females_2011Conwy</t>
  </si>
  <si>
    <t>Sp_Adm_All_Females_2011Denbighshire</t>
  </si>
  <si>
    <t>Sp_Adm_All_Females_2011Flintshire</t>
  </si>
  <si>
    <t>Sp_Adm_All_Females_2011Wrexham</t>
  </si>
  <si>
    <t>Sp_Adm_All_Females_2011Powys THB</t>
  </si>
  <si>
    <t>Sp_Adm_All_Females_2011Hywel Dda HB</t>
  </si>
  <si>
    <t>Sp_Adm_All_Females_2011Ceredigion</t>
  </si>
  <si>
    <t>Sp_Adm_All_Females_2011Pembrokeshire</t>
  </si>
  <si>
    <t>Sp_Adm_All_Females_2011Carmarthenshire</t>
  </si>
  <si>
    <t>Sp_Adm_All_Females_2011ABM UHB</t>
  </si>
  <si>
    <t>Sp_Adm_All_Females_2011Swansea</t>
  </si>
  <si>
    <t>Sp_Adm_All_Females_2011Neath Port Talbot</t>
  </si>
  <si>
    <t>Sp_Adm_All_Females_2011Bridgend</t>
  </si>
  <si>
    <t>Sp_Adm_All_Females_2011Cardiff &amp; Vale UHB</t>
  </si>
  <si>
    <t>Sp_Adm_All_Females_2011The Vale of Glamorgan</t>
  </si>
  <si>
    <t>Sp_Adm_All_Females_2011Cardiff</t>
  </si>
  <si>
    <t>Sp_Adm_All_Females_2011Cwm Taf HB</t>
  </si>
  <si>
    <t>Sp_Adm_All_Females_2011Rhondda Cynon Taf</t>
  </si>
  <si>
    <t>Sp_Adm_All_Females_2011Merthyr Tydfil</t>
  </si>
  <si>
    <t>Sp_Adm_All_Females_2011Aneurin Bevan HB</t>
  </si>
  <si>
    <t>Sp_Adm_All_Females_2011Caerphilly</t>
  </si>
  <si>
    <t>Sp_Adm_All_Females_2011Blaenau Gwent</t>
  </si>
  <si>
    <t>Sp_Adm_All_Females_2011Torfaen</t>
  </si>
  <si>
    <t>Sp_Adm_All_Females_2011Monmouthshire</t>
  </si>
  <si>
    <t>Sp_Adm_All_Females_2011Newport</t>
  </si>
  <si>
    <t>Sp_Adm_All_Females_2012Wales</t>
  </si>
  <si>
    <t>Sp_Adm_All_Females_2012Least deprived fifth</t>
  </si>
  <si>
    <t>Sp_Adm_All_Females_2012Next least deprived</t>
  </si>
  <si>
    <t>Sp_Adm_All_Females_2012Middle deprived</t>
  </si>
  <si>
    <t>Sp_Adm_All_Females_2012Next most deprived</t>
  </si>
  <si>
    <t>Sp_Adm_All_Females_2012Most deprived fifth</t>
  </si>
  <si>
    <t>Sp_Adm_All_Females_2012Betsi Cadwaladr UHB</t>
  </si>
  <si>
    <t>Sp_Adm_All_Females_2012Isle of Anglesey</t>
  </si>
  <si>
    <t>Sp_Adm_All_Females_2012Gwynedd</t>
  </si>
  <si>
    <t>Sp_Adm_All_Females_2012Conwy</t>
  </si>
  <si>
    <t>Sp_Adm_All_Females_2012Denbighshire</t>
  </si>
  <si>
    <t>Sp_Adm_All_Females_2012Flintshire</t>
  </si>
  <si>
    <t>Sp_Adm_All_Females_2012Wrexham</t>
  </si>
  <si>
    <t>Sp_Adm_All_Females_2012Powys THB</t>
  </si>
  <si>
    <t>Sp_Adm_All_Females_2012Hywel Dda HB</t>
  </si>
  <si>
    <t>Sp_Adm_All_Females_2012Ceredigion</t>
  </si>
  <si>
    <t>Sp_Adm_All_Females_2012Pembrokeshire</t>
  </si>
  <si>
    <t>Sp_Adm_All_Females_2012Carmarthenshire</t>
  </si>
  <si>
    <t>Sp_Adm_All_Females_2012ABM UHB</t>
  </si>
  <si>
    <t>Sp_Adm_All_Females_2012Swansea</t>
  </si>
  <si>
    <t>Sp_Adm_All_Females_2012Neath Port Talbot</t>
  </si>
  <si>
    <t>Sp_Adm_All_Females_2012Bridgend</t>
  </si>
  <si>
    <t>Sp_Adm_All_Females_2012Cardiff &amp; Vale UHB</t>
  </si>
  <si>
    <t>Sp_Adm_All_Females_2012The Vale of Glamorgan</t>
  </si>
  <si>
    <t>Sp_Adm_All_Females_2012Cardiff</t>
  </si>
  <si>
    <t>Sp_Adm_All_Females_2012Cwm Taf HB</t>
  </si>
  <si>
    <t>Sp_Adm_All_Females_2012Rhondda Cynon Taf</t>
  </si>
  <si>
    <t>Sp_Adm_All_Females_2012Merthyr Tydfil</t>
  </si>
  <si>
    <t>Sp_Adm_All_Females_2012Aneurin Bevan HB</t>
  </si>
  <si>
    <t>Sp_Adm_All_Females_2012Caerphilly</t>
  </si>
  <si>
    <t>Sp_Adm_All_Females_2012Blaenau Gwent</t>
  </si>
  <si>
    <t>Sp_Adm_All_Females_2012Torfaen</t>
  </si>
  <si>
    <t>Sp_Adm_All_Females_2012Monmouthshire</t>
  </si>
  <si>
    <t>Sp_Adm_All_Females_2012Newport</t>
  </si>
  <si>
    <t>Sp_Adm_All_Persons_2002Wales</t>
  </si>
  <si>
    <t>Sp_Adm_All_Persons_2002Least deprived fifth</t>
  </si>
  <si>
    <t>Sp_Adm_All_Persons_2002Next least deprived</t>
  </si>
  <si>
    <t>Sp_Adm_All_Persons_2002Middle deprived</t>
  </si>
  <si>
    <t>Sp_Adm_All_Persons_2002Next most deprived</t>
  </si>
  <si>
    <t>Sp_Adm_All_Persons_2002Most deprived fifth</t>
  </si>
  <si>
    <t>Sp_Adm_All_Persons_2002Betsi Cadwaladr UHB</t>
  </si>
  <si>
    <t>Sp_Adm_All_Persons_2002Isle of Anglesey</t>
  </si>
  <si>
    <t>Sp_Adm_All_Persons_2002Gwynedd</t>
  </si>
  <si>
    <t>Sp_Adm_All_Persons_2002Conwy</t>
  </si>
  <si>
    <t>Sp_Adm_All_Persons_2002Denbighshire</t>
  </si>
  <si>
    <t>Sp_Adm_All_Persons_2002Flintshire</t>
  </si>
  <si>
    <t>Sp_Adm_All_Persons_2002Wrexham</t>
  </si>
  <si>
    <t>Sp_Adm_All_Persons_2002Powys THB</t>
  </si>
  <si>
    <t>Sp_Adm_All_Persons_2002Hywel Dda HB</t>
  </si>
  <si>
    <t>Sp_Adm_All_Persons_2002Ceredigion</t>
  </si>
  <si>
    <t>Sp_Adm_All_Persons_2002Pembrokeshire</t>
  </si>
  <si>
    <t>Sp_Adm_All_Persons_2002Carmarthenshire</t>
  </si>
  <si>
    <t>Sp_Adm_All_Persons_2002ABM UHB</t>
  </si>
  <si>
    <t>Sp_Adm_All_Persons_2002Swansea</t>
  </si>
  <si>
    <t>Sp_Adm_All_Persons_2002Neath Port Talbot</t>
  </si>
  <si>
    <t>Sp_Adm_All_Persons_2002Bridgend</t>
  </si>
  <si>
    <t>Sp_Adm_All_Persons_2002Cardiff &amp; Vale UHB</t>
  </si>
  <si>
    <t>Sp_Adm_All_Persons_2002The Vale of Glamorgan</t>
  </si>
  <si>
    <t>Sp_Adm_All_Persons_2002Cardiff</t>
  </si>
  <si>
    <t>Sp_Adm_All_Persons_2002Cwm Taf HB</t>
  </si>
  <si>
    <t>Sp_Adm_All_Persons_2002Rhondda Cynon Taf</t>
  </si>
  <si>
    <t>Sp_Adm_All_Persons_2002Merthyr Tydfil</t>
  </si>
  <si>
    <t>Sp_Adm_All_Persons_2002Aneurin Bevan HB</t>
  </si>
  <si>
    <t>Sp_Adm_All_Persons_2002Caerphilly</t>
  </si>
  <si>
    <t>Sp_Adm_All_Persons_2002Blaenau Gwent</t>
  </si>
  <si>
    <t>Sp_Adm_All_Persons_2002Torfaen</t>
  </si>
  <si>
    <t>Sp_Adm_All_Persons_2002Monmouthshire</t>
  </si>
  <si>
    <t>Sp_Adm_All_Persons_2002Newport</t>
  </si>
  <si>
    <t>Sp_Adm_All_Persons_2003Wales</t>
  </si>
  <si>
    <t>Sp_Adm_All_Persons_2003Least deprived fifth</t>
  </si>
  <si>
    <t>Sp_Adm_All_Persons_2003Next least deprived</t>
  </si>
  <si>
    <t>Sp_Adm_All_Persons_2003Middle deprived</t>
  </si>
  <si>
    <t>Sp_Adm_All_Persons_2003Next most deprived</t>
  </si>
  <si>
    <t>Sp_Adm_All_Persons_2003Most deprived fifth</t>
  </si>
  <si>
    <t>Sp_Adm_All_Persons_2003Betsi Cadwaladr UHB</t>
  </si>
  <si>
    <t>Sp_Adm_All_Persons_2003Isle of Anglesey</t>
  </si>
  <si>
    <t>Sp_Adm_All_Persons_2003Gwynedd</t>
  </si>
  <si>
    <t>Sp_Adm_All_Persons_2003Conwy</t>
  </si>
  <si>
    <t>Sp_Adm_All_Persons_2003Denbighshire</t>
  </si>
  <si>
    <t>Sp_Adm_All_Persons_2003Flintshire</t>
  </si>
  <si>
    <t>Sp_Adm_All_Persons_2003Wrexham</t>
  </si>
  <si>
    <t>Sp_Adm_All_Persons_2003Powys THB</t>
  </si>
  <si>
    <t>Sp_Adm_All_Persons_2003Hywel Dda HB</t>
  </si>
  <si>
    <t>Sp_Adm_All_Persons_2003Ceredigion</t>
  </si>
  <si>
    <t>Sp_Adm_All_Persons_2003Pembrokeshire</t>
  </si>
  <si>
    <t>Sp_Adm_All_Persons_2003Carmarthenshire</t>
  </si>
  <si>
    <t>Sp_Adm_All_Persons_2003ABM UHB</t>
  </si>
  <si>
    <t>Sp_Adm_All_Persons_2003Swansea</t>
  </si>
  <si>
    <t>Sp_Adm_All_Persons_2003Neath Port Talbot</t>
  </si>
  <si>
    <t>Sp_Adm_All_Persons_2003Bridgend</t>
  </si>
  <si>
    <t>Sp_Adm_All_Persons_2003Cardiff &amp; Vale UHB</t>
  </si>
  <si>
    <t>Sp_Adm_All_Persons_2003The Vale of Glamorgan</t>
  </si>
  <si>
    <t>Sp_Adm_All_Persons_2003Cardiff</t>
  </si>
  <si>
    <t>Sp_Adm_All_Persons_2003Cwm Taf HB</t>
  </si>
  <si>
    <t>Sp_Adm_All_Persons_2003Rhondda Cynon Taf</t>
  </si>
  <si>
    <t>Sp_Adm_All_Persons_2003Merthyr Tydfil</t>
  </si>
  <si>
    <t>Sp_Adm_All_Persons_2003Aneurin Bevan HB</t>
  </si>
  <si>
    <t>Sp_Adm_All_Persons_2003Caerphilly</t>
  </si>
  <si>
    <t>Sp_Adm_All_Persons_2003Blaenau Gwent</t>
  </si>
  <si>
    <t>Sp_Adm_All_Persons_2003Torfaen</t>
  </si>
  <si>
    <t>Sp_Adm_All_Persons_2003Monmouthshire</t>
  </si>
  <si>
    <t>Sp_Adm_All_Persons_2003Newport</t>
  </si>
  <si>
    <t>Sp_Adm_All_Persons_2004Wales</t>
  </si>
  <si>
    <t>Sp_Adm_All_Persons_2004Least deprived fifth</t>
  </si>
  <si>
    <t>Sp_Adm_All_Persons_2004Next least deprived</t>
  </si>
  <si>
    <t>Sp_Adm_All_Persons_2004Middle deprived</t>
  </si>
  <si>
    <t>Sp_Adm_All_Persons_2004Next most deprived</t>
  </si>
  <si>
    <t>Sp_Adm_All_Persons_2004Most deprived fifth</t>
  </si>
  <si>
    <t>Sp_Adm_All_Persons_2004Betsi Cadwaladr UHB</t>
  </si>
  <si>
    <t>Sp_Adm_All_Persons_2004Isle of Anglesey</t>
  </si>
  <si>
    <t>Sp_Adm_All_Persons_2004Gwynedd</t>
  </si>
  <si>
    <t>Sp_Adm_All_Persons_2004Conwy</t>
  </si>
  <si>
    <t>Sp_Adm_All_Persons_2004Denbighshire</t>
  </si>
  <si>
    <t>Sp_Adm_All_Persons_2004Flintshire</t>
  </si>
  <si>
    <t>Sp_Adm_All_Persons_2004Wrexham</t>
  </si>
  <si>
    <t>Sp_Adm_All_Persons_2004Powys THB</t>
  </si>
  <si>
    <t>Sp_Adm_All_Persons_2004Hywel Dda HB</t>
  </si>
  <si>
    <t>Sp_Adm_All_Persons_2004Ceredigion</t>
  </si>
  <si>
    <t>Sp_Adm_All_Persons_2004Pembrokeshire</t>
  </si>
  <si>
    <t>Sp_Adm_All_Persons_2004Carmarthenshire</t>
  </si>
  <si>
    <t>Sp_Adm_All_Persons_2004ABM UHB</t>
  </si>
  <si>
    <t>Sp_Adm_All_Persons_2004Swansea</t>
  </si>
  <si>
    <t>Sp_Adm_All_Persons_2004Neath Port Talbot</t>
  </si>
  <si>
    <t>Sp_Adm_All_Persons_2004Bridgend</t>
  </si>
  <si>
    <t>Sp_Adm_All_Persons_2004Cardiff &amp; Vale UHB</t>
  </si>
  <si>
    <t>Sp_Adm_All_Persons_2004The Vale of Glamorgan</t>
  </si>
  <si>
    <t>Sp_Adm_All_Persons_2004Cardiff</t>
  </si>
  <si>
    <t>Sp_Adm_All_Persons_2004Cwm Taf HB</t>
  </si>
  <si>
    <t>Sp_Adm_All_Persons_2004Rhondda Cynon Taf</t>
  </si>
  <si>
    <t>Sp_Adm_All_Persons_2004Merthyr Tydfil</t>
  </si>
  <si>
    <t>Sp_Adm_All_Persons_2004Aneurin Bevan HB</t>
  </si>
  <si>
    <t>Sp_Adm_All_Persons_2004Caerphilly</t>
  </si>
  <si>
    <t>Sp_Adm_All_Persons_2004Blaenau Gwent</t>
  </si>
  <si>
    <t>Sp_Adm_All_Persons_2004Torfaen</t>
  </si>
  <si>
    <t>Sp_Adm_All_Persons_2004Monmouthshire</t>
  </si>
  <si>
    <t>Sp_Adm_All_Persons_2004Newport</t>
  </si>
  <si>
    <t>Sp_Adm_All_Persons_2005Wales</t>
  </si>
  <si>
    <t>Sp_Adm_All_Persons_2005Least deprived fifth</t>
  </si>
  <si>
    <t>Sp_Adm_All_Persons_2005Next least deprived</t>
  </si>
  <si>
    <t>Sp_Adm_All_Persons_2005Middle deprived</t>
  </si>
  <si>
    <t>Sp_Adm_All_Persons_2005Next most deprived</t>
  </si>
  <si>
    <t>Sp_Adm_All_Persons_2005Most deprived fifth</t>
  </si>
  <si>
    <t>Sp_Adm_All_Persons_2005Betsi Cadwaladr UHB</t>
  </si>
  <si>
    <t>Sp_Adm_All_Persons_2005Isle of Anglesey</t>
  </si>
  <si>
    <t>Sp_Adm_All_Persons_2005Gwynedd</t>
  </si>
  <si>
    <t>Sp_Adm_All_Persons_2005Conwy</t>
  </si>
  <si>
    <t>Sp_Adm_All_Persons_2005Denbighshire</t>
  </si>
  <si>
    <t>Sp_Adm_All_Persons_2005Flintshire</t>
  </si>
  <si>
    <t>Sp_Adm_All_Persons_2005Wrexham</t>
  </si>
  <si>
    <t>Sp_Adm_All_Persons_2005Powys THB</t>
  </si>
  <si>
    <t>Sp_Adm_All_Persons_2005Hywel Dda HB</t>
  </si>
  <si>
    <t>Sp_Adm_All_Persons_2005Ceredigion</t>
  </si>
  <si>
    <t>Sp_Adm_All_Persons_2005Pembrokeshire</t>
  </si>
  <si>
    <t>Sp_Adm_All_Persons_2005Carmarthenshire</t>
  </si>
  <si>
    <t>Sp_Adm_All_Persons_2005ABM UHB</t>
  </si>
  <si>
    <t>Sp_Adm_All_Persons_2005Swansea</t>
  </si>
  <si>
    <t>Sp_Adm_All_Persons_2005Neath Port Talbot</t>
  </si>
  <si>
    <t>Sp_Adm_All_Persons_2005Bridgend</t>
  </si>
  <si>
    <t>Sp_Adm_All_Persons_2005Cardiff &amp; Vale UHB</t>
  </si>
  <si>
    <t>Sp_Adm_All_Persons_2005The Vale of Glamorgan</t>
  </si>
  <si>
    <t>Sp_Adm_All_Persons_2005Cardiff</t>
  </si>
  <si>
    <t>Sp_Adm_All_Persons_2005Cwm Taf HB</t>
  </si>
  <si>
    <t>Sp_Adm_All_Persons_2005Rhondda Cynon Taf</t>
  </si>
  <si>
    <t>Sp_Adm_All_Persons_2005Merthyr Tydfil</t>
  </si>
  <si>
    <t>Sp_Adm_All_Persons_2005Aneurin Bevan HB</t>
  </si>
  <si>
    <t>Sp_Adm_All_Persons_2005Caerphilly</t>
  </si>
  <si>
    <t>Sp_Adm_All_Persons_2005Blaenau Gwent</t>
  </si>
  <si>
    <t>Sp_Adm_All_Persons_2005Torfaen</t>
  </si>
  <si>
    <t>Sp_Adm_All_Persons_2005Monmouthshire</t>
  </si>
  <si>
    <t>Sp_Adm_All_Persons_2005Newport</t>
  </si>
  <si>
    <t>Sp_Adm_All_Persons_2006Wales</t>
  </si>
  <si>
    <t>Sp_Adm_All_Persons_2006Least deprived fifth</t>
  </si>
  <si>
    <t>Sp_Adm_All_Persons_2006Next least deprived</t>
  </si>
  <si>
    <t>Sp_Adm_All_Persons_2006Middle deprived</t>
  </si>
  <si>
    <t>Sp_Adm_All_Persons_2006Next most deprived</t>
  </si>
  <si>
    <t>Sp_Adm_All_Persons_2006Most deprived fifth</t>
  </si>
  <si>
    <t>Sp_Adm_All_Persons_2006Betsi Cadwaladr UHB</t>
  </si>
  <si>
    <t>Sp_Adm_All_Persons_2006Isle of Anglesey</t>
  </si>
  <si>
    <t>Sp_Adm_All_Persons_2006Gwynedd</t>
  </si>
  <si>
    <t>Sp_Adm_All_Persons_2006Conwy</t>
  </si>
  <si>
    <t>Sp_Adm_All_Persons_2006Denbighshire</t>
  </si>
  <si>
    <t>Sp_Adm_All_Persons_2006Flintshire</t>
  </si>
  <si>
    <t>Sp_Adm_All_Persons_2006Wrexham</t>
  </si>
  <si>
    <t>Sp_Adm_All_Persons_2006Powys THB</t>
  </si>
  <si>
    <t>Sp_Adm_All_Persons_2006Hywel Dda HB</t>
  </si>
  <si>
    <t>Sp_Adm_All_Persons_2006Ceredigion</t>
  </si>
  <si>
    <t>Sp_Adm_All_Persons_2006Pembrokeshire</t>
  </si>
  <si>
    <t>Sp_Adm_All_Persons_2006Carmarthenshire</t>
  </si>
  <si>
    <t>Sp_Adm_All_Persons_2006ABM UHB</t>
  </si>
  <si>
    <t>Sp_Adm_All_Persons_2006Swansea</t>
  </si>
  <si>
    <t>Sp_Adm_All_Persons_2006Neath Port Talbot</t>
  </si>
  <si>
    <t>Sp_Adm_All_Persons_2006Bridgend</t>
  </si>
  <si>
    <t>Sp_Adm_All_Persons_2006Cardiff &amp; Vale UHB</t>
  </si>
  <si>
    <t>Sp_Adm_All_Persons_2006The Vale of Glamorgan</t>
  </si>
  <si>
    <t>Sp_Adm_All_Persons_2006Cardiff</t>
  </si>
  <si>
    <t>Sp_Adm_All_Persons_2006Cwm Taf HB</t>
  </si>
  <si>
    <t>Sp_Adm_All_Persons_2006Rhondda Cynon Taf</t>
  </si>
  <si>
    <t>Sp_Adm_All_Persons_2006Merthyr Tydfil</t>
  </si>
  <si>
    <t>Sp_Adm_All_Persons_2006Aneurin Bevan HB</t>
  </si>
  <si>
    <t>Sp_Adm_All_Persons_2006Caerphilly</t>
  </si>
  <si>
    <t>Sp_Adm_All_Persons_2006Blaenau Gwent</t>
  </si>
  <si>
    <t>Sp_Adm_All_Persons_2006Torfaen</t>
  </si>
  <si>
    <t>Sp_Adm_All_Persons_2006Monmouthshire</t>
  </si>
  <si>
    <t>Sp_Adm_All_Persons_2006Newport</t>
  </si>
  <si>
    <t>Sp_Adm_All_Persons_2007Wales</t>
  </si>
  <si>
    <t>Sp_Adm_All_Persons_2007Least deprived fifth</t>
  </si>
  <si>
    <t>Sp_Adm_All_Persons_2007Next least deprived</t>
  </si>
  <si>
    <t>Sp_Adm_All_Persons_2007Middle deprived</t>
  </si>
  <si>
    <t>Sp_Adm_All_Persons_2007Next most deprived</t>
  </si>
  <si>
    <t>Sp_Adm_All_Persons_2007Most deprived fifth</t>
  </si>
  <si>
    <t>Sp_Adm_All_Persons_2007Betsi Cadwaladr UHB</t>
  </si>
  <si>
    <t>Sp_Adm_All_Persons_2007Isle of Anglesey</t>
  </si>
  <si>
    <t>Sp_Adm_All_Persons_2007Gwynedd</t>
  </si>
  <si>
    <t>Sp_Adm_All_Persons_2007Conwy</t>
  </si>
  <si>
    <t>Sp_Adm_All_Persons_2007Denbighshire</t>
  </si>
  <si>
    <t>Sp_Adm_All_Persons_2007Flintshire</t>
  </si>
  <si>
    <t>Sp_Adm_All_Persons_2007Wrexham</t>
  </si>
  <si>
    <t>Sp_Adm_All_Persons_2007Powys THB</t>
  </si>
  <si>
    <t>Sp_Adm_All_Persons_2007Hywel Dda HB</t>
  </si>
  <si>
    <t>Sp_Adm_All_Persons_2007Ceredigion</t>
  </si>
  <si>
    <t>Sp_Adm_All_Persons_2007Pembrokeshire</t>
  </si>
  <si>
    <t>Sp_Adm_All_Persons_2007Carmarthenshire</t>
  </si>
  <si>
    <t>Sp_Adm_All_Persons_2007ABM UHB</t>
  </si>
  <si>
    <t>Sp_Adm_All_Persons_2007Swansea</t>
  </si>
  <si>
    <t>Sp_Adm_All_Persons_2007Neath Port Talbot</t>
  </si>
  <si>
    <t>Sp_Adm_All_Persons_2007Bridgend</t>
  </si>
  <si>
    <t>Sp_Adm_All_Persons_2007Cardiff &amp; Vale UHB</t>
  </si>
  <si>
    <t>Sp_Adm_All_Persons_2007The Vale of Glamorgan</t>
  </si>
  <si>
    <t>Sp_Adm_All_Persons_2007Cardiff</t>
  </si>
  <si>
    <t>Sp_Adm_All_Persons_2007Cwm Taf HB</t>
  </si>
  <si>
    <t>Sp_Adm_All_Persons_2007Rhondda Cynon Taf</t>
  </si>
  <si>
    <t>Sp_Adm_All_Persons_2007Merthyr Tydfil</t>
  </si>
  <si>
    <t>Sp_Adm_All_Persons_2007Aneurin Bevan HB</t>
  </si>
  <si>
    <t>Sp_Adm_All_Persons_2007Caerphilly</t>
  </si>
  <si>
    <t>Sp_Adm_All_Persons_2007Blaenau Gwent</t>
  </si>
  <si>
    <t>Sp_Adm_All_Persons_2007Torfaen</t>
  </si>
  <si>
    <t>Sp_Adm_All_Persons_2007Monmouthshire</t>
  </si>
  <si>
    <t>Sp_Adm_All_Persons_2007Newport</t>
  </si>
  <si>
    <t>Sp_Adm_All_Persons_2008Wales</t>
  </si>
  <si>
    <t>Sp_Adm_All_Persons_2008Least deprived fifth</t>
  </si>
  <si>
    <t>Sp_Adm_All_Persons_2008Next least deprived</t>
  </si>
  <si>
    <t>Sp_Adm_All_Persons_2008Middle deprived</t>
  </si>
  <si>
    <t>Sp_Adm_All_Persons_2008Next most deprived</t>
  </si>
  <si>
    <t>Sp_Adm_All_Persons_2008Most deprived fifth</t>
  </si>
  <si>
    <t>Sp_Adm_All_Persons_2008Betsi Cadwaladr UHB</t>
  </si>
  <si>
    <t>Sp_Adm_All_Persons_2008Isle of Anglesey</t>
  </si>
  <si>
    <t>Sp_Adm_All_Persons_2008Gwynedd</t>
  </si>
  <si>
    <t>Sp_Adm_All_Persons_2008Conwy</t>
  </si>
  <si>
    <t>Sp_Adm_All_Persons_2008Denbighshire</t>
  </si>
  <si>
    <t>Sp_Adm_All_Persons_2008Flintshire</t>
  </si>
  <si>
    <t>Sp_Adm_All_Persons_2008Wrexham</t>
  </si>
  <si>
    <t>Sp_Adm_All_Persons_2008Powys THB</t>
  </si>
  <si>
    <t>Sp_Adm_All_Persons_2008Hywel Dda HB</t>
  </si>
  <si>
    <t>Sp_Adm_All_Persons_2008Ceredigion</t>
  </si>
  <si>
    <t>Sp_Adm_All_Persons_2008Pembrokeshire</t>
  </si>
  <si>
    <t>Sp_Adm_All_Persons_2008Carmarthenshire</t>
  </si>
  <si>
    <t>Sp_Adm_All_Persons_2008ABM UHB</t>
  </si>
  <si>
    <t>Sp_Adm_All_Persons_2008Swansea</t>
  </si>
  <si>
    <t>Sp_Adm_All_Persons_2008Neath Port Talbot</t>
  </si>
  <si>
    <t>Sp_Adm_All_Persons_2008Bridgend</t>
  </si>
  <si>
    <t>Sp_Adm_All_Persons_2008Cardiff &amp; Vale UHB</t>
  </si>
  <si>
    <t>Sp_Adm_All_Persons_2008The Vale of Glamorgan</t>
  </si>
  <si>
    <t>Sp_Adm_All_Persons_2008Cardiff</t>
  </si>
  <si>
    <t>Sp_Adm_All_Persons_2008Cwm Taf HB</t>
  </si>
  <si>
    <t>Sp_Adm_All_Persons_2008Rhondda Cynon Taf</t>
  </si>
  <si>
    <t>Sp_Adm_All_Persons_2008Merthyr Tydfil</t>
  </si>
  <si>
    <t>Sp_Adm_All_Persons_2008Aneurin Bevan HB</t>
  </si>
  <si>
    <t>Sp_Adm_All_Persons_2008Caerphilly</t>
  </si>
  <si>
    <t>Sp_Adm_All_Persons_2008Blaenau Gwent</t>
  </si>
  <si>
    <t>Sp_Adm_All_Persons_2008Torfaen</t>
  </si>
  <si>
    <t>Sp_Adm_All_Persons_2008Monmouthshire</t>
  </si>
  <si>
    <t>Sp_Adm_All_Persons_2008Newport</t>
  </si>
  <si>
    <t>Sp_Adm_All_Persons_2009Wales</t>
  </si>
  <si>
    <t>Sp_Adm_All_Persons_2009Least deprived fifth</t>
  </si>
  <si>
    <t>Sp_Adm_All_Persons_2009Next least deprived</t>
  </si>
  <si>
    <t>Sp_Adm_All_Persons_2009Middle deprived</t>
  </si>
  <si>
    <t>Sp_Adm_All_Persons_2009Next most deprived</t>
  </si>
  <si>
    <t>Sp_Adm_All_Persons_2009Most deprived fifth</t>
  </si>
  <si>
    <t>Sp_Adm_All_Persons_2009Betsi Cadwaladr UHB</t>
  </si>
  <si>
    <t>Sp_Adm_All_Persons_2009Isle of Anglesey</t>
  </si>
  <si>
    <t>Sp_Adm_All_Persons_2009Gwynedd</t>
  </si>
  <si>
    <t>Sp_Adm_All_Persons_2009Conwy</t>
  </si>
  <si>
    <t>Sp_Adm_All_Persons_2009Denbighshire</t>
  </si>
  <si>
    <t>Sp_Adm_All_Persons_2009Flintshire</t>
  </si>
  <si>
    <t>Sp_Adm_All_Persons_2009Wrexham</t>
  </si>
  <si>
    <t>Sp_Adm_All_Persons_2009Powys THB</t>
  </si>
  <si>
    <t>Sp_Adm_All_Persons_2009Hywel Dda HB</t>
  </si>
  <si>
    <t>Sp_Adm_All_Persons_2009Ceredigion</t>
  </si>
  <si>
    <t>Sp_Adm_All_Persons_2009Pembrokeshire</t>
  </si>
  <si>
    <t>Sp_Adm_All_Persons_2009Carmarthenshire</t>
  </si>
  <si>
    <t>Sp_Adm_All_Persons_2009ABM UHB</t>
  </si>
  <si>
    <t>Sp_Adm_All_Persons_2009Swansea</t>
  </si>
  <si>
    <t>Sp_Adm_All_Persons_2009Neath Port Talbot</t>
  </si>
  <si>
    <t>Sp_Adm_All_Persons_2009Bridgend</t>
  </si>
  <si>
    <t>Sp_Adm_All_Persons_2009Cardiff &amp; Vale UHB</t>
  </si>
  <si>
    <t>Sp_Adm_All_Persons_2009The Vale of Glamorgan</t>
  </si>
  <si>
    <t>Sp_Adm_All_Persons_2009Cardiff</t>
  </si>
  <si>
    <t>Sp_Adm_All_Persons_2009Cwm Taf HB</t>
  </si>
  <si>
    <t>Sp_Adm_All_Persons_2009Rhondda Cynon Taf</t>
  </si>
  <si>
    <t>Sp_Adm_All_Persons_2009Merthyr Tydfil</t>
  </si>
  <si>
    <t>Sp_Adm_All_Persons_2009Aneurin Bevan HB</t>
  </si>
  <si>
    <t>Sp_Adm_All_Persons_2009Caerphilly</t>
  </si>
  <si>
    <t>Sp_Adm_All_Persons_2009Blaenau Gwent</t>
  </si>
  <si>
    <t>Sp_Adm_All_Persons_2009Torfaen</t>
  </si>
  <si>
    <t>Sp_Adm_All_Persons_2009Monmouthshire</t>
  </si>
  <si>
    <t>Sp_Adm_All_Persons_2009Newport</t>
  </si>
  <si>
    <t>Sp_Adm_All_Persons_2010Wales</t>
  </si>
  <si>
    <t>Sp_Adm_All_Persons_2010Least deprived fifth</t>
  </si>
  <si>
    <t>Sp_Adm_All_Persons_2010Next least deprived</t>
  </si>
  <si>
    <t>Sp_Adm_All_Persons_2010Middle deprived</t>
  </si>
  <si>
    <t>Sp_Adm_All_Persons_2010Next most deprived</t>
  </si>
  <si>
    <t>Sp_Adm_All_Persons_2010Most deprived fifth</t>
  </si>
  <si>
    <t>Sp_Adm_All_Persons_2010Betsi Cadwaladr UHB</t>
  </si>
  <si>
    <t>Sp_Adm_All_Persons_2010Isle of Anglesey</t>
  </si>
  <si>
    <t>Sp_Adm_All_Persons_2010Gwynedd</t>
  </si>
  <si>
    <t>Sp_Adm_All_Persons_2010Conwy</t>
  </si>
  <si>
    <t>Sp_Adm_All_Persons_2010Denbighshire</t>
  </si>
  <si>
    <t>Sp_Adm_All_Persons_2010Flintshire</t>
  </si>
  <si>
    <t>Sp_Adm_All_Persons_2010Wrexham</t>
  </si>
  <si>
    <t>Sp_Adm_All_Persons_2010Powys THB</t>
  </si>
  <si>
    <t>Sp_Adm_All_Persons_2010Hywel Dda HB</t>
  </si>
  <si>
    <t>Sp_Adm_All_Persons_2010Ceredigion</t>
  </si>
  <si>
    <t>Sp_Adm_All_Persons_2010Pembrokeshire</t>
  </si>
  <si>
    <t>Sp_Adm_All_Persons_2010Carmarthenshire</t>
  </si>
  <si>
    <t>Sp_Adm_All_Persons_2010ABM UHB</t>
  </si>
  <si>
    <t>Sp_Adm_All_Persons_2010Swansea</t>
  </si>
  <si>
    <t>Sp_Adm_All_Persons_2010Neath Port Talbot</t>
  </si>
  <si>
    <t>Sp_Adm_All_Persons_2010Bridgend</t>
  </si>
  <si>
    <t>Sp_Adm_All_Persons_2010Cardiff &amp; Vale UHB</t>
  </si>
  <si>
    <t>Sp_Adm_All_Persons_2010The Vale of Glamorgan</t>
  </si>
  <si>
    <t>Sp_Adm_All_Persons_2010Cardiff</t>
  </si>
  <si>
    <t>Sp_Adm_All_Persons_2010Cwm Taf HB</t>
  </si>
  <si>
    <t>Sp_Adm_All_Persons_2010Rhondda Cynon Taf</t>
  </si>
  <si>
    <t>Sp_Adm_All_Persons_2010Merthyr Tydfil</t>
  </si>
  <si>
    <t>Sp_Adm_All_Persons_2010Aneurin Bevan HB</t>
  </si>
  <si>
    <t>Sp_Adm_All_Persons_2010Caerphilly</t>
  </si>
  <si>
    <t>Sp_Adm_All_Persons_2010Blaenau Gwent</t>
  </si>
  <si>
    <t>Sp_Adm_All_Persons_2010Torfaen</t>
  </si>
  <si>
    <t>Sp_Adm_All_Persons_2010Monmouthshire</t>
  </si>
  <si>
    <t>Sp_Adm_All_Persons_2010Newport</t>
  </si>
  <si>
    <t>Sp_Adm_All_Persons_2011Wales</t>
  </si>
  <si>
    <t>Sp_Adm_All_Persons_2011Least deprived fifth</t>
  </si>
  <si>
    <t>Sp_Adm_All_Persons_2011Next least deprived</t>
  </si>
  <si>
    <t>Sp_Adm_All_Persons_2011Middle deprived</t>
  </si>
  <si>
    <t>Sp_Adm_All_Persons_2011Next most deprived</t>
  </si>
  <si>
    <t>Sp_Adm_All_Persons_2011Most deprived fifth</t>
  </si>
  <si>
    <t>Sp_Adm_All_Persons_2011Betsi Cadwaladr UHB</t>
  </si>
  <si>
    <t>Sp_Adm_All_Persons_2011Isle of Anglesey</t>
  </si>
  <si>
    <t>Sp_Adm_All_Persons_2011Gwynedd</t>
  </si>
  <si>
    <t>Sp_Adm_All_Persons_2011Conwy</t>
  </si>
  <si>
    <t>Sp_Adm_All_Persons_2011Denbighshire</t>
  </si>
  <si>
    <t>Sp_Adm_All_Persons_2011Flintshire</t>
  </si>
  <si>
    <t>Sp_Adm_All_Persons_2011Wrexham</t>
  </si>
  <si>
    <t>Sp_Adm_All_Persons_2011Powys THB</t>
  </si>
  <si>
    <t>Sp_Adm_All_Persons_2011Hywel Dda HB</t>
  </si>
  <si>
    <t>Sp_Adm_All_Persons_2011Ceredigion</t>
  </si>
  <si>
    <t>Sp_Adm_All_Persons_2011Pembrokeshire</t>
  </si>
  <si>
    <t>Sp_Adm_All_Persons_2011Carmarthenshire</t>
  </si>
  <si>
    <t>Sp_Adm_All_Persons_2011ABM UHB</t>
  </si>
  <si>
    <t>Sp_Adm_All_Persons_2011Swansea</t>
  </si>
  <si>
    <t>Sp_Adm_All_Persons_2011Neath Port Talbot</t>
  </si>
  <si>
    <t>Sp_Adm_All_Persons_2011Bridgend</t>
  </si>
  <si>
    <t>Sp_Adm_All_Persons_2011Cardiff &amp; Vale UHB</t>
  </si>
  <si>
    <t>Sp_Adm_All_Persons_2011The Vale of Glamorgan</t>
  </si>
  <si>
    <t>Sp_Adm_All_Persons_2011Cardiff</t>
  </si>
  <si>
    <t>Sp_Adm_All_Persons_2011Cwm Taf HB</t>
  </si>
  <si>
    <t>Sp_Adm_All_Persons_2011Rhondda Cynon Taf</t>
  </si>
  <si>
    <t>Sp_Adm_All_Persons_2011Merthyr Tydfil</t>
  </si>
  <si>
    <t>Sp_Adm_All_Persons_2011Aneurin Bevan HB</t>
  </si>
  <si>
    <t>Sp_Adm_All_Persons_2011Caerphilly</t>
  </si>
  <si>
    <t>Sp_Adm_All_Persons_2011Blaenau Gwent</t>
  </si>
  <si>
    <t>Sp_Adm_All_Persons_2011Torfaen</t>
  </si>
  <si>
    <t>Sp_Adm_All_Persons_2011Monmouthshire</t>
  </si>
  <si>
    <t>Sp_Adm_All_Persons_2011Newport</t>
  </si>
  <si>
    <t>Sp_Adm_All_Persons_2012Wales</t>
  </si>
  <si>
    <t>Sp_Adm_All_Persons_2012Least deprived fifth</t>
  </si>
  <si>
    <t>Sp_Adm_All_Persons_2012Next least deprived</t>
  </si>
  <si>
    <t>Sp_Adm_All_Persons_2012Middle deprived</t>
  </si>
  <si>
    <t>Sp_Adm_All_Persons_2012Next most deprived</t>
  </si>
  <si>
    <t>Sp_Adm_All_Persons_2012Most deprived fifth</t>
  </si>
  <si>
    <t>Sp_Adm_All_Persons_2012Betsi Cadwaladr UHB</t>
  </si>
  <si>
    <t>Sp_Adm_All_Persons_2012Isle of Anglesey</t>
  </si>
  <si>
    <t>Sp_Adm_All_Persons_2012Gwynedd</t>
  </si>
  <si>
    <t>Sp_Adm_All_Persons_2012Conwy</t>
  </si>
  <si>
    <t>Sp_Adm_All_Persons_2012Denbighshire</t>
  </si>
  <si>
    <t>Sp_Adm_All_Persons_2012Flintshire</t>
  </si>
  <si>
    <t>Sp_Adm_All_Persons_2012Wrexham</t>
  </si>
  <si>
    <t>Sp_Adm_All_Persons_2012Powys THB</t>
  </si>
  <si>
    <t>Sp_Adm_All_Persons_2012Hywel Dda HB</t>
  </si>
  <si>
    <t>Sp_Adm_All_Persons_2012Ceredigion</t>
  </si>
  <si>
    <t>Sp_Adm_All_Persons_2012Pembrokeshire</t>
  </si>
  <si>
    <t>Sp_Adm_All_Persons_2012Carmarthenshire</t>
  </si>
  <si>
    <t>Sp_Adm_All_Persons_2012ABM UHB</t>
  </si>
  <si>
    <t>Sp_Adm_All_Persons_2012Swansea</t>
  </si>
  <si>
    <t>Sp_Adm_All_Persons_2012Neath Port Talbot</t>
  </si>
  <si>
    <t>Sp_Adm_All_Persons_2012Bridgend</t>
  </si>
  <si>
    <t>Sp_Adm_All_Persons_2012Cardiff &amp; Vale UHB</t>
  </si>
  <si>
    <t>Sp_Adm_All_Persons_2012The Vale of Glamorgan</t>
  </si>
  <si>
    <t>Sp_Adm_All_Persons_2012Cardiff</t>
  </si>
  <si>
    <t>Sp_Adm_All_Persons_2012Cwm Taf HB</t>
  </si>
  <si>
    <t>Sp_Adm_All_Persons_2012Rhondda Cynon Taf</t>
  </si>
  <si>
    <t>Sp_Adm_All_Persons_2012Merthyr Tydfil</t>
  </si>
  <si>
    <t>Sp_Adm_All_Persons_2012Aneurin Bevan HB</t>
  </si>
  <si>
    <t>Sp_Adm_All_Persons_2012Caerphilly</t>
  </si>
  <si>
    <t>Sp_Adm_All_Persons_2012Blaenau Gwent</t>
  </si>
  <si>
    <t>Sp_Adm_All_Persons_2012Torfaen</t>
  </si>
  <si>
    <t>Sp_Adm_All_Persons_2012Monmouthshire</t>
  </si>
  <si>
    <t>Sp_Adm_All_Persons_2012Newport</t>
  </si>
  <si>
    <t>Att_Adm_P2_Persons_2002Wales</t>
  </si>
  <si>
    <t>Att_Adm_P2_Persons_2002Least deprived fifth</t>
  </si>
  <si>
    <t>Att_Adm_P2_Persons_2002Next least deprived</t>
  </si>
  <si>
    <t>Att_Adm_P2_Persons_2002Middle deprived</t>
  </si>
  <si>
    <t>Att_Adm_P2_Persons_2002Next most deprived</t>
  </si>
  <si>
    <t>Att_Adm_P2_Persons_2002Most deprived fifth</t>
  </si>
  <si>
    <t>Att_Adm_P2_Persons_2002Betsi Cadwaladr UHB</t>
  </si>
  <si>
    <t>Att_Adm_P2_Persons_2002Isle of Anglesey</t>
  </si>
  <si>
    <t>Att_Adm_P2_Persons_2002Gwynedd</t>
  </si>
  <si>
    <t>Att_Adm_P2_Persons_2002Conwy</t>
  </si>
  <si>
    <t>Att_Adm_P2_Persons_2002Denbighshire</t>
  </si>
  <si>
    <t>Att_Adm_P2_Persons_2002Flintshire</t>
  </si>
  <si>
    <t>Att_Adm_P2_Persons_2002Wrexham</t>
  </si>
  <si>
    <t>Att_Adm_P2_Persons_2002Powys THB</t>
  </si>
  <si>
    <t>Att_Adm_P2_Persons_2002Hywel Dda HB</t>
  </si>
  <si>
    <t>Att_Adm_P2_Persons_2002Ceredigion</t>
  </si>
  <si>
    <t>Att_Adm_P2_Persons_2002Pembrokeshire</t>
  </si>
  <si>
    <t>Att_Adm_P2_Persons_2002Carmarthenshire</t>
  </si>
  <si>
    <t>Att_Adm_P2_Persons_2002ABM UHB</t>
  </si>
  <si>
    <t>Att_Adm_P2_Persons_2002Swansea</t>
  </si>
  <si>
    <t>Att_Adm_P2_Persons_2002Neath Port Talbot</t>
  </si>
  <si>
    <t>Att_Adm_P2_Persons_2002Bridgend</t>
  </si>
  <si>
    <t>Att_Adm_P2_Persons_2002Cardiff &amp; Vale UHB</t>
  </si>
  <si>
    <t>Att_Adm_P2_Persons_2002The Vale of Glamorgan</t>
  </si>
  <si>
    <t>Att_Adm_P2_Persons_2002Cardiff</t>
  </si>
  <si>
    <t>Att_Adm_P2_Persons_2002Cwm Taf HB</t>
  </si>
  <si>
    <t>Att_Adm_P2_Persons_2002Rhondda Cynon Taf</t>
  </si>
  <si>
    <t>Att_Adm_P2_Persons_2002Merthyr Tydfil</t>
  </si>
  <si>
    <t>Att_Adm_P2_Persons_2002Aneurin Bevan HB</t>
  </si>
  <si>
    <t>Att_Adm_P2_Persons_2002Caerphilly</t>
  </si>
  <si>
    <t>Att_Adm_P2_Persons_2002Blaenau Gwent</t>
  </si>
  <si>
    <t>Att_Adm_P2_Persons_2002Torfaen</t>
  </si>
  <si>
    <t>Att_Adm_P2_Persons_2002Monmouthshire</t>
  </si>
  <si>
    <t>Att_Adm_P2_Persons_2002Newport</t>
  </si>
  <si>
    <t>Att_Adm_P2_Persons_2003Wales</t>
  </si>
  <si>
    <t>Att_Adm_P2_Persons_2003Least deprived fifth</t>
  </si>
  <si>
    <t>Att_Adm_P2_Persons_2003Next least deprived</t>
  </si>
  <si>
    <t>Att_Adm_P2_Persons_2003Middle deprived</t>
  </si>
  <si>
    <t>Att_Adm_P2_Persons_2003Next most deprived</t>
  </si>
  <si>
    <t>Att_Adm_P2_Persons_2003Most deprived fifth</t>
  </si>
  <si>
    <t>Att_Adm_P2_Persons_2003Betsi Cadwaladr UHB</t>
  </si>
  <si>
    <t>Att_Adm_P2_Persons_2003Isle of Anglesey</t>
  </si>
  <si>
    <t>Att_Adm_P2_Persons_2003Gwynedd</t>
  </si>
  <si>
    <t>Att_Adm_P2_Persons_2003Conwy</t>
  </si>
  <si>
    <t>Att_Adm_P2_Persons_2003Denbighshire</t>
  </si>
  <si>
    <t>Att_Adm_P2_Persons_2003Flintshire</t>
  </si>
  <si>
    <t>Att_Adm_P2_Persons_2003Wrexham</t>
  </si>
  <si>
    <t>Att_Adm_P2_Persons_2003Powys THB</t>
  </si>
  <si>
    <t>Att_Adm_P2_Persons_2003Hywel Dda HB</t>
  </si>
  <si>
    <t>Att_Adm_P2_Persons_2003Ceredigion</t>
  </si>
  <si>
    <t>Att_Adm_P2_Persons_2003Pembrokeshire</t>
  </si>
  <si>
    <t>Att_Adm_P2_Persons_2003Carmarthenshire</t>
  </si>
  <si>
    <t>Att_Adm_P2_Persons_2003ABM UHB</t>
  </si>
  <si>
    <t>Att_Adm_P2_Persons_2003Swansea</t>
  </si>
  <si>
    <t>Att_Adm_P2_Persons_2003Neath Port Talbot</t>
  </si>
  <si>
    <t>Att_Adm_P2_Persons_2003Bridgend</t>
  </si>
  <si>
    <t>Att_Adm_P2_Persons_2003Cardiff &amp; Vale UHB</t>
  </si>
  <si>
    <t>Att_Adm_P2_Persons_2003The Vale of Glamorgan</t>
  </si>
  <si>
    <t>Att_Adm_P2_Persons_2003Cardiff</t>
  </si>
  <si>
    <t>Att_Adm_P2_Persons_2003Cwm Taf HB</t>
  </si>
  <si>
    <t>Att_Adm_P2_Persons_2003Rhondda Cynon Taf</t>
  </si>
  <si>
    <t>Att_Adm_P2_Persons_2003Merthyr Tydfil</t>
  </si>
  <si>
    <t>Att_Adm_P2_Persons_2003Aneurin Bevan HB</t>
  </si>
  <si>
    <t>Att_Adm_P2_Persons_2003Caerphilly</t>
  </si>
  <si>
    <t>Att_Adm_P2_Persons_2003Blaenau Gwent</t>
  </si>
  <si>
    <t>Att_Adm_P2_Persons_2003Torfaen</t>
  </si>
  <si>
    <t>Att_Adm_P2_Persons_2003Monmouthshire</t>
  </si>
  <si>
    <t>Att_Adm_P2_Persons_2003Newport</t>
  </si>
  <si>
    <t>Att_Adm_P2_Persons_2004Wales</t>
  </si>
  <si>
    <t>Att_Adm_P2_Persons_2004Least deprived fifth</t>
  </si>
  <si>
    <t>Att_Adm_P2_Persons_2004Next least deprived</t>
  </si>
  <si>
    <t>Att_Adm_P2_Persons_2004Middle deprived</t>
  </si>
  <si>
    <t>Att_Adm_P2_Persons_2004Next most deprived</t>
  </si>
  <si>
    <t>Att_Adm_P2_Persons_2004Most deprived fifth</t>
  </si>
  <si>
    <t>Att_Adm_P2_Persons_2004Betsi Cadwaladr UHB</t>
  </si>
  <si>
    <t>Att_Adm_P2_Persons_2004Isle of Anglesey</t>
  </si>
  <si>
    <t>Att_Adm_P2_Persons_2004Gwynedd</t>
  </si>
  <si>
    <t>Att_Adm_P2_Persons_2004Conwy</t>
  </si>
  <si>
    <t>Att_Adm_P2_Persons_2004Denbighshire</t>
  </si>
  <si>
    <t>Att_Adm_P2_Persons_2004Flintshire</t>
  </si>
  <si>
    <t>Att_Adm_P2_Persons_2004Wrexham</t>
  </si>
  <si>
    <t>Att_Adm_P2_Persons_2004Powys THB</t>
  </si>
  <si>
    <t>Att_Adm_P2_Persons_2004Hywel Dda HB</t>
  </si>
  <si>
    <t>Att_Adm_P2_Persons_2004Ceredigion</t>
  </si>
  <si>
    <t>Att_Adm_P2_Persons_2004Pembrokeshire</t>
  </si>
  <si>
    <t>Att_Adm_P2_Persons_2004Carmarthenshire</t>
  </si>
  <si>
    <t>Att_Adm_P2_Persons_2004ABM UHB</t>
  </si>
  <si>
    <t>Att_Adm_P2_Persons_2004Swansea</t>
  </si>
  <si>
    <t>Att_Adm_P2_Persons_2004Neath Port Talbot</t>
  </si>
  <si>
    <t>Att_Adm_P2_Persons_2004Bridgend</t>
  </si>
  <si>
    <t>Att_Adm_P2_Persons_2004Cardiff &amp; Vale UHB</t>
  </si>
  <si>
    <t>Att_Adm_P2_Persons_2004The Vale of Glamorgan</t>
  </si>
  <si>
    <t>Att_Adm_P2_Persons_2004Cardiff</t>
  </si>
  <si>
    <t>Att_Adm_P2_Persons_2004Cwm Taf HB</t>
  </si>
  <si>
    <t>Att_Adm_P2_Persons_2004Rhondda Cynon Taf</t>
  </si>
  <si>
    <t>Att_Adm_P2_Persons_2004Merthyr Tydfil</t>
  </si>
  <si>
    <t>Att_Adm_P2_Persons_2004Aneurin Bevan HB</t>
  </si>
  <si>
    <t>Att_Adm_P2_Persons_2004Caerphilly</t>
  </si>
  <si>
    <t>Att_Adm_P2_Persons_2004Blaenau Gwent</t>
  </si>
  <si>
    <t>Att_Adm_P2_Persons_2004Torfaen</t>
  </si>
  <si>
    <t>Att_Adm_P2_Persons_2004Monmouthshire</t>
  </si>
  <si>
    <t>Att_Adm_P2_Persons_2004Newport</t>
  </si>
  <si>
    <t>Att_Adm_P2_Persons_2005Wales</t>
  </si>
  <si>
    <t>Att_Adm_P2_Persons_2005Least deprived fifth</t>
  </si>
  <si>
    <t>Att_Adm_P2_Persons_2005Next least deprived</t>
  </si>
  <si>
    <t>Att_Adm_P2_Persons_2005Middle deprived</t>
  </si>
  <si>
    <t>Att_Adm_P2_Persons_2005Next most deprived</t>
  </si>
  <si>
    <t>Att_Adm_P2_Persons_2005Most deprived fifth</t>
  </si>
  <si>
    <t>Att_Adm_P2_Persons_2005Betsi Cadwaladr UHB</t>
  </si>
  <si>
    <t>Att_Adm_P2_Persons_2005Isle of Anglesey</t>
  </si>
  <si>
    <t>Att_Adm_P2_Persons_2005Gwynedd</t>
  </si>
  <si>
    <t>Att_Adm_P2_Persons_2005Conwy</t>
  </si>
  <si>
    <t>Att_Adm_P2_Persons_2005Denbighshire</t>
  </si>
  <si>
    <t>Att_Adm_P2_Persons_2005Flintshire</t>
  </si>
  <si>
    <t>Att_Adm_P2_Persons_2005Wrexham</t>
  </si>
  <si>
    <t>Att_Adm_P2_Persons_2005Powys THB</t>
  </si>
  <si>
    <t>Att_Adm_P2_Persons_2005Hywel Dda HB</t>
  </si>
  <si>
    <t>Att_Adm_P2_Persons_2005Ceredigion</t>
  </si>
  <si>
    <t>Att_Adm_P2_Persons_2005Pembrokeshire</t>
  </si>
  <si>
    <t>Att_Adm_P2_Persons_2005Carmarthenshire</t>
  </si>
  <si>
    <t>Att_Adm_P2_Persons_2005ABM UHB</t>
  </si>
  <si>
    <t>Att_Adm_P2_Persons_2005Swansea</t>
  </si>
  <si>
    <t>Att_Adm_P2_Persons_2005Neath Port Talbot</t>
  </si>
  <si>
    <t>Att_Adm_P2_Persons_2005Bridgend</t>
  </si>
  <si>
    <t>Att_Adm_P2_Persons_2005Cardiff &amp; Vale UHB</t>
  </si>
  <si>
    <t>Att_Adm_P2_Persons_2005The Vale of Glamorgan</t>
  </si>
  <si>
    <t>Att_Adm_P2_Persons_2005Cardiff</t>
  </si>
  <si>
    <t>Att_Adm_P2_Persons_2005Cwm Taf HB</t>
  </si>
  <si>
    <t>Att_Adm_P2_Persons_2005Rhondda Cynon Taf</t>
  </si>
  <si>
    <t>Att_Adm_P2_Persons_2005Merthyr Tydfil</t>
  </si>
  <si>
    <t>Att_Adm_P2_Persons_2005Aneurin Bevan HB</t>
  </si>
  <si>
    <t>Att_Adm_P2_Persons_2005Caerphilly</t>
  </si>
  <si>
    <t>Att_Adm_P2_Persons_2005Blaenau Gwent</t>
  </si>
  <si>
    <t>Att_Adm_P2_Persons_2005Torfaen</t>
  </si>
  <si>
    <t>Att_Adm_P2_Persons_2005Monmouthshire</t>
  </si>
  <si>
    <t>Att_Adm_P2_Persons_2005Newport</t>
  </si>
  <si>
    <t>Att_Adm_P2_Persons_2006Wales</t>
  </si>
  <si>
    <t>Att_Adm_P2_Persons_2006Least deprived fifth</t>
  </si>
  <si>
    <t>Att_Adm_P2_Persons_2006Next least deprived</t>
  </si>
  <si>
    <t>Att_Adm_P2_Persons_2006Middle deprived</t>
  </si>
  <si>
    <t>Att_Adm_P2_Persons_2006Next most deprived</t>
  </si>
  <si>
    <t>Att_Adm_P2_Persons_2006Most deprived fifth</t>
  </si>
  <si>
    <t>Att_Adm_P2_Persons_2006Betsi Cadwaladr UHB</t>
  </si>
  <si>
    <t>Att_Adm_P2_Persons_2006Isle of Anglesey</t>
  </si>
  <si>
    <t>Att_Adm_P2_Persons_2006Gwynedd</t>
  </si>
  <si>
    <t>Att_Adm_P2_Persons_2006Conwy</t>
  </si>
  <si>
    <t>Att_Adm_P2_Persons_2006Denbighshire</t>
  </si>
  <si>
    <t>Att_Adm_P2_Persons_2006Flintshire</t>
  </si>
  <si>
    <t>Att_Adm_P2_Persons_2006Wrexham</t>
  </si>
  <si>
    <t>Att_Adm_P2_Persons_2006Powys THB</t>
  </si>
  <si>
    <t>Att_Adm_P2_Persons_2006Hywel Dda HB</t>
  </si>
  <si>
    <t>Att_Adm_P2_Persons_2006Ceredigion</t>
  </si>
  <si>
    <t>Att_Adm_P2_Persons_2006Pembrokeshire</t>
  </si>
  <si>
    <t>Att_Adm_P2_Persons_2006Carmarthenshire</t>
  </si>
  <si>
    <t>Att_Adm_P2_Persons_2006ABM UHB</t>
  </si>
  <si>
    <t>Att_Adm_P2_Persons_2006Swansea</t>
  </si>
  <si>
    <t>Att_Adm_P2_Persons_2006Neath Port Talbot</t>
  </si>
  <si>
    <t>Att_Adm_P2_Persons_2006Bridgend</t>
  </si>
  <si>
    <t>Att_Adm_P2_Persons_2006Cardiff &amp; Vale UHB</t>
  </si>
  <si>
    <t>Att_Adm_P2_Persons_2006The Vale of Glamorgan</t>
  </si>
  <si>
    <t>Att_Adm_P2_Persons_2006Cardiff</t>
  </si>
  <si>
    <t>Att_Adm_P2_Persons_2006Cwm Taf HB</t>
  </si>
  <si>
    <t>Att_Adm_P2_Persons_2006Rhondda Cynon Taf</t>
  </si>
  <si>
    <t>Att_Adm_P2_Persons_2006Merthyr Tydfil</t>
  </si>
  <si>
    <t>Att_Adm_P2_Persons_2006Aneurin Bevan HB</t>
  </si>
  <si>
    <t>Att_Adm_P2_Persons_2006Caerphilly</t>
  </si>
  <si>
    <t>Att_Adm_P2_Persons_2006Blaenau Gwent</t>
  </si>
  <si>
    <t>Att_Adm_P2_Persons_2006Torfaen</t>
  </si>
  <si>
    <t>Att_Adm_P2_Persons_2006Monmouthshire</t>
  </si>
  <si>
    <t>Att_Adm_P2_Persons_2006Newport</t>
  </si>
  <si>
    <t>Att_Adm_P2_Persons_2007Wales</t>
  </si>
  <si>
    <t>Att_Adm_P2_Persons_2007Least deprived fifth</t>
  </si>
  <si>
    <t>Att_Adm_P2_Persons_2007Next least deprived</t>
  </si>
  <si>
    <t>Att_Adm_P2_Persons_2007Middle deprived</t>
  </si>
  <si>
    <t>Att_Adm_P2_Persons_2007Next most deprived</t>
  </si>
  <si>
    <t>Att_Adm_P2_Persons_2007Most deprived fifth</t>
  </si>
  <si>
    <t>Att_Adm_P2_Persons_2007Betsi Cadwaladr UHB</t>
  </si>
  <si>
    <t>Att_Adm_P2_Persons_2007Isle of Anglesey</t>
  </si>
  <si>
    <t>Att_Adm_P2_Persons_2007Gwynedd</t>
  </si>
  <si>
    <t>Att_Adm_P2_Persons_2007Conwy</t>
  </si>
  <si>
    <t>Att_Adm_P2_Persons_2007Denbighshire</t>
  </si>
  <si>
    <t>Att_Adm_P2_Persons_2007Flintshire</t>
  </si>
  <si>
    <t>Att_Adm_P2_Persons_2007Wrexham</t>
  </si>
  <si>
    <t>Att_Adm_P2_Persons_2007Powys THB</t>
  </si>
  <si>
    <t>Att_Adm_P2_Persons_2007Hywel Dda HB</t>
  </si>
  <si>
    <t>Att_Adm_P2_Persons_2007Ceredigion</t>
  </si>
  <si>
    <t>Att_Adm_P2_Persons_2007Pembrokeshire</t>
  </si>
  <si>
    <t>Att_Adm_P2_Persons_2007Carmarthenshire</t>
  </si>
  <si>
    <t>Att_Adm_P2_Persons_2007ABM UHB</t>
  </si>
  <si>
    <t>Att_Adm_P2_Persons_2007Swansea</t>
  </si>
  <si>
    <t>Att_Adm_P2_Persons_2007Neath Port Talbot</t>
  </si>
  <si>
    <t>Att_Adm_P2_Persons_2007Bridgend</t>
  </si>
  <si>
    <t>Att_Adm_P2_Persons_2007Cardiff &amp; Vale UHB</t>
  </si>
  <si>
    <t>Att_Adm_P2_Persons_2007The Vale of Glamorgan</t>
  </si>
  <si>
    <t>Att_Adm_P2_Persons_2007Cardiff</t>
  </si>
  <si>
    <t>Att_Adm_P2_Persons_2007Cwm Taf HB</t>
  </si>
  <si>
    <t>Att_Adm_P2_Persons_2007Rhondda Cynon Taf</t>
  </si>
  <si>
    <t>Att_Adm_P2_Persons_2007Merthyr Tydfil</t>
  </si>
  <si>
    <t>Att_Adm_P2_Persons_2007Aneurin Bevan HB</t>
  </si>
  <si>
    <t>Att_Adm_P2_Persons_2007Caerphilly</t>
  </si>
  <si>
    <t>Att_Adm_P2_Persons_2007Blaenau Gwent</t>
  </si>
  <si>
    <t>Att_Adm_P2_Persons_2007Torfaen</t>
  </si>
  <si>
    <t>Att_Adm_P2_Persons_2007Monmouthshire</t>
  </si>
  <si>
    <t>Att_Adm_P2_Persons_2007Newport</t>
  </si>
  <si>
    <t>Att_Adm_P2_Persons_2008Wales</t>
  </si>
  <si>
    <t>Att_Adm_P2_Persons_2008Least deprived fifth</t>
  </si>
  <si>
    <t>Att_Adm_P2_Persons_2008Next least deprived</t>
  </si>
  <si>
    <t>Att_Adm_P2_Persons_2008Middle deprived</t>
  </si>
  <si>
    <t>Att_Adm_P2_Persons_2008Next most deprived</t>
  </si>
  <si>
    <t>Att_Adm_P2_Persons_2008Most deprived fifth</t>
  </si>
  <si>
    <t>Att_Adm_P2_Persons_2008Betsi Cadwaladr UHB</t>
  </si>
  <si>
    <t>Att_Adm_P2_Persons_2008Isle of Anglesey</t>
  </si>
  <si>
    <t>Att_Adm_P2_Persons_2008Gwynedd</t>
  </si>
  <si>
    <t>Att_Adm_P2_Persons_2008Conwy</t>
  </si>
  <si>
    <t>Att_Adm_P2_Persons_2008Denbighshire</t>
  </si>
  <si>
    <t>Att_Adm_P2_Persons_2008Flintshire</t>
  </si>
  <si>
    <t>Att_Adm_P2_Persons_2008Wrexham</t>
  </si>
  <si>
    <t>Att_Adm_P2_Persons_2008Powys THB</t>
  </si>
  <si>
    <t>Att_Adm_P2_Persons_2008Hywel Dda HB</t>
  </si>
  <si>
    <t>Att_Adm_P2_Persons_2008Ceredigion</t>
  </si>
  <si>
    <t>Att_Adm_P2_Persons_2008Pembrokeshire</t>
  </si>
  <si>
    <t>Att_Adm_P2_Persons_2008Carmarthenshire</t>
  </si>
  <si>
    <t>Att_Adm_P2_Persons_2008ABM UHB</t>
  </si>
  <si>
    <t>Att_Adm_P2_Persons_2008Swansea</t>
  </si>
  <si>
    <t>Att_Adm_P2_Persons_2008Neath Port Talbot</t>
  </si>
  <si>
    <t>Att_Adm_P2_Persons_2008Bridgend</t>
  </si>
  <si>
    <t>Att_Adm_P2_Persons_2008Cardiff &amp; Vale UHB</t>
  </si>
  <si>
    <t>Att_Adm_P2_Persons_2008The Vale of Glamorgan</t>
  </si>
  <si>
    <t>Att_Adm_P2_Persons_2008Cardiff</t>
  </si>
  <si>
    <t>Att_Adm_P2_Persons_2008Cwm Taf HB</t>
  </si>
  <si>
    <t>Att_Adm_P2_Persons_2008Rhondda Cynon Taf</t>
  </si>
  <si>
    <t>Att_Adm_P2_Persons_2008Merthyr Tydfil</t>
  </si>
  <si>
    <t>Att_Adm_P2_Persons_2008Aneurin Bevan HB</t>
  </si>
  <si>
    <t>Att_Adm_P2_Persons_2008Caerphilly</t>
  </si>
  <si>
    <t>Att_Adm_P2_Persons_2008Blaenau Gwent</t>
  </si>
  <si>
    <t>Att_Adm_P2_Persons_2008Torfaen</t>
  </si>
  <si>
    <t>Att_Adm_P2_Persons_2008Monmouthshire</t>
  </si>
  <si>
    <t>Att_Adm_P2_Persons_2008Newport</t>
  </si>
  <si>
    <t>Att_Adm_P2_Persons_2009Wales</t>
  </si>
  <si>
    <t>Att_Adm_P2_Persons_2009Least deprived fifth</t>
  </si>
  <si>
    <t>Att_Adm_P2_Persons_2009Next least deprived</t>
  </si>
  <si>
    <t>Att_Adm_P2_Persons_2009Middle deprived</t>
  </si>
  <si>
    <t>Att_Adm_P2_Persons_2009Next most deprived</t>
  </si>
  <si>
    <t>Att_Adm_P2_Persons_2009Most deprived fifth</t>
  </si>
  <si>
    <t>Att_Adm_P2_Persons_2009Betsi Cadwaladr UHB</t>
  </si>
  <si>
    <t>Att_Adm_P2_Persons_2009Isle of Anglesey</t>
  </si>
  <si>
    <t>Att_Adm_P2_Persons_2009Gwynedd</t>
  </si>
  <si>
    <t>Att_Adm_P2_Persons_2009Conwy</t>
  </si>
  <si>
    <t>Att_Adm_P2_Persons_2009Denbighshire</t>
  </si>
  <si>
    <t>Att_Adm_P2_Persons_2009Flintshire</t>
  </si>
  <si>
    <t>Att_Adm_P2_Persons_2009Wrexham</t>
  </si>
  <si>
    <t>Att_Adm_P2_Persons_2009Powys THB</t>
  </si>
  <si>
    <t>Att_Adm_P2_Persons_2009Hywel Dda HB</t>
  </si>
  <si>
    <t>Att_Adm_P2_Persons_2009Ceredigion</t>
  </si>
  <si>
    <t>Att_Adm_P2_Persons_2009Pembrokeshire</t>
  </si>
  <si>
    <t>Att_Adm_P2_Persons_2009Carmarthenshire</t>
  </si>
  <si>
    <t>Att_Adm_P2_Persons_2009ABM UHB</t>
  </si>
  <si>
    <t>Att_Adm_P2_Persons_2009Swansea</t>
  </si>
  <si>
    <t>Att_Adm_P2_Persons_2009Neath Port Talbot</t>
  </si>
  <si>
    <t>Att_Adm_P2_Persons_2009Bridgend</t>
  </si>
  <si>
    <t>Att_Adm_P2_Persons_2009Cardiff &amp; Vale UHB</t>
  </si>
  <si>
    <t>Att_Adm_P2_Persons_2009The Vale of Glamorgan</t>
  </si>
  <si>
    <t>Att_Adm_P2_Persons_2009Cardiff</t>
  </si>
  <si>
    <t>Att_Adm_P2_Persons_2009Cwm Taf HB</t>
  </si>
  <si>
    <t>Att_Adm_P2_Persons_2009Rhondda Cynon Taf</t>
  </si>
  <si>
    <t>Att_Adm_P2_Persons_2009Merthyr Tydfil</t>
  </si>
  <si>
    <t>Att_Adm_P2_Persons_2009Aneurin Bevan HB</t>
  </si>
  <si>
    <t>Att_Adm_P2_Persons_2009Caerphilly</t>
  </si>
  <si>
    <t>Att_Adm_P2_Persons_2009Blaenau Gwent</t>
  </si>
  <si>
    <t>Att_Adm_P2_Persons_2009Torfaen</t>
  </si>
  <si>
    <t>Att_Adm_P2_Persons_2009Monmouthshire</t>
  </si>
  <si>
    <t>Att_Adm_P2_Persons_2009Newport</t>
  </si>
  <si>
    <t>Att_Adm_P2_Persons_2010Wales</t>
  </si>
  <si>
    <t>Att_Adm_P2_Persons_2010Least deprived fifth</t>
  </si>
  <si>
    <t>Att_Adm_P2_Persons_2010Next least deprived</t>
  </si>
  <si>
    <t>Att_Adm_P2_Persons_2010Middle deprived</t>
  </si>
  <si>
    <t>Att_Adm_P2_Persons_2010Next most deprived</t>
  </si>
  <si>
    <t>Att_Adm_P2_Persons_2010Most deprived fifth</t>
  </si>
  <si>
    <t>Att_Adm_P2_Persons_2010Betsi Cadwaladr UHB</t>
  </si>
  <si>
    <t>Att_Adm_P2_Persons_2010Isle of Anglesey</t>
  </si>
  <si>
    <t>Att_Adm_P2_Persons_2010Gwynedd</t>
  </si>
  <si>
    <t>Att_Adm_P2_Persons_2010Conwy</t>
  </si>
  <si>
    <t>Att_Adm_P2_Persons_2010Denbighshire</t>
  </si>
  <si>
    <t>Att_Adm_P2_Persons_2010Flintshire</t>
  </si>
  <si>
    <t>Att_Adm_P2_Persons_2010Wrexham</t>
  </si>
  <si>
    <t>Att_Adm_P2_Persons_2010Powys THB</t>
  </si>
  <si>
    <t>Att_Adm_P2_Persons_2010Hywel Dda HB</t>
  </si>
  <si>
    <t>Att_Adm_P2_Persons_2010Ceredigion</t>
  </si>
  <si>
    <t>Att_Adm_P2_Persons_2010Pembrokeshire</t>
  </si>
  <si>
    <t>Att_Adm_P2_Persons_2010Carmarthenshire</t>
  </si>
  <si>
    <t>Att_Adm_P2_Persons_2010ABM UHB</t>
  </si>
  <si>
    <t>Att_Adm_P2_Persons_2010Swansea</t>
  </si>
  <si>
    <t>Att_Adm_P2_Persons_2010Neath Port Talbot</t>
  </si>
  <si>
    <t>Att_Adm_P2_Persons_2010Bridgend</t>
  </si>
  <si>
    <t>Att_Adm_P2_Persons_2010Cardiff &amp; Vale UHB</t>
  </si>
  <si>
    <t>Att_Adm_P2_Persons_2010The Vale of Glamorgan</t>
  </si>
  <si>
    <t>Att_Adm_P2_Persons_2010Cardiff</t>
  </si>
  <si>
    <t>Att_Adm_P2_Persons_2010Cwm Taf HB</t>
  </si>
  <si>
    <t>Att_Adm_P2_Persons_2010Rhondda Cynon Taf</t>
  </si>
  <si>
    <t>Att_Adm_P2_Persons_2010Merthyr Tydfil</t>
  </si>
  <si>
    <t>Att_Adm_P2_Persons_2010Aneurin Bevan HB</t>
  </si>
  <si>
    <t>Att_Adm_P2_Persons_2010Caerphilly</t>
  </si>
  <si>
    <t>Att_Adm_P2_Persons_2010Blaenau Gwent</t>
  </si>
  <si>
    <t>Att_Adm_P2_Persons_2010Torfaen</t>
  </si>
  <si>
    <t>Att_Adm_P2_Persons_2010Monmouthshire</t>
  </si>
  <si>
    <t>Att_Adm_P2_Persons_2010Newport</t>
  </si>
  <si>
    <t>Att_Adm_P2_Persons_2011Wales</t>
  </si>
  <si>
    <t>Att_Adm_P2_Persons_2011Least deprived fifth</t>
  </si>
  <si>
    <t>Att_Adm_P2_Persons_2011Next least deprived</t>
  </si>
  <si>
    <t>Att_Adm_P2_Persons_2011Middle deprived</t>
  </si>
  <si>
    <t>Att_Adm_P2_Persons_2011Next most deprived</t>
  </si>
  <si>
    <t>Att_Adm_P2_Persons_2011Most deprived fifth</t>
  </si>
  <si>
    <t>Att_Adm_P2_Persons_2011Betsi Cadwaladr UHB</t>
  </si>
  <si>
    <t>Att_Adm_P2_Persons_2011Isle of Anglesey</t>
  </si>
  <si>
    <t>Att_Adm_P2_Persons_2011Gwynedd</t>
  </si>
  <si>
    <t>Att_Adm_P2_Persons_2011Conwy</t>
  </si>
  <si>
    <t>Att_Adm_P2_Persons_2011Denbighshire</t>
  </si>
  <si>
    <t>Att_Adm_P2_Persons_2011Flintshire</t>
  </si>
  <si>
    <t>Att_Adm_P2_Persons_2011Wrexham</t>
  </si>
  <si>
    <t>Att_Adm_P2_Persons_2011Powys THB</t>
  </si>
  <si>
    <t>Att_Adm_P2_Persons_2011Hywel Dda HB</t>
  </si>
  <si>
    <t>Att_Adm_P2_Persons_2011Ceredigion</t>
  </si>
  <si>
    <t>Att_Adm_P2_Persons_2011Pembrokeshire</t>
  </si>
  <si>
    <t>Att_Adm_P2_Persons_2011Carmarthenshire</t>
  </si>
  <si>
    <t>Att_Adm_P2_Persons_2011ABM UHB</t>
  </si>
  <si>
    <t>Att_Adm_P2_Persons_2011Swansea</t>
  </si>
  <si>
    <t>Att_Adm_P2_Persons_2011Neath Port Talbot</t>
  </si>
  <si>
    <t>Att_Adm_P2_Persons_2011Bridgend</t>
  </si>
  <si>
    <t>Att_Adm_P2_Persons_2011Cardiff &amp; Vale UHB</t>
  </si>
  <si>
    <t>Att_Adm_P2_Persons_2011The Vale of Glamorgan</t>
  </si>
  <si>
    <t>Att_Adm_P2_Persons_2011Cardiff</t>
  </si>
  <si>
    <t>Att_Adm_P2_Persons_2011Cwm Taf HB</t>
  </si>
  <si>
    <t>Att_Adm_P2_Persons_2011Rhondda Cynon Taf</t>
  </si>
  <si>
    <t>Att_Adm_P2_Persons_2011Merthyr Tydfil</t>
  </si>
  <si>
    <t>Att_Adm_P2_Persons_2011Aneurin Bevan HB</t>
  </si>
  <si>
    <t>Att_Adm_P2_Persons_2011Caerphilly</t>
  </si>
  <si>
    <t>Att_Adm_P2_Persons_2011Blaenau Gwent</t>
  </si>
  <si>
    <t>Att_Adm_P2_Persons_2011Torfaen</t>
  </si>
  <si>
    <t>Att_Adm_P2_Persons_2011Monmouthshire</t>
  </si>
  <si>
    <t>Att_Adm_P2_Persons_2011Newport</t>
  </si>
  <si>
    <t>Att_Adm_P2_Persons_2012Wales</t>
  </si>
  <si>
    <t>Att_Adm_P2_Persons_2012Least deprived fifth</t>
  </si>
  <si>
    <t>Att_Adm_P2_Persons_2012Next least deprived</t>
  </si>
  <si>
    <t>Att_Adm_P2_Persons_2012Middle deprived</t>
  </si>
  <si>
    <t>Att_Adm_P2_Persons_2012Next most deprived</t>
  </si>
  <si>
    <t>Att_Adm_P2_Persons_2012Most deprived fifth</t>
  </si>
  <si>
    <t>Att_Adm_P2_Persons_2012Betsi Cadwaladr UHB</t>
  </si>
  <si>
    <t>Att_Adm_P2_Persons_2012Isle of Anglesey</t>
  </si>
  <si>
    <t>Att_Adm_P2_Persons_2012Gwynedd</t>
  </si>
  <si>
    <t>Att_Adm_P2_Persons_2012Conwy</t>
  </si>
  <si>
    <t>Att_Adm_P2_Persons_2012Denbighshire</t>
  </si>
  <si>
    <t>Att_Adm_P2_Persons_2012Flintshire</t>
  </si>
  <si>
    <t>Att_Adm_P2_Persons_2012Wrexham</t>
  </si>
  <si>
    <t>Att_Adm_P2_Persons_2012Powys THB</t>
  </si>
  <si>
    <t>Att_Adm_P2_Persons_2012Hywel Dda HB</t>
  </si>
  <si>
    <t>Att_Adm_P2_Persons_2012Ceredigion</t>
  </si>
  <si>
    <t>Att_Adm_P2_Persons_2012Pembrokeshire</t>
  </si>
  <si>
    <t>Att_Adm_P2_Persons_2012Carmarthenshire</t>
  </si>
  <si>
    <t>Att_Adm_P2_Persons_2012ABM UHB</t>
  </si>
  <si>
    <t>Att_Adm_P2_Persons_2012Swansea</t>
  </si>
  <si>
    <t>Att_Adm_P2_Persons_2012Neath Port Talbot</t>
  </si>
  <si>
    <t>Att_Adm_P2_Persons_2012Bridgend</t>
  </si>
  <si>
    <t>Att_Adm_P2_Persons_2012Cardiff &amp; Vale UHB</t>
  </si>
  <si>
    <t>Att_Adm_P2_Persons_2012The Vale of Glamorgan</t>
  </si>
  <si>
    <t>Att_Adm_P2_Persons_2012Cardiff</t>
  </si>
  <si>
    <t>Att_Adm_P2_Persons_2012Cwm Taf HB</t>
  </si>
  <si>
    <t>Att_Adm_P2_Persons_2012Rhondda Cynon Taf</t>
  </si>
  <si>
    <t>Att_Adm_P2_Persons_2012Merthyr Tydfil</t>
  </si>
  <si>
    <t>Att_Adm_P2_Persons_2012Aneurin Bevan HB</t>
  </si>
  <si>
    <t>Att_Adm_P2_Persons_2012Caerphilly</t>
  </si>
  <si>
    <t>Att_Adm_P2_Persons_2012Blaenau Gwent</t>
  </si>
  <si>
    <t>Att_Adm_P2_Persons_2012Torfaen</t>
  </si>
  <si>
    <t>Att_Adm_P2_Persons_2012Monmouthshire</t>
  </si>
  <si>
    <t>Att_Adm_P2_Persons_2012Newport</t>
  </si>
  <si>
    <t>Att_Adm_P2_Males_2002Wales</t>
  </si>
  <si>
    <t>Att_Adm_P2_Males_2002Least deprived fifth</t>
  </si>
  <si>
    <t>Att_Adm_P2_Males_2002Next least deprived</t>
  </si>
  <si>
    <t>Att_Adm_P2_Males_2002Middle deprived</t>
  </si>
  <si>
    <t>Att_Adm_P2_Males_2002Next most deprived</t>
  </si>
  <si>
    <t>Att_Adm_P2_Males_2002Most deprived fifth</t>
  </si>
  <si>
    <t>Att_Adm_P2_Males_2002Betsi Cadwaladr UHB</t>
  </si>
  <si>
    <t>Att_Adm_P2_Males_2002Isle of Anglesey</t>
  </si>
  <si>
    <t>Att_Adm_P2_Males_2002Gwynedd</t>
  </si>
  <si>
    <t>Att_Adm_P2_Males_2002Conwy</t>
  </si>
  <si>
    <t>Att_Adm_P2_Males_2002Denbighshire</t>
  </si>
  <si>
    <t>Att_Adm_P2_Males_2002Flintshire</t>
  </si>
  <si>
    <t>Att_Adm_P2_Males_2002Wrexham</t>
  </si>
  <si>
    <t>Att_Adm_P2_Males_2002Powys THB</t>
  </si>
  <si>
    <t>Att_Adm_P2_Males_2002Hywel Dda HB</t>
  </si>
  <si>
    <t>Att_Adm_P2_Males_2002Ceredigion</t>
  </si>
  <si>
    <t>Att_Adm_P2_Males_2002Pembrokeshire</t>
  </si>
  <si>
    <t>Att_Adm_P2_Males_2002Carmarthenshire</t>
  </si>
  <si>
    <t>Att_Adm_P2_Males_2002ABM UHB</t>
  </si>
  <si>
    <t>Att_Adm_P2_Males_2002Swansea</t>
  </si>
  <si>
    <t>Att_Adm_P2_Males_2002Neath Port Talbot</t>
  </si>
  <si>
    <t>Att_Adm_P2_Males_2002Bridgend</t>
  </si>
  <si>
    <t>Att_Adm_P2_Males_2002Cardiff &amp; Vale UHB</t>
  </si>
  <si>
    <t>Att_Adm_P2_Males_2002The Vale of Glamorgan</t>
  </si>
  <si>
    <t>Att_Adm_P2_Males_2002Cardiff</t>
  </si>
  <si>
    <t>Att_Adm_P2_Males_2002Cwm Taf HB</t>
  </si>
  <si>
    <t>Att_Adm_P2_Males_2002Rhondda Cynon Taf</t>
  </si>
  <si>
    <t>Att_Adm_P2_Males_2002Merthyr Tydfil</t>
  </si>
  <si>
    <t>Att_Adm_P2_Males_2002Aneurin Bevan HB</t>
  </si>
  <si>
    <t>Att_Adm_P2_Males_2002Caerphilly</t>
  </si>
  <si>
    <t>Att_Adm_P2_Males_2002Blaenau Gwent</t>
  </si>
  <si>
    <t>Att_Adm_P2_Males_2002Torfaen</t>
  </si>
  <si>
    <t>Att_Adm_P2_Males_2002Monmouthshire</t>
  </si>
  <si>
    <t>Att_Adm_P2_Males_2002Newport</t>
  </si>
  <si>
    <t>Att_Adm_P2_Males_2003Wales</t>
  </si>
  <si>
    <t>Att_Adm_P2_Males_2003Least deprived fifth</t>
  </si>
  <si>
    <t>Att_Adm_P2_Males_2003Next least deprived</t>
  </si>
  <si>
    <t>Att_Adm_P2_Males_2003Middle deprived</t>
  </si>
  <si>
    <t>Att_Adm_P2_Males_2003Next most deprived</t>
  </si>
  <si>
    <t>Att_Adm_P2_Males_2003Most deprived fifth</t>
  </si>
  <si>
    <t>Att_Adm_P2_Males_2003Betsi Cadwaladr UHB</t>
  </si>
  <si>
    <t>Att_Adm_P2_Males_2003Isle of Anglesey</t>
  </si>
  <si>
    <t>Att_Adm_P2_Males_2003Gwynedd</t>
  </si>
  <si>
    <t>Att_Adm_P2_Males_2003Conwy</t>
  </si>
  <si>
    <t>Att_Adm_P2_Males_2003Denbighshire</t>
  </si>
  <si>
    <t>Att_Adm_P2_Males_2003Flintshire</t>
  </si>
  <si>
    <t>Att_Adm_P2_Males_2003Wrexham</t>
  </si>
  <si>
    <t>Att_Adm_P2_Males_2003Powys THB</t>
  </si>
  <si>
    <t>Att_Adm_P2_Males_2003Hywel Dda HB</t>
  </si>
  <si>
    <t>Att_Adm_P2_Males_2003Ceredigion</t>
  </si>
  <si>
    <t>Att_Adm_P2_Males_2003Pembrokeshire</t>
  </si>
  <si>
    <t>Att_Adm_P2_Males_2003Carmarthenshire</t>
  </si>
  <si>
    <t>Att_Adm_P2_Males_2003ABM UHB</t>
  </si>
  <si>
    <t>Att_Adm_P2_Males_2003Swansea</t>
  </si>
  <si>
    <t>Att_Adm_P2_Males_2003Neath Port Talbot</t>
  </si>
  <si>
    <t>Att_Adm_P2_Males_2003Bridgend</t>
  </si>
  <si>
    <t>Att_Adm_P2_Males_2003Cardiff &amp; Vale UHB</t>
  </si>
  <si>
    <t>Att_Adm_P2_Males_2003The Vale of Glamorgan</t>
  </si>
  <si>
    <t>Att_Adm_P2_Males_2003Cardiff</t>
  </si>
  <si>
    <t>Att_Adm_P2_Males_2003Cwm Taf HB</t>
  </si>
  <si>
    <t>Att_Adm_P2_Males_2003Rhondda Cynon Taf</t>
  </si>
  <si>
    <t>Att_Adm_P2_Males_2003Merthyr Tydfil</t>
  </si>
  <si>
    <t>Att_Adm_P2_Males_2003Aneurin Bevan HB</t>
  </si>
  <si>
    <t>Att_Adm_P2_Males_2003Caerphilly</t>
  </si>
  <si>
    <t>Att_Adm_P2_Males_2003Blaenau Gwent</t>
  </si>
  <si>
    <t>Att_Adm_P2_Males_2003Torfaen</t>
  </si>
  <si>
    <t>Att_Adm_P2_Males_2003Monmouthshire</t>
  </si>
  <si>
    <t>Att_Adm_P2_Males_2003Newport</t>
  </si>
  <si>
    <t>Att_Adm_P2_Males_2004Wales</t>
  </si>
  <si>
    <t>Att_Adm_P2_Males_2004Least deprived fifth</t>
  </si>
  <si>
    <t>Att_Adm_P2_Males_2004Next least deprived</t>
  </si>
  <si>
    <t>Att_Adm_P2_Males_2004Middle deprived</t>
  </si>
  <si>
    <t>Att_Adm_P2_Males_2004Next most deprived</t>
  </si>
  <si>
    <t>Att_Adm_P2_Males_2004Most deprived fifth</t>
  </si>
  <si>
    <t>Att_Adm_P2_Males_2004Betsi Cadwaladr UHB</t>
  </si>
  <si>
    <t>Att_Adm_P2_Males_2004Isle of Anglesey</t>
  </si>
  <si>
    <t>Att_Adm_P2_Males_2004Gwynedd</t>
  </si>
  <si>
    <t>Att_Adm_P2_Males_2004Conwy</t>
  </si>
  <si>
    <t>Att_Adm_P2_Males_2004Denbighshire</t>
  </si>
  <si>
    <t>Att_Adm_P2_Males_2004Flintshire</t>
  </si>
  <si>
    <t>Att_Adm_P2_Males_2004Wrexham</t>
  </si>
  <si>
    <t>Att_Adm_P2_Males_2004Powys THB</t>
  </si>
  <si>
    <t>Att_Adm_P2_Males_2004Hywel Dda HB</t>
  </si>
  <si>
    <t>Att_Adm_P2_Males_2004Ceredigion</t>
  </si>
  <si>
    <t>Att_Adm_P2_Males_2004Pembrokeshire</t>
  </si>
  <si>
    <t>Att_Adm_P2_Males_2004Carmarthenshire</t>
  </si>
  <si>
    <t>Att_Adm_P2_Males_2004ABM UHB</t>
  </si>
  <si>
    <t>Att_Adm_P2_Males_2004Swansea</t>
  </si>
  <si>
    <t>Att_Adm_P2_Males_2004Neath Port Talbot</t>
  </si>
  <si>
    <t>Att_Adm_P2_Males_2004Bridgend</t>
  </si>
  <si>
    <t>Att_Adm_P2_Males_2004Cardiff &amp; Vale UHB</t>
  </si>
  <si>
    <t>Att_Adm_P2_Males_2004The Vale of Glamorgan</t>
  </si>
  <si>
    <t>Att_Adm_P2_Males_2004Cardiff</t>
  </si>
  <si>
    <t>Att_Adm_P2_Males_2004Cwm Taf HB</t>
  </si>
  <si>
    <t>Att_Adm_P2_Males_2004Rhondda Cynon Taf</t>
  </si>
  <si>
    <t>Att_Adm_P2_Males_2004Merthyr Tydfil</t>
  </si>
  <si>
    <t>Att_Adm_P2_Males_2004Aneurin Bevan HB</t>
  </si>
  <si>
    <t>Att_Adm_P2_Males_2004Caerphilly</t>
  </si>
  <si>
    <t>Att_Adm_P2_Males_2004Blaenau Gwent</t>
  </si>
  <si>
    <t>Att_Adm_P2_Males_2004Torfaen</t>
  </si>
  <si>
    <t>Att_Adm_P2_Males_2004Monmouthshire</t>
  </si>
  <si>
    <t>Att_Adm_P2_Males_2004Newport</t>
  </si>
  <si>
    <t>Att_Adm_P2_Males_2005Wales</t>
  </si>
  <si>
    <t>Att_Adm_P2_Males_2005Least deprived fifth</t>
  </si>
  <si>
    <t>Att_Adm_P2_Males_2005Next least deprived</t>
  </si>
  <si>
    <t>Att_Adm_P2_Males_2005Middle deprived</t>
  </si>
  <si>
    <t>Att_Adm_P2_Males_2005Next most deprived</t>
  </si>
  <si>
    <t>Att_Adm_P2_Males_2005Most deprived fifth</t>
  </si>
  <si>
    <t>Att_Adm_P2_Males_2005Betsi Cadwaladr UHB</t>
  </si>
  <si>
    <t>Att_Adm_P2_Males_2005Isle of Anglesey</t>
  </si>
  <si>
    <t>Att_Adm_P2_Males_2005Gwynedd</t>
  </si>
  <si>
    <t>Att_Adm_P2_Males_2005Conwy</t>
  </si>
  <si>
    <t>Att_Adm_P2_Males_2005Denbighshire</t>
  </si>
  <si>
    <t>Att_Adm_P2_Males_2005Flintshire</t>
  </si>
  <si>
    <t>Att_Adm_P2_Males_2005Wrexham</t>
  </si>
  <si>
    <t>Att_Adm_P2_Males_2005Powys THB</t>
  </si>
  <si>
    <t>Att_Adm_P2_Males_2005Hywel Dda HB</t>
  </si>
  <si>
    <t>Att_Adm_P2_Males_2005Ceredigion</t>
  </si>
  <si>
    <t>Att_Adm_P2_Males_2005Pembrokeshire</t>
  </si>
  <si>
    <t>Att_Adm_P2_Males_2005Carmarthenshire</t>
  </si>
  <si>
    <t>Att_Adm_P2_Males_2005ABM UHB</t>
  </si>
  <si>
    <t>Att_Adm_P2_Males_2005Swansea</t>
  </si>
  <si>
    <t>Att_Adm_P2_Males_2005Neath Port Talbot</t>
  </si>
  <si>
    <t>Att_Adm_P2_Males_2005Bridgend</t>
  </si>
  <si>
    <t>Att_Adm_P2_Males_2005Cardiff &amp; Vale UHB</t>
  </si>
  <si>
    <t>Att_Adm_P2_Males_2005The Vale of Glamorgan</t>
  </si>
  <si>
    <t>Att_Adm_P2_Males_2005Cardiff</t>
  </si>
  <si>
    <t>Att_Adm_P2_Males_2005Cwm Taf HB</t>
  </si>
  <si>
    <t>Att_Adm_P2_Males_2005Rhondda Cynon Taf</t>
  </si>
  <si>
    <t>Att_Adm_P2_Males_2005Merthyr Tydfil</t>
  </si>
  <si>
    <t>Att_Adm_P2_Males_2005Aneurin Bevan HB</t>
  </si>
  <si>
    <t>Att_Adm_P2_Males_2005Caerphilly</t>
  </si>
  <si>
    <t>Att_Adm_P2_Males_2005Blaenau Gwent</t>
  </si>
  <si>
    <t>Att_Adm_P2_Males_2005Torfaen</t>
  </si>
  <si>
    <t>Att_Adm_P2_Males_2005Monmouthshire</t>
  </si>
  <si>
    <t>Att_Adm_P2_Males_2005Newport</t>
  </si>
  <si>
    <t>Att_Adm_P2_Males_2006Wales</t>
  </si>
  <si>
    <t>Att_Adm_P2_Males_2006Least deprived fifth</t>
  </si>
  <si>
    <t>Att_Adm_P2_Males_2006Next least deprived</t>
  </si>
  <si>
    <t>Att_Adm_P2_Males_2006Middle deprived</t>
  </si>
  <si>
    <t>Att_Adm_P2_Males_2006Next most deprived</t>
  </si>
  <si>
    <t>Att_Adm_P2_Males_2006Most deprived fifth</t>
  </si>
  <si>
    <t>Att_Adm_P2_Males_2006Betsi Cadwaladr UHB</t>
  </si>
  <si>
    <t>Att_Adm_P2_Males_2006Isle of Anglesey</t>
  </si>
  <si>
    <t>Att_Adm_P2_Males_2006Gwynedd</t>
  </si>
  <si>
    <t>Att_Adm_P2_Males_2006Conwy</t>
  </si>
  <si>
    <t>Att_Adm_P2_Males_2006Denbighshire</t>
  </si>
  <si>
    <t>Att_Adm_P2_Males_2006Flintshire</t>
  </si>
  <si>
    <t>Att_Adm_P2_Males_2006Wrexham</t>
  </si>
  <si>
    <t>Att_Adm_P2_Males_2006Powys THB</t>
  </si>
  <si>
    <t>Att_Adm_P2_Males_2006Hywel Dda HB</t>
  </si>
  <si>
    <t>Att_Adm_P2_Males_2006Ceredigion</t>
  </si>
  <si>
    <t>Att_Adm_P2_Males_2006Pembrokeshire</t>
  </si>
  <si>
    <t>Att_Adm_P2_Males_2006Carmarthenshire</t>
  </si>
  <si>
    <t>Att_Adm_P2_Males_2006ABM UHB</t>
  </si>
  <si>
    <t>Att_Adm_P2_Males_2006Swansea</t>
  </si>
  <si>
    <t>Att_Adm_P2_Males_2006Neath Port Talbot</t>
  </si>
  <si>
    <t>Att_Adm_P2_Males_2006Bridgend</t>
  </si>
  <si>
    <t>Att_Adm_P2_Males_2006Cardiff &amp; Vale UHB</t>
  </si>
  <si>
    <t>Att_Adm_P2_Males_2006The Vale of Glamorgan</t>
  </si>
  <si>
    <t>Att_Adm_P2_Males_2006Cardiff</t>
  </si>
  <si>
    <t>Att_Adm_P2_Males_2006Cwm Taf HB</t>
  </si>
  <si>
    <t>Att_Adm_P2_Males_2006Rhondda Cynon Taf</t>
  </si>
  <si>
    <t>Att_Adm_P2_Males_2006Merthyr Tydfil</t>
  </si>
  <si>
    <t>Att_Adm_P2_Males_2006Aneurin Bevan HB</t>
  </si>
  <si>
    <t>Att_Adm_P2_Males_2006Caerphilly</t>
  </si>
  <si>
    <t>Att_Adm_P2_Males_2006Blaenau Gwent</t>
  </si>
  <si>
    <t>Att_Adm_P2_Males_2006Torfaen</t>
  </si>
  <si>
    <t>Att_Adm_P2_Males_2006Monmouthshire</t>
  </si>
  <si>
    <t>Att_Adm_P2_Males_2006Newport</t>
  </si>
  <si>
    <t>Att_Adm_P2_Males_2007Wales</t>
  </si>
  <si>
    <t>Att_Adm_P2_Males_2007Least deprived fifth</t>
  </si>
  <si>
    <t>Att_Adm_P2_Males_2007Next least deprived</t>
  </si>
  <si>
    <t>Att_Adm_P2_Males_2007Middle deprived</t>
  </si>
  <si>
    <t>Att_Adm_P2_Males_2007Next most deprived</t>
  </si>
  <si>
    <t>Att_Adm_P2_Males_2007Most deprived fifth</t>
  </si>
  <si>
    <t>Att_Adm_P2_Males_2007Betsi Cadwaladr UHB</t>
  </si>
  <si>
    <t>Att_Adm_P2_Males_2007Isle of Anglesey</t>
  </si>
  <si>
    <t>Att_Adm_P2_Males_2007Gwynedd</t>
  </si>
  <si>
    <t>Att_Adm_P2_Males_2007Conwy</t>
  </si>
  <si>
    <t>Att_Adm_P2_Males_2007Denbighshire</t>
  </si>
  <si>
    <t>Att_Adm_P2_Males_2007Flintshire</t>
  </si>
  <si>
    <t>Att_Adm_P2_Males_2007Wrexham</t>
  </si>
  <si>
    <t>Att_Adm_P2_Males_2007Powys THB</t>
  </si>
  <si>
    <t>Att_Adm_P2_Males_2007Hywel Dda HB</t>
  </si>
  <si>
    <t>Att_Adm_P2_Males_2007Ceredigion</t>
  </si>
  <si>
    <t>Att_Adm_P2_Males_2007Pembrokeshire</t>
  </si>
  <si>
    <t>Att_Adm_P2_Males_2007Carmarthenshire</t>
  </si>
  <si>
    <t>Att_Adm_P2_Males_2007ABM UHB</t>
  </si>
  <si>
    <t>Att_Adm_P2_Males_2007Swansea</t>
  </si>
  <si>
    <t>Att_Adm_P2_Males_2007Neath Port Talbot</t>
  </si>
  <si>
    <t>Att_Adm_P2_Males_2007Bridgend</t>
  </si>
  <si>
    <t>Att_Adm_P2_Males_2007Cardiff &amp; Vale UHB</t>
  </si>
  <si>
    <t>Att_Adm_P2_Males_2007The Vale of Glamorgan</t>
  </si>
  <si>
    <t>Att_Adm_P2_Males_2007Cardiff</t>
  </si>
  <si>
    <t>Att_Adm_P2_Males_2007Cwm Taf HB</t>
  </si>
  <si>
    <t>Att_Adm_P2_Males_2007Rhondda Cynon Taf</t>
  </si>
  <si>
    <t>Att_Adm_P2_Males_2007Merthyr Tydfil</t>
  </si>
  <si>
    <t>Att_Adm_P2_Males_2007Aneurin Bevan HB</t>
  </si>
  <si>
    <t>Att_Adm_P2_Males_2007Caerphilly</t>
  </si>
  <si>
    <t>Att_Adm_P2_Males_2007Blaenau Gwent</t>
  </si>
  <si>
    <t>Att_Adm_P2_Males_2007Torfaen</t>
  </si>
  <si>
    <t>Att_Adm_P2_Males_2007Monmouthshire</t>
  </si>
  <si>
    <t>Att_Adm_P2_Males_2007Newport</t>
  </si>
  <si>
    <t>Att_Adm_P2_Males_2008Wales</t>
  </si>
  <si>
    <t>Att_Adm_P2_Males_2008Least deprived fifth</t>
  </si>
  <si>
    <t>Att_Adm_P2_Males_2008Next least deprived</t>
  </si>
  <si>
    <t>Att_Adm_P2_Males_2008Middle deprived</t>
  </si>
  <si>
    <t>Att_Adm_P2_Males_2008Next most deprived</t>
  </si>
  <si>
    <t>Att_Adm_P2_Males_2008Most deprived fifth</t>
  </si>
  <si>
    <t>Att_Adm_P2_Males_2008Betsi Cadwaladr UHB</t>
  </si>
  <si>
    <t>Att_Adm_P2_Males_2008Isle of Anglesey</t>
  </si>
  <si>
    <t>Att_Adm_P2_Males_2008Gwynedd</t>
  </si>
  <si>
    <t>Att_Adm_P2_Males_2008Conwy</t>
  </si>
  <si>
    <t>Att_Adm_P2_Males_2008Denbighshire</t>
  </si>
  <si>
    <t>Att_Adm_P2_Males_2008Flintshire</t>
  </si>
  <si>
    <t>Att_Adm_P2_Males_2008Wrexham</t>
  </si>
  <si>
    <t>Att_Adm_P2_Males_2008Powys THB</t>
  </si>
  <si>
    <t>Att_Adm_P2_Males_2008Hywel Dda HB</t>
  </si>
  <si>
    <t>Att_Adm_P2_Males_2008Ceredigion</t>
  </si>
  <si>
    <t>Att_Adm_P2_Males_2008Pembrokeshire</t>
  </si>
  <si>
    <t>Att_Adm_P2_Males_2008Carmarthenshire</t>
  </si>
  <si>
    <t>Att_Adm_P2_Males_2008ABM UHB</t>
  </si>
  <si>
    <t>Att_Adm_P2_Males_2008Swansea</t>
  </si>
  <si>
    <t>Att_Adm_P2_Males_2008Neath Port Talbot</t>
  </si>
  <si>
    <t>Att_Adm_P2_Males_2008Bridgend</t>
  </si>
  <si>
    <t>Att_Adm_P2_Males_2008Cardiff &amp; Vale UHB</t>
  </si>
  <si>
    <t>Att_Adm_P2_Males_2008The Vale of Glamorgan</t>
  </si>
  <si>
    <t>Att_Adm_P2_Males_2008Cardiff</t>
  </si>
  <si>
    <t>Att_Adm_P2_Males_2008Cwm Taf HB</t>
  </si>
  <si>
    <t>Att_Adm_P2_Males_2008Rhondda Cynon Taf</t>
  </si>
  <si>
    <t>Att_Adm_P2_Males_2008Merthyr Tydfil</t>
  </si>
  <si>
    <t>Att_Adm_P2_Males_2008Aneurin Bevan HB</t>
  </si>
  <si>
    <t>Att_Adm_P2_Males_2008Caerphilly</t>
  </si>
  <si>
    <t>Att_Adm_P2_Males_2008Blaenau Gwent</t>
  </si>
  <si>
    <t>Att_Adm_P2_Males_2008Torfaen</t>
  </si>
  <si>
    <t>Att_Adm_P2_Males_2008Monmouthshire</t>
  </si>
  <si>
    <t>Att_Adm_P2_Males_2008Newport</t>
  </si>
  <si>
    <t>Att_Adm_P2_Males_2009Wales</t>
  </si>
  <si>
    <t>Att_Adm_P2_Males_2009Least deprived fifth</t>
  </si>
  <si>
    <t>Att_Adm_P2_Males_2009Next least deprived</t>
  </si>
  <si>
    <t>Att_Adm_P2_Males_2009Middle deprived</t>
  </si>
  <si>
    <t>Att_Adm_P2_Males_2009Next most deprived</t>
  </si>
  <si>
    <t>Att_Adm_P2_Males_2009Most deprived fifth</t>
  </si>
  <si>
    <t>Att_Adm_P2_Males_2009Betsi Cadwaladr UHB</t>
  </si>
  <si>
    <t>Att_Adm_P2_Males_2009Isle of Anglesey</t>
  </si>
  <si>
    <t>Att_Adm_P2_Males_2009Gwynedd</t>
  </si>
  <si>
    <t>Att_Adm_P2_Males_2009Conwy</t>
  </si>
  <si>
    <t>Att_Adm_P2_Males_2009Denbighshire</t>
  </si>
  <si>
    <t>Att_Adm_P2_Males_2009Flintshire</t>
  </si>
  <si>
    <t>Att_Adm_P2_Males_2009Wrexham</t>
  </si>
  <si>
    <t>Att_Adm_P2_Males_2009Powys THB</t>
  </si>
  <si>
    <t>Att_Adm_P2_Males_2009Hywel Dda HB</t>
  </si>
  <si>
    <t>Att_Adm_P2_Males_2009Ceredigion</t>
  </si>
  <si>
    <t>Att_Adm_P2_Males_2009Pembrokeshire</t>
  </si>
  <si>
    <t>Att_Adm_P2_Males_2009Carmarthenshire</t>
  </si>
  <si>
    <t>Att_Adm_P2_Males_2009ABM UHB</t>
  </si>
  <si>
    <t>Att_Adm_P2_Males_2009Swansea</t>
  </si>
  <si>
    <t>Att_Adm_P2_Males_2009Neath Port Talbot</t>
  </si>
  <si>
    <t>Att_Adm_P2_Males_2009Bridgend</t>
  </si>
  <si>
    <t>Att_Adm_P2_Males_2009Cardiff &amp; Vale UHB</t>
  </si>
  <si>
    <t>Att_Adm_P2_Males_2009The Vale of Glamorgan</t>
  </si>
  <si>
    <t>Att_Adm_P2_Males_2009Cardiff</t>
  </si>
  <si>
    <t>Att_Adm_P2_Males_2009Cwm Taf HB</t>
  </si>
  <si>
    <t>Att_Adm_P2_Males_2009Rhondda Cynon Taf</t>
  </si>
  <si>
    <t>Att_Adm_P2_Males_2009Merthyr Tydfil</t>
  </si>
  <si>
    <t>Att_Adm_P2_Males_2009Aneurin Bevan HB</t>
  </si>
  <si>
    <t>Att_Adm_P2_Males_2009Caerphilly</t>
  </si>
  <si>
    <t>Att_Adm_P2_Males_2009Blaenau Gwent</t>
  </si>
  <si>
    <t>Att_Adm_P2_Males_2009Torfaen</t>
  </si>
  <si>
    <t>Att_Adm_P2_Males_2009Monmouthshire</t>
  </si>
  <si>
    <t>Att_Adm_P2_Males_2009Newport</t>
  </si>
  <si>
    <t>Att_Adm_P2_Males_2010Wales</t>
  </si>
  <si>
    <t>Att_Adm_P2_Males_2010Least deprived fifth</t>
  </si>
  <si>
    <t>Att_Adm_P2_Males_2010Next least deprived</t>
  </si>
  <si>
    <t>Att_Adm_P2_Males_2010Middle deprived</t>
  </si>
  <si>
    <t>Att_Adm_P2_Males_2010Next most deprived</t>
  </si>
  <si>
    <t>Att_Adm_P2_Males_2010Most deprived fifth</t>
  </si>
  <si>
    <t>Att_Adm_P2_Males_2010Betsi Cadwaladr UHB</t>
  </si>
  <si>
    <t>Att_Adm_P2_Males_2010Isle of Anglesey</t>
  </si>
  <si>
    <t>Att_Adm_P2_Males_2010Gwynedd</t>
  </si>
  <si>
    <t>Att_Adm_P2_Males_2010Conwy</t>
  </si>
  <si>
    <t>Att_Adm_P2_Males_2010Denbighshire</t>
  </si>
  <si>
    <t>Att_Adm_P2_Males_2010Flintshire</t>
  </si>
  <si>
    <t>Att_Adm_P2_Males_2010Wrexham</t>
  </si>
  <si>
    <t>Att_Adm_P2_Males_2010Powys THB</t>
  </si>
  <si>
    <t>Att_Adm_P2_Males_2010Hywel Dda HB</t>
  </si>
  <si>
    <t>Att_Adm_P2_Males_2010Ceredigion</t>
  </si>
  <si>
    <t>Att_Adm_P2_Males_2010Pembrokeshire</t>
  </si>
  <si>
    <t>Att_Adm_P2_Males_2010Carmarthenshire</t>
  </si>
  <si>
    <t>Att_Adm_P2_Males_2010ABM UHB</t>
  </si>
  <si>
    <t>Att_Adm_P2_Males_2010Swansea</t>
  </si>
  <si>
    <t>Att_Adm_P2_Males_2010Neath Port Talbot</t>
  </si>
  <si>
    <t>Att_Adm_P2_Males_2010Bridgend</t>
  </si>
  <si>
    <t>Att_Adm_P2_Males_2010Cardiff &amp; Vale UHB</t>
  </si>
  <si>
    <t>Att_Adm_P2_Males_2010The Vale of Glamorgan</t>
  </si>
  <si>
    <t>Att_Adm_P2_Males_2010Cardiff</t>
  </si>
  <si>
    <t>Att_Adm_P2_Males_2010Cwm Taf HB</t>
  </si>
  <si>
    <t>Att_Adm_P2_Males_2010Rhondda Cynon Taf</t>
  </si>
  <si>
    <t>Att_Adm_P2_Males_2010Merthyr Tydfil</t>
  </si>
  <si>
    <t>Att_Adm_P2_Males_2010Aneurin Bevan HB</t>
  </si>
  <si>
    <t>Att_Adm_P2_Males_2010Caerphilly</t>
  </si>
  <si>
    <t>Att_Adm_P2_Males_2010Blaenau Gwent</t>
  </si>
  <si>
    <t>Att_Adm_P2_Males_2010Torfaen</t>
  </si>
  <si>
    <t>Att_Adm_P2_Males_2010Monmouthshire</t>
  </si>
  <si>
    <t>Att_Adm_P2_Males_2010Newport</t>
  </si>
  <si>
    <t>Att_Adm_P2_Males_2011Wales</t>
  </si>
  <si>
    <t>Att_Adm_P2_Males_2011Least deprived fifth</t>
  </si>
  <si>
    <t>Att_Adm_P2_Males_2011Next least deprived</t>
  </si>
  <si>
    <t>Att_Adm_P2_Males_2011Middle deprived</t>
  </si>
  <si>
    <t>Att_Adm_P2_Males_2011Next most deprived</t>
  </si>
  <si>
    <t>Att_Adm_P2_Males_2011Most deprived fifth</t>
  </si>
  <si>
    <t>Att_Adm_P2_Males_2011Betsi Cadwaladr UHB</t>
  </si>
  <si>
    <t>Att_Adm_P2_Males_2011Isle of Anglesey</t>
  </si>
  <si>
    <t>Att_Adm_P2_Males_2011Gwynedd</t>
  </si>
  <si>
    <t>Att_Adm_P2_Males_2011Conwy</t>
  </si>
  <si>
    <t>Att_Adm_P2_Males_2011Denbighshire</t>
  </si>
  <si>
    <t>Att_Adm_P2_Males_2011Flintshire</t>
  </si>
  <si>
    <t>Att_Adm_P2_Males_2011Wrexham</t>
  </si>
  <si>
    <t>Att_Adm_P2_Males_2011Powys THB</t>
  </si>
  <si>
    <t>Att_Adm_P2_Males_2011Hywel Dda HB</t>
  </si>
  <si>
    <t>Att_Adm_P2_Males_2011Ceredigion</t>
  </si>
  <si>
    <t>Att_Adm_P2_Males_2011Pembrokeshire</t>
  </si>
  <si>
    <t>Att_Adm_P2_Males_2011Carmarthenshire</t>
  </si>
  <si>
    <t>Att_Adm_P2_Males_2011ABM UHB</t>
  </si>
  <si>
    <t>Att_Adm_P2_Males_2011Swansea</t>
  </si>
  <si>
    <t>Att_Adm_P2_Males_2011Neath Port Talbot</t>
  </si>
  <si>
    <t>Att_Adm_P2_Males_2011Bridgend</t>
  </si>
  <si>
    <t>Att_Adm_P2_Males_2011Cardiff &amp; Vale UHB</t>
  </si>
  <si>
    <t>Att_Adm_P2_Males_2011The Vale of Glamorgan</t>
  </si>
  <si>
    <t>Att_Adm_P2_Males_2011Cardiff</t>
  </si>
  <si>
    <t>Att_Adm_P2_Males_2011Cwm Taf HB</t>
  </si>
  <si>
    <t>Att_Adm_P2_Males_2011Rhondda Cynon Taf</t>
  </si>
  <si>
    <t>Att_Adm_P2_Males_2011Merthyr Tydfil</t>
  </si>
  <si>
    <t>Att_Adm_P2_Males_2011Aneurin Bevan HB</t>
  </si>
  <si>
    <t>Att_Adm_P2_Males_2011Caerphilly</t>
  </si>
  <si>
    <t>Att_Adm_P2_Males_2011Blaenau Gwent</t>
  </si>
  <si>
    <t>Att_Adm_P2_Males_2011Torfaen</t>
  </si>
  <si>
    <t>Att_Adm_P2_Males_2011Monmouthshire</t>
  </si>
  <si>
    <t>Att_Adm_P2_Males_2011Newport</t>
  </si>
  <si>
    <t>Att_Adm_P2_Males_2012Wales</t>
  </si>
  <si>
    <t>Att_Adm_P2_Males_2012Least deprived fifth</t>
  </si>
  <si>
    <t>Att_Adm_P2_Males_2012Next least deprived</t>
  </si>
  <si>
    <t>Att_Adm_P2_Males_2012Middle deprived</t>
  </si>
  <si>
    <t>Att_Adm_P2_Males_2012Next most deprived</t>
  </si>
  <si>
    <t>Att_Adm_P2_Males_2012Most deprived fifth</t>
  </si>
  <si>
    <t>Att_Adm_P2_Males_2012Betsi Cadwaladr UHB</t>
  </si>
  <si>
    <t>Att_Adm_P2_Males_2012Isle of Anglesey</t>
  </si>
  <si>
    <t>Att_Adm_P2_Males_2012Gwynedd</t>
  </si>
  <si>
    <t>Att_Adm_P2_Males_2012Conwy</t>
  </si>
  <si>
    <t>Att_Adm_P2_Males_2012Denbighshire</t>
  </si>
  <si>
    <t>Att_Adm_P2_Males_2012Flintshire</t>
  </si>
  <si>
    <t>Att_Adm_P2_Males_2012Wrexham</t>
  </si>
  <si>
    <t>Att_Adm_P2_Males_2012Powys THB</t>
  </si>
  <si>
    <t>Att_Adm_P2_Males_2012Hywel Dda HB</t>
  </si>
  <si>
    <t>Att_Adm_P2_Males_2012Ceredigion</t>
  </si>
  <si>
    <t>Att_Adm_P2_Males_2012Pembrokeshire</t>
  </si>
  <si>
    <t>Att_Adm_P2_Males_2012Carmarthenshire</t>
  </si>
  <si>
    <t>Att_Adm_P2_Males_2012ABM UHB</t>
  </si>
  <si>
    <t>Att_Adm_P2_Males_2012Swansea</t>
  </si>
  <si>
    <t>Att_Adm_P2_Males_2012Neath Port Talbot</t>
  </si>
  <si>
    <t>Att_Adm_P2_Males_2012Bridgend</t>
  </si>
  <si>
    <t>Att_Adm_P2_Males_2012Cardiff &amp; Vale UHB</t>
  </si>
  <si>
    <t>Att_Adm_P2_Males_2012The Vale of Glamorgan</t>
  </si>
  <si>
    <t>Att_Adm_P2_Males_2012Cardiff</t>
  </si>
  <si>
    <t>Att_Adm_P2_Males_2012Cwm Taf HB</t>
  </si>
  <si>
    <t>Att_Adm_P2_Males_2012Rhondda Cynon Taf</t>
  </si>
  <si>
    <t>Att_Adm_P2_Males_2012Merthyr Tydfil</t>
  </si>
  <si>
    <t>Att_Adm_P2_Males_2012Aneurin Bevan HB</t>
  </si>
  <si>
    <t>Att_Adm_P2_Males_2012Caerphilly</t>
  </si>
  <si>
    <t>Att_Adm_P2_Males_2012Blaenau Gwent</t>
  </si>
  <si>
    <t>Att_Adm_P2_Males_2012Torfaen</t>
  </si>
  <si>
    <t>Att_Adm_P2_Males_2012Monmouthshire</t>
  </si>
  <si>
    <t>Att_Adm_P2_Males_2012Newport</t>
  </si>
  <si>
    <t>Att_Adm_P2_Females_2002Wales</t>
  </si>
  <si>
    <t>Att_Adm_P2_Females_2002Least deprived fifth</t>
  </si>
  <si>
    <t>Att_Adm_P2_Females_2002Next least deprived</t>
  </si>
  <si>
    <t>Att_Adm_P2_Females_2002Middle deprived</t>
  </si>
  <si>
    <t>Att_Adm_P2_Females_2002Next most deprived</t>
  </si>
  <si>
    <t>Att_Adm_P2_Females_2002Most deprived fifth</t>
  </si>
  <si>
    <t>Att_Adm_P2_Females_2002Betsi Cadwaladr UHB</t>
  </si>
  <si>
    <t>Att_Adm_P2_Females_2002Isle of Anglesey</t>
  </si>
  <si>
    <t>Att_Adm_P2_Females_2002Gwynedd</t>
  </si>
  <si>
    <t>Att_Adm_P2_Females_2002Conwy</t>
  </si>
  <si>
    <t>Att_Adm_P2_Females_2002Denbighshire</t>
  </si>
  <si>
    <t>Att_Adm_P2_Females_2002Flintshire</t>
  </si>
  <si>
    <t>Att_Adm_P2_Females_2002Wrexham</t>
  </si>
  <si>
    <t>Att_Adm_P2_Females_2002Powys THB</t>
  </si>
  <si>
    <t>Att_Adm_P2_Females_2002Hywel Dda HB</t>
  </si>
  <si>
    <t>Att_Adm_P2_Females_2002Ceredigion</t>
  </si>
  <si>
    <t>Att_Adm_P2_Females_2002Pembrokeshire</t>
  </si>
  <si>
    <t>Att_Adm_P2_Females_2002Carmarthenshire</t>
  </si>
  <si>
    <t>Att_Adm_P2_Females_2002ABM UHB</t>
  </si>
  <si>
    <t>Att_Adm_P2_Females_2002Swansea</t>
  </si>
  <si>
    <t>Att_Adm_P2_Females_2002Neath Port Talbot</t>
  </si>
  <si>
    <t>Att_Adm_P2_Females_2002Bridgend</t>
  </si>
  <si>
    <t>Att_Adm_P2_Females_2002Cardiff &amp; Vale UHB</t>
  </si>
  <si>
    <t>Att_Adm_P2_Females_2002The Vale of Glamorgan</t>
  </si>
  <si>
    <t>Att_Adm_P2_Females_2002Cardiff</t>
  </si>
  <si>
    <t>Att_Adm_P2_Females_2002Cwm Taf HB</t>
  </si>
  <si>
    <t>Att_Adm_P2_Females_2002Rhondda Cynon Taf</t>
  </si>
  <si>
    <t>Att_Adm_P2_Females_2002Merthyr Tydfil</t>
  </si>
  <si>
    <t>Att_Adm_P2_Females_2002Aneurin Bevan HB</t>
  </si>
  <si>
    <t>Att_Adm_P2_Females_2002Caerphilly</t>
  </si>
  <si>
    <t>Att_Adm_P2_Females_2002Blaenau Gwent</t>
  </si>
  <si>
    <t>Att_Adm_P2_Females_2002Torfaen</t>
  </si>
  <si>
    <t>Att_Adm_P2_Females_2002Monmouthshire</t>
  </si>
  <si>
    <t>Att_Adm_P2_Females_2002Newport</t>
  </si>
  <si>
    <t>Att_Adm_P2_Females_2003Wales</t>
  </si>
  <si>
    <t>Att_Adm_P2_Females_2003Least deprived fifth</t>
  </si>
  <si>
    <t>Att_Adm_P2_Females_2003Next least deprived</t>
  </si>
  <si>
    <t>Att_Adm_P2_Females_2003Middle deprived</t>
  </si>
  <si>
    <t>Att_Adm_P2_Females_2003Next most deprived</t>
  </si>
  <si>
    <t>Att_Adm_P2_Females_2003Most deprived fifth</t>
  </si>
  <si>
    <t>Att_Adm_P2_Females_2003Betsi Cadwaladr UHB</t>
  </si>
  <si>
    <t>Att_Adm_P2_Females_2003Isle of Anglesey</t>
  </si>
  <si>
    <t>Att_Adm_P2_Females_2003Gwynedd</t>
  </si>
  <si>
    <t>Att_Adm_P2_Females_2003Conwy</t>
  </si>
  <si>
    <t>Att_Adm_P2_Females_2003Denbighshire</t>
  </si>
  <si>
    <t>Att_Adm_P2_Females_2003Flintshire</t>
  </si>
  <si>
    <t>Att_Adm_P2_Females_2003Wrexham</t>
  </si>
  <si>
    <t>Att_Adm_P2_Females_2003Powys THB</t>
  </si>
  <si>
    <t>Att_Adm_P2_Females_2003Hywel Dda HB</t>
  </si>
  <si>
    <t>Att_Adm_P2_Females_2003Ceredigion</t>
  </si>
  <si>
    <t>Att_Adm_P2_Females_2003Pembrokeshire</t>
  </si>
  <si>
    <t>Att_Adm_P2_Females_2003Carmarthenshire</t>
  </si>
  <si>
    <t>Att_Adm_P2_Females_2003ABM UHB</t>
  </si>
  <si>
    <t>Att_Adm_P2_Females_2003Swansea</t>
  </si>
  <si>
    <t>Att_Adm_P2_Females_2003Neath Port Talbot</t>
  </si>
  <si>
    <t>Att_Adm_P2_Females_2003Bridgend</t>
  </si>
  <si>
    <t>Att_Adm_P2_Females_2003Cardiff &amp; Vale UHB</t>
  </si>
  <si>
    <t>Att_Adm_P2_Females_2003The Vale of Glamorgan</t>
  </si>
  <si>
    <t>Att_Adm_P2_Females_2003Cardiff</t>
  </si>
  <si>
    <t>Att_Adm_P2_Females_2003Cwm Taf HB</t>
  </si>
  <si>
    <t>Att_Adm_P2_Females_2003Rhondda Cynon Taf</t>
  </si>
  <si>
    <t>Att_Adm_P2_Females_2003Merthyr Tydfil</t>
  </si>
  <si>
    <t>Att_Adm_P2_Females_2003Aneurin Bevan HB</t>
  </si>
  <si>
    <t>Att_Adm_P2_Females_2003Caerphilly</t>
  </si>
  <si>
    <t>Att_Adm_P2_Females_2003Blaenau Gwent</t>
  </si>
  <si>
    <t>Att_Adm_P2_Females_2003Torfaen</t>
  </si>
  <si>
    <t>Att_Adm_P2_Females_2003Monmouthshire</t>
  </si>
  <si>
    <t>Att_Adm_P2_Females_2003Newport</t>
  </si>
  <si>
    <t>Att_Adm_P2_Females_2004Wales</t>
  </si>
  <si>
    <t>Att_Adm_P2_Females_2004Least deprived fifth</t>
  </si>
  <si>
    <t>Att_Adm_P2_Females_2004Next least deprived</t>
  </si>
  <si>
    <t>Att_Adm_P2_Females_2004Middle deprived</t>
  </si>
  <si>
    <t>Att_Adm_P2_Females_2004Next most deprived</t>
  </si>
  <si>
    <t>Att_Adm_P2_Females_2004Most deprived fifth</t>
  </si>
  <si>
    <t>Att_Adm_P2_Females_2004Betsi Cadwaladr UHB</t>
  </si>
  <si>
    <t>Att_Adm_P2_Females_2004Isle of Anglesey</t>
  </si>
  <si>
    <t>Att_Adm_P2_Females_2004Gwynedd</t>
  </si>
  <si>
    <t>Att_Adm_P2_Females_2004Conwy</t>
  </si>
  <si>
    <t>Att_Adm_P2_Females_2004Denbighshire</t>
  </si>
  <si>
    <t>Att_Adm_P2_Females_2004Flintshire</t>
  </si>
  <si>
    <t>Att_Adm_P2_Females_2004Wrexham</t>
  </si>
  <si>
    <t>Att_Adm_P2_Females_2004Powys THB</t>
  </si>
  <si>
    <t>Att_Adm_P2_Females_2004Hywel Dda HB</t>
  </si>
  <si>
    <t>Att_Adm_P2_Females_2004Ceredigion</t>
  </si>
  <si>
    <t>Att_Adm_P2_Females_2004Pembrokeshire</t>
  </si>
  <si>
    <t>Att_Adm_P2_Females_2004Carmarthenshire</t>
  </si>
  <si>
    <t>Att_Adm_P2_Females_2004ABM UHB</t>
  </si>
  <si>
    <t>Att_Adm_P2_Females_2004Swansea</t>
  </si>
  <si>
    <t>Att_Adm_P2_Females_2004Neath Port Talbot</t>
  </si>
  <si>
    <t>Att_Adm_P2_Females_2004Bridgend</t>
  </si>
  <si>
    <t>Att_Adm_P2_Females_2004Cardiff &amp; Vale UHB</t>
  </si>
  <si>
    <t>Att_Adm_P2_Females_2004The Vale of Glamorgan</t>
  </si>
  <si>
    <t>Att_Adm_P2_Females_2004Cardiff</t>
  </si>
  <si>
    <t>Att_Adm_P2_Females_2004Cwm Taf HB</t>
  </si>
  <si>
    <t>Att_Adm_P2_Females_2004Rhondda Cynon Taf</t>
  </si>
  <si>
    <t>Att_Adm_P2_Females_2004Merthyr Tydfil</t>
  </si>
  <si>
    <t>Att_Adm_P2_Females_2004Aneurin Bevan HB</t>
  </si>
  <si>
    <t>Att_Adm_P2_Females_2004Caerphilly</t>
  </si>
  <si>
    <t>Att_Adm_P2_Females_2004Blaenau Gwent</t>
  </si>
  <si>
    <t>Att_Adm_P2_Females_2004Torfaen</t>
  </si>
  <si>
    <t>Att_Adm_P2_Females_2004Monmouthshire</t>
  </si>
  <si>
    <t>Att_Adm_P2_Females_2004Newport</t>
  </si>
  <si>
    <t>Att_Adm_P2_Females_2005Wales</t>
  </si>
  <si>
    <t>Att_Adm_P2_Females_2005Least deprived fifth</t>
  </si>
  <si>
    <t>Att_Adm_P2_Females_2005Next least deprived</t>
  </si>
  <si>
    <t>Att_Adm_P2_Females_2005Middle deprived</t>
  </si>
  <si>
    <t>Att_Adm_P2_Females_2005Next most deprived</t>
  </si>
  <si>
    <t>Att_Adm_P2_Females_2005Most deprived fifth</t>
  </si>
  <si>
    <t>Att_Adm_P2_Females_2005Betsi Cadwaladr UHB</t>
  </si>
  <si>
    <t>Att_Adm_P2_Females_2005Isle of Anglesey</t>
  </si>
  <si>
    <t>Att_Adm_P2_Females_2005Gwynedd</t>
  </si>
  <si>
    <t>Att_Adm_P2_Females_2005Conwy</t>
  </si>
  <si>
    <t>Att_Adm_P2_Females_2005Denbighshire</t>
  </si>
  <si>
    <t>Att_Adm_P2_Females_2005Flintshire</t>
  </si>
  <si>
    <t>Att_Adm_P2_Females_2005Wrexham</t>
  </si>
  <si>
    <t>Att_Adm_P2_Females_2005Powys THB</t>
  </si>
  <si>
    <t>Att_Adm_P2_Females_2005Hywel Dda HB</t>
  </si>
  <si>
    <t>Att_Adm_P2_Females_2005Ceredigion</t>
  </si>
  <si>
    <t>Att_Adm_P2_Females_2005Pembrokeshire</t>
  </si>
  <si>
    <t>Att_Adm_P2_Females_2005Carmarthenshire</t>
  </si>
  <si>
    <t>Att_Adm_P2_Females_2005ABM UHB</t>
  </si>
  <si>
    <t>Att_Adm_P2_Females_2005Swansea</t>
  </si>
  <si>
    <t>Att_Adm_P2_Females_2005Neath Port Talbot</t>
  </si>
  <si>
    <t>Att_Adm_P2_Females_2005Bridgend</t>
  </si>
  <si>
    <t>Att_Adm_P2_Females_2005Cardiff &amp; Vale UHB</t>
  </si>
  <si>
    <t>Att_Adm_P2_Females_2005The Vale of Glamorgan</t>
  </si>
  <si>
    <t>Att_Adm_P2_Females_2005Cardiff</t>
  </si>
  <si>
    <t>Att_Adm_P2_Females_2005Cwm Taf HB</t>
  </si>
  <si>
    <t>Att_Adm_P2_Females_2005Rhondda Cynon Taf</t>
  </si>
  <si>
    <t>Att_Adm_P2_Females_2005Merthyr Tydfil</t>
  </si>
  <si>
    <t>Att_Adm_P2_Females_2005Aneurin Bevan HB</t>
  </si>
  <si>
    <t>Att_Adm_P2_Females_2005Caerphilly</t>
  </si>
  <si>
    <t>Att_Adm_P2_Females_2005Blaenau Gwent</t>
  </si>
  <si>
    <t>Att_Adm_P2_Females_2005Torfaen</t>
  </si>
  <si>
    <t>Att_Adm_P2_Females_2005Monmouthshire</t>
  </si>
  <si>
    <t>Att_Adm_P2_Females_2005Newport</t>
  </si>
  <si>
    <t>Att_Adm_P2_Females_2006Wales</t>
  </si>
  <si>
    <t>Att_Adm_P2_Females_2006Least deprived fifth</t>
  </si>
  <si>
    <t>Att_Adm_P2_Females_2006Next least deprived</t>
  </si>
  <si>
    <t>Att_Adm_P2_Females_2006Middle deprived</t>
  </si>
  <si>
    <t>Att_Adm_P2_Females_2006Next most deprived</t>
  </si>
  <si>
    <t>Att_Adm_P2_Females_2006Most deprived fifth</t>
  </si>
  <si>
    <t>Att_Adm_P2_Females_2006Betsi Cadwaladr UHB</t>
  </si>
  <si>
    <t>Att_Adm_P2_Females_2006Isle of Anglesey</t>
  </si>
  <si>
    <t>Att_Adm_P2_Females_2006Gwynedd</t>
  </si>
  <si>
    <t>Att_Adm_P2_Females_2006Conwy</t>
  </si>
  <si>
    <t>Att_Adm_P2_Females_2006Denbighshire</t>
  </si>
  <si>
    <t>Att_Adm_P2_Females_2006Flintshire</t>
  </si>
  <si>
    <t>Att_Adm_P2_Females_2006Wrexham</t>
  </si>
  <si>
    <t>Att_Adm_P2_Females_2006Powys THB</t>
  </si>
  <si>
    <t>Att_Adm_P2_Females_2006Hywel Dda HB</t>
  </si>
  <si>
    <t>Att_Adm_P2_Females_2006Ceredigion</t>
  </si>
  <si>
    <t>Att_Adm_P2_Females_2006Pembrokeshire</t>
  </si>
  <si>
    <t>Att_Adm_P2_Females_2006Carmarthenshire</t>
  </si>
  <si>
    <t>Att_Adm_P2_Females_2006ABM UHB</t>
  </si>
  <si>
    <t>Att_Adm_P2_Females_2006Swansea</t>
  </si>
  <si>
    <t>Att_Adm_P2_Females_2006Neath Port Talbot</t>
  </si>
  <si>
    <t>Att_Adm_P2_Females_2006Bridgend</t>
  </si>
  <si>
    <t>Att_Adm_P2_Females_2006Cardiff &amp; Vale UHB</t>
  </si>
  <si>
    <t>Att_Adm_P2_Females_2006The Vale of Glamorgan</t>
  </si>
  <si>
    <t>Att_Adm_P2_Females_2006Cardiff</t>
  </si>
  <si>
    <t>Att_Adm_P2_Females_2006Cwm Taf HB</t>
  </si>
  <si>
    <t>Att_Adm_P2_Females_2006Rhondda Cynon Taf</t>
  </si>
  <si>
    <t>Att_Adm_P2_Females_2006Merthyr Tydfil</t>
  </si>
  <si>
    <t>Att_Adm_P2_Females_2006Aneurin Bevan HB</t>
  </si>
  <si>
    <t>Att_Adm_P2_Females_2006Caerphilly</t>
  </si>
  <si>
    <t>Att_Adm_P2_Females_2006Blaenau Gwent</t>
  </si>
  <si>
    <t>Att_Adm_P2_Females_2006Torfaen</t>
  </si>
  <si>
    <t>Att_Adm_P2_Females_2006Monmouthshire</t>
  </si>
  <si>
    <t>Att_Adm_P2_Females_2006Newport</t>
  </si>
  <si>
    <t>Att_Adm_P2_Females_2007Wales</t>
  </si>
  <si>
    <t>Att_Adm_P2_Females_2007Least deprived fifth</t>
  </si>
  <si>
    <t>Att_Adm_P2_Females_2007Next least deprived</t>
  </si>
  <si>
    <t>Att_Adm_P2_Females_2007Middle deprived</t>
  </si>
  <si>
    <t>Att_Adm_P2_Females_2007Next most deprived</t>
  </si>
  <si>
    <t>Att_Adm_P2_Females_2007Most deprived fifth</t>
  </si>
  <si>
    <t>Att_Adm_P2_Females_2007Betsi Cadwaladr UHB</t>
  </si>
  <si>
    <t>Att_Adm_P2_Females_2007Isle of Anglesey</t>
  </si>
  <si>
    <t>Att_Adm_P2_Females_2007Gwynedd</t>
  </si>
  <si>
    <t>Att_Adm_P2_Females_2007Conwy</t>
  </si>
  <si>
    <t>Att_Adm_P2_Females_2007Denbighshire</t>
  </si>
  <si>
    <t>Att_Adm_P2_Females_2007Flintshire</t>
  </si>
  <si>
    <t>Att_Adm_P2_Females_2007Wrexham</t>
  </si>
  <si>
    <t>Att_Adm_P2_Females_2007Powys THB</t>
  </si>
  <si>
    <t>Att_Adm_P2_Females_2007Hywel Dda HB</t>
  </si>
  <si>
    <t>Att_Adm_P2_Females_2007Ceredigion</t>
  </si>
  <si>
    <t>Att_Adm_P2_Females_2007Pembrokeshire</t>
  </si>
  <si>
    <t>Att_Adm_P2_Females_2007Carmarthenshire</t>
  </si>
  <si>
    <t>Att_Adm_P2_Females_2007ABM UHB</t>
  </si>
  <si>
    <t>Att_Adm_P2_Females_2007Swansea</t>
  </si>
  <si>
    <t>Att_Adm_P2_Females_2007Neath Port Talbot</t>
  </si>
  <si>
    <t>Att_Adm_P2_Females_2007Bridgend</t>
  </si>
  <si>
    <t>Att_Adm_P2_Females_2007Cardiff &amp; Vale UHB</t>
  </si>
  <si>
    <t>Att_Adm_P2_Females_2007The Vale of Glamorgan</t>
  </si>
  <si>
    <t>Att_Adm_P2_Females_2007Cardiff</t>
  </si>
  <si>
    <t>Att_Adm_P2_Females_2007Cwm Taf HB</t>
  </si>
  <si>
    <t>Att_Adm_P2_Females_2007Rhondda Cynon Taf</t>
  </si>
  <si>
    <t>Att_Adm_P2_Females_2007Merthyr Tydfil</t>
  </si>
  <si>
    <t>Att_Adm_P2_Females_2007Aneurin Bevan HB</t>
  </si>
  <si>
    <t>Att_Adm_P2_Females_2007Caerphilly</t>
  </si>
  <si>
    <t>Att_Adm_P2_Females_2007Blaenau Gwent</t>
  </si>
  <si>
    <t>Att_Adm_P2_Females_2007Torfaen</t>
  </si>
  <si>
    <t>Att_Adm_P2_Females_2007Monmouthshire</t>
  </si>
  <si>
    <t>Att_Adm_P2_Females_2007Newport</t>
  </si>
  <si>
    <t>Att_Adm_P2_Females_2008Wales</t>
  </si>
  <si>
    <t>Att_Adm_P2_Females_2008Least deprived fifth</t>
  </si>
  <si>
    <t>Att_Adm_P2_Females_2008Next least deprived</t>
  </si>
  <si>
    <t>Att_Adm_P2_Females_2008Middle deprived</t>
  </si>
  <si>
    <t>Att_Adm_P2_Females_2008Next most deprived</t>
  </si>
  <si>
    <t>Att_Adm_P2_Females_2008Most deprived fifth</t>
  </si>
  <si>
    <t>Att_Adm_P2_Females_2008Betsi Cadwaladr UHB</t>
  </si>
  <si>
    <t>Att_Adm_P2_Females_2008Isle of Anglesey</t>
  </si>
  <si>
    <t>Att_Adm_P2_Females_2008Gwynedd</t>
  </si>
  <si>
    <t>Att_Adm_P2_Females_2008Conwy</t>
  </si>
  <si>
    <t>Att_Adm_P2_Females_2008Denbighshire</t>
  </si>
  <si>
    <t>Att_Adm_P2_Females_2008Flintshire</t>
  </si>
  <si>
    <t>Att_Adm_P2_Females_2008Wrexham</t>
  </si>
  <si>
    <t>Att_Adm_P2_Females_2008Powys THB</t>
  </si>
  <si>
    <t>Att_Adm_P2_Females_2008Hywel Dda HB</t>
  </si>
  <si>
    <t>Att_Adm_P2_Females_2008Ceredigion</t>
  </si>
  <si>
    <t>Att_Adm_P2_Females_2008Pembrokeshire</t>
  </si>
  <si>
    <t>Att_Adm_P2_Females_2008Carmarthenshire</t>
  </si>
  <si>
    <t>Att_Adm_P2_Females_2008ABM UHB</t>
  </si>
  <si>
    <t>Att_Adm_P2_Females_2008Swansea</t>
  </si>
  <si>
    <t>Att_Adm_P2_Females_2008Neath Port Talbot</t>
  </si>
  <si>
    <t>Att_Adm_P2_Females_2008Bridgend</t>
  </si>
  <si>
    <t>Att_Adm_P2_Females_2008Cardiff &amp; Vale UHB</t>
  </si>
  <si>
    <t>Att_Adm_P2_Females_2008The Vale of Glamorgan</t>
  </si>
  <si>
    <t>Att_Adm_P2_Females_2008Cardiff</t>
  </si>
  <si>
    <t>Att_Adm_P2_Females_2008Cwm Taf HB</t>
  </si>
  <si>
    <t>Att_Adm_P2_Females_2008Rhondda Cynon Taf</t>
  </si>
  <si>
    <t>Att_Adm_P2_Females_2008Merthyr Tydfil</t>
  </si>
  <si>
    <t>Att_Adm_P2_Females_2008Aneurin Bevan HB</t>
  </si>
  <si>
    <t>Att_Adm_P2_Females_2008Caerphilly</t>
  </si>
  <si>
    <t>Att_Adm_P2_Females_2008Blaenau Gwent</t>
  </si>
  <si>
    <t>Att_Adm_P2_Females_2008Torfaen</t>
  </si>
  <si>
    <t>Att_Adm_P2_Females_2008Monmouthshire</t>
  </si>
  <si>
    <t>Att_Adm_P2_Females_2008Newport</t>
  </si>
  <si>
    <t>Att_Adm_P2_Females_2009Wales</t>
  </si>
  <si>
    <t>Att_Adm_P2_Females_2009Least deprived fifth</t>
  </si>
  <si>
    <t>Att_Adm_P2_Females_2009Next least deprived</t>
  </si>
  <si>
    <t>Att_Adm_P2_Females_2009Middle deprived</t>
  </si>
  <si>
    <t>Att_Adm_P2_Females_2009Next most deprived</t>
  </si>
  <si>
    <t>Att_Adm_P2_Females_2009Most deprived fifth</t>
  </si>
  <si>
    <t>Att_Adm_P2_Females_2009Betsi Cadwaladr UHB</t>
  </si>
  <si>
    <t>Att_Adm_P2_Females_2009Isle of Anglesey</t>
  </si>
  <si>
    <t>Att_Adm_P2_Females_2009Gwynedd</t>
  </si>
  <si>
    <t>Att_Adm_P2_Females_2009Conwy</t>
  </si>
  <si>
    <t>Att_Adm_P2_Females_2009Denbighshire</t>
  </si>
  <si>
    <t>Att_Adm_P2_Females_2009Flintshire</t>
  </si>
  <si>
    <t>Att_Adm_P2_Females_2009Wrexham</t>
  </si>
  <si>
    <t>Att_Adm_P2_Females_2009Powys THB</t>
  </si>
  <si>
    <t>Att_Adm_P2_Females_2009Hywel Dda HB</t>
  </si>
  <si>
    <t>Att_Adm_P2_Females_2009Ceredigion</t>
  </si>
  <si>
    <t>Att_Adm_P2_Females_2009Pembrokeshire</t>
  </si>
  <si>
    <t>Att_Adm_P2_Females_2009Carmarthenshire</t>
  </si>
  <si>
    <t>Att_Adm_P2_Females_2009ABM UHB</t>
  </si>
  <si>
    <t>Att_Adm_P2_Females_2009Swansea</t>
  </si>
  <si>
    <t>Att_Adm_P2_Females_2009Neath Port Talbot</t>
  </si>
  <si>
    <t>Att_Adm_P2_Females_2009Bridgend</t>
  </si>
  <si>
    <t>Att_Adm_P2_Females_2009Cardiff &amp; Vale UHB</t>
  </si>
  <si>
    <t>Att_Adm_P2_Females_2009The Vale of Glamorgan</t>
  </si>
  <si>
    <t>Att_Adm_P2_Females_2009Cardiff</t>
  </si>
  <si>
    <t>Att_Adm_P2_Females_2009Cwm Taf HB</t>
  </si>
  <si>
    <t>Att_Adm_P2_Females_2009Rhondda Cynon Taf</t>
  </si>
  <si>
    <t>Att_Adm_P2_Females_2009Merthyr Tydfil</t>
  </si>
  <si>
    <t>Att_Adm_P2_Females_2009Aneurin Bevan HB</t>
  </si>
  <si>
    <t>Att_Adm_P2_Females_2009Caerphilly</t>
  </si>
  <si>
    <t>Att_Adm_P2_Females_2009Blaenau Gwent</t>
  </si>
  <si>
    <t>Att_Adm_P2_Females_2009Torfaen</t>
  </si>
  <si>
    <t>Att_Adm_P2_Females_2009Monmouthshire</t>
  </si>
  <si>
    <t>Att_Adm_P2_Females_2009Newport</t>
  </si>
  <si>
    <t>Att_Adm_P2_Females_2010Wales</t>
  </si>
  <si>
    <t>Att_Adm_P2_Females_2010Least deprived fifth</t>
  </si>
  <si>
    <t>Att_Adm_P2_Females_2010Next least deprived</t>
  </si>
  <si>
    <t>Att_Adm_P2_Females_2010Middle deprived</t>
  </si>
  <si>
    <t>Att_Adm_P2_Females_2010Next most deprived</t>
  </si>
  <si>
    <t>Att_Adm_P2_Females_2010Most deprived fifth</t>
  </si>
  <si>
    <t>Att_Adm_P2_Females_2010Betsi Cadwaladr UHB</t>
  </si>
  <si>
    <t>Att_Adm_P2_Females_2010Isle of Anglesey</t>
  </si>
  <si>
    <t>Att_Adm_P2_Females_2010Gwynedd</t>
  </si>
  <si>
    <t>Att_Adm_P2_Females_2010Conwy</t>
  </si>
  <si>
    <t>Att_Adm_P2_Females_2010Denbighshire</t>
  </si>
  <si>
    <t>Att_Adm_P2_Females_2010Flintshire</t>
  </si>
  <si>
    <t>Att_Adm_P2_Females_2010Wrexham</t>
  </si>
  <si>
    <t>Att_Adm_P2_Females_2010Powys THB</t>
  </si>
  <si>
    <t>Att_Adm_P2_Females_2010Hywel Dda HB</t>
  </si>
  <si>
    <t>Att_Adm_P2_Females_2010Ceredigion</t>
  </si>
  <si>
    <t>Att_Adm_P2_Females_2010Pembrokeshire</t>
  </si>
  <si>
    <t>Att_Adm_P2_Females_2010Carmarthenshire</t>
  </si>
  <si>
    <t>Att_Adm_P2_Females_2010ABM UHB</t>
  </si>
  <si>
    <t>Att_Adm_P2_Females_2010Swansea</t>
  </si>
  <si>
    <t>Att_Adm_P2_Females_2010Neath Port Talbot</t>
  </si>
  <si>
    <t>Att_Adm_P2_Females_2010Bridgend</t>
  </si>
  <si>
    <t>Att_Adm_P2_Females_2010Cardiff &amp; Vale UHB</t>
  </si>
  <si>
    <t>Att_Adm_P2_Females_2010The Vale of Glamorgan</t>
  </si>
  <si>
    <t>Att_Adm_P2_Females_2010Cardiff</t>
  </si>
  <si>
    <t>Att_Adm_P2_Females_2010Cwm Taf HB</t>
  </si>
  <si>
    <t>Att_Adm_P2_Females_2010Rhondda Cynon Taf</t>
  </si>
  <si>
    <t>Att_Adm_P2_Females_2010Merthyr Tydfil</t>
  </si>
  <si>
    <t>Att_Adm_P2_Females_2010Aneurin Bevan HB</t>
  </si>
  <si>
    <t>Att_Adm_P2_Females_2010Caerphilly</t>
  </si>
  <si>
    <t>Att_Adm_P2_Females_2010Blaenau Gwent</t>
  </si>
  <si>
    <t>Att_Adm_P2_Females_2010Torfaen</t>
  </si>
  <si>
    <t>Att_Adm_P2_Females_2010Monmouthshire</t>
  </si>
  <si>
    <t>Att_Adm_P2_Females_2010Newport</t>
  </si>
  <si>
    <t>Att_Adm_P2_Females_2011Wales</t>
  </si>
  <si>
    <t>Att_Adm_P2_Females_2011Least deprived fifth</t>
  </si>
  <si>
    <t>Att_Adm_P2_Females_2011Next least deprived</t>
  </si>
  <si>
    <t>Att_Adm_P2_Females_2011Middle deprived</t>
  </si>
  <si>
    <t>Att_Adm_P2_Females_2011Next most deprived</t>
  </si>
  <si>
    <t>Att_Adm_P2_Females_2011Most deprived fifth</t>
  </si>
  <si>
    <t>Att_Adm_P2_Females_2011Betsi Cadwaladr UHB</t>
  </si>
  <si>
    <t>Att_Adm_P2_Females_2011Isle of Anglesey</t>
  </si>
  <si>
    <t>Att_Adm_P2_Females_2011Gwynedd</t>
  </si>
  <si>
    <t>Att_Adm_P2_Females_2011Conwy</t>
  </si>
  <si>
    <t>Att_Adm_P2_Females_2011Denbighshire</t>
  </si>
  <si>
    <t>Att_Adm_P2_Females_2011Flintshire</t>
  </si>
  <si>
    <t>Att_Adm_P2_Females_2011Wrexham</t>
  </si>
  <si>
    <t>Att_Adm_P2_Females_2011Powys THB</t>
  </si>
  <si>
    <t>Att_Adm_P2_Females_2011Hywel Dda HB</t>
  </si>
  <si>
    <t>Att_Adm_P2_Females_2011Ceredigion</t>
  </si>
  <si>
    <t>Att_Adm_P2_Females_2011Pembrokeshire</t>
  </si>
  <si>
    <t>Att_Adm_P2_Females_2011Carmarthenshire</t>
  </si>
  <si>
    <t>Att_Adm_P2_Females_2011ABM UHB</t>
  </si>
  <si>
    <t>Att_Adm_P2_Females_2011Swansea</t>
  </si>
  <si>
    <t>Att_Adm_P2_Females_2011Neath Port Talbot</t>
  </si>
  <si>
    <t>Att_Adm_P2_Females_2011Bridgend</t>
  </si>
  <si>
    <t>Att_Adm_P2_Females_2011Cardiff &amp; Vale UHB</t>
  </si>
  <si>
    <t>Att_Adm_P2_Females_2011The Vale of Glamorgan</t>
  </si>
  <si>
    <t>Att_Adm_P2_Females_2011Cardiff</t>
  </si>
  <si>
    <t>Att_Adm_P2_Females_2011Cwm Taf HB</t>
  </si>
  <si>
    <t>Att_Adm_P2_Females_2011Rhondda Cynon Taf</t>
  </si>
  <si>
    <t>Att_Adm_P2_Females_2011Merthyr Tydfil</t>
  </si>
  <si>
    <t>Att_Adm_P2_Females_2011Aneurin Bevan HB</t>
  </si>
  <si>
    <t>Att_Adm_P2_Females_2011Caerphilly</t>
  </si>
  <si>
    <t>Att_Adm_P2_Females_2011Blaenau Gwent</t>
  </si>
  <si>
    <t>Att_Adm_P2_Females_2011Torfaen</t>
  </si>
  <si>
    <t>Att_Adm_P2_Females_2011Monmouthshire</t>
  </si>
  <si>
    <t>Att_Adm_P2_Females_2011Newport</t>
  </si>
  <si>
    <t>Att_Adm_P2_Females_2012Wales</t>
  </si>
  <si>
    <t>Att_Adm_P2_Females_2012Least deprived fifth</t>
  </si>
  <si>
    <t>Att_Adm_P2_Females_2012Next least deprived</t>
  </si>
  <si>
    <t>Att_Adm_P2_Females_2012Middle deprived</t>
  </si>
  <si>
    <t>Att_Adm_P2_Females_2012Next most deprived</t>
  </si>
  <si>
    <t>Att_Adm_P2_Females_2012Most deprived fifth</t>
  </si>
  <si>
    <t>Att_Adm_P2_Females_2012Betsi Cadwaladr UHB</t>
  </si>
  <si>
    <t>Att_Adm_P2_Females_2012Isle of Anglesey</t>
  </si>
  <si>
    <t>Att_Adm_P2_Females_2012Gwynedd</t>
  </si>
  <si>
    <t>Att_Adm_P2_Females_2012Conwy</t>
  </si>
  <si>
    <t>Att_Adm_P2_Females_2012Denbighshire</t>
  </si>
  <si>
    <t>Att_Adm_P2_Females_2012Flintshire</t>
  </si>
  <si>
    <t>Att_Adm_P2_Females_2012Wrexham</t>
  </si>
  <si>
    <t>Att_Adm_P2_Females_2012Powys THB</t>
  </si>
  <si>
    <t>Att_Adm_P2_Females_2012Hywel Dda HB</t>
  </si>
  <si>
    <t>Att_Adm_P2_Females_2012Ceredigion</t>
  </si>
  <si>
    <t>Att_Adm_P2_Females_2012Pembrokeshire</t>
  </si>
  <si>
    <t>Att_Adm_P2_Females_2012Carmarthenshire</t>
  </si>
  <si>
    <t>Att_Adm_P2_Females_2012ABM UHB</t>
  </si>
  <si>
    <t>Att_Adm_P2_Females_2012Swansea</t>
  </si>
  <si>
    <t>Att_Adm_P2_Females_2012Neath Port Talbot</t>
  </si>
  <si>
    <t>Att_Adm_P2_Females_2012Bridgend</t>
  </si>
  <si>
    <t>Att_Adm_P2_Females_2012Cardiff &amp; Vale UHB</t>
  </si>
  <si>
    <t>Att_Adm_P2_Females_2012The Vale of Glamorgan</t>
  </si>
  <si>
    <t>Att_Adm_P2_Females_2012Cardiff</t>
  </si>
  <si>
    <t>Att_Adm_P2_Females_2012Cwm Taf HB</t>
  </si>
  <si>
    <t>Att_Adm_P2_Females_2012Rhondda Cynon Taf</t>
  </si>
  <si>
    <t>Att_Adm_P2_Females_2012Merthyr Tydfil</t>
  </si>
  <si>
    <t>Att_Adm_P2_Females_2012Aneurin Bevan HB</t>
  </si>
  <si>
    <t>Att_Adm_P2_Females_2012Caerphilly</t>
  </si>
  <si>
    <t>Att_Adm_P2_Females_2012Blaenau Gwent</t>
  </si>
  <si>
    <t>Att_Adm_P2_Females_2012Torfaen</t>
  </si>
  <si>
    <t>Att_Adm_P2_Females_2012Monmouthshire</t>
  </si>
  <si>
    <t>Att_Adm_P2_Females_2012Newport</t>
  </si>
  <si>
    <t>WHS_Above_Persons_2011-2012Isle of Anglesey</t>
  </si>
  <si>
    <t>WHS_Above_Persons_2011-2012Gwynedd</t>
  </si>
  <si>
    <t>WHS_Above_Persons_2011-2012Conwy</t>
  </si>
  <si>
    <t>WHS_Above_Persons_2011-2012Denbighshire</t>
  </si>
  <si>
    <t>WHS_Above_Persons_2011-2012Flintshire</t>
  </si>
  <si>
    <t>WHS_Above_Persons_2011-2012Wrexham</t>
  </si>
  <si>
    <t>WHS_Above_Persons_2011-2012Powys tHB</t>
  </si>
  <si>
    <t>WHS_Above_Persons_2011-2012Ceredigion</t>
  </si>
  <si>
    <t>WHS_Above_Persons_2011-2012Pembrokeshire</t>
  </si>
  <si>
    <t>WHS_Above_Persons_2011-2012Carmarthenshire</t>
  </si>
  <si>
    <t>WHS_Above_Persons_2011-2012Swansea</t>
  </si>
  <si>
    <t>WHS_Above_Persons_2011-2012Neath Port Talbot</t>
  </si>
  <si>
    <t>WHS_Above_Persons_2011-2012Bridgend</t>
  </si>
  <si>
    <t>WHS_Above_Persons_2011-2012The Vale of Glamorgan</t>
  </si>
  <si>
    <t>WHS_Above_Persons_2011-2012Cardiff</t>
  </si>
  <si>
    <t>WHS_Above_Persons_2011-2012Rhondda Cynon Taf</t>
  </si>
  <si>
    <t>WHS_Above_Persons_2011-2012Merthyr Tydfil</t>
  </si>
  <si>
    <t>WHS_Above_Persons_2011-2012Caerphilly</t>
  </si>
  <si>
    <t>WHS_Above_Persons_2011-2012Blaenau Gwent</t>
  </si>
  <si>
    <t>WHS_Above_Persons_2011-2012Torfaen</t>
  </si>
  <si>
    <t>WHS_Above_Persons_2011-2012Monmouthshire</t>
  </si>
  <si>
    <t>WHS_Above_Persons_2011-2012Newport</t>
  </si>
  <si>
    <t>WHS_Above_Persons_2011-2012Betsi Cadwaladr UHB</t>
  </si>
  <si>
    <t>WHS_Above_Persons_2011-2012Hywel Dda HB</t>
  </si>
  <si>
    <t>WHS_Above_Persons_2011-2012ABM UHB</t>
  </si>
  <si>
    <t>WHS_Above_Persons_2011-2012Cwm Taf HB</t>
  </si>
  <si>
    <t>WHS_Above_Persons_2011-2012Cardiff &amp; Vale UHB</t>
  </si>
  <si>
    <t>WHS_Above_Persons_2011-2012Aneurin Bevan HB</t>
  </si>
  <si>
    <t>WHS_Above_Persons_2011-2012Wales</t>
  </si>
  <si>
    <t>WHS_Above_Males_2011-2012Isle of Anglesey</t>
  </si>
  <si>
    <t>WHS_Above_Males_2011-2012Gwynedd</t>
  </si>
  <si>
    <t>WHS_Above_Males_2011-2012Conwy</t>
  </si>
  <si>
    <t>WHS_Above_Males_2011-2012Denbighshire</t>
  </si>
  <si>
    <t>WHS_Above_Males_2011-2012Flintshire</t>
  </si>
  <si>
    <t>WHS_Above_Males_2011-2012Wrexham</t>
  </si>
  <si>
    <t>WHS_Above_Males_2011-2012Powys tHB</t>
  </si>
  <si>
    <t>WHS_Above_Males_2011-2012Ceredigion</t>
  </si>
  <si>
    <t>WHS_Above_Males_2011-2012Pembrokeshire</t>
  </si>
  <si>
    <t>WHS_Above_Males_2011-2012Carmarthenshire</t>
  </si>
  <si>
    <t>WHS_Above_Males_2011-2012Swansea</t>
  </si>
  <si>
    <t>WHS_Above_Males_2011-2012Neath Port Talbot</t>
  </si>
  <si>
    <t>WHS_Above_Males_2011-2012Bridgend</t>
  </si>
  <si>
    <t>WHS_Above_Males_2011-2012The Vale of Glamorgan</t>
  </si>
  <si>
    <t>WHS_Above_Males_2011-2012Cardiff</t>
  </si>
  <si>
    <t>WHS_Above_Males_2011-2012Rhondda Cynon Taf</t>
  </si>
  <si>
    <t>WHS_Above_Males_2011-2012Merthyr Tydfil</t>
  </si>
  <si>
    <t>WHS_Above_Males_2011-2012Caerphilly</t>
  </si>
  <si>
    <t>WHS_Above_Males_2011-2012Blaenau Gwent</t>
  </si>
  <si>
    <t>WHS_Above_Males_2011-2012Torfaen</t>
  </si>
  <si>
    <t>WHS_Above_Males_2011-2012Monmouthshire</t>
  </si>
  <si>
    <t>WHS_Above_Males_2011-2012Newport</t>
  </si>
  <si>
    <t>WHS_Above_Males_2011-2012Betsi Cadwaladr UHB</t>
  </si>
  <si>
    <t>WHS_Above_Males_2011-2012Hywel Dda HB</t>
  </si>
  <si>
    <t>WHS_Above_Males_2011-2012ABM UHB</t>
  </si>
  <si>
    <t>WHS_Above_Males_2011-2012Cwm Taf HB</t>
  </si>
  <si>
    <t>WHS_Above_Males_2011-2012Cardiff &amp; Vale UHB</t>
  </si>
  <si>
    <t>WHS_Above_Males_2011-2012Aneurin Bevan HB</t>
  </si>
  <si>
    <t>WHS_Above_Males_2011-2012Wales</t>
  </si>
  <si>
    <t>WHS_Above_Females_2011-2012Isle of Anglesey</t>
  </si>
  <si>
    <t>WHS_Above_Females_2011-2012Gwynedd</t>
  </si>
  <si>
    <t>WHS_Above_Females_2011-2012Conwy</t>
  </si>
  <si>
    <t>WHS_Above_Females_2011-2012Denbighshire</t>
  </si>
  <si>
    <t>WHS_Above_Females_2011-2012Flintshire</t>
  </si>
  <si>
    <t>WHS_Above_Females_2011-2012Wrexham</t>
  </si>
  <si>
    <t>WHS_Above_Females_2011-2012Powys tHB</t>
  </si>
  <si>
    <t>WHS_Above_Females_2011-2012Ceredigion</t>
  </si>
  <si>
    <t>WHS_Above_Females_2011-2012Pembrokeshire</t>
  </si>
  <si>
    <t>WHS_Above_Females_2011-2012Carmarthenshire</t>
  </si>
  <si>
    <t>WHS_Above_Females_2011-2012Swansea</t>
  </si>
  <si>
    <t>WHS_Above_Females_2011-2012Neath Port Talbot</t>
  </si>
  <si>
    <t>WHS_Above_Females_2011-2012Bridgend</t>
  </si>
  <si>
    <t>WHS_Above_Females_2011-2012The Vale of Glamorgan</t>
  </si>
  <si>
    <t>WHS_Above_Females_2011-2012Cardiff</t>
  </si>
  <si>
    <t>WHS_Above_Females_2011-2012Rhondda Cynon Taf</t>
  </si>
  <si>
    <t>WHS_Above_Females_2011-2012Merthyr Tydfil</t>
  </si>
  <si>
    <t>WHS_Above_Females_2011-2012Caerphilly</t>
  </si>
  <si>
    <t>WHS_Above_Females_2011-2012Blaenau Gwent</t>
  </si>
  <si>
    <t>WHS_Above_Females_2011-2012Torfaen</t>
  </si>
  <si>
    <t>WHS_Above_Females_2011-2012Monmouthshire</t>
  </si>
  <si>
    <t>WHS_Above_Females_2011-2012Newport</t>
  </si>
  <si>
    <t>WHS_Above_Females_2011-2012Betsi Cadwaladr UHB</t>
  </si>
  <si>
    <t>WHS_Above_Females_2011-2012Hywel Dda HB</t>
  </si>
  <si>
    <t>WHS_Above_Females_2011-2012ABM UHB</t>
  </si>
  <si>
    <t>WHS_Above_Females_2011-2012Cwm Taf HB</t>
  </si>
  <si>
    <t>WHS_Above_Females_2011-2012Cardiff &amp; Vale UHB</t>
  </si>
  <si>
    <t>WHS_Above_Females_2011-2012Aneurin Bevan HB</t>
  </si>
  <si>
    <t>WHS_Above_Females_2011-2012Wales</t>
  </si>
  <si>
    <t>WHS_Binge_Persons_2011-2012Isle of Anglesey</t>
  </si>
  <si>
    <t>WHS_Binge_Persons_2011-2012Gwynedd</t>
  </si>
  <si>
    <t>WHS_Binge_Persons_2011-2012Conwy</t>
  </si>
  <si>
    <t>WHS_Binge_Persons_2011-2012Denbighshire</t>
  </si>
  <si>
    <t>WHS_Binge_Persons_2011-2012Flintshire</t>
  </si>
  <si>
    <t>WHS_Binge_Persons_2011-2012Wrexham</t>
  </si>
  <si>
    <t>WHS_Binge_Persons_2011-2012Powys tHB</t>
  </si>
  <si>
    <t>WHS_Binge_Persons_2011-2012Ceredigion</t>
  </si>
  <si>
    <t>WHS_Binge_Persons_2011-2012Pembrokeshire</t>
  </si>
  <si>
    <t>WHS_Binge_Persons_2011-2012Carmarthenshire</t>
  </si>
  <si>
    <t>WHS_Binge_Persons_2011-2012Swansea</t>
  </si>
  <si>
    <t>WHS_Binge_Persons_2011-2012Neath Port Talbot</t>
  </si>
  <si>
    <t>WHS_Binge_Persons_2011-2012Bridgend</t>
  </si>
  <si>
    <t>WHS_Binge_Persons_2011-2012The Vale of Glamorgan</t>
  </si>
  <si>
    <t>WHS_Binge_Persons_2011-2012Cardiff</t>
  </si>
  <si>
    <t>WHS_Binge_Persons_2011-2012Rhondda Cynon Taf</t>
  </si>
  <si>
    <t>WHS_Binge_Persons_2011-2012Merthyr Tydfil</t>
  </si>
  <si>
    <t>WHS_Binge_Persons_2011-2012Caerphilly</t>
  </si>
  <si>
    <t>WHS_Binge_Persons_2011-2012Blaenau Gwent</t>
  </si>
  <si>
    <t>WHS_Binge_Persons_2011-2012Torfaen</t>
  </si>
  <si>
    <t>WHS_Binge_Persons_2011-2012Monmouthshire</t>
  </si>
  <si>
    <t>WHS_Binge_Persons_2011-2012Newport</t>
  </si>
  <si>
    <t>WHS_Binge_Persons_2011-2012Betsi Cadwaladr UHB</t>
  </si>
  <si>
    <t>WHS_Binge_Persons_2011-2012Hywel Dda HB</t>
  </si>
  <si>
    <t>WHS_Binge_Persons_2011-2012ABM UHB</t>
  </si>
  <si>
    <t>WHS_Binge_Persons_2011-2012Cwm Taf HB</t>
  </si>
  <si>
    <t>WHS_Binge_Persons_2011-2012Cardiff &amp; Vale UHB</t>
  </si>
  <si>
    <t>WHS_Binge_Persons_2011-2012Aneurin Bevan HB</t>
  </si>
  <si>
    <t>WHS_Binge_Persons_2011-2012Wales</t>
  </si>
  <si>
    <t>WHS_Binge_Males_2011-2012Isle of Anglesey</t>
  </si>
  <si>
    <t>WHS_Binge_Males_2011-2012Gwynedd</t>
  </si>
  <si>
    <t>WHS_Binge_Males_2011-2012Conwy</t>
  </si>
  <si>
    <t>WHS_Binge_Males_2011-2012Denbighshire</t>
  </si>
  <si>
    <t>WHS_Binge_Males_2011-2012Flintshire</t>
  </si>
  <si>
    <t>WHS_Binge_Males_2011-2012Wrexham</t>
  </si>
  <si>
    <t>WHS_Binge_Males_2011-2012Powys tHB</t>
  </si>
  <si>
    <t>WHS_Binge_Males_2011-2012Ceredigion</t>
  </si>
  <si>
    <t>WHS_Binge_Males_2011-2012Pembrokeshire</t>
  </si>
  <si>
    <t>WHS_Binge_Males_2011-2012Carmarthenshire</t>
  </si>
  <si>
    <t>WHS_Binge_Males_2011-2012Swansea</t>
  </si>
  <si>
    <t>WHS_Binge_Males_2011-2012Neath Port Talbot</t>
  </si>
  <si>
    <t>WHS_Binge_Males_2011-2012Bridgend</t>
  </si>
  <si>
    <t>WHS_Binge_Males_2011-2012The Vale of Glamorgan</t>
  </si>
  <si>
    <t>WHS_Binge_Males_2011-2012Cardiff</t>
  </si>
  <si>
    <t>WHS_Binge_Males_2011-2012Rhondda Cynon Taf</t>
  </si>
  <si>
    <t>WHS_Binge_Males_2011-2012Merthyr Tydfil</t>
  </si>
  <si>
    <t>WHS_Binge_Males_2011-2012Caerphilly</t>
  </si>
  <si>
    <t>WHS_Binge_Males_2011-2012Blaenau Gwent</t>
  </si>
  <si>
    <t>WHS_Binge_Males_2011-2012Torfaen</t>
  </si>
  <si>
    <t>WHS_Binge_Males_2011-2012Monmouthshire</t>
  </si>
  <si>
    <t>WHS_Binge_Males_2011-2012Newport</t>
  </si>
  <si>
    <t>WHS_Binge_Males_2011-2012Betsi Cadwaladr UHB</t>
  </si>
  <si>
    <t>WHS_Binge_Males_2011-2012Hywel Dda HB</t>
  </si>
  <si>
    <t>WHS_Binge_Males_2011-2012ABM UHB</t>
  </si>
  <si>
    <t>WHS_Binge_Males_2011-2012Cwm Taf HB</t>
  </si>
  <si>
    <t>WHS_Binge_Males_2011-2012Cardiff &amp; Vale UHB</t>
  </si>
  <si>
    <t>WHS_Binge_Males_2011-2012Aneurin Bevan HB</t>
  </si>
  <si>
    <t>WHS_Binge_Males_2011-2012Wales</t>
  </si>
  <si>
    <t>WHS_Binge_Females_2011-2012Isle of Anglesey</t>
  </si>
  <si>
    <t>WHS_Binge_Females_2011-2012Gwynedd</t>
  </si>
  <si>
    <t>WHS_Binge_Females_2011-2012Conwy</t>
  </si>
  <si>
    <t>WHS_Binge_Females_2011-2012Denbighshire</t>
  </si>
  <si>
    <t>WHS_Binge_Females_2011-2012Flintshire</t>
  </si>
  <si>
    <t>WHS_Binge_Females_2011-2012Wrexham</t>
  </si>
  <si>
    <t>WHS_Binge_Females_2011-2012Powys tHB</t>
  </si>
  <si>
    <t>WHS_Binge_Females_2011-2012Ceredigion</t>
  </si>
  <si>
    <t>WHS_Binge_Females_2011-2012Pembrokeshire</t>
  </si>
  <si>
    <t>WHS_Binge_Females_2011-2012Carmarthenshire</t>
  </si>
  <si>
    <t>WHS_Binge_Females_2011-2012Swansea</t>
  </si>
  <si>
    <t>WHS_Binge_Females_2011-2012Neath Port Talbot</t>
  </si>
  <si>
    <t>WHS_Binge_Females_2011-2012Bridgend</t>
  </si>
  <si>
    <t>WHS_Binge_Females_2011-2012The Vale of Glamorgan</t>
  </si>
  <si>
    <t>WHS_Binge_Females_2011-2012Cardiff</t>
  </si>
  <si>
    <t>WHS_Binge_Females_2011-2012Rhondda Cynon Taf</t>
  </si>
  <si>
    <t>WHS_Binge_Females_2011-2012Merthyr Tydfil</t>
  </si>
  <si>
    <t>WHS_Binge_Females_2011-2012Caerphilly</t>
  </si>
  <si>
    <t>WHS_Binge_Females_2011-2012Blaenau Gwent</t>
  </si>
  <si>
    <t>WHS_Binge_Females_2011-2012Torfaen</t>
  </si>
  <si>
    <t>WHS_Binge_Females_2011-2012Monmouthshire</t>
  </si>
  <si>
    <t>WHS_Binge_Females_2011-2012Newport</t>
  </si>
  <si>
    <t>WHS_Binge_Females_2011-2012Betsi Cadwaladr UHB</t>
  </si>
  <si>
    <t>WHS_Binge_Females_2011-2012Hywel Dda HB</t>
  </si>
  <si>
    <t>WHS_Binge_Females_2011-2012ABM UHB</t>
  </si>
  <si>
    <t>WHS_Binge_Females_2011-2012Cwm Taf HB</t>
  </si>
  <si>
    <t>WHS_Binge_Females_2011-2012Cardiff &amp; Vale UHB</t>
  </si>
  <si>
    <t>WHS_Binge_Females_2011-2012Aneurin Bevan HB</t>
  </si>
  <si>
    <t>WHS_Binge_Females_2011-2012Wales</t>
  </si>
  <si>
    <t>WHS_Heavy_Persons_2011-2012Isle of Anglesey</t>
  </si>
  <si>
    <t>WHS_Heavy_Persons_2011-2012Gwynedd</t>
  </si>
  <si>
    <t>WHS_Heavy_Persons_2011-2012Conwy</t>
  </si>
  <si>
    <t>WHS_Heavy_Persons_2011-2012Denbighshire</t>
  </si>
  <si>
    <t>WHS_Heavy_Persons_2011-2012Flintshire</t>
  </si>
  <si>
    <t>WHS_Heavy_Persons_2011-2012Wrexham</t>
  </si>
  <si>
    <t>WHS_Heavy_Persons_2011-2012Powys tHB</t>
  </si>
  <si>
    <t>WHS_Heavy_Persons_2011-2012Ceredigion</t>
  </si>
  <si>
    <t>WHS_Heavy_Persons_2011-2012Pembrokeshire</t>
  </si>
  <si>
    <t>WHS_Heavy_Persons_2011-2012Carmarthenshire</t>
  </si>
  <si>
    <t>WHS_Heavy_Persons_2011-2012Swansea</t>
  </si>
  <si>
    <t>WHS_Heavy_Persons_2011-2012Neath Port Talbot</t>
  </si>
  <si>
    <t>WHS_Heavy_Persons_2011-2012Bridgend</t>
  </si>
  <si>
    <t>WHS_Heavy_Persons_2011-2012The Vale of Glamorgan</t>
  </si>
  <si>
    <t>WHS_Heavy_Persons_2011-2012Cardiff</t>
  </si>
  <si>
    <t>WHS_Heavy_Persons_2011-2012Rhondda Cynon Taf</t>
  </si>
  <si>
    <t>WHS_Heavy_Persons_2011-2012Merthyr Tydfil</t>
  </si>
  <si>
    <t>WHS_Heavy_Persons_2011-2012Caerphilly</t>
  </si>
  <si>
    <t>WHS_Heavy_Persons_2011-2012Blaenau Gwent</t>
  </si>
  <si>
    <t>WHS_Heavy_Persons_2011-2012Torfaen</t>
  </si>
  <si>
    <t>WHS_Heavy_Persons_2011-2012Monmouthshire</t>
  </si>
  <si>
    <t>WHS_Heavy_Persons_2011-2012Newport</t>
  </si>
  <si>
    <t>WHS_Heavy_Persons_2011-2012Betsi Cadwaladr UHB</t>
  </si>
  <si>
    <t>WHS_Heavy_Persons_2011-2012Hywel Dda HB</t>
  </si>
  <si>
    <t>WHS_Heavy_Persons_2011-2012ABM UHB</t>
  </si>
  <si>
    <t>WHS_Heavy_Persons_2011-2012Cwm Taf HB</t>
  </si>
  <si>
    <t>WHS_Heavy_Persons_2011-2012Cardiff &amp; Vale UHB</t>
  </si>
  <si>
    <t>WHS_Heavy_Persons_2011-2012Aneurin Bevan HB</t>
  </si>
  <si>
    <t>WHS_Heavy_Persons_2011-2012Wales</t>
  </si>
  <si>
    <t>WHS_Heavy_Males_2011-2012Isle of Anglesey</t>
  </si>
  <si>
    <t>WHS_Heavy_Males_2011-2012Gwynedd</t>
  </si>
  <si>
    <t>WHS_Heavy_Males_2011-2012Conwy</t>
  </si>
  <si>
    <t>WHS_Heavy_Males_2011-2012Denbighshire</t>
  </si>
  <si>
    <t>WHS_Heavy_Males_2011-2012Flintshire</t>
  </si>
  <si>
    <t>WHS_Heavy_Males_2011-2012Wrexham</t>
  </si>
  <si>
    <t>WHS_Heavy_Males_2011-2012Powys tHB</t>
  </si>
  <si>
    <t>WHS_Heavy_Males_2011-2012Ceredigion</t>
  </si>
  <si>
    <t>WHS_Heavy_Males_2011-2012Pembrokeshire</t>
  </si>
  <si>
    <t>WHS_Heavy_Males_2011-2012Carmarthenshire</t>
  </si>
  <si>
    <t>WHS_Heavy_Males_2011-2012Swansea</t>
  </si>
  <si>
    <t>WHS_Heavy_Males_2011-2012Neath Port Talbot</t>
  </si>
  <si>
    <t>WHS_Heavy_Males_2011-2012Bridgend</t>
  </si>
  <si>
    <t>WHS_Heavy_Males_2011-2012The Vale of Glamorgan</t>
  </si>
  <si>
    <t>WHS_Heavy_Males_2011-2012Cardiff</t>
  </si>
  <si>
    <t>WHS_Heavy_Males_2011-2012Rhondda Cynon Taf</t>
  </si>
  <si>
    <t>WHS_Heavy_Males_2011-2012Merthyr Tydfil</t>
  </si>
  <si>
    <t>WHS_Heavy_Males_2011-2012Caerphilly</t>
  </si>
  <si>
    <t>WHS_Heavy_Males_2011-2012Blaenau Gwent</t>
  </si>
  <si>
    <t>WHS_Heavy_Males_2011-2012Torfaen</t>
  </si>
  <si>
    <t>WHS_Heavy_Males_2011-2012Monmouthshire</t>
  </si>
  <si>
    <t>WHS_Heavy_Males_2011-2012Newport</t>
  </si>
  <si>
    <t>WHS_Heavy_Males_2011-2012Betsi Cadwaladr UHB</t>
  </si>
  <si>
    <t>WHS_Heavy_Males_2011-2012Hywel Dda HB</t>
  </si>
  <si>
    <t>WHS_Heavy_Males_2011-2012ABM UHB</t>
  </si>
  <si>
    <t>WHS_Heavy_Males_2011-2012Cwm Taf HB</t>
  </si>
  <si>
    <t>WHS_Heavy_Males_2011-2012Cardiff &amp; Vale UHB</t>
  </si>
  <si>
    <t>WHS_Heavy_Males_2011-2012Aneurin Bevan HB</t>
  </si>
  <si>
    <t>WHS_Heavy_Males_2011-2012Wales</t>
  </si>
  <si>
    <t>WHS_Heavy_Females_2011-2012Isle of Anglesey</t>
  </si>
  <si>
    <t>WHS_Heavy_Females_2011-2012Gwynedd</t>
  </si>
  <si>
    <t>WHS_Heavy_Females_2011-2012Conwy</t>
  </si>
  <si>
    <t>WHS_Heavy_Females_2011-2012Denbighshire</t>
  </si>
  <si>
    <t>WHS_Heavy_Females_2011-2012Flintshire</t>
  </si>
  <si>
    <t>WHS_Heavy_Females_2011-2012Wrexham</t>
  </si>
  <si>
    <t>WHS_Heavy_Females_2011-2012Powys tHB</t>
  </si>
  <si>
    <t>WHS_Heavy_Females_2011-2012Ceredigion</t>
  </si>
  <si>
    <t>WHS_Heavy_Females_2011-2012Pembrokeshire</t>
  </si>
  <si>
    <t>WHS_Heavy_Females_2011-2012Carmarthenshire</t>
  </si>
  <si>
    <t>WHS_Heavy_Females_2011-2012Swansea</t>
  </si>
  <si>
    <t>WHS_Heavy_Females_2011-2012Neath Port Talbot</t>
  </si>
  <si>
    <t>WHS_Heavy_Females_2011-2012Bridgend</t>
  </si>
  <si>
    <t>WHS_Heavy_Females_2011-2012The Vale of Glamorgan</t>
  </si>
  <si>
    <t>WHS_Heavy_Females_2011-2012Cardiff</t>
  </si>
  <si>
    <t>WHS_Heavy_Females_2011-2012Rhondda Cynon Taf</t>
  </si>
  <si>
    <t>WHS_Heavy_Females_2011-2012Merthyr Tydfil</t>
  </si>
  <si>
    <t>WHS_Heavy_Females_2011-2012Caerphilly</t>
  </si>
  <si>
    <t>WHS_Heavy_Females_2011-2012Blaenau Gwent</t>
  </si>
  <si>
    <t>WHS_Heavy_Females_2011-2012Torfaen</t>
  </si>
  <si>
    <t>WHS_Heavy_Females_2011-2012Monmouthshire</t>
  </si>
  <si>
    <t>WHS_Heavy_Females_2011-2012Newport</t>
  </si>
  <si>
    <t>WHS_Heavy_Females_2011-2012Betsi Cadwaladr UHB</t>
  </si>
  <si>
    <t>WHS_Heavy_Females_2011-2012Hywel Dda HB</t>
  </si>
  <si>
    <t>WHS_Heavy_Females_2011-2012ABM UHB</t>
  </si>
  <si>
    <t>WHS_Heavy_Females_2011-2012Cwm Taf HB</t>
  </si>
  <si>
    <t>WHS_Heavy_Females_2011-2012Cardiff &amp; Vale UHB</t>
  </si>
  <si>
    <t>WHS_Heavy_Females_2011-2012Aneurin Bevan HB</t>
  </si>
  <si>
    <t>WHS_Heavy_Females_2011-2012Wales</t>
  </si>
  <si>
    <t>Att_Adm_E1_Persons_2002Wales</t>
  </si>
  <si>
    <t>Att_Adm_E1_Persons_2002Least deprived fifth</t>
  </si>
  <si>
    <t>Att_Adm_E1_Persons_2002Next least deprived</t>
  </si>
  <si>
    <t>Att_Adm_E1_Persons_2002Middle deprived</t>
  </si>
  <si>
    <t>Att_Adm_E1_Persons_2002Next most deprived</t>
  </si>
  <si>
    <t>Att_Adm_E1_Persons_2002Most deprived fifth</t>
  </si>
  <si>
    <t>Att_Adm_E1_Persons_2002Betsi Cadwaladr UHB</t>
  </si>
  <si>
    <t>Att_Adm_E1_Persons_2002Isle of Anglesey</t>
  </si>
  <si>
    <t>Att_Adm_E1_Persons_2002Gwynedd</t>
  </si>
  <si>
    <t>Att_Adm_E1_Persons_2002Conwy</t>
  </si>
  <si>
    <t>Att_Adm_E1_Persons_2002Denbighshire</t>
  </si>
  <si>
    <t>Att_Adm_E1_Persons_2002Flintshire</t>
  </si>
  <si>
    <t>Att_Adm_E1_Persons_2002Wrexham</t>
  </si>
  <si>
    <t>Att_Adm_E1_Persons_2002Powys THB</t>
  </si>
  <si>
    <t>Att_Adm_E1_Persons_2002Hywel Dda HB</t>
  </si>
  <si>
    <t>Att_Adm_E1_Persons_2002Ceredigion</t>
  </si>
  <si>
    <t>Att_Adm_E1_Persons_2002Pembrokeshire</t>
  </si>
  <si>
    <t>Att_Adm_E1_Persons_2002Carmarthenshire</t>
  </si>
  <si>
    <t>Att_Adm_E1_Persons_2002ABM UHB</t>
  </si>
  <si>
    <t>Att_Adm_E1_Persons_2002Swansea</t>
  </si>
  <si>
    <t>Att_Adm_E1_Persons_2002Neath Port Talbot</t>
  </si>
  <si>
    <t>Att_Adm_E1_Persons_2002Bridgend</t>
  </si>
  <si>
    <t>Att_Adm_E1_Persons_2002Cardiff &amp; Vale UHB</t>
  </si>
  <si>
    <t>Att_Adm_E1_Persons_2002The Vale of Glamorgan</t>
  </si>
  <si>
    <t>Att_Adm_E1_Persons_2002Cardiff</t>
  </si>
  <si>
    <t>Att_Adm_E1_Persons_2002Cwm Taf HB</t>
  </si>
  <si>
    <t>Att_Adm_E1_Persons_2002Rhondda Cynon Taf</t>
  </si>
  <si>
    <t>Att_Adm_E1_Persons_2002Merthyr Tydfil</t>
  </si>
  <si>
    <t>Att_Adm_E1_Persons_2002Aneurin Bevan HB</t>
  </si>
  <si>
    <t>Att_Adm_E1_Persons_2002Caerphilly</t>
  </si>
  <si>
    <t>Att_Adm_E1_Persons_2002Blaenau Gwent</t>
  </si>
  <si>
    <t>Att_Adm_E1_Persons_2002Torfaen</t>
  </si>
  <si>
    <t>Att_Adm_E1_Persons_2002Monmouthshire</t>
  </si>
  <si>
    <t>Att_Adm_E1_Persons_2002Newport</t>
  </si>
  <si>
    <t>Att_Adm_E1_Persons_2003Wales</t>
  </si>
  <si>
    <t>Att_Adm_E1_Persons_2003Least deprived fifth</t>
  </si>
  <si>
    <t>Att_Adm_E1_Persons_2003Next least deprived</t>
  </si>
  <si>
    <t>Att_Adm_E1_Persons_2003Middle deprived</t>
  </si>
  <si>
    <t>Att_Adm_E1_Persons_2003Next most deprived</t>
  </si>
  <si>
    <t>Att_Adm_E1_Persons_2003Most deprived fifth</t>
  </si>
  <si>
    <t>Att_Adm_E1_Persons_2003Betsi Cadwaladr UHB</t>
  </si>
  <si>
    <t>Att_Adm_E1_Persons_2003Isle of Anglesey</t>
  </si>
  <si>
    <t>Att_Adm_E1_Persons_2003Gwynedd</t>
  </si>
  <si>
    <t>Att_Adm_E1_Persons_2003Conwy</t>
  </si>
  <si>
    <t>Att_Adm_E1_Persons_2003Denbighshire</t>
  </si>
  <si>
    <t>Att_Adm_E1_Persons_2003Flintshire</t>
  </si>
  <si>
    <t>Att_Adm_E1_Persons_2003Wrexham</t>
  </si>
  <si>
    <t>Att_Adm_E1_Persons_2003Powys THB</t>
  </si>
  <si>
    <t>Att_Adm_E1_Persons_2003Hywel Dda HB</t>
  </si>
  <si>
    <t>Att_Adm_E1_Persons_2003Ceredigion</t>
  </si>
  <si>
    <t>Att_Adm_E1_Persons_2003Pembrokeshire</t>
  </si>
  <si>
    <t>Att_Adm_E1_Persons_2003Carmarthenshire</t>
  </si>
  <si>
    <t>Att_Adm_E1_Persons_2003ABM UHB</t>
  </si>
  <si>
    <t>Att_Adm_E1_Persons_2003Swansea</t>
  </si>
  <si>
    <t>Att_Adm_E1_Persons_2003Neath Port Talbot</t>
  </si>
  <si>
    <t>Att_Adm_E1_Persons_2003Bridgend</t>
  </si>
  <si>
    <t>Att_Adm_E1_Persons_2003Cardiff &amp; Vale UHB</t>
  </si>
  <si>
    <t>Att_Adm_E1_Persons_2003The Vale of Glamorgan</t>
  </si>
  <si>
    <t>Att_Adm_E1_Persons_2003Cardiff</t>
  </si>
  <si>
    <t>Att_Adm_E1_Persons_2003Cwm Taf HB</t>
  </si>
  <si>
    <t>Att_Adm_E1_Persons_2003Rhondda Cynon Taf</t>
  </si>
  <si>
    <t>Att_Adm_E1_Persons_2003Merthyr Tydfil</t>
  </si>
  <si>
    <t>Att_Adm_E1_Persons_2003Aneurin Bevan HB</t>
  </si>
  <si>
    <t>Att_Adm_E1_Persons_2003Caerphilly</t>
  </si>
  <si>
    <t>Att_Adm_E1_Persons_2003Blaenau Gwent</t>
  </si>
  <si>
    <t>Att_Adm_E1_Persons_2003Torfaen</t>
  </si>
  <si>
    <t>Att_Adm_E1_Persons_2003Monmouthshire</t>
  </si>
  <si>
    <t>Att_Adm_E1_Persons_2003Newport</t>
  </si>
  <si>
    <t>Att_Adm_E1_Persons_2004Wales</t>
  </si>
  <si>
    <t>Att_Adm_E1_Persons_2004Least deprived fifth</t>
  </si>
  <si>
    <t>Att_Adm_E1_Persons_2004Next least deprived</t>
  </si>
  <si>
    <t>Att_Adm_E1_Persons_2004Middle deprived</t>
  </si>
  <si>
    <t>Att_Adm_E1_Persons_2004Next most deprived</t>
  </si>
  <si>
    <t>Att_Adm_E1_Persons_2004Most deprived fifth</t>
  </si>
  <si>
    <t>Att_Adm_E1_Persons_2004Betsi Cadwaladr UHB</t>
  </si>
  <si>
    <t>Att_Adm_E1_Persons_2004Isle of Anglesey</t>
  </si>
  <si>
    <t>Att_Adm_E1_Persons_2004Gwynedd</t>
  </si>
  <si>
    <t>Att_Adm_E1_Persons_2004Conwy</t>
  </si>
  <si>
    <t>Att_Adm_E1_Persons_2004Denbighshire</t>
  </si>
  <si>
    <t>Att_Adm_E1_Persons_2004Flintshire</t>
  </si>
  <si>
    <t>Att_Adm_E1_Persons_2004Wrexham</t>
  </si>
  <si>
    <t>Att_Adm_E1_Persons_2004Powys THB</t>
  </si>
  <si>
    <t>Att_Adm_E1_Persons_2004Hywel Dda HB</t>
  </si>
  <si>
    <t>Att_Adm_E1_Persons_2004Ceredigion</t>
  </si>
  <si>
    <t>Att_Adm_E1_Persons_2004Pembrokeshire</t>
  </si>
  <si>
    <t>Att_Adm_E1_Persons_2004Carmarthenshire</t>
  </si>
  <si>
    <t>Att_Adm_E1_Persons_2004ABM UHB</t>
  </si>
  <si>
    <t>Att_Adm_E1_Persons_2004Swansea</t>
  </si>
  <si>
    <t>Att_Adm_E1_Persons_2004Neath Port Talbot</t>
  </si>
  <si>
    <t>Att_Adm_E1_Persons_2004Bridgend</t>
  </si>
  <si>
    <t>Att_Adm_E1_Persons_2004Cardiff &amp; Vale UHB</t>
  </si>
  <si>
    <t>Att_Adm_E1_Persons_2004The Vale of Glamorgan</t>
  </si>
  <si>
    <t>Att_Adm_E1_Persons_2004Cardiff</t>
  </si>
  <si>
    <t>Att_Adm_E1_Persons_2004Cwm Taf HB</t>
  </si>
  <si>
    <t>Att_Adm_E1_Persons_2004Rhondda Cynon Taf</t>
  </si>
  <si>
    <t>Att_Adm_E1_Persons_2004Merthyr Tydfil</t>
  </si>
  <si>
    <t>Att_Adm_E1_Persons_2004Aneurin Bevan HB</t>
  </si>
  <si>
    <t>Att_Adm_E1_Persons_2004Caerphilly</t>
  </si>
  <si>
    <t>Att_Adm_E1_Persons_2004Blaenau Gwent</t>
  </si>
  <si>
    <t>Att_Adm_E1_Persons_2004Torfaen</t>
  </si>
  <si>
    <t>Att_Adm_E1_Persons_2004Monmouthshire</t>
  </si>
  <si>
    <t>Att_Adm_E1_Persons_2004Newport</t>
  </si>
  <si>
    <t>Att_Adm_E1_Persons_2005Wales</t>
  </si>
  <si>
    <t>Att_Adm_E1_Persons_2005Least deprived fifth</t>
  </si>
  <si>
    <t>Att_Adm_E1_Persons_2005Next least deprived</t>
  </si>
  <si>
    <t>Att_Adm_E1_Persons_2005Middle deprived</t>
  </si>
  <si>
    <t>Att_Adm_E1_Persons_2005Next most deprived</t>
  </si>
  <si>
    <t>Att_Adm_E1_Persons_2005Most deprived fifth</t>
  </si>
  <si>
    <t>Att_Adm_E1_Persons_2005Betsi Cadwaladr UHB</t>
  </si>
  <si>
    <t>Att_Adm_E1_Persons_2005Isle of Anglesey</t>
  </si>
  <si>
    <t>Att_Adm_E1_Persons_2005Gwynedd</t>
  </si>
  <si>
    <t>Att_Adm_E1_Persons_2005Conwy</t>
  </si>
  <si>
    <t>Att_Adm_E1_Persons_2005Denbighshire</t>
  </si>
  <si>
    <t>Att_Adm_E1_Persons_2005Flintshire</t>
  </si>
  <si>
    <t>Att_Adm_E1_Persons_2005Wrexham</t>
  </si>
  <si>
    <t>Att_Adm_E1_Persons_2005Powys THB</t>
  </si>
  <si>
    <t>Att_Adm_E1_Persons_2005Hywel Dda HB</t>
  </si>
  <si>
    <t>Att_Adm_E1_Persons_2005Ceredigion</t>
  </si>
  <si>
    <t>Att_Adm_E1_Persons_2005Pembrokeshire</t>
  </si>
  <si>
    <t>Att_Adm_E1_Persons_2005Carmarthenshire</t>
  </si>
  <si>
    <t>Att_Adm_E1_Persons_2005ABM UHB</t>
  </si>
  <si>
    <t>Att_Adm_E1_Persons_2005Swansea</t>
  </si>
  <si>
    <t>Att_Adm_E1_Persons_2005Neath Port Talbot</t>
  </si>
  <si>
    <t>Att_Adm_E1_Persons_2005Bridgend</t>
  </si>
  <si>
    <t>Att_Adm_E1_Persons_2005Cardiff &amp; Vale UHB</t>
  </si>
  <si>
    <t>Att_Adm_E1_Persons_2005The Vale of Glamorgan</t>
  </si>
  <si>
    <t>Att_Adm_E1_Persons_2005Cardiff</t>
  </si>
  <si>
    <t>Att_Adm_E1_Persons_2005Cwm Taf HB</t>
  </si>
  <si>
    <t>Att_Adm_E1_Persons_2005Rhondda Cynon Taf</t>
  </si>
  <si>
    <t>Att_Adm_E1_Persons_2005Merthyr Tydfil</t>
  </si>
  <si>
    <t>Att_Adm_E1_Persons_2005Aneurin Bevan HB</t>
  </si>
  <si>
    <t>Att_Adm_E1_Persons_2005Caerphilly</t>
  </si>
  <si>
    <t>Att_Adm_E1_Persons_2005Blaenau Gwent</t>
  </si>
  <si>
    <t>Att_Adm_E1_Persons_2005Torfaen</t>
  </si>
  <si>
    <t>Att_Adm_E1_Persons_2005Monmouthshire</t>
  </si>
  <si>
    <t>Att_Adm_E1_Persons_2005Newport</t>
  </si>
  <si>
    <t>Att_Adm_E1_Persons_2006Wales</t>
  </si>
  <si>
    <t>Att_Adm_E1_Persons_2006Least deprived fifth</t>
  </si>
  <si>
    <t>Att_Adm_E1_Persons_2006Next least deprived</t>
  </si>
  <si>
    <t>Att_Adm_E1_Persons_2006Middle deprived</t>
  </si>
  <si>
    <t>Att_Adm_E1_Persons_2006Next most deprived</t>
  </si>
  <si>
    <t>Att_Adm_E1_Persons_2006Most deprived fifth</t>
  </si>
  <si>
    <t>Att_Adm_E1_Persons_2006Betsi Cadwaladr UHB</t>
  </si>
  <si>
    <t>Att_Adm_E1_Persons_2006Isle of Anglesey</t>
  </si>
  <si>
    <t>Att_Adm_E1_Persons_2006Gwynedd</t>
  </si>
  <si>
    <t>Att_Adm_E1_Persons_2006Conwy</t>
  </si>
  <si>
    <t>Att_Adm_E1_Persons_2006Denbighshire</t>
  </si>
  <si>
    <t>Att_Adm_E1_Persons_2006Flintshire</t>
  </si>
  <si>
    <t>Att_Adm_E1_Persons_2006Wrexham</t>
  </si>
  <si>
    <t>Att_Adm_E1_Persons_2006Powys THB</t>
  </si>
  <si>
    <t>Att_Adm_E1_Persons_2006Hywel Dda HB</t>
  </si>
  <si>
    <t>Att_Adm_E1_Persons_2006Ceredigion</t>
  </si>
  <si>
    <t>Att_Adm_E1_Persons_2006Pembrokeshire</t>
  </si>
  <si>
    <t>Att_Adm_E1_Persons_2006Carmarthenshire</t>
  </si>
  <si>
    <t>Att_Adm_E1_Persons_2006ABM UHB</t>
  </si>
  <si>
    <t>Att_Adm_E1_Persons_2006Swansea</t>
  </si>
  <si>
    <t>Att_Adm_E1_Persons_2006Neath Port Talbot</t>
  </si>
  <si>
    <t>Att_Adm_E1_Persons_2006Bridgend</t>
  </si>
  <si>
    <t>Att_Adm_E1_Persons_2006Cardiff &amp; Vale UHB</t>
  </si>
  <si>
    <t>Att_Adm_E1_Persons_2006The Vale of Glamorgan</t>
  </si>
  <si>
    <t>Att_Adm_E1_Persons_2006Cardiff</t>
  </si>
  <si>
    <t>Att_Adm_E1_Persons_2006Cwm Taf HB</t>
  </si>
  <si>
    <t>Att_Adm_E1_Persons_2006Rhondda Cynon Taf</t>
  </si>
  <si>
    <t>Att_Adm_E1_Persons_2006Merthyr Tydfil</t>
  </si>
  <si>
    <t>Att_Adm_E1_Persons_2006Aneurin Bevan HB</t>
  </si>
  <si>
    <t>Att_Adm_E1_Persons_2006Caerphilly</t>
  </si>
  <si>
    <t>Att_Adm_E1_Persons_2006Blaenau Gwent</t>
  </si>
  <si>
    <t>Att_Adm_E1_Persons_2006Torfaen</t>
  </si>
  <si>
    <t>Att_Adm_E1_Persons_2006Monmouthshire</t>
  </si>
  <si>
    <t>Att_Adm_E1_Persons_2006Newport</t>
  </si>
  <si>
    <t>Att_Adm_E1_Persons_2007Wales</t>
  </si>
  <si>
    <t>Att_Adm_E1_Persons_2007Least deprived fifth</t>
  </si>
  <si>
    <t>Att_Adm_E1_Persons_2007Next least deprived</t>
  </si>
  <si>
    <t>Att_Adm_E1_Persons_2007Middle deprived</t>
  </si>
  <si>
    <t>Att_Adm_E1_Persons_2007Next most deprived</t>
  </si>
  <si>
    <t>Att_Adm_E1_Persons_2007Most deprived fifth</t>
  </si>
  <si>
    <t>Att_Adm_E1_Persons_2007Betsi Cadwaladr UHB</t>
  </si>
  <si>
    <t>Att_Adm_E1_Persons_2007Isle of Anglesey</t>
  </si>
  <si>
    <t>Att_Adm_E1_Persons_2007Gwynedd</t>
  </si>
  <si>
    <t>Att_Adm_E1_Persons_2007Conwy</t>
  </si>
  <si>
    <t>Att_Adm_E1_Persons_2007Denbighshire</t>
  </si>
  <si>
    <t>Att_Adm_E1_Persons_2007Flintshire</t>
  </si>
  <si>
    <t>Att_Adm_E1_Persons_2007Wrexham</t>
  </si>
  <si>
    <t>Att_Adm_E1_Persons_2007Powys THB</t>
  </si>
  <si>
    <t>Att_Adm_E1_Persons_2007Hywel Dda HB</t>
  </si>
  <si>
    <t>Att_Adm_E1_Persons_2007Ceredigion</t>
  </si>
  <si>
    <t>Att_Adm_E1_Persons_2007Pembrokeshire</t>
  </si>
  <si>
    <t>Att_Adm_E1_Persons_2007Carmarthenshire</t>
  </si>
  <si>
    <t>Att_Adm_E1_Persons_2007ABM UHB</t>
  </si>
  <si>
    <t>Att_Adm_E1_Persons_2007Swansea</t>
  </si>
  <si>
    <t>Att_Adm_E1_Persons_2007Neath Port Talbot</t>
  </si>
  <si>
    <t>Att_Adm_E1_Persons_2007Bridgend</t>
  </si>
  <si>
    <t>Att_Adm_E1_Persons_2007Cardiff &amp; Vale UHB</t>
  </si>
  <si>
    <t>Att_Adm_E1_Persons_2007The Vale of Glamorgan</t>
  </si>
  <si>
    <t>Att_Adm_E1_Persons_2007Cardiff</t>
  </si>
  <si>
    <t>Att_Adm_E1_Persons_2007Cwm Taf HB</t>
  </si>
  <si>
    <t>Att_Adm_E1_Persons_2007Rhondda Cynon Taf</t>
  </si>
  <si>
    <t>Att_Adm_E1_Persons_2007Merthyr Tydfil</t>
  </si>
  <si>
    <t>Att_Adm_E1_Persons_2007Aneurin Bevan HB</t>
  </si>
  <si>
    <t>Att_Adm_E1_Persons_2007Caerphilly</t>
  </si>
  <si>
    <t>Att_Adm_E1_Persons_2007Blaenau Gwent</t>
  </si>
  <si>
    <t>Att_Adm_E1_Persons_2007Torfaen</t>
  </si>
  <si>
    <t>Att_Adm_E1_Persons_2007Monmouthshire</t>
  </si>
  <si>
    <t>Att_Adm_E1_Persons_2007Newport</t>
  </si>
  <si>
    <t>Att_Adm_E1_Persons_2008Wales</t>
  </si>
  <si>
    <t>Att_Adm_E1_Persons_2008Least deprived fifth</t>
  </si>
  <si>
    <t>Att_Adm_E1_Persons_2008Next least deprived</t>
  </si>
  <si>
    <t>Att_Adm_E1_Persons_2008Middle deprived</t>
  </si>
  <si>
    <t>Att_Adm_E1_Persons_2008Next most deprived</t>
  </si>
  <si>
    <t>Att_Adm_E1_Persons_2008Most deprived fifth</t>
  </si>
  <si>
    <t>Att_Adm_E1_Persons_2008Betsi Cadwaladr UHB</t>
  </si>
  <si>
    <t>Att_Adm_E1_Persons_2008Isle of Anglesey</t>
  </si>
  <si>
    <t>Att_Adm_E1_Persons_2008Gwynedd</t>
  </si>
  <si>
    <t>Att_Adm_E1_Persons_2008Conwy</t>
  </si>
  <si>
    <t>Att_Adm_E1_Persons_2008Denbighshire</t>
  </si>
  <si>
    <t>Att_Adm_E1_Persons_2008Flintshire</t>
  </si>
  <si>
    <t>Att_Adm_E1_Persons_2008Wrexham</t>
  </si>
  <si>
    <t>Att_Adm_E1_Persons_2008Powys THB</t>
  </si>
  <si>
    <t>Att_Adm_E1_Persons_2008Hywel Dda HB</t>
  </si>
  <si>
    <t>Att_Adm_E1_Persons_2008Ceredigion</t>
  </si>
  <si>
    <t>Att_Adm_E1_Persons_2008Pembrokeshire</t>
  </si>
  <si>
    <t>Att_Adm_E1_Persons_2008Carmarthenshire</t>
  </si>
  <si>
    <t>Att_Adm_E1_Persons_2008ABM UHB</t>
  </si>
  <si>
    <t>Att_Adm_E1_Persons_2008Swansea</t>
  </si>
  <si>
    <t>Att_Adm_E1_Persons_2008Neath Port Talbot</t>
  </si>
  <si>
    <t>Att_Adm_E1_Persons_2008Bridgend</t>
  </si>
  <si>
    <t>Att_Adm_E1_Persons_2008Cardiff &amp; Vale UHB</t>
  </si>
  <si>
    <t>Att_Adm_E1_Persons_2008The Vale of Glamorgan</t>
  </si>
  <si>
    <t>Att_Adm_E1_Persons_2008Cardiff</t>
  </si>
  <si>
    <t>Att_Adm_E1_Persons_2008Cwm Taf HB</t>
  </si>
  <si>
    <t>Att_Adm_E1_Persons_2008Rhondda Cynon Taf</t>
  </si>
  <si>
    <t>Att_Adm_E1_Persons_2008Merthyr Tydfil</t>
  </si>
  <si>
    <t>Att_Adm_E1_Persons_2008Aneurin Bevan HB</t>
  </si>
  <si>
    <t>Att_Adm_E1_Persons_2008Caerphilly</t>
  </si>
  <si>
    <t>Att_Adm_E1_Persons_2008Blaenau Gwent</t>
  </si>
  <si>
    <t>Att_Adm_E1_Persons_2008Torfaen</t>
  </si>
  <si>
    <t>Att_Adm_E1_Persons_2008Monmouthshire</t>
  </si>
  <si>
    <t>Att_Adm_E1_Persons_2008Newport</t>
  </si>
  <si>
    <t>Att_Adm_E1_Persons_2009Wales</t>
  </si>
  <si>
    <t>Att_Adm_E1_Persons_2009Least deprived fifth</t>
  </si>
  <si>
    <t>Att_Adm_E1_Persons_2009Next least deprived</t>
  </si>
  <si>
    <t>Att_Adm_E1_Persons_2009Middle deprived</t>
  </si>
  <si>
    <t>Att_Adm_E1_Persons_2009Next most deprived</t>
  </si>
  <si>
    <t>Att_Adm_E1_Persons_2009Most deprived fifth</t>
  </si>
  <si>
    <t>Att_Adm_E1_Persons_2009Betsi Cadwaladr UHB</t>
  </si>
  <si>
    <t>Att_Adm_E1_Persons_2009Isle of Anglesey</t>
  </si>
  <si>
    <t>Att_Adm_E1_Persons_2009Gwynedd</t>
  </si>
  <si>
    <t>Att_Adm_E1_Persons_2009Conwy</t>
  </si>
  <si>
    <t>Att_Adm_E1_Persons_2009Denbighshire</t>
  </si>
  <si>
    <t>Att_Adm_E1_Persons_2009Flintshire</t>
  </si>
  <si>
    <t>Att_Adm_E1_Persons_2009Wrexham</t>
  </si>
  <si>
    <t>Att_Adm_E1_Persons_2009Powys THB</t>
  </si>
  <si>
    <t>Att_Adm_E1_Persons_2009Hywel Dda HB</t>
  </si>
  <si>
    <t>Att_Adm_E1_Persons_2009Ceredigion</t>
  </si>
  <si>
    <t>Att_Adm_E1_Persons_2009Pembrokeshire</t>
  </si>
  <si>
    <t>Att_Adm_E1_Persons_2009Carmarthenshire</t>
  </si>
  <si>
    <t>Att_Adm_E1_Persons_2009ABM UHB</t>
  </si>
  <si>
    <t>Att_Adm_E1_Persons_2009Swansea</t>
  </si>
  <si>
    <t>Att_Adm_E1_Persons_2009Neath Port Talbot</t>
  </si>
  <si>
    <t>Att_Adm_E1_Persons_2009Bridgend</t>
  </si>
  <si>
    <t>Att_Adm_E1_Persons_2009Cardiff &amp; Vale UHB</t>
  </si>
  <si>
    <t>Att_Adm_E1_Persons_2009The Vale of Glamorgan</t>
  </si>
  <si>
    <t>Att_Adm_E1_Persons_2009Cardiff</t>
  </si>
  <si>
    <t>Att_Adm_E1_Persons_2009Cwm Taf HB</t>
  </si>
  <si>
    <t>Att_Adm_E1_Persons_2009Rhondda Cynon Taf</t>
  </si>
  <si>
    <t>Att_Adm_E1_Persons_2009Merthyr Tydfil</t>
  </si>
  <si>
    <t>Att_Adm_E1_Persons_2009Aneurin Bevan HB</t>
  </si>
  <si>
    <t>Att_Adm_E1_Persons_2009Caerphilly</t>
  </si>
  <si>
    <t>Att_Adm_E1_Persons_2009Blaenau Gwent</t>
  </si>
  <si>
    <t>Att_Adm_E1_Persons_2009Torfaen</t>
  </si>
  <si>
    <t>Att_Adm_E1_Persons_2009Monmouthshire</t>
  </si>
  <si>
    <t>Att_Adm_E1_Persons_2009Newport</t>
  </si>
  <si>
    <t>Att_Adm_E1_Persons_2010Wales</t>
  </si>
  <si>
    <t>Att_Adm_E1_Persons_2010Least deprived fifth</t>
  </si>
  <si>
    <t>Att_Adm_E1_Persons_2010Next least deprived</t>
  </si>
  <si>
    <t>Att_Adm_E1_Persons_2010Middle deprived</t>
  </si>
  <si>
    <t>Att_Adm_E1_Persons_2010Next most deprived</t>
  </si>
  <si>
    <t>Att_Adm_E1_Persons_2010Most deprived fifth</t>
  </si>
  <si>
    <t>Att_Adm_E1_Persons_2010Betsi Cadwaladr UHB</t>
  </si>
  <si>
    <t>Att_Adm_E1_Persons_2010Isle of Anglesey</t>
  </si>
  <si>
    <t>Att_Adm_E1_Persons_2010Gwynedd</t>
  </si>
  <si>
    <t>Att_Adm_E1_Persons_2010Conwy</t>
  </si>
  <si>
    <t>Att_Adm_E1_Persons_2010Denbighshire</t>
  </si>
  <si>
    <t>Att_Adm_E1_Persons_2010Flintshire</t>
  </si>
  <si>
    <t>Att_Adm_E1_Persons_2010Wrexham</t>
  </si>
  <si>
    <t>Att_Adm_E1_Persons_2010Powys THB</t>
  </si>
  <si>
    <t>Att_Adm_E1_Persons_2010Hywel Dda HB</t>
  </si>
  <si>
    <t>Att_Adm_E1_Persons_2010Ceredigion</t>
  </si>
  <si>
    <t>Att_Adm_E1_Persons_2010Pembrokeshire</t>
  </si>
  <si>
    <t>Att_Adm_E1_Persons_2010Carmarthenshire</t>
  </si>
  <si>
    <t>Att_Adm_E1_Persons_2010ABM UHB</t>
  </si>
  <si>
    <t>Att_Adm_E1_Persons_2010Swansea</t>
  </si>
  <si>
    <t>Att_Adm_E1_Persons_2010Neath Port Talbot</t>
  </si>
  <si>
    <t>Att_Adm_E1_Persons_2010Bridgend</t>
  </si>
  <si>
    <t>Att_Adm_E1_Persons_2010Cardiff &amp; Vale UHB</t>
  </si>
  <si>
    <t>Att_Adm_E1_Persons_2010The Vale of Glamorgan</t>
  </si>
  <si>
    <t>Att_Adm_E1_Persons_2010Cardiff</t>
  </si>
  <si>
    <t>Att_Adm_E1_Persons_2010Cwm Taf HB</t>
  </si>
  <si>
    <t>Att_Adm_E1_Persons_2010Rhondda Cynon Taf</t>
  </si>
  <si>
    <t>Att_Adm_E1_Persons_2010Merthyr Tydfil</t>
  </si>
  <si>
    <t>Att_Adm_E1_Persons_2010Aneurin Bevan HB</t>
  </si>
  <si>
    <t>Att_Adm_E1_Persons_2010Caerphilly</t>
  </si>
  <si>
    <t>Att_Adm_E1_Persons_2010Blaenau Gwent</t>
  </si>
  <si>
    <t>Att_Adm_E1_Persons_2010Torfaen</t>
  </si>
  <si>
    <t>Att_Adm_E1_Persons_2010Monmouthshire</t>
  </si>
  <si>
    <t>Att_Adm_E1_Persons_2010Newport</t>
  </si>
  <si>
    <t>Att_Adm_E1_Persons_2011Wales</t>
  </si>
  <si>
    <t>Att_Adm_E1_Persons_2011Least deprived fifth</t>
  </si>
  <si>
    <t>Att_Adm_E1_Persons_2011Next least deprived</t>
  </si>
  <si>
    <t>Att_Adm_E1_Persons_2011Middle deprived</t>
  </si>
  <si>
    <t>Att_Adm_E1_Persons_2011Next most deprived</t>
  </si>
  <si>
    <t>Att_Adm_E1_Persons_2011Most deprived fifth</t>
  </si>
  <si>
    <t>Att_Adm_E1_Persons_2011Betsi Cadwaladr UHB</t>
  </si>
  <si>
    <t>Att_Adm_E1_Persons_2011Isle of Anglesey</t>
  </si>
  <si>
    <t>Att_Adm_E1_Persons_2011Gwynedd</t>
  </si>
  <si>
    <t>Att_Adm_E1_Persons_2011Conwy</t>
  </si>
  <si>
    <t>Att_Adm_E1_Persons_2011Denbighshire</t>
  </si>
  <si>
    <t>Att_Adm_E1_Persons_2011Flintshire</t>
  </si>
  <si>
    <t>Att_Adm_E1_Persons_2011Wrexham</t>
  </si>
  <si>
    <t>Att_Adm_E1_Persons_2011Powys THB</t>
  </si>
  <si>
    <t>Att_Adm_E1_Persons_2011Hywel Dda HB</t>
  </si>
  <si>
    <t>Att_Adm_E1_Persons_2011Ceredigion</t>
  </si>
  <si>
    <t>Att_Adm_E1_Persons_2011Pembrokeshire</t>
  </si>
  <si>
    <t>Att_Adm_E1_Persons_2011Carmarthenshire</t>
  </si>
  <si>
    <t>Att_Adm_E1_Persons_2011ABM UHB</t>
  </si>
  <si>
    <t>Att_Adm_E1_Persons_2011Swansea</t>
  </si>
  <si>
    <t>Att_Adm_E1_Persons_2011Neath Port Talbot</t>
  </si>
  <si>
    <t>Att_Adm_E1_Persons_2011Bridgend</t>
  </si>
  <si>
    <t>Att_Adm_E1_Persons_2011Cardiff &amp; Vale UHB</t>
  </si>
  <si>
    <t>Att_Adm_E1_Persons_2011The Vale of Glamorgan</t>
  </si>
  <si>
    <t>Att_Adm_E1_Persons_2011Cardiff</t>
  </si>
  <si>
    <t>Att_Adm_E1_Persons_2011Cwm Taf HB</t>
  </si>
  <si>
    <t>Att_Adm_E1_Persons_2011Rhondda Cynon Taf</t>
  </si>
  <si>
    <t>Att_Adm_E1_Persons_2011Merthyr Tydfil</t>
  </si>
  <si>
    <t>Att_Adm_E1_Persons_2011Aneurin Bevan HB</t>
  </si>
  <si>
    <t>Att_Adm_E1_Persons_2011Caerphilly</t>
  </si>
  <si>
    <t>Att_Adm_E1_Persons_2011Blaenau Gwent</t>
  </si>
  <si>
    <t>Att_Adm_E1_Persons_2011Torfaen</t>
  </si>
  <si>
    <t>Att_Adm_E1_Persons_2011Monmouthshire</t>
  </si>
  <si>
    <t>Att_Adm_E1_Persons_2011Newport</t>
  </si>
  <si>
    <t>Att_Adm_E1_Persons_2012Wales</t>
  </si>
  <si>
    <t>Att_Adm_E1_Persons_2012Least deprived fifth</t>
  </si>
  <si>
    <t>Att_Adm_E1_Persons_2012Next least deprived</t>
  </si>
  <si>
    <t>Att_Adm_E1_Persons_2012Middle deprived</t>
  </si>
  <si>
    <t>Att_Adm_E1_Persons_2012Next most deprived</t>
  </si>
  <si>
    <t>Att_Adm_E1_Persons_2012Most deprived fifth</t>
  </si>
  <si>
    <t>Att_Adm_E1_Persons_2012Betsi Cadwaladr UHB</t>
  </si>
  <si>
    <t>Att_Adm_E1_Persons_2012Isle of Anglesey</t>
  </si>
  <si>
    <t>Att_Adm_E1_Persons_2012Gwynedd</t>
  </si>
  <si>
    <t>Att_Adm_E1_Persons_2012Conwy</t>
  </si>
  <si>
    <t>Att_Adm_E1_Persons_2012Denbighshire</t>
  </si>
  <si>
    <t>Att_Adm_E1_Persons_2012Flintshire</t>
  </si>
  <si>
    <t>Att_Adm_E1_Persons_2012Wrexham</t>
  </si>
  <si>
    <t>Att_Adm_E1_Persons_2012Powys THB</t>
  </si>
  <si>
    <t>Att_Adm_E1_Persons_2012Hywel Dda HB</t>
  </si>
  <si>
    <t>Att_Adm_E1_Persons_2012Ceredigion</t>
  </si>
  <si>
    <t>Att_Adm_E1_Persons_2012Pembrokeshire</t>
  </si>
  <si>
    <t>Att_Adm_E1_Persons_2012Carmarthenshire</t>
  </si>
  <si>
    <t>Att_Adm_E1_Persons_2012ABM UHB</t>
  </si>
  <si>
    <t>Att_Adm_E1_Persons_2012Swansea</t>
  </si>
  <si>
    <t>Att_Adm_E1_Persons_2012Neath Port Talbot</t>
  </si>
  <si>
    <t>Att_Adm_E1_Persons_2012Bridgend</t>
  </si>
  <si>
    <t>Att_Adm_E1_Persons_2012Cardiff &amp; Vale UHB</t>
  </si>
  <si>
    <t>Att_Adm_E1_Persons_2012The Vale of Glamorgan</t>
  </si>
  <si>
    <t>Att_Adm_E1_Persons_2012Cardiff</t>
  </si>
  <si>
    <t>Att_Adm_E1_Persons_2012Cwm Taf HB</t>
  </si>
  <si>
    <t>Att_Adm_E1_Persons_2012Rhondda Cynon Taf</t>
  </si>
  <si>
    <t>Att_Adm_E1_Persons_2012Merthyr Tydfil</t>
  </si>
  <si>
    <t>Att_Adm_E1_Persons_2012Aneurin Bevan HB</t>
  </si>
  <si>
    <t>Att_Adm_E1_Persons_2012Caerphilly</t>
  </si>
  <si>
    <t>Att_Adm_E1_Persons_2012Blaenau Gwent</t>
  </si>
  <si>
    <t>Att_Adm_E1_Persons_2012Torfaen</t>
  </si>
  <si>
    <t>Att_Adm_E1_Persons_2012Monmouthshire</t>
  </si>
  <si>
    <t>Att_Adm_E1_Persons_2012Newport</t>
  </si>
  <si>
    <t>Att_Adm_E1_Males_2002Wales</t>
  </si>
  <si>
    <t>Att_Adm_E1_Males_2002Least deprived fifth</t>
  </si>
  <si>
    <t>Att_Adm_E1_Males_2002Next least deprived</t>
  </si>
  <si>
    <t>Att_Adm_E1_Males_2002Middle deprived</t>
  </si>
  <si>
    <t>Att_Adm_E1_Males_2002Next most deprived</t>
  </si>
  <si>
    <t>Att_Adm_E1_Males_2002Most deprived fifth</t>
  </si>
  <si>
    <t>Att_Adm_E1_Males_2002Betsi Cadwaladr UHB</t>
  </si>
  <si>
    <t>Att_Adm_E1_Males_2002Isle of Anglesey</t>
  </si>
  <si>
    <t>Att_Adm_E1_Males_2002Gwynedd</t>
  </si>
  <si>
    <t>Att_Adm_E1_Males_2002Conwy</t>
  </si>
  <si>
    <t>Att_Adm_E1_Males_2002Denbighshire</t>
  </si>
  <si>
    <t>Att_Adm_E1_Males_2002Flintshire</t>
  </si>
  <si>
    <t>Att_Adm_E1_Males_2002Wrexham</t>
  </si>
  <si>
    <t>Att_Adm_E1_Males_2002Powys THB</t>
  </si>
  <si>
    <t>Att_Adm_E1_Males_2002Hywel Dda HB</t>
  </si>
  <si>
    <t>Att_Adm_E1_Males_2002Ceredigion</t>
  </si>
  <si>
    <t>Att_Adm_E1_Males_2002Pembrokeshire</t>
  </si>
  <si>
    <t>Att_Adm_E1_Males_2002Carmarthenshire</t>
  </si>
  <si>
    <t>Att_Adm_E1_Males_2002ABM UHB</t>
  </si>
  <si>
    <t>Att_Adm_E1_Males_2002Swansea</t>
  </si>
  <si>
    <t>Att_Adm_E1_Males_2002Neath Port Talbot</t>
  </si>
  <si>
    <t>Att_Adm_E1_Males_2002Bridgend</t>
  </si>
  <si>
    <t>Att_Adm_E1_Males_2002Cardiff &amp; Vale UHB</t>
  </si>
  <si>
    <t>Att_Adm_E1_Males_2002The Vale of Glamorgan</t>
  </si>
  <si>
    <t>Att_Adm_E1_Males_2002Cardiff</t>
  </si>
  <si>
    <t>Att_Adm_E1_Males_2002Cwm Taf HB</t>
  </si>
  <si>
    <t>Att_Adm_E1_Males_2002Rhondda Cynon Taf</t>
  </si>
  <si>
    <t>Att_Adm_E1_Males_2002Merthyr Tydfil</t>
  </si>
  <si>
    <t>Att_Adm_E1_Males_2002Aneurin Bevan HB</t>
  </si>
  <si>
    <t>Att_Adm_E1_Males_2002Caerphilly</t>
  </si>
  <si>
    <t>Att_Adm_E1_Males_2002Blaenau Gwent</t>
  </si>
  <si>
    <t>Att_Adm_E1_Males_2002Torfaen</t>
  </si>
  <si>
    <t>Att_Adm_E1_Males_2002Monmouthshire</t>
  </si>
  <si>
    <t>Att_Adm_E1_Males_2002Newport</t>
  </si>
  <si>
    <t>Att_Adm_E1_Males_2003Wales</t>
  </si>
  <si>
    <t>Att_Adm_E1_Males_2003Least deprived fifth</t>
  </si>
  <si>
    <t>Att_Adm_E1_Males_2003Next least deprived</t>
  </si>
  <si>
    <t>Att_Adm_E1_Males_2003Middle deprived</t>
  </si>
  <si>
    <t>Att_Adm_E1_Males_2003Next most deprived</t>
  </si>
  <si>
    <t>Att_Adm_E1_Males_2003Most deprived fifth</t>
  </si>
  <si>
    <t>Att_Adm_E1_Males_2003Betsi Cadwaladr UHB</t>
  </si>
  <si>
    <t>Att_Adm_E1_Males_2003Isle of Anglesey</t>
  </si>
  <si>
    <t>Att_Adm_E1_Males_2003Gwynedd</t>
  </si>
  <si>
    <t>Att_Adm_E1_Males_2003Conwy</t>
  </si>
  <si>
    <t>Att_Adm_E1_Males_2003Denbighshire</t>
  </si>
  <si>
    <t>Att_Adm_E1_Males_2003Flintshire</t>
  </si>
  <si>
    <t>Att_Adm_E1_Males_2003Wrexham</t>
  </si>
  <si>
    <t>Att_Adm_E1_Males_2003Powys THB</t>
  </si>
  <si>
    <t>Att_Adm_E1_Males_2003Hywel Dda HB</t>
  </si>
  <si>
    <t>Att_Adm_E1_Males_2003Ceredigion</t>
  </si>
  <si>
    <t>Att_Adm_E1_Males_2003Pembrokeshire</t>
  </si>
  <si>
    <t>Att_Adm_E1_Males_2003Carmarthenshire</t>
  </si>
  <si>
    <t>Att_Adm_E1_Males_2003ABM UHB</t>
  </si>
  <si>
    <t>Att_Adm_E1_Males_2003Swansea</t>
  </si>
  <si>
    <t>Att_Adm_E1_Males_2003Neath Port Talbot</t>
  </si>
  <si>
    <t>Att_Adm_E1_Males_2003Bridgend</t>
  </si>
  <si>
    <t>Att_Adm_E1_Males_2003Cardiff &amp; Vale UHB</t>
  </si>
  <si>
    <t>Att_Adm_E1_Males_2003The Vale of Glamorgan</t>
  </si>
  <si>
    <t>Att_Adm_E1_Males_2003Cardiff</t>
  </si>
  <si>
    <t>Att_Adm_E1_Males_2003Cwm Taf HB</t>
  </si>
  <si>
    <t>Att_Adm_E1_Males_2003Rhondda Cynon Taf</t>
  </si>
  <si>
    <t>Att_Adm_E1_Males_2003Merthyr Tydfil</t>
  </si>
  <si>
    <t>Att_Adm_E1_Males_2003Aneurin Bevan HB</t>
  </si>
  <si>
    <t>Att_Adm_E1_Males_2003Caerphilly</t>
  </si>
  <si>
    <t>Att_Adm_E1_Males_2003Blaenau Gwent</t>
  </si>
  <si>
    <t>Att_Adm_E1_Males_2003Torfaen</t>
  </si>
  <si>
    <t>Att_Adm_E1_Males_2003Monmouthshire</t>
  </si>
  <si>
    <t>Att_Adm_E1_Males_2003Newport</t>
  </si>
  <si>
    <t>Att_Adm_E1_Males_2004Wales</t>
  </si>
  <si>
    <t>Att_Adm_E1_Males_2004Least deprived fifth</t>
  </si>
  <si>
    <t>Att_Adm_E1_Males_2004Next least deprived</t>
  </si>
  <si>
    <t>Att_Adm_E1_Males_2004Middle deprived</t>
  </si>
  <si>
    <t>Att_Adm_E1_Males_2004Next most deprived</t>
  </si>
  <si>
    <t>Att_Adm_E1_Males_2004Most deprived fifth</t>
  </si>
  <si>
    <t>Att_Adm_E1_Males_2004Betsi Cadwaladr UHB</t>
  </si>
  <si>
    <t>Att_Adm_E1_Males_2004Isle of Anglesey</t>
  </si>
  <si>
    <t>Att_Adm_E1_Males_2004Gwynedd</t>
  </si>
  <si>
    <t>Att_Adm_E1_Males_2004Conwy</t>
  </si>
  <si>
    <t>Att_Adm_E1_Males_2004Denbighshire</t>
  </si>
  <si>
    <t>Att_Adm_E1_Males_2004Flintshire</t>
  </si>
  <si>
    <t>Att_Adm_E1_Males_2004Wrexham</t>
  </si>
  <si>
    <t>Att_Adm_E1_Males_2004Powys THB</t>
  </si>
  <si>
    <t>Att_Adm_E1_Males_2004Hywel Dda HB</t>
  </si>
  <si>
    <t>Att_Adm_E1_Males_2004Ceredigion</t>
  </si>
  <si>
    <t>Att_Adm_E1_Males_2004Pembrokeshire</t>
  </si>
  <si>
    <t>Att_Adm_E1_Males_2004Carmarthenshire</t>
  </si>
  <si>
    <t>Att_Adm_E1_Males_2004ABM UHB</t>
  </si>
  <si>
    <t>Att_Adm_E1_Males_2004Swansea</t>
  </si>
  <si>
    <t>Att_Adm_E1_Males_2004Neath Port Talbot</t>
  </si>
  <si>
    <t>Att_Adm_E1_Males_2004Bridgend</t>
  </si>
  <si>
    <t>Att_Adm_E1_Males_2004Cardiff &amp; Vale UHB</t>
  </si>
  <si>
    <t>Att_Adm_E1_Males_2004The Vale of Glamorgan</t>
  </si>
  <si>
    <t>Att_Adm_E1_Males_2004Cardiff</t>
  </si>
  <si>
    <t>Att_Adm_E1_Males_2004Cwm Taf HB</t>
  </si>
  <si>
    <t>Att_Adm_E1_Males_2004Rhondda Cynon Taf</t>
  </si>
  <si>
    <t>Att_Adm_E1_Males_2004Merthyr Tydfil</t>
  </si>
  <si>
    <t>Att_Adm_E1_Males_2004Aneurin Bevan HB</t>
  </si>
  <si>
    <t>Att_Adm_E1_Males_2004Caerphilly</t>
  </si>
  <si>
    <t>Att_Adm_E1_Males_2004Blaenau Gwent</t>
  </si>
  <si>
    <t>Att_Adm_E1_Males_2004Torfaen</t>
  </si>
  <si>
    <t>Att_Adm_E1_Males_2004Monmouthshire</t>
  </si>
  <si>
    <t>Att_Adm_E1_Males_2004Newport</t>
  </si>
  <si>
    <t>Att_Adm_E1_Males_2005Wales</t>
  </si>
  <si>
    <t>Att_Adm_E1_Males_2005Least deprived fifth</t>
  </si>
  <si>
    <t>Att_Adm_E1_Males_2005Next least deprived</t>
  </si>
  <si>
    <t>Att_Adm_E1_Males_2005Middle deprived</t>
  </si>
  <si>
    <t>Att_Adm_E1_Males_2005Next most deprived</t>
  </si>
  <si>
    <t>Att_Adm_E1_Males_2005Most deprived fifth</t>
  </si>
  <si>
    <t>Att_Adm_E1_Males_2005Betsi Cadwaladr UHB</t>
  </si>
  <si>
    <t>Att_Adm_E1_Males_2005Isle of Anglesey</t>
  </si>
  <si>
    <t>Att_Adm_E1_Males_2005Gwynedd</t>
  </si>
  <si>
    <t>Att_Adm_E1_Males_2005Conwy</t>
  </si>
  <si>
    <t>Att_Adm_E1_Males_2005Denbighshire</t>
  </si>
  <si>
    <t>Att_Adm_E1_Males_2005Flintshire</t>
  </si>
  <si>
    <t>Att_Adm_E1_Males_2005Wrexham</t>
  </si>
  <si>
    <t>Att_Adm_E1_Males_2005Powys THB</t>
  </si>
  <si>
    <t>Att_Adm_E1_Males_2005Hywel Dda HB</t>
  </si>
  <si>
    <t>Att_Adm_E1_Males_2005Ceredigion</t>
  </si>
  <si>
    <t>Att_Adm_E1_Males_2005Pembrokeshire</t>
  </si>
  <si>
    <t>Att_Adm_E1_Males_2005Carmarthenshire</t>
  </si>
  <si>
    <t>Att_Adm_E1_Males_2005ABM UHB</t>
  </si>
  <si>
    <t>Att_Adm_E1_Males_2005Swansea</t>
  </si>
  <si>
    <t>Att_Adm_E1_Males_2005Neath Port Talbot</t>
  </si>
  <si>
    <t>Att_Adm_E1_Males_2005Bridgend</t>
  </si>
  <si>
    <t>Att_Adm_E1_Males_2005Cardiff &amp; Vale UHB</t>
  </si>
  <si>
    <t>Att_Adm_E1_Males_2005The Vale of Glamorgan</t>
  </si>
  <si>
    <t>Att_Adm_E1_Males_2005Cardiff</t>
  </si>
  <si>
    <t>Att_Adm_E1_Males_2005Cwm Taf HB</t>
  </si>
  <si>
    <t>Att_Adm_E1_Males_2005Rhondda Cynon Taf</t>
  </si>
  <si>
    <t>Att_Adm_E1_Males_2005Merthyr Tydfil</t>
  </si>
  <si>
    <t>Att_Adm_E1_Males_2005Aneurin Bevan HB</t>
  </si>
  <si>
    <t>Att_Adm_E1_Males_2005Caerphilly</t>
  </si>
  <si>
    <t>Att_Adm_E1_Males_2005Blaenau Gwent</t>
  </si>
  <si>
    <t>Att_Adm_E1_Males_2005Torfaen</t>
  </si>
  <si>
    <t>Att_Adm_E1_Males_2005Monmouthshire</t>
  </si>
  <si>
    <t>Att_Adm_E1_Males_2005Newport</t>
  </si>
  <si>
    <t>Att_Adm_E1_Males_2006Wales</t>
  </si>
  <si>
    <t>Att_Adm_E1_Males_2006Least deprived fifth</t>
  </si>
  <si>
    <t>Att_Adm_E1_Males_2006Next least deprived</t>
  </si>
  <si>
    <t>Att_Adm_E1_Males_2006Middle deprived</t>
  </si>
  <si>
    <t>Att_Adm_E1_Males_2006Next most deprived</t>
  </si>
  <si>
    <t>Att_Adm_E1_Males_2006Most deprived fifth</t>
  </si>
  <si>
    <t>Att_Adm_E1_Males_2006Betsi Cadwaladr UHB</t>
  </si>
  <si>
    <t>Att_Adm_E1_Males_2006Isle of Anglesey</t>
  </si>
  <si>
    <t>Att_Adm_E1_Males_2006Gwynedd</t>
  </si>
  <si>
    <t>Att_Adm_E1_Males_2006Conwy</t>
  </si>
  <si>
    <t>Att_Adm_E1_Males_2006Denbighshire</t>
  </si>
  <si>
    <t>Att_Adm_E1_Males_2006Flintshire</t>
  </si>
  <si>
    <t>Att_Adm_E1_Males_2006Wrexham</t>
  </si>
  <si>
    <t>Att_Adm_E1_Males_2006Powys THB</t>
  </si>
  <si>
    <t>Att_Adm_E1_Males_2006Hywel Dda HB</t>
  </si>
  <si>
    <t>Att_Adm_E1_Males_2006Ceredigion</t>
  </si>
  <si>
    <t>Att_Adm_E1_Males_2006Pembrokeshire</t>
  </si>
  <si>
    <t>Att_Adm_E1_Males_2006Carmarthenshire</t>
  </si>
  <si>
    <t>Att_Adm_E1_Males_2006ABM UHB</t>
  </si>
  <si>
    <t>Att_Adm_E1_Males_2006Swansea</t>
  </si>
  <si>
    <t>Att_Adm_E1_Males_2006Neath Port Talbot</t>
  </si>
  <si>
    <t>Att_Adm_E1_Males_2006Bridgend</t>
  </si>
  <si>
    <t>Att_Adm_E1_Males_2006Cardiff &amp; Vale UHB</t>
  </si>
  <si>
    <t>Att_Adm_E1_Males_2006The Vale of Glamorgan</t>
  </si>
  <si>
    <t>Att_Adm_E1_Males_2006Cardiff</t>
  </si>
  <si>
    <t>Att_Adm_E1_Males_2006Cwm Taf HB</t>
  </si>
  <si>
    <t>Att_Adm_E1_Males_2006Rhondda Cynon Taf</t>
  </si>
  <si>
    <t>Att_Adm_E1_Males_2006Merthyr Tydfil</t>
  </si>
  <si>
    <t>Att_Adm_E1_Males_2006Aneurin Bevan HB</t>
  </si>
  <si>
    <t>Att_Adm_E1_Males_2006Caerphilly</t>
  </si>
  <si>
    <t>Att_Adm_E1_Males_2006Blaenau Gwent</t>
  </si>
  <si>
    <t>Att_Adm_E1_Males_2006Torfaen</t>
  </si>
  <si>
    <t>Att_Adm_E1_Males_2006Monmouthshire</t>
  </si>
  <si>
    <t>Att_Adm_E1_Males_2006Newport</t>
  </si>
  <si>
    <t>Att_Adm_E1_Males_2007Wales</t>
  </si>
  <si>
    <t>Att_Adm_E1_Males_2007Least deprived fifth</t>
  </si>
  <si>
    <t>Att_Adm_E1_Males_2007Next least deprived</t>
  </si>
  <si>
    <t>Att_Adm_E1_Males_2007Middle deprived</t>
  </si>
  <si>
    <t>Att_Adm_E1_Males_2007Next most deprived</t>
  </si>
  <si>
    <t>Att_Adm_E1_Males_2007Most deprived fifth</t>
  </si>
  <si>
    <t>Att_Adm_E1_Males_2007Betsi Cadwaladr UHB</t>
  </si>
  <si>
    <t>Att_Adm_E1_Males_2007Isle of Anglesey</t>
  </si>
  <si>
    <t>Att_Adm_E1_Males_2007Gwynedd</t>
  </si>
  <si>
    <t>Att_Adm_E1_Males_2007Conwy</t>
  </si>
  <si>
    <t>Att_Adm_E1_Males_2007Denbighshire</t>
  </si>
  <si>
    <t>Att_Adm_E1_Males_2007Flintshire</t>
  </si>
  <si>
    <t>Att_Adm_E1_Males_2007Wrexham</t>
  </si>
  <si>
    <t>Att_Adm_E1_Males_2007Powys THB</t>
  </si>
  <si>
    <t>Att_Adm_E1_Males_2007Hywel Dda HB</t>
  </si>
  <si>
    <t>Att_Adm_E1_Males_2007Ceredigion</t>
  </si>
  <si>
    <t>Att_Adm_E1_Males_2007Pembrokeshire</t>
  </si>
  <si>
    <t>Att_Adm_E1_Males_2007Carmarthenshire</t>
  </si>
  <si>
    <t>Att_Adm_E1_Males_2007ABM UHB</t>
  </si>
  <si>
    <t>Att_Adm_E1_Males_2007Swansea</t>
  </si>
  <si>
    <t>Att_Adm_E1_Males_2007Neath Port Talbot</t>
  </si>
  <si>
    <t>Att_Adm_E1_Males_2007Bridgend</t>
  </si>
  <si>
    <t>Att_Adm_E1_Males_2007Cardiff &amp; Vale UHB</t>
  </si>
  <si>
    <t>Att_Adm_E1_Males_2007The Vale of Glamorgan</t>
  </si>
  <si>
    <t>Att_Adm_E1_Males_2007Cardiff</t>
  </si>
  <si>
    <t>Att_Adm_E1_Males_2007Cwm Taf HB</t>
  </si>
  <si>
    <t>Att_Adm_E1_Males_2007Rhondda Cynon Taf</t>
  </si>
  <si>
    <t>Att_Adm_E1_Males_2007Merthyr Tydfil</t>
  </si>
  <si>
    <t>Att_Adm_E1_Males_2007Aneurin Bevan HB</t>
  </si>
  <si>
    <t>Att_Adm_E1_Males_2007Caerphilly</t>
  </si>
  <si>
    <t>Att_Adm_E1_Males_2007Blaenau Gwent</t>
  </si>
  <si>
    <t>Att_Adm_E1_Males_2007Torfaen</t>
  </si>
  <si>
    <t>Att_Adm_E1_Males_2007Monmouthshire</t>
  </si>
  <si>
    <t>Att_Adm_E1_Males_2007Newport</t>
  </si>
  <si>
    <t>Att_Adm_E1_Males_2008Wales</t>
  </si>
  <si>
    <t>Att_Adm_E1_Males_2008Least deprived fifth</t>
  </si>
  <si>
    <t>Att_Adm_E1_Males_2008Next least deprived</t>
  </si>
  <si>
    <t>Att_Adm_E1_Males_2008Middle deprived</t>
  </si>
  <si>
    <t>Att_Adm_E1_Males_2008Next most deprived</t>
  </si>
  <si>
    <t>Att_Adm_E1_Males_2008Most deprived fifth</t>
  </si>
  <si>
    <t>Att_Adm_E1_Males_2008Betsi Cadwaladr UHB</t>
  </si>
  <si>
    <t>Att_Adm_E1_Males_2008Isle of Anglesey</t>
  </si>
  <si>
    <t>Att_Adm_E1_Males_2008Gwynedd</t>
  </si>
  <si>
    <t>Att_Adm_E1_Males_2008Conwy</t>
  </si>
  <si>
    <t>Att_Adm_E1_Males_2008Denbighshire</t>
  </si>
  <si>
    <t>Att_Adm_E1_Males_2008Flintshire</t>
  </si>
  <si>
    <t>Att_Adm_E1_Males_2008Wrexham</t>
  </si>
  <si>
    <t>Att_Adm_E1_Males_2008Powys THB</t>
  </si>
  <si>
    <t>Att_Adm_E1_Males_2008Hywel Dda HB</t>
  </si>
  <si>
    <t>Att_Adm_E1_Males_2008Ceredigion</t>
  </si>
  <si>
    <t>Att_Adm_E1_Males_2008Pembrokeshire</t>
  </si>
  <si>
    <t>Att_Adm_E1_Males_2008Carmarthenshire</t>
  </si>
  <si>
    <t>Att_Adm_E1_Males_2008ABM UHB</t>
  </si>
  <si>
    <t>Att_Adm_E1_Males_2008Swansea</t>
  </si>
  <si>
    <t>Att_Adm_E1_Males_2008Neath Port Talbot</t>
  </si>
  <si>
    <t>Att_Adm_E1_Males_2008Bridgend</t>
  </si>
  <si>
    <t>Att_Adm_E1_Males_2008Cardiff &amp; Vale UHB</t>
  </si>
  <si>
    <t>Att_Adm_E1_Males_2008The Vale of Glamorgan</t>
  </si>
  <si>
    <t>Att_Adm_E1_Males_2008Cardiff</t>
  </si>
  <si>
    <t>Att_Adm_E1_Males_2008Cwm Taf HB</t>
  </si>
  <si>
    <t>Att_Adm_E1_Males_2008Rhondda Cynon Taf</t>
  </si>
  <si>
    <t>Att_Adm_E1_Males_2008Merthyr Tydfil</t>
  </si>
  <si>
    <t>Att_Adm_E1_Males_2008Aneurin Bevan HB</t>
  </si>
  <si>
    <t>Att_Adm_E1_Males_2008Caerphilly</t>
  </si>
  <si>
    <t>Att_Adm_E1_Males_2008Blaenau Gwent</t>
  </si>
  <si>
    <t>Att_Adm_E1_Males_2008Torfaen</t>
  </si>
  <si>
    <t>Att_Adm_E1_Males_2008Monmouthshire</t>
  </si>
  <si>
    <t>Att_Adm_E1_Males_2008Newport</t>
  </si>
  <si>
    <t>Att_Adm_E1_Males_2009Wales</t>
  </si>
  <si>
    <t>Att_Adm_E1_Males_2009Least deprived fifth</t>
  </si>
  <si>
    <t>Att_Adm_E1_Males_2009Next least deprived</t>
  </si>
  <si>
    <t>Att_Adm_E1_Males_2009Middle deprived</t>
  </si>
  <si>
    <t>Att_Adm_E1_Males_2009Next most deprived</t>
  </si>
  <si>
    <t>Att_Adm_E1_Males_2009Most deprived fifth</t>
  </si>
  <si>
    <t>Att_Adm_E1_Males_2009Betsi Cadwaladr UHB</t>
  </si>
  <si>
    <t>Att_Adm_E1_Males_2009Isle of Anglesey</t>
  </si>
  <si>
    <t>Att_Adm_E1_Males_2009Gwynedd</t>
  </si>
  <si>
    <t>Att_Adm_E1_Males_2009Conwy</t>
  </si>
  <si>
    <t>Att_Adm_E1_Males_2009Denbighshire</t>
  </si>
  <si>
    <t>Att_Adm_E1_Males_2009Flintshire</t>
  </si>
  <si>
    <t>Att_Adm_E1_Males_2009Wrexham</t>
  </si>
  <si>
    <t>Att_Adm_E1_Males_2009Powys THB</t>
  </si>
  <si>
    <t>Att_Adm_E1_Males_2009Hywel Dda HB</t>
  </si>
  <si>
    <t>Att_Adm_E1_Males_2009Ceredigion</t>
  </si>
  <si>
    <t>Att_Adm_E1_Males_2009Pembrokeshire</t>
  </si>
  <si>
    <t>Att_Adm_E1_Males_2009Carmarthenshire</t>
  </si>
  <si>
    <t>Att_Adm_E1_Males_2009ABM UHB</t>
  </si>
  <si>
    <t>Att_Adm_E1_Males_2009Swansea</t>
  </si>
  <si>
    <t>Att_Adm_E1_Males_2009Neath Port Talbot</t>
  </si>
  <si>
    <t>Att_Adm_E1_Males_2009Bridgend</t>
  </si>
  <si>
    <t>Att_Adm_E1_Males_2009Cardiff &amp; Vale UHB</t>
  </si>
  <si>
    <t>Att_Adm_E1_Males_2009The Vale of Glamorgan</t>
  </si>
  <si>
    <t>Att_Adm_E1_Males_2009Cardiff</t>
  </si>
  <si>
    <t>Att_Adm_E1_Males_2009Cwm Taf HB</t>
  </si>
  <si>
    <t>Att_Adm_E1_Males_2009Rhondda Cynon Taf</t>
  </si>
  <si>
    <t>Att_Adm_E1_Males_2009Merthyr Tydfil</t>
  </si>
  <si>
    <t>Att_Adm_E1_Males_2009Aneurin Bevan HB</t>
  </si>
  <si>
    <t>Att_Adm_E1_Males_2009Caerphilly</t>
  </si>
  <si>
    <t>Att_Adm_E1_Males_2009Blaenau Gwent</t>
  </si>
  <si>
    <t>Att_Adm_E1_Males_2009Torfaen</t>
  </si>
  <si>
    <t>Att_Adm_E1_Males_2009Monmouthshire</t>
  </si>
  <si>
    <t>Att_Adm_E1_Males_2009Newport</t>
  </si>
  <si>
    <t>Att_Adm_E1_Males_2010Wales</t>
  </si>
  <si>
    <t>Att_Adm_E1_Males_2010Least deprived fifth</t>
  </si>
  <si>
    <t>Att_Adm_E1_Males_2010Next least deprived</t>
  </si>
  <si>
    <t>Att_Adm_E1_Males_2010Middle deprived</t>
  </si>
  <si>
    <t>Att_Adm_E1_Males_2010Next most deprived</t>
  </si>
  <si>
    <t>Att_Adm_E1_Males_2010Most deprived fifth</t>
  </si>
  <si>
    <t>Att_Adm_E1_Males_2010Betsi Cadwaladr UHB</t>
  </si>
  <si>
    <t>Att_Adm_E1_Males_2010Isle of Anglesey</t>
  </si>
  <si>
    <t>Att_Adm_E1_Males_2010Gwynedd</t>
  </si>
  <si>
    <t>Att_Adm_E1_Males_2010Conwy</t>
  </si>
  <si>
    <t>Att_Adm_E1_Males_2010Denbighshire</t>
  </si>
  <si>
    <t>Att_Adm_E1_Males_2010Flintshire</t>
  </si>
  <si>
    <t>Att_Adm_E1_Males_2010Wrexham</t>
  </si>
  <si>
    <t>Att_Adm_E1_Males_2010Powys THB</t>
  </si>
  <si>
    <t>Att_Adm_E1_Males_2010Hywel Dda HB</t>
  </si>
  <si>
    <t>Att_Adm_E1_Males_2010Ceredigion</t>
  </si>
  <si>
    <t>Att_Adm_E1_Males_2010Pembrokeshire</t>
  </si>
  <si>
    <t>Att_Adm_E1_Males_2010Carmarthenshire</t>
  </si>
  <si>
    <t>Att_Adm_E1_Males_2010ABM UHB</t>
  </si>
  <si>
    <t>Att_Adm_E1_Males_2010Swansea</t>
  </si>
  <si>
    <t>Att_Adm_E1_Males_2010Neath Port Talbot</t>
  </si>
  <si>
    <t>Att_Adm_E1_Males_2010Bridgend</t>
  </si>
  <si>
    <t>Att_Adm_E1_Males_2010Cardiff &amp; Vale UHB</t>
  </si>
  <si>
    <t>Att_Adm_E1_Males_2010The Vale of Glamorgan</t>
  </si>
  <si>
    <t>Att_Adm_E1_Males_2010Cardiff</t>
  </si>
  <si>
    <t>Att_Adm_E1_Males_2010Cwm Taf HB</t>
  </si>
  <si>
    <t>Att_Adm_E1_Males_2010Rhondda Cynon Taf</t>
  </si>
  <si>
    <t>Att_Adm_E1_Males_2010Merthyr Tydfil</t>
  </si>
  <si>
    <t>Att_Adm_E1_Males_2010Aneurin Bevan HB</t>
  </si>
  <si>
    <t>Att_Adm_E1_Males_2010Caerphilly</t>
  </si>
  <si>
    <t>Att_Adm_E1_Males_2010Blaenau Gwent</t>
  </si>
  <si>
    <t>Att_Adm_E1_Males_2010Torfaen</t>
  </si>
  <si>
    <t>Att_Adm_E1_Males_2010Monmouthshire</t>
  </si>
  <si>
    <t>Att_Adm_E1_Males_2010Newport</t>
  </si>
  <si>
    <t>Att_Adm_E1_Males_2011Wales</t>
  </si>
  <si>
    <t>Att_Adm_E1_Males_2011Least deprived fifth</t>
  </si>
  <si>
    <t>Att_Adm_E1_Males_2011Next least deprived</t>
  </si>
  <si>
    <t>Att_Adm_E1_Males_2011Middle deprived</t>
  </si>
  <si>
    <t>Att_Adm_E1_Males_2011Next most deprived</t>
  </si>
  <si>
    <t>Att_Adm_E1_Males_2011Most deprived fifth</t>
  </si>
  <si>
    <t>Att_Adm_E1_Males_2011Betsi Cadwaladr UHB</t>
  </si>
  <si>
    <t>Att_Adm_E1_Males_2011Isle of Anglesey</t>
  </si>
  <si>
    <t>Att_Adm_E1_Males_2011Gwynedd</t>
  </si>
  <si>
    <t>Att_Adm_E1_Males_2011Conwy</t>
  </si>
  <si>
    <t>Att_Adm_E1_Males_2011Denbighshire</t>
  </si>
  <si>
    <t>Att_Adm_E1_Males_2011Flintshire</t>
  </si>
  <si>
    <t>Att_Adm_E1_Males_2011Wrexham</t>
  </si>
  <si>
    <t>Att_Adm_E1_Males_2011Powys THB</t>
  </si>
  <si>
    <t>Att_Adm_E1_Males_2011Hywel Dda HB</t>
  </si>
  <si>
    <t>Att_Adm_E1_Males_2011Ceredigion</t>
  </si>
  <si>
    <t>Att_Adm_E1_Males_2011Pembrokeshire</t>
  </si>
  <si>
    <t>Att_Adm_E1_Males_2011Carmarthenshire</t>
  </si>
  <si>
    <t>Att_Adm_E1_Males_2011ABM UHB</t>
  </si>
  <si>
    <t>Att_Adm_E1_Males_2011Swansea</t>
  </si>
  <si>
    <t>Att_Adm_E1_Males_2011Neath Port Talbot</t>
  </si>
  <si>
    <t>Att_Adm_E1_Males_2011Bridgend</t>
  </si>
  <si>
    <t>Att_Adm_E1_Males_2011Cardiff &amp; Vale UHB</t>
  </si>
  <si>
    <t>Att_Adm_E1_Males_2011The Vale of Glamorgan</t>
  </si>
  <si>
    <t>Att_Adm_E1_Males_2011Cardiff</t>
  </si>
  <si>
    <t>Att_Adm_E1_Males_2011Cwm Taf HB</t>
  </si>
  <si>
    <t>Att_Adm_E1_Males_2011Rhondda Cynon Taf</t>
  </si>
  <si>
    <t>Att_Adm_E1_Males_2011Merthyr Tydfil</t>
  </si>
  <si>
    <t>Att_Adm_E1_Males_2011Aneurin Bevan HB</t>
  </si>
  <si>
    <t>Att_Adm_E1_Males_2011Caerphilly</t>
  </si>
  <si>
    <t>Att_Adm_E1_Males_2011Blaenau Gwent</t>
  </si>
  <si>
    <t>Att_Adm_E1_Males_2011Torfaen</t>
  </si>
  <si>
    <t>Att_Adm_E1_Males_2011Monmouthshire</t>
  </si>
  <si>
    <t>Att_Adm_E1_Males_2011Newport</t>
  </si>
  <si>
    <t>Att_Adm_E1_Males_2012Wales</t>
  </si>
  <si>
    <t>Att_Adm_E1_Males_2012Least deprived fifth</t>
  </si>
  <si>
    <t>Att_Adm_E1_Males_2012Next least deprived</t>
  </si>
  <si>
    <t>Att_Adm_E1_Males_2012Middle deprived</t>
  </si>
  <si>
    <t>Att_Adm_E1_Males_2012Next most deprived</t>
  </si>
  <si>
    <t>Att_Adm_E1_Males_2012Most deprived fifth</t>
  </si>
  <si>
    <t>Att_Adm_E1_Males_2012Betsi Cadwaladr UHB</t>
  </si>
  <si>
    <t>Att_Adm_E1_Males_2012Isle of Anglesey</t>
  </si>
  <si>
    <t>Att_Adm_E1_Males_2012Gwynedd</t>
  </si>
  <si>
    <t>Att_Adm_E1_Males_2012Conwy</t>
  </si>
  <si>
    <t>Att_Adm_E1_Males_2012Denbighshire</t>
  </si>
  <si>
    <t>Att_Adm_E1_Males_2012Flintshire</t>
  </si>
  <si>
    <t>Att_Adm_E1_Males_2012Wrexham</t>
  </si>
  <si>
    <t>Att_Adm_E1_Males_2012Powys THB</t>
  </si>
  <si>
    <t>Att_Adm_E1_Males_2012Hywel Dda HB</t>
  </si>
  <si>
    <t>Att_Adm_E1_Males_2012Ceredigion</t>
  </si>
  <si>
    <t>Att_Adm_E1_Males_2012Pembrokeshire</t>
  </si>
  <si>
    <t>Att_Adm_E1_Males_2012Carmarthenshire</t>
  </si>
  <si>
    <t>Att_Adm_E1_Males_2012ABM UHB</t>
  </si>
  <si>
    <t>Att_Adm_E1_Males_2012Swansea</t>
  </si>
  <si>
    <t>Att_Adm_E1_Males_2012Neath Port Talbot</t>
  </si>
  <si>
    <t>Att_Adm_E1_Males_2012Bridgend</t>
  </si>
  <si>
    <t>Att_Adm_E1_Males_2012Cardiff &amp; Vale UHB</t>
  </si>
  <si>
    <t>Att_Adm_E1_Males_2012The Vale of Glamorgan</t>
  </si>
  <si>
    <t>Att_Adm_E1_Males_2012Cardiff</t>
  </si>
  <si>
    <t>Att_Adm_E1_Males_2012Cwm Taf HB</t>
  </si>
  <si>
    <t>Att_Adm_E1_Males_2012Rhondda Cynon Taf</t>
  </si>
  <si>
    <t>Att_Adm_E1_Males_2012Merthyr Tydfil</t>
  </si>
  <si>
    <t>Att_Adm_E1_Males_2012Aneurin Bevan HB</t>
  </si>
  <si>
    <t>Att_Adm_E1_Males_2012Caerphilly</t>
  </si>
  <si>
    <t>Att_Adm_E1_Males_2012Blaenau Gwent</t>
  </si>
  <si>
    <t>Att_Adm_E1_Males_2012Torfaen</t>
  </si>
  <si>
    <t>Att_Adm_E1_Males_2012Monmouthshire</t>
  </si>
  <si>
    <t>Att_Adm_E1_Males_2012Newport</t>
  </si>
  <si>
    <t>Att_Adm_E1_Females_2002Wales</t>
  </si>
  <si>
    <t>Att_Adm_E1_Females_2002Least deprived fifth</t>
  </si>
  <si>
    <t>Att_Adm_E1_Females_2002Next least deprived</t>
  </si>
  <si>
    <t>Att_Adm_E1_Females_2002Middle deprived</t>
  </si>
  <si>
    <t>Att_Adm_E1_Females_2002Next most deprived</t>
  </si>
  <si>
    <t>Att_Adm_E1_Females_2002Most deprived fifth</t>
  </si>
  <si>
    <t>Att_Adm_E1_Females_2002Betsi Cadwaladr UHB</t>
  </si>
  <si>
    <t>Att_Adm_E1_Females_2002Isle of Anglesey</t>
  </si>
  <si>
    <t>Att_Adm_E1_Females_2002Gwynedd</t>
  </si>
  <si>
    <t>Att_Adm_E1_Females_2002Conwy</t>
  </si>
  <si>
    <t>Att_Adm_E1_Females_2002Denbighshire</t>
  </si>
  <si>
    <t>Att_Adm_E1_Females_2002Flintshire</t>
  </si>
  <si>
    <t>Att_Adm_E1_Females_2002Wrexham</t>
  </si>
  <si>
    <t>Att_Adm_E1_Females_2002Powys THB</t>
  </si>
  <si>
    <t>Att_Adm_E1_Females_2002Hywel Dda HB</t>
  </si>
  <si>
    <t>Att_Adm_E1_Females_2002Ceredigion</t>
  </si>
  <si>
    <t>Att_Adm_E1_Females_2002Pembrokeshire</t>
  </si>
  <si>
    <t>Att_Adm_E1_Females_2002Carmarthenshire</t>
  </si>
  <si>
    <t>Att_Adm_E1_Females_2002ABM UHB</t>
  </si>
  <si>
    <t>Att_Adm_E1_Females_2002Swansea</t>
  </si>
  <si>
    <t>Att_Adm_E1_Females_2002Neath Port Talbot</t>
  </si>
  <si>
    <t>Att_Adm_E1_Females_2002Bridgend</t>
  </si>
  <si>
    <t>Att_Adm_E1_Females_2002Cardiff &amp; Vale UHB</t>
  </si>
  <si>
    <t>Att_Adm_E1_Females_2002The Vale of Glamorgan</t>
  </si>
  <si>
    <t>Att_Adm_E1_Females_2002Cardiff</t>
  </si>
  <si>
    <t>Att_Adm_E1_Females_2002Cwm Taf HB</t>
  </si>
  <si>
    <t>Att_Adm_E1_Females_2002Rhondda Cynon Taf</t>
  </si>
  <si>
    <t>Att_Adm_E1_Females_2002Merthyr Tydfil</t>
  </si>
  <si>
    <t>Att_Adm_E1_Females_2002Aneurin Bevan HB</t>
  </si>
  <si>
    <t>Att_Adm_E1_Females_2002Caerphilly</t>
  </si>
  <si>
    <t>Att_Adm_E1_Females_2002Blaenau Gwent</t>
  </si>
  <si>
    <t>Att_Adm_E1_Females_2002Torfaen</t>
  </si>
  <si>
    <t>Att_Adm_E1_Females_2002Monmouthshire</t>
  </si>
  <si>
    <t>Att_Adm_E1_Females_2002Newport</t>
  </si>
  <si>
    <t>Att_Adm_E1_Females_2003Wales</t>
  </si>
  <si>
    <t>Att_Adm_E1_Females_2003Least deprived fifth</t>
  </si>
  <si>
    <t>Att_Adm_E1_Females_2003Next least deprived</t>
  </si>
  <si>
    <t>Att_Adm_E1_Females_2003Middle deprived</t>
  </si>
  <si>
    <t>Att_Adm_E1_Females_2003Next most deprived</t>
  </si>
  <si>
    <t>Att_Adm_E1_Females_2003Most deprived fifth</t>
  </si>
  <si>
    <t>Att_Adm_E1_Females_2003Betsi Cadwaladr UHB</t>
  </si>
  <si>
    <t>Att_Adm_E1_Females_2003Isle of Anglesey</t>
  </si>
  <si>
    <t>Att_Adm_E1_Females_2003Gwynedd</t>
  </si>
  <si>
    <t>Att_Adm_E1_Females_2003Conwy</t>
  </si>
  <si>
    <t>Att_Adm_E1_Females_2003Denbighshire</t>
  </si>
  <si>
    <t>Att_Adm_E1_Females_2003Flintshire</t>
  </si>
  <si>
    <t>Att_Adm_E1_Females_2003Wrexham</t>
  </si>
  <si>
    <t>Att_Adm_E1_Females_2003Powys THB</t>
  </si>
  <si>
    <t>Att_Adm_E1_Females_2003Hywel Dda HB</t>
  </si>
  <si>
    <t>Att_Adm_E1_Females_2003Ceredigion</t>
  </si>
  <si>
    <t>Att_Adm_E1_Females_2003Pembrokeshire</t>
  </si>
  <si>
    <t>Att_Adm_E1_Females_2003Carmarthenshire</t>
  </si>
  <si>
    <t>Att_Adm_E1_Females_2003ABM UHB</t>
  </si>
  <si>
    <t>Att_Adm_E1_Females_2003Swansea</t>
  </si>
  <si>
    <t>Att_Adm_E1_Females_2003Neath Port Talbot</t>
  </si>
  <si>
    <t>Att_Adm_E1_Females_2003Bridgend</t>
  </si>
  <si>
    <t>Att_Adm_E1_Females_2003Cardiff &amp; Vale UHB</t>
  </si>
  <si>
    <t>Att_Adm_E1_Females_2003The Vale of Glamorgan</t>
  </si>
  <si>
    <t>Att_Adm_E1_Females_2003Cardiff</t>
  </si>
  <si>
    <t>Att_Adm_E1_Females_2003Cwm Taf HB</t>
  </si>
  <si>
    <t>Att_Adm_E1_Females_2003Rhondda Cynon Taf</t>
  </si>
  <si>
    <t>Att_Adm_E1_Females_2003Merthyr Tydfil</t>
  </si>
  <si>
    <t>Att_Adm_E1_Females_2003Aneurin Bevan HB</t>
  </si>
  <si>
    <t>Att_Adm_E1_Females_2003Caerphilly</t>
  </si>
  <si>
    <t>Att_Adm_E1_Females_2003Blaenau Gwent</t>
  </si>
  <si>
    <t>Att_Adm_E1_Females_2003Torfaen</t>
  </si>
  <si>
    <t>Att_Adm_E1_Females_2003Monmouthshire</t>
  </si>
  <si>
    <t>Att_Adm_E1_Females_2003Newport</t>
  </si>
  <si>
    <t>Att_Adm_E1_Females_2004Wales</t>
  </si>
  <si>
    <t>Att_Adm_E1_Females_2004Least deprived fifth</t>
  </si>
  <si>
    <t>Att_Adm_E1_Females_2004Next least deprived</t>
  </si>
  <si>
    <t>Att_Adm_E1_Females_2004Middle deprived</t>
  </si>
  <si>
    <t>Att_Adm_E1_Females_2004Next most deprived</t>
  </si>
  <si>
    <t>Att_Adm_E1_Females_2004Most deprived fifth</t>
  </si>
  <si>
    <t>Att_Adm_E1_Females_2004Betsi Cadwaladr UHB</t>
  </si>
  <si>
    <t>Att_Adm_E1_Females_2004Isle of Anglesey</t>
  </si>
  <si>
    <t>Att_Adm_E1_Females_2004Gwynedd</t>
  </si>
  <si>
    <t>Att_Adm_E1_Females_2004Conwy</t>
  </si>
  <si>
    <t>Att_Adm_E1_Females_2004Denbighshire</t>
  </si>
  <si>
    <t>Att_Adm_E1_Females_2004Flintshire</t>
  </si>
  <si>
    <t>Att_Adm_E1_Females_2004Wrexham</t>
  </si>
  <si>
    <t>Att_Adm_E1_Females_2004Powys THB</t>
  </si>
  <si>
    <t>Att_Adm_E1_Females_2004Hywel Dda HB</t>
  </si>
  <si>
    <t>Att_Adm_E1_Females_2004Ceredigion</t>
  </si>
  <si>
    <t>Att_Adm_E1_Females_2004Pembrokeshire</t>
  </si>
  <si>
    <t>Att_Adm_E1_Females_2004Carmarthenshire</t>
  </si>
  <si>
    <t>Att_Adm_E1_Females_2004ABM UHB</t>
  </si>
  <si>
    <t>Att_Adm_E1_Females_2004Swansea</t>
  </si>
  <si>
    <t>Att_Adm_E1_Females_2004Neath Port Talbot</t>
  </si>
  <si>
    <t>Att_Adm_E1_Females_2004Bridgend</t>
  </si>
  <si>
    <t>Att_Adm_E1_Females_2004Cardiff &amp; Vale UHB</t>
  </si>
  <si>
    <t>Att_Adm_E1_Females_2004The Vale of Glamorgan</t>
  </si>
  <si>
    <t>Att_Adm_E1_Females_2004Cardiff</t>
  </si>
  <si>
    <t>Att_Adm_E1_Females_2004Cwm Taf HB</t>
  </si>
  <si>
    <t>Att_Adm_E1_Females_2004Rhondda Cynon Taf</t>
  </si>
  <si>
    <t>Att_Adm_E1_Females_2004Merthyr Tydfil</t>
  </si>
  <si>
    <t>Att_Adm_E1_Females_2004Aneurin Bevan HB</t>
  </si>
  <si>
    <t>Att_Adm_E1_Females_2004Caerphilly</t>
  </si>
  <si>
    <t>Att_Adm_E1_Females_2004Blaenau Gwent</t>
  </si>
  <si>
    <t>Att_Adm_E1_Females_2004Torfaen</t>
  </si>
  <si>
    <t>Att_Adm_E1_Females_2004Monmouthshire</t>
  </si>
  <si>
    <t>Att_Adm_E1_Females_2004Newport</t>
  </si>
  <si>
    <t>Att_Adm_E1_Females_2005Wales</t>
  </si>
  <si>
    <t>Att_Adm_E1_Females_2005Least deprived fifth</t>
  </si>
  <si>
    <t>Att_Adm_E1_Females_2005Next least deprived</t>
  </si>
  <si>
    <t>Att_Adm_E1_Females_2005Middle deprived</t>
  </si>
  <si>
    <t>Att_Adm_E1_Females_2005Next most deprived</t>
  </si>
  <si>
    <t>Att_Adm_E1_Females_2005Most deprived fifth</t>
  </si>
  <si>
    <t>Att_Adm_E1_Females_2005Betsi Cadwaladr UHB</t>
  </si>
  <si>
    <t>Att_Adm_E1_Females_2005Isle of Anglesey</t>
  </si>
  <si>
    <t>Att_Adm_E1_Females_2005Gwynedd</t>
  </si>
  <si>
    <t>Att_Adm_E1_Females_2005Conwy</t>
  </si>
  <si>
    <t>Att_Adm_E1_Females_2005Denbighshire</t>
  </si>
  <si>
    <t>Att_Adm_E1_Females_2005Flintshire</t>
  </si>
  <si>
    <t>Att_Adm_E1_Females_2005Wrexham</t>
  </si>
  <si>
    <t>Att_Adm_E1_Females_2005Powys THB</t>
  </si>
  <si>
    <t>Att_Adm_E1_Females_2005Hywel Dda HB</t>
  </si>
  <si>
    <t>Att_Adm_E1_Females_2005Ceredigion</t>
  </si>
  <si>
    <t>Att_Adm_E1_Females_2005Pembrokeshire</t>
  </si>
  <si>
    <t>Att_Adm_E1_Females_2005Carmarthenshire</t>
  </si>
  <si>
    <t>Att_Adm_E1_Females_2005ABM UHB</t>
  </si>
  <si>
    <t>Att_Adm_E1_Females_2005Swansea</t>
  </si>
  <si>
    <t>Att_Adm_E1_Females_2005Neath Port Talbot</t>
  </si>
  <si>
    <t>Att_Adm_E1_Females_2005Bridgend</t>
  </si>
  <si>
    <t>Att_Adm_E1_Females_2005Cardiff &amp; Vale UHB</t>
  </si>
  <si>
    <t>Att_Adm_E1_Females_2005The Vale of Glamorgan</t>
  </si>
  <si>
    <t>Att_Adm_E1_Females_2005Cardiff</t>
  </si>
  <si>
    <t>Att_Adm_E1_Females_2005Cwm Taf HB</t>
  </si>
  <si>
    <t>Att_Adm_E1_Females_2005Rhondda Cynon Taf</t>
  </si>
  <si>
    <t>Att_Adm_E1_Females_2005Merthyr Tydfil</t>
  </si>
  <si>
    <t>Att_Adm_E1_Females_2005Aneurin Bevan HB</t>
  </si>
  <si>
    <t>Att_Adm_E1_Females_2005Caerphilly</t>
  </si>
  <si>
    <t>Att_Adm_E1_Females_2005Blaenau Gwent</t>
  </si>
  <si>
    <t>Att_Adm_E1_Females_2005Torfaen</t>
  </si>
  <si>
    <t>Att_Adm_E1_Females_2005Monmouthshire</t>
  </si>
  <si>
    <t>Att_Adm_E1_Females_2005Newport</t>
  </si>
  <si>
    <t>Att_Adm_E1_Females_2006Wales</t>
  </si>
  <si>
    <t>Att_Adm_E1_Females_2006Least deprived fifth</t>
  </si>
  <si>
    <t>Att_Adm_E1_Females_2006Next least deprived</t>
  </si>
  <si>
    <t>Att_Adm_E1_Females_2006Middle deprived</t>
  </si>
  <si>
    <t>Att_Adm_E1_Females_2006Next most deprived</t>
  </si>
  <si>
    <t>Att_Adm_E1_Females_2006Most deprived fifth</t>
  </si>
  <si>
    <t>Att_Adm_E1_Females_2006Betsi Cadwaladr UHB</t>
  </si>
  <si>
    <t>Att_Adm_E1_Females_2006Isle of Anglesey</t>
  </si>
  <si>
    <t>Att_Adm_E1_Females_2006Gwynedd</t>
  </si>
  <si>
    <t>Att_Adm_E1_Females_2006Conwy</t>
  </si>
  <si>
    <t>Att_Adm_E1_Females_2006Denbighshire</t>
  </si>
  <si>
    <t>Att_Adm_E1_Females_2006Flintshire</t>
  </si>
  <si>
    <t>Att_Adm_E1_Females_2006Wrexham</t>
  </si>
  <si>
    <t>Att_Adm_E1_Females_2006Powys THB</t>
  </si>
  <si>
    <t>Att_Adm_E1_Females_2006Hywel Dda HB</t>
  </si>
  <si>
    <t>Att_Adm_E1_Females_2006Ceredigion</t>
  </si>
  <si>
    <t>Att_Adm_E1_Females_2006Pembrokeshire</t>
  </si>
  <si>
    <t>Att_Adm_E1_Females_2006Carmarthenshire</t>
  </si>
  <si>
    <t>Att_Adm_E1_Females_2006ABM UHB</t>
  </si>
  <si>
    <t>Att_Adm_E1_Females_2006Swansea</t>
  </si>
  <si>
    <t>Att_Adm_E1_Females_2006Neath Port Talbot</t>
  </si>
  <si>
    <t>Att_Adm_E1_Females_2006Bridgend</t>
  </si>
  <si>
    <t>Att_Adm_E1_Females_2006Cardiff &amp; Vale UHB</t>
  </si>
  <si>
    <t>Att_Adm_E1_Females_2006The Vale of Glamorgan</t>
  </si>
  <si>
    <t>Att_Adm_E1_Females_2006Cardiff</t>
  </si>
  <si>
    <t>Att_Adm_E1_Females_2006Cwm Taf HB</t>
  </si>
  <si>
    <t>Att_Adm_E1_Females_2006Rhondda Cynon Taf</t>
  </si>
  <si>
    <t>Att_Adm_E1_Females_2006Merthyr Tydfil</t>
  </si>
  <si>
    <t>Att_Adm_E1_Females_2006Aneurin Bevan HB</t>
  </si>
  <si>
    <t>Att_Adm_E1_Females_2006Caerphilly</t>
  </si>
  <si>
    <t>Att_Adm_E1_Females_2006Blaenau Gwent</t>
  </si>
  <si>
    <t>Att_Adm_E1_Females_2006Torfaen</t>
  </si>
  <si>
    <t>Att_Adm_E1_Females_2006Monmouthshire</t>
  </si>
  <si>
    <t>Att_Adm_E1_Females_2006Newport</t>
  </si>
  <si>
    <t>Att_Adm_E1_Females_2007Wales</t>
  </si>
  <si>
    <t>Att_Adm_E1_Females_2007Least deprived fifth</t>
  </si>
  <si>
    <t>Att_Adm_E1_Females_2007Next least deprived</t>
  </si>
  <si>
    <t>Att_Adm_E1_Females_2007Middle deprived</t>
  </si>
  <si>
    <t>Att_Adm_E1_Females_2007Next most deprived</t>
  </si>
  <si>
    <t>Att_Adm_E1_Females_2007Most deprived fifth</t>
  </si>
  <si>
    <t>Att_Adm_E1_Females_2007Betsi Cadwaladr UHB</t>
  </si>
  <si>
    <t>Att_Adm_E1_Females_2007Isle of Anglesey</t>
  </si>
  <si>
    <t>Att_Adm_E1_Females_2007Gwynedd</t>
  </si>
  <si>
    <t>Att_Adm_E1_Females_2007Conwy</t>
  </si>
  <si>
    <t>Att_Adm_E1_Females_2007Denbighshire</t>
  </si>
  <si>
    <t>Att_Adm_E1_Females_2007Flintshire</t>
  </si>
  <si>
    <t>Att_Adm_E1_Females_2007Wrexham</t>
  </si>
  <si>
    <t>Att_Adm_E1_Females_2007Powys THB</t>
  </si>
  <si>
    <t>Att_Adm_E1_Females_2007Hywel Dda HB</t>
  </si>
  <si>
    <t>Att_Adm_E1_Females_2007Ceredigion</t>
  </si>
  <si>
    <t>Att_Adm_E1_Females_2007Pembrokeshire</t>
  </si>
  <si>
    <t>Att_Adm_E1_Females_2007Carmarthenshire</t>
  </si>
  <si>
    <t>Att_Adm_E1_Females_2007ABM UHB</t>
  </si>
  <si>
    <t>Att_Adm_E1_Females_2007Swansea</t>
  </si>
  <si>
    <t>Att_Adm_E1_Females_2007Neath Port Talbot</t>
  </si>
  <si>
    <t>Att_Adm_E1_Females_2007Bridgend</t>
  </si>
  <si>
    <t>Att_Adm_E1_Females_2007Cardiff &amp; Vale UHB</t>
  </si>
  <si>
    <t>Att_Adm_E1_Females_2007The Vale of Glamorgan</t>
  </si>
  <si>
    <t>Att_Adm_E1_Females_2007Cardiff</t>
  </si>
  <si>
    <t>Att_Adm_E1_Females_2007Cwm Taf HB</t>
  </si>
  <si>
    <t>Att_Adm_E1_Females_2007Rhondda Cynon Taf</t>
  </si>
  <si>
    <t>Att_Adm_E1_Females_2007Merthyr Tydfil</t>
  </si>
  <si>
    <t>Att_Adm_E1_Females_2007Aneurin Bevan HB</t>
  </si>
  <si>
    <t>Att_Adm_E1_Females_2007Caerphilly</t>
  </si>
  <si>
    <t>Att_Adm_E1_Females_2007Blaenau Gwent</t>
  </si>
  <si>
    <t>Att_Adm_E1_Females_2007Torfaen</t>
  </si>
  <si>
    <t>Att_Adm_E1_Females_2007Monmouthshire</t>
  </si>
  <si>
    <t>Att_Adm_E1_Females_2007Newport</t>
  </si>
  <si>
    <t>Att_Adm_E1_Females_2008Wales</t>
  </si>
  <si>
    <t>Att_Adm_E1_Females_2008Least deprived fifth</t>
  </si>
  <si>
    <t>Att_Adm_E1_Females_2008Next least deprived</t>
  </si>
  <si>
    <t>Att_Adm_E1_Females_2008Middle deprived</t>
  </si>
  <si>
    <t>Att_Adm_E1_Females_2008Next most deprived</t>
  </si>
  <si>
    <t>Att_Adm_E1_Females_2008Most deprived fifth</t>
  </si>
  <si>
    <t>Att_Adm_E1_Females_2008Betsi Cadwaladr UHB</t>
  </si>
  <si>
    <t>Att_Adm_E1_Females_2008Isle of Anglesey</t>
  </si>
  <si>
    <t>Att_Adm_E1_Females_2008Gwynedd</t>
  </si>
  <si>
    <t>Att_Adm_E1_Females_2008Conwy</t>
  </si>
  <si>
    <t>Att_Adm_E1_Females_2008Denbighshire</t>
  </si>
  <si>
    <t>Att_Adm_E1_Females_2008Flintshire</t>
  </si>
  <si>
    <t>Att_Adm_E1_Females_2008Wrexham</t>
  </si>
  <si>
    <t>Att_Adm_E1_Females_2008Powys THB</t>
  </si>
  <si>
    <t>Att_Adm_E1_Females_2008Hywel Dda HB</t>
  </si>
  <si>
    <t>Att_Adm_E1_Females_2008Ceredigion</t>
  </si>
  <si>
    <t>Att_Adm_E1_Females_2008Pembrokeshire</t>
  </si>
  <si>
    <t>Att_Adm_E1_Females_2008Carmarthenshire</t>
  </si>
  <si>
    <t>Att_Adm_E1_Females_2008ABM UHB</t>
  </si>
  <si>
    <t>Att_Adm_E1_Females_2008Swansea</t>
  </si>
  <si>
    <t>Att_Adm_E1_Females_2008Neath Port Talbot</t>
  </si>
  <si>
    <t>Att_Adm_E1_Females_2008Bridgend</t>
  </si>
  <si>
    <t>Att_Adm_E1_Females_2008Cardiff &amp; Vale UHB</t>
  </si>
  <si>
    <t>Att_Adm_E1_Females_2008The Vale of Glamorgan</t>
  </si>
  <si>
    <t>Att_Adm_E1_Females_2008Cardiff</t>
  </si>
  <si>
    <t>Att_Adm_E1_Females_2008Cwm Taf HB</t>
  </si>
  <si>
    <t>Att_Adm_E1_Females_2008Rhondda Cynon Taf</t>
  </si>
  <si>
    <t>Att_Adm_E1_Females_2008Merthyr Tydfil</t>
  </si>
  <si>
    <t>Att_Adm_E1_Females_2008Aneurin Bevan HB</t>
  </si>
  <si>
    <t>Att_Adm_E1_Females_2008Caerphilly</t>
  </si>
  <si>
    <t>Att_Adm_E1_Females_2008Blaenau Gwent</t>
  </si>
  <si>
    <t>Att_Adm_E1_Females_2008Torfaen</t>
  </si>
  <si>
    <t>Att_Adm_E1_Females_2008Monmouthshire</t>
  </si>
  <si>
    <t>Att_Adm_E1_Females_2008Newport</t>
  </si>
  <si>
    <t>Att_Adm_E1_Females_2009Wales</t>
  </si>
  <si>
    <t>Att_Adm_E1_Females_2009Least deprived fifth</t>
  </si>
  <si>
    <t>Att_Adm_E1_Females_2009Next least deprived</t>
  </si>
  <si>
    <t>Att_Adm_E1_Females_2009Middle deprived</t>
  </si>
  <si>
    <t>Att_Adm_E1_Females_2009Next most deprived</t>
  </si>
  <si>
    <t>Att_Adm_E1_Females_2009Most deprived fifth</t>
  </si>
  <si>
    <t>Att_Adm_E1_Females_2009Betsi Cadwaladr UHB</t>
  </si>
  <si>
    <t>Att_Adm_E1_Females_2009Isle of Anglesey</t>
  </si>
  <si>
    <t>Att_Adm_E1_Females_2009Gwynedd</t>
  </si>
  <si>
    <t>Att_Adm_E1_Females_2009Conwy</t>
  </si>
  <si>
    <t>Att_Adm_E1_Females_2009Denbighshire</t>
  </si>
  <si>
    <t>Att_Adm_E1_Females_2009Flintshire</t>
  </si>
  <si>
    <t>Att_Adm_E1_Females_2009Wrexham</t>
  </si>
  <si>
    <t>Att_Adm_E1_Females_2009Powys THB</t>
  </si>
  <si>
    <t>Att_Adm_E1_Females_2009Hywel Dda HB</t>
  </si>
  <si>
    <t>Att_Adm_E1_Females_2009Ceredigion</t>
  </si>
  <si>
    <t>Att_Adm_E1_Females_2009Pembrokeshire</t>
  </si>
  <si>
    <t>Att_Adm_E1_Females_2009Carmarthenshire</t>
  </si>
  <si>
    <t>Att_Adm_E1_Females_2009ABM UHB</t>
  </si>
  <si>
    <t>Att_Adm_E1_Females_2009Swansea</t>
  </si>
  <si>
    <t>Att_Adm_E1_Females_2009Neath Port Talbot</t>
  </si>
  <si>
    <t>Att_Adm_E1_Females_2009Bridgend</t>
  </si>
  <si>
    <t>Att_Adm_E1_Females_2009Cardiff &amp; Vale UHB</t>
  </si>
  <si>
    <t>Att_Adm_E1_Females_2009The Vale of Glamorgan</t>
  </si>
  <si>
    <t>Att_Adm_E1_Females_2009Cardiff</t>
  </si>
  <si>
    <t>Att_Adm_E1_Females_2009Cwm Taf HB</t>
  </si>
  <si>
    <t>Att_Adm_E1_Females_2009Rhondda Cynon Taf</t>
  </si>
  <si>
    <t>Att_Adm_E1_Females_2009Merthyr Tydfil</t>
  </si>
  <si>
    <t>Att_Adm_E1_Females_2009Aneurin Bevan HB</t>
  </si>
  <si>
    <t>Att_Adm_E1_Females_2009Caerphilly</t>
  </si>
  <si>
    <t>Att_Adm_E1_Females_2009Blaenau Gwent</t>
  </si>
  <si>
    <t>Att_Adm_E1_Females_2009Torfaen</t>
  </si>
  <si>
    <t>Att_Adm_E1_Females_2009Monmouthshire</t>
  </si>
  <si>
    <t>Att_Adm_E1_Females_2009Newport</t>
  </si>
  <si>
    <t>Att_Adm_E1_Females_2010Wales</t>
  </si>
  <si>
    <t>Att_Adm_E1_Females_2010Least deprived fifth</t>
  </si>
  <si>
    <t>Att_Adm_E1_Females_2010Next least deprived</t>
  </si>
  <si>
    <t>Att_Adm_E1_Females_2010Middle deprived</t>
  </si>
  <si>
    <t>Att_Adm_E1_Females_2010Next most deprived</t>
  </si>
  <si>
    <t>Att_Adm_E1_Females_2010Most deprived fifth</t>
  </si>
  <si>
    <t>Att_Adm_E1_Females_2010Betsi Cadwaladr UHB</t>
  </si>
  <si>
    <t>Att_Adm_E1_Females_2010Isle of Anglesey</t>
  </si>
  <si>
    <t>Att_Adm_E1_Females_2010Gwynedd</t>
  </si>
  <si>
    <t>Att_Adm_E1_Females_2010Conwy</t>
  </si>
  <si>
    <t>Att_Adm_E1_Females_2010Denbighshire</t>
  </si>
  <si>
    <t>Att_Adm_E1_Females_2010Flintshire</t>
  </si>
  <si>
    <t>Att_Adm_E1_Females_2010Wrexham</t>
  </si>
  <si>
    <t>Att_Adm_E1_Females_2010Powys THB</t>
  </si>
  <si>
    <t>Att_Adm_E1_Females_2010Hywel Dda HB</t>
  </si>
  <si>
    <t>Att_Adm_E1_Females_2010Ceredigion</t>
  </si>
  <si>
    <t>Att_Adm_E1_Females_2010Pembrokeshire</t>
  </si>
  <si>
    <t>Att_Adm_E1_Females_2010Carmarthenshire</t>
  </si>
  <si>
    <t>Att_Adm_E1_Females_2010ABM UHB</t>
  </si>
  <si>
    <t>Att_Adm_E1_Females_2010Swansea</t>
  </si>
  <si>
    <t>Att_Adm_E1_Females_2010Neath Port Talbot</t>
  </si>
  <si>
    <t>Att_Adm_E1_Females_2010Bridgend</t>
  </si>
  <si>
    <t>Att_Adm_E1_Females_2010Cardiff &amp; Vale UHB</t>
  </si>
  <si>
    <t>Att_Adm_E1_Females_2010The Vale of Glamorgan</t>
  </si>
  <si>
    <t>Att_Adm_E1_Females_2010Cardiff</t>
  </si>
  <si>
    <t>Att_Adm_E1_Females_2010Cwm Taf HB</t>
  </si>
  <si>
    <t>Att_Adm_E1_Females_2010Rhondda Cynon Taf</t>
  </si>
  <si>
    <t>Att_Adm_E1_Females_2010Merthyr Tydfil</t>
  </si>
  <si>
    <t>Att_Adm_E1_Females_2010Aneurin Bevan HB</t>
  </si>
  <si>
    <t>Att_Adm_E1_Females_2010Caerphilly</t>
  </si>
  <si>
    <t>Att_Adm_E1_Females_2010Blaenau Gwent</t>
  </si>
  <si>
    <t>Att_Adm_E1_Females_2010Torfaen</t>
  </si>
  <si>
    <t>Att_Adm_E1_Females_2010Monmouthshire</t>
  </si>
  <si>
    <t>Att_Adm_E1_Females_2010Newport</t>
  </si>
  <si>
    <t>Att_Adm_E1_Females_2011Wales</t>
  </si>
  <si>
    <t>Att_Adm_E1_Females_2011Least deprived fifth</t>
  </si>
  <si>
    <t>Att_Adm_E1_Females_2011Next least deprived</t>
  </si>
  <si>
    <t>Att_Adm_E1_Females_2011Middle deprived</t>
  </si>
  <si>
    <t>Att_Adm_E1_Females_2011Next most deprived</t>
  </si>
  <si>
    <t>Att_Adm_E1_Females_2011Most deprived fifth</t>
  </si>
  <si>
    <t>Att_Adm_E1_Females_2011Betsi Cadwaladr UHB</t>
  </si>
  <si>
    <t>Att_Adm_E1_Females_2011Isle of Anglesey</t>
  </si>
  <si>
    <t>Att_Adm_E1_Females_2011Gwynedd</t>
  </si>
  <si>
    <t>Att_Adm_E1_Females_2011Conwy</t>
  </si>
  <si>
    <t>Att_Adm_E1_Females_2011Denbighshire</t>
  </si>
  <si>
    <t>Att_Adm_E1_Females_2011Flintshire</t>
  </si>
  <si>
    <t>Att_Adm_E1_Females_2011Wrexham</t>
  </si>
  <si>
    <t>Att_Adm_E1_Females_2011Powys THB</t>
  </si>
  <si>
    <t>Att_Adm_E1_Females_2011Hywel Dda HB</t>
  </si>
  <si>
    <t>Att_Adm_E1_Females_2011Ceredigion</t>
  </si>
  <si>
    <t>Att_Adm_E1_Females_2011Pembrokeshire</t>
  </si>
  <si>
    <t>Att_Adm_E1_Females_2011Carmarthenshire</t>
  </si>
  <si>
    <t>Att_Adm_E1_Females_2011ABM UHB</t>
  </si>
  <si>
    <t>Att_Adm_E1_Females_2011Swansea</t>
  </si>
  <si>
    <t>Att_Adm_E1_Females_2011Neath Port Talbot</t>
  </si>
  <si>
    <t>Att_Adm_E1_Females_2011Bridgend</t>
  </si>
  <si>
    <t>Att_Adm_E1_Females_2011Cardiff &amp; Vale UHB</t>
  </si>
  <si>
    <t>Att_Adm_E1_Females_2011The Vale of Glamorgan</t>
  </si>
  <si>
    <t>Att_Adm_E1_Females_2011Cardiff</t>
  </si>
  <si>
    <t>Att_Adm_E1_Females_2011Cwm Taf HB</t>
  </si>
  <si>
    <t>Att_Adm_E1_Females_2011Rhondda Cynon Taf</t>
  </si>
  <si>
    <t>Att_Adm_E1_Females_2011Merthyr Tydfil</t>
  </si>
  <si>
    <t>Att_Adm_E1_Females_2011Aneurin Bevan HB</t>
  </si>
  <si>
    <t>Att_Adm_E1_Females_2011Caerphilly</t>
  </si>
  <si>
    <t>Att_Adm_E1_Females_2011Blaenau Gwent</t>
  </si>
  <si>
    <t>Att_Adm_E1_Females_2011Torfaen</t>
  </si>
  <si>
    <t>Att_Adm_E1_Females_2011Monmouthshire</t>
  </si>
  <si>
    <t>Att_Adm_E1_Females_2011Newport</t>
  </si>
  <si>
    <t>Att_Adm_E1_Females_2012Wales</t>
  </si>
  <si>
    <t>Att_Adm_E1_Females_2012Least deprived fifth</t>
  </si>
  <si>
    <t>Att_Adm_E1_Females_2012Next least deprived</t>
  </si>
  <si>
    <t>Att_Adm_E1_Females_2012Middle deprived</t>
  </si>
  <si>
    <t>Att_Adm_E1_Females_2012Next most deprived</t>
  </si>
  <si>
    <t>Att_Adm_E1_Females_2012Most deprived fifth</t>
  </si>
  <si>
    <t>Att_Adm_E1_Females_2012Betsi Cadwaladr UHB</t>
  </si>
  <si>
    <t>Att_Adm_E1_Females_2012Isle of Anglesey</t>
  </si>
  <si>
    <t>Att_Adm_E1_Females_2012Gwynedd</t>
  </si>
  <si>
    <t>Att_Adm_E1_Females_2012Conwy</t>
  </si>
  <si>
    <t>Att_Adm_E1_Females_2012Denbighshire</t>
  </si>
  <si>
    <t>Att_Adm_E1_Females_2012Flintshire</t>
  </si>
  <si>
    <t>Att_Adm_E1_Females_2012Wrexham</t>
  </si>
  <si>
    <t>Att_Adm_E1_Females_2012Powys THB</t>
  </si>
  <si>
    <t>Att_Adm_E1_Females_2012Hywel Dda HB</t>
  </si>
  <si>
    <t>Att_Adm_E1_Females_2012Ceredigion</t>
  </si>
  <si>
    <t>Att_Adm_E1_Females_2012Pembrokeshire</t>
  </si>
  <si>
    <t>Att_Adm_E1_Females_2012Carmarthenshire</t>
  </si>
  <si>
    <t>Att_Adm_E1_Females_2012ABM UHB</t>
  </si>
  <si>
    <t>Att_Adm_E1_Females_2012Swansea</t>
  </si>
  <si>
    <t>Att_Adm_E1_Females_2012Neath Port Talbot</t>
  </si>
  <si>
    <t>Att_Adm_E1_Females_2012Bridgend</t>
  </si>
  <si>
    <t>Att_Adm_E1_Females_2012Cardiff &amp; Vale UHB</t>
  </si>
  <si>
    <t>Att_Adm_E1_Females_2012The Vale of Glamorgan</t>
  </si>
  <si>
    <t>Att_Adm_E1_Females_2012Cardiff</t>
  </si>
  <si>
    <t>Att_Adm_E1_Females_2012Cwm Taf HB</t>
  </si>
  <si>
    <t>Att_Adm_E1_Females_2012Rhondda Cynon Taf</t>
  </si>
  <si>
    <t>Att_Adm_E1_Females_2012Merthyr Tydfil</t>
  </si>
  <si>
    <t>Att_Adm_E1_Females_2012Aneurin Bevan HB</t>
  </si>
  <si>
    <t>Att_Adm_E1_Females_2012Caerphilly</t>
  </si>
  <si>
    <t>Att_Adm_E1_Females_2012Blaenau Gwent</t>
  </si>
  <si>
    <t>Att_Adm_E1_Females_2012Torfaen</t>
  </si>
  <si>
    <t>Att_Adm_E1_Females_2012Monmouthshire</t>
  </si>
  <si>
    <t>Att_Adm_E1_Females_2012Newport</t>
  </si>
  <si>
    <t>Att_Adm_E2_Persons_2002Wales</t>
  </si>
  <si>
    <t>Att_Adm_E2_Persons_2002Least deprived fifth</t>
  </si>
  <si>
    <t>Att_Adm_E2_Persons_2002Next least deprived</t>
  </si>
  <si>
    <t>Att_Adm_E2_Persons_2002Middle deprived</t>
  </si>
  <si>
    <t>Att_Adm_E2_Persons_2002Next most deprived</t>
  </si>
  <si>
    <t>Att_Adm_E2_Persons_2002Most deprived fifth</t>
  </si>
  <si>
    <t>Att_Adm_E2_Persons_2002Betsi Cadwaladr UHB</t>
  </si>
  <si>
    <t>Att_Adm_E2_Persons_2002Isle of Anglesey</t>
  </si>
  <si>
    <t>Att_Adm_E2_Persons_2002Gwynedd</t>
  </si>
  <si>
    <t>Att_Adm_E2_Persons_2002Conwy</t>
  </si>
  <si>
    <t>Att_Adm_E2_Persons_2002Denbighshire</t>
  </si>
  <si>
    <t>Att_Adm_E2_Persons_2002Flintshire</t>
  </si>
  <si>
    <t>Att_Adm_E2_Persons_2002Wrexham</t>
  </si>
  <si>
    <t>Att_Adm_E2_Persons_2002Powys THB</t>
  </si>
  <si>
    <t>Att_Adm_E2_Persons_2002Hywel Dda HB</t>
  </si>
  <si>
    <t>Att_Adm_E2_Persons_2002Ceredigion</t>
  </si>
  <si>
    <t>Att_Adm_E2_Persons_2002Pembrokeshire</t>
  </si>
  <si>
    <t>Att_Adm_E2_Persons_2002Carmarthenshire</t>
  </si>
  <si>
    <t>Att_Adm_E2_Persons_2002ABM UHB</t>
  </si>
  <si>
    <t>Att_Adm_E2_Persons_2002Swansea</t>
  </si>
  <si>
    <t>Att_Adm_E2_Persons_2002Neath Port Talbot</t>
  </si>
  <si>
    <t>Att_Adm_E2_Persons_2002Bridgend</t>
  </si>
  <si>
    <t>Att_Adm_E2_Persons_2002Cardiff &amp; Vale UHB</t>
  </si>
  <si>
    <t>Att_Adm_E2_Persons_2002The Vale of Glamorgan</t>
  </si>
  <si>
    <t>Att_Adm_E2_Persons_2002Cardiff</t>
  </si>
  <si>
    <t>Att_Adm_E2_Persons_2002Cwm Taf HB</t>
  </si>
  <si>
    <t>Att_Adm_E2_Persons_2002Rhondda Cynon Taf</t>
  </si>
  <si>
    <t>Att_Adm_E2_Persons_2002Merthyr Tydfil</t>
  </si>
  <si>
    <t>Att_Adm_E2_Persons_2002Aneurin Bevan HB</t>
  </si>
  <si>
    <t>Att_Adm_E2_Persons_2002Caerphilly</t>
  </si>
  <si>
    <t>Att_Adm_E2_Persons_2002Blaenau Gwent</t>
  </si>
  <si>
    <t>Att_Adm_E2_Persons_2002Torfaen</t>
  </si>
  <si>
    <t>Att_Adm_E2_Persons_2002Monmouthshire</t>
  </si>
  <si>
    <t>Att_Adm_E2_Persons_2002Newport</t>
  </si>
  <si>
    <t>Att_Adm_E2_Persons_2003Wales</t>
  </si>
  <si>
    <t>Att_Adm_E2_Persons_2003Least deprived fifth</t>
  </si>
  <si>
    <t>Att_Adm_E2_Persons_2003Next least deprived</t>
  </si>
  <si>
    <t>Att_Adm_E2_Persons_2003Middle deprived</t>
  </si>
  <si>
    <t>Att_Adm_E2_Persons_2003Next most deprived</t>
  </si>
  <si>
    <t>Att_Adm_E2_Persons_2003Most deprived fifth</t>
  </si>
  <si>
    <t>Att_Adm_E2_Persons_2003Betsi Cadwaladr UHB</t>
  </si>
  <si>
    <t>Att_Adm_E2_Persons_2003Isle of Anglesey</t>
  </si>
  <si>
    <t>Att_Adm_E2_Persons_2003Gwynedd</t>
  </si>
  <si>
    <t>Att_Adm_E2_Persons_2003Conwy</t>
  </si>
  <si>
    <t>Att_Adm_E2_Persons_2003Denbighshire</t>
  </si>
  <si>
    <t>Att_Adm_E2_Persons_2003Flintshire</t>
  </si>
  <si>
    <t>Att_Adm_E2_Persons_2003Wrexham</t>
  </si>
  <si>
    <t>Att_Adm_E2_Persons_2003Powys THB</t>
  </si>
  <si>
    <t>Att_Adm_E2_Persons_2003Hywel Dda HB</t>
  </si>
  <si>
    <t>Att_Adm_E2_Persons_2003Ceredigion</t>
  </si>
  <si>
    <t>Att_Adm_E2_Persons_2003Pembrokeshire</t>
  </si>
  <si>
    <t>Att_Adm_E2_Persons_2003Carmarthenshire</t>
  </si>
  <si>
    <t>Att_Adm_E2_Persons_2003ABM UHB</t>
  </si>
  <si>
    <t>Att_Adm_E2_Persons_2003Swansea</t>
  </si>
  <si>
    <t>Att_Adm_E2_Persons_2003Neath Port Talbot</t>
  </si>
  <si>
    <t>Att_Adm_E2_Persons_2003Bridgend</t>
  </si>
  <si>
    <t>Att_Adm_E2_Persons_2003Cardiff &amp; Vale UHB</t>
  </si>
  <si>
    <t>Att_Adm_E2_Persons_2003The Vale of Glamorgan</t>
  </si>
  <si>
    <t>Att_Adm_E2_Persons_2003Cardiff</t>
  </si>
  <si>
    <t>Att_Adm_E2_Persons_2003Cwm Taf HB</t>
  </si>
  <si>
    <t>Att_Adm_E2_Persons_2003Rhondda Cynon Taf</t>
  </si>
  <si>
    <t>Att_Adm_E2_Persons_2003Merthyr Tydfil</t>
  </si>
  <si>
    <t>Att_Adm_E2_Persons_2003Aneurin Bevan HB</t>
  </si>
  <si>
    <t>Att_Adm_E2_Persons_2003Caerphilly</t>
  </si>
  <si>
    <t>Att_Adm_E2_Persons_2003Blaenau Gwent</t>
  </si>
  <si>
    <t>Att_Adm_E2_Persons_2003Torfaen</t>
  </si>
  <si>
    <t>Att_Adm_E2_Persons_2003Monmouthshire</t>
  </si>
  <si>
    <t>Att_Adm_E2_Persons_2003Newport</t>
  </si>
  <si>
    <t>Att_Adm_E2_Persons_2004Wales</t>
  </si>
  <si>
    <t>Att_Adm_E2_Persons_2004Least deprived fifth</t>
  </si>
  <si>
    <t>Att_Adm_E2_Persons_2004Next least deprived</t>
  </si>
  <si>
    <t>Att_Adm_E2_Persons_2004Middle deprived</t>
  </si>
  <si>
    <t>Att_Adm_E2_Persons_2004Next most deprived</t>
  </si>
  <si>
    <t>Att_Adm_E2_Persons_2004Most deprived fifth</t>
  </si>
  <si>
    <t>Att_Adm_E2_Persons_2004Betsi Cadwaladr UHB</t>
  </si>
  <si>
    <t>Att_Adm_E2_Persons_2004Isle of Anglesey</t>
  </si>
  <si>
    <t>Att_Adm_E2_Persons_2004Gwynedd</t>
  </si>
  <si>
    <t>Att_Adm_E2_Persons_2004Conwy</t>
  </si>
  <si>
    <t>Att_Adm_E2_Persons_2004Denbighshire</t>
  </si>
  <si>
    <t>Att_Adm_E2_Persons_2004Flintshire</t>
  </si>
  <si>
    <t>Att_Adm_E2_Persons_2004Wrexham</t>
  </si>
  <si>
    <t>Att_Adm_E2_Persons_2004Powys THB</t>
  </si>
  <si>
    <t>Att_Adm_E2_Persons_2004Hywel Dda HB</t>
  </si>
  <si>
    <t>Att_Adm_E2_Persons_2004Ceredigion</t>
  </si>
  <si>
    <t>Att_Adm_E2_Persons_2004Pembrokeshire</t>
  </si>
  <si>
    <t>Att_Adm_E2_Persons_2004Carmarthenshire</t>
  </si>
  <si>
    <t>Att_Adm_E2_Persons_2004ABM UHB</t>
  </si>
  <si>
    <t>Att_Adm_E2_Persons_2004Swansea</t>
  </si>
  <si>
    <t>Att_Adm_E2_Persons_2004Neath Port Talbot</t>
  </si>
  <si>
    <t>Att_Adm_E2_Persons_2004Bridgend</t>
  </si>
  <si>
    <t>Att_Adm_E2_Persons_2004Cardiff &amp; Vale UHB</t>
  </si>
  <si>
    <t>Att_Adm_E2_Persons_2004The Vale of Glamorgan</t>
  </si>
  <si>
    <t>Att_Adm_E2_Persons_2004Cardiff</t>
  </si>
  <si>
    <t>Att_Adm_E2_Persons_2004Cwm Taf HB</t>
  </si>
  <si>
    <t>Att_Adm_E2_Persons_2004Rhondda Cynon Taf</t>
  </si>
  <si>
    <t>Att_Adm_E2_Persons_2004Merthyr Tydfil</t>
  </si>
  <si>
    <t>Att_Adm_E2_Persons_2004Aneurin Bevan HB</t>
  </si>
  <si>
    <t>Att_Adm_E2_Persons_2004Caerphilly</t>
  </si>
  <si>
    <t>Att_Adm_E2_Persons_2004Blaenau Gwent</t>
  </si>
  <si>
    <t>Att_Adm_E2_Persons_2004Torfaen</t>
  </si>
  <si>
    <t>Att_Adm_E2_Persons_2004Monmouthshire</t>
  </si>
  <si>
    <t>Att_Adm_E2_Persons_2004Newport</t>
  </si>
  <si>
    <t>Att_Adm_E2_Persons_2005Wales</t>
  </si>
  <si>
    <t>Att_Adm_E2_Persons_2005Least deprived fifth</t>
  </si>
  <si>
    <t>Att_Adm_E2_Persons_2005Next least deprived</t>
  </si>
  <si>
    <t>Att_Adm_E2_Persons_2005Middle deprived</t>
  </si>
  <si>
    <t>Att_Adm_E2_Persons_2005Next most deprived</t>
  </si>
  <si>
    <t>Att_Adm_E2_Persons_2005Most deprived fifth</t>
  </si>
  <si>
    <t>Att_Adm_E2_Persons_2005Betsi Cadwaladr UHB</t>
  </si>
  <si>
    <t>Att_Adm_E2_Persons_2005Isle of Anglesey</t>
  </si>
  <si>
    <t>Att_Adm_E2_Persons_2005Gwynedd</t>
  </si>
  <si>
    <t>Att_Adm_E2_Persons_2005Conwy</t>
  </si>
  <si>
    <t>Att_Adm_E2_Persons_2005Denbighshire</t>
  </si>
  <si>
    <t>Att_Adm_E2_Persons_2005Flintshire</t>
  </si>
  <si>
    <t>Att_Adm_E2_Persons_2005Wrexham</t>
  </si>
  <si>
    <t>Att_Adm_E2_Persons_2005Powys THB</t>
  </si>
  <si>
    <t>Att_Adm_E2_Persons_2005Hywel Dda HB</t>
  </si>
  <si>
    <t>Att_Adm_E2_Persons_2005Ceredigion</t>
  </si>
  <si>
    <t>Att_Adm_E2_Persons_2005Pembrokeshire</t>
  </si>
  <si>
    <t>Att_Adm_E2_Persons_2005Carmarthenshire</t>
  </si>
  <si>
    <t>Att_Adm_E2_Persons_2005ABM UHB</t>
  </si>
  <si>
    <t>Att_Adm_E2_Persons_2005Swansea</t>
  </si>
  <si>
    <t>Att_Adm_E2_Persons_2005Neath Port Talbot</t>
  </si>
  <si>
    <t>Att_Adm_E2_Persons_2005Bridgend</t>
  </si>
  <si>
    <t>Att_Adm_E2_Persons_2005Cardiff &amp; Vale UHB</t>
  </si>
  <si>
    <t>Att_Adm_E2_Persons_2005The Vale of Glamorgan</t>
  </si>
  <si>
    <t>Att_Adm_E2_Persons_2005Cardiff</t>
  </si>
  <si>
    <t>Att_Adm_E2_Persons_2005Cwm Taf HB</t>
  </si>
  <si>
    <t>Att_Adm_E2_Persons_2005Rhondda Cynon Taf</t>
  </si>
  <si>
    <t>Att_Adm_E2_Persons_2005Merthyr Tydfil</t>
  </si>
  <si>
    <t>Att_Adm_E2_Persons_2005Aneurin Bevan HB</t>
  </si>
  <si>
    <t>Att_Adm_E2_Persons_2005Caerphilly</t>
  </si>
  <si>
    <t>Att_Adm_E2_Persons_2005Blaenau Gwent</t>
  </si>
  <si>
    <t>Att_Adm_E2_Persons_2005Torfaen</t>
  </si>
  <si>
    <t>Att_Adm_E2_Persons_2005Monmouthshire</t>
  </si>
  <si>
    <t>Att_Adm_E2_Persons_2005Newport</t>
  </si>
  <si>
    <t>Att_Adm_E2_Persons_2006Wales</t>
  </si>
  <si>
    <t>Att_Adm_E2_Persons_2006Least deprived fifth</t>
  </si>
  <si>
    <t>Att_Adm_E2_Persons_2006Next least deprived</t>
  </si>
  <si>
    <t>Att_Adm_E2_Persons_2006Middle deprived</t>
  </si>
  <si>
    <t>Att_Adm_E2_Persons_2006Next most deprived</t>
  </si>
  <si>
    <t>Att_Adm_E2_Persons_2006Most deprived fifth</t>
  </si>
  <si>
    <t>Att_Adm_E2_Persons_2006Betsi Cadwaladr UHB</t>
  </si>
  <si>
    <t>Att_Adm_E2_Persons_2006Isle of Anglesey</t>
  </si>
  <si>
    <t>Att_Adm_E2_Persons_2006Gwynedd</t>
  </si>
  <si>
    <t>Att_Adm_E2_Persons_2006Conwy</t>
  </si>
  <si>
    <t>Att_Adm_E2_Persons_2006Denbighshire</t>
  </si>
  <si>
    <t>Att_Adm_E2_Persons_2006Flintshire</t>
  </si>
  <si>
    <t>Att_Adm_E2_Persons_2006Wrexham</t>
  </si>
  <si>
    <t>Att_Adm_E2_Persons_2006Powys THB</t>
  </si>
  <si>
    <t>Att_Adm_E2_Persons_2006Hywel Dda HB</t>
  </si>
  <si>
    <t>Att_Adm_E2_Persons_2006Ceredigion</t>
  </si>
  <si>
    <t>Att_Adm_E2_Persons_2006Pembrokeshire</t>
  </si>
  <si>
    <t>Att_Adm_E2_Persons_2006Carmarthenshire</t>
  </si>
  <si>
    <t>Att_Adm_E2_Persons_2006ABM UHB</t>
  </si>
  <si>
    <t>Att_Adm_E2_Persons_2006Swansea</t>
  </si>
  <si>
    <t>Att_Adm_E2_Persons_2006Neath Port Talbot</t>
  </si>
  <si>
    <t>Att_Adm_E2_Persons_2006Bridgend</t>
  </si>
  <si>
    <t>Att_Adm_E2_Persons_2006Cardiff &amp; Vale UHB</t>
  </si>
  <si>
    <t>Att_Adm_E2_Persons_2006The Vale of Glamorgan</t>
  </si>
  <si>
    <t>Att_Adm_E2_Persons_2006Cardiff</t>
  </si>
  <si>
    <t>Att_Adm_E2_Persons_2006Cwm Taf HB</t>
  </si>
  <si>
    <t>Att_Adm_E2_Persons_2006Rhondda Cynon Taf</t>
  </si>
  <si>
    <t>Att_Adm_E2_Persons_2006Merthyr Tydfil</t>
  </si>
  <si>
    <t>Att_Adm_E2_Persons_2006Aneurin Bevan HB</t>
  </si>
  <si>
    <t>Att_Adm_E2_Persons_2006Caerphilly</t>
  </si>
  <si>
    <t>Att_Adm_E2_Persons_2006Blaenau Gwent</t>
  </si>
  <si>
    <t>Att_Adm_E2_Persons_2006Torfaen</t>
  </si>
  <si>
    <t>Att_Adm_E2_Persons_2006Monmouthshire</t>
  </si>
  <si>
    <t>Att_Adm_E2_Persons_2006Newport</t>
  </si>
  <si>
    <t>Att_Adm_E2_Persons_2007Wales</t>
  </si>
  <si>
    <t>Att_Adm_E2_Persons_2007Least deprived fifth</t>
  </si>
  <si>
    <t>Att_Adm_E2_Persons_2007Next least deprived</t>
  </si>
  <si>
    <t>Att_Adm_E2_Persons_2007Middle deprived</t>
  </si>
  <si>
    <t>Att_Adm_E2_Persons_2007Next most deprived</t>
  </si>
  <si>
    <t>Att_Adm_E2_Persons_2007Most deprived fifth</t>
  </si>
  <si>
    <t>Att_Adm_E2_Persons_2007Betsi Cadwaladr UHB</t>
  </si>
  <si>
    <t>Att_Adm_E2_Persons_2007Isle of Anglesey</t>
  </si>
  <si>
    <t>Att_Adm_E2_Persons_2007Gwynedd</t>
  </si>
  <si>
    <t>Att_Adm_E2_Persons_2007Conwy</t>
  </si>
  <si>
    <t>Att_Adm_E2_Persons_2007Denbighshire</t>
  </si>
  <si>
    <t>Att_Adm_E2_Persons_2007Flintshire</t>
  </si>
  <si>
    <t>Att_Adm_E2_Persons_2007Wrexham</t>
  </si>
  <si>
    <t>Att_Adm_E2_Persons_2007Powys THB</t>
  </si>
  <si>
    <t>Att_Adm_E2_Persons_2007Hywel Dda HB</t>
  </si>
  <si>
    <t>Att_Adm_E2_Persons_2007Ceredigion</t>
  </si>
  <si>
    <t>Att_Adm_E2_Persons_2007Pembrokeshire</t>
  </si>
  <si>
    <t>Att_Adm_E2_Persons_2007Carmarthenshire</t>
  </si>
  <si>
    <t>Att_Adm_E2_Persons_2007ABM UHB</t>
  </si>
  <si>
    <t>Att_Adm_E2_Persons_2007Swansea</t>
  </si>
  <si>
    <t>Att_Adm_E2_Persons_2007Neath Port Talbot</t>
  </si>
  <si>
    <t>Att_Adm_E2_Persons_2007Bridgend</t>
  </si>
  <si>
    <t>Att_Adm_E2_Persons_2007Cardiff &amp; Vale UHB</t>
  </si>
  <si>
    <t>Att_Adm_E2_Persons_2007The Vale of Glamorgan</t>
  </si>
  <si>
    <t>Att_Adm_E2_Persons_2007Cardiff</t>
  </si>
  <si>
    <t>Att_Adm_E2_Persons_2007Cwm Taf HB</t>
  </si>
  <si>
    <t>Att_Adm_E2_Persons_2007Rhondda Cynon Taf</t>
  </si>
  <si>
    <t>Att_Adm_E2_Persons_2007Merthyr Tydfil</t>
  </si>
  <si>
    <t>Att_Adm_E2_Persons_2007Aneurin Bevan HB</t>
  </si>
  <si>
    <t>Att_Adm_E2_Persons_2007Caerphilly</t>
  </si>
  <si>
    <t>Att_Adm_E2_Persons_2007Blaenau Gwent</t>
  </si>
  <si>
    <t>Att_Adm_E2_Persons_2007Torfaen</t>
  </si>
  <si>
    <t>Att_Adm_E2_Persons_2007Monmouthshire</t>
  </si>
  <si>
    <t>Att_Adm_E2_Persons_2007Newport</t>
  </si>
  <si>
    <t>Att_Adm_E2_Persons_2008Wales</t>
  </si>
  <si>
    <t>Att_Adm_E2_Persons_2008Least deprived fifth</t>
  </si>
  <si>
    <t>Att_Adm_E2_Persons_2008Next least deprived</t>
  </si>
  <si>
    <t>Att_Adm_E2_Persons_2008Middle deprived</t>
  </si>
  <si>
    <t>Att_Adm_E2_Persons_2008Next most deprived</t>
  </si>
  <si>
    <t>Att_Adm_E2_Persons_2008Most deprived fifth</t>
  </si>
  <si>
    <t>Att_Adm_E2_Persons_2008Betsi Cadwaladr UHB</t>
  </si>
  <si>
    <t>Att_Adm_E2_Persons_2008Isle of Anglesey</t>
  </si>
  <si>
    <t>Att_Adm_E2_Persons_2008Gwynedd</t>
  </si>
  <si>
    <t>Att_Adm_E2_Persons_2008Conwy</t>
  </si>
  <si>
    <t>Att_Adm_E2_Persons_2008Denbighshire</t>
  </si>
  <si>
    <t>Att_Adm_E2_Persons_2008Flintshire</t>
  </si>
  <si>
    <t>Att_Adm_E2_Persons_2008Wrexham</t>
  </si>
  <si>
    <t>Att_Adm_E2_Persons_2008Powys THB</t>
  </si>
  <si>
    <t>Att_Adm_E2_Persons_2008Hywel Dda HB</t>
  </si>
  <si>
    <t>Att_Adm_E2_Persons_2008Ceredigion</t>
  </si>
  <si>
    <t>Att_Adm_E2_Persons_2008Pembrokeshire</t>
  </si>
  <si>
    <t>Att_Adm_E2_Persons_2008Carmarthenshire</t>
  </si>
  <si>
    <t>Att_Adm_E2_Persons_2008ABM UHB</t>
  </si>
  <si>
    <t>Att_Adm_E2_Persons_2008Swansea</t>
  </si>
  <si>
    <t>Att_Adm_E2_Persons_2008Neath Port Talbot</t>
  </si>
  <si>
    <t>Att_Adm_E2_Persons_2008Bridgend</t>
  </si>
  <si>
    <t>Att_Adm_E2_Persons_2008Cardiff &amp; Vale UHB</t>
  </si>
  <si>
    <t>Att_Adm_E2_Persons_2008The Vale of Glamorgan</t>
  </si>
  <si>
    <t>Att_Adm_E2_Persons_2008Cardiff</t>
  </si>
  <si>
    <t>Att_Adm_E2_Persons_2008Cwm Taf HB</t>
  </si>
  <si>
    <t>Att_Adm_E2_Persons_2008Rhondda Cynon Taf</t>
  </si>
  <si>
    <t>Att_Adm_E2_Persons_2008Merthyr Tydfil</t>
  </si>
  <si>
    <t>Att_Adm_E2_Persons_2008Aneurin Bevan HB</t>
  </si>
  <si>
    <t>Att_Adm_E2_Persons_2008Caerphilly</t>
  </si>
  <si>
    <t>Att_Adm_E2_Persons_2008Blaenau Gwent</t>
  </si>
  <si>
    <t>Att_Adm_E2_Persons_2008Torfaen</t>
  </si>
  <si>
    <t>Att_Adm_E2_Persons_2008Monmouthshire</t>
  </si>
  <si>
    <t>Att_Adm_E2_Persons_2008Newport</t>
  </si>
  <si>
    <t>Att_Adm_E2_Persons_2009Wales</t>
  </si>
  <si>
    <t>Att_Adm_E2_Persons_2009Least deprived fifth</t>
  </si>
  <si>
    <t>Att_Adm_E2_Persons_2009Next least deprived</t>
  </si>
  <si>
    <t>Att_Adm_E2_Persons_2009Middle deprived</t>
  </si>
  <si>
    <t>Att_Adm_E2_Persons_2009Next most deprived</t>
  </si>
  <si>
    <t>Att_Adm_E2_Persons_2009Most deprived fifth</t>
  </si>
  <si>
    <t>Att_Adm_E2_Persons_2009Betsi Cadwaladr UHB</t>
  </si>
  <si>
    <t>Att_Adm_E2_Persons_2009Isle of Anglesey</t>
  </si>
  <si>
    <t>Att_Adm_E2_Persons_2009Gwynedd</t>
  </si>
  <si>
    <t>Att_Adm_E2_Persons_2009Conwy</t>
  </si>
  <si>
    <t>Att_Adm_E2_Persons_2009Denbighshire</t>
  </si>
  <si>
    <t>Att_Adm_E2_Persons_2009Flintshire</t>
  </si>
  <si>
    <t>Att_Adm_E2_Persons_2009Wrexham</t>
  </si>
  <si>
    <t>Att_Adm_E2_Persons_2009Powys THB</t>
  </si>
  <si>
    <t>Att_Adm_E2_Persons_2009Hywel Dda HB</t>
  </si>
  <si>
    <t>Att_Adm_E2_Persons_2009Ceredigion</t>
  </si>
  <si>
    <t>Att_Adm_E2_Persons_2009Pembrokeshire</t>
  </si>
  <si>
    <t>Att_Adm_E2_Persons_2009Carmarthenshire</t>
  </si>
  <si>
    <t>Att_Adm_E2_Persons_2009ABM UHB</t>
  </si>
  <si>
    <t>Att_Adm_E2_Persons_2009Swansea</t>
  </si>
  <si>
    <t>Att_Adm_E2_Persons_2009Neath Port Talbot</t>
  </si>
  <si>
    <t>Att_Adm_E2_Persons_2009Bridgend</t>
  </si>
  <si>
    <t>Att_Adm_E2_Persons_2009Cardiff &amp; Vale UHB</t>
  </si>
  <si>
    <t>Att_Adm_E2_Persons_2009The Vale of Glamorgan</t>
  </si>
  <si>
    <t>Att_Adm_E2_Persons_2009Cardiff</t>
  </si>
  <si>
    <t>Att_Adm_E2_Persons_2009Cwm Taf HB</t>
  </si>
  <si>
    <t>Att_Adm_E2_Persons_2009Rhondda Cynon Taf</t>
  </si>
  <si>
    <t>Att_Adm_E2_Persons_2009Merthyr Tydfil</t>
  </si>
  <si>
    <t>Att_Adm_E2_Persons_2009Aneurin Bevan HB</t>
  </si>
  <si>
    <t>Att_Adm_E2_Persons_2009Caerphilly</t>
  </si>
  <si>
    <t>Att_Adm_E2_Persons_2009Blaenau Gwent</t>
  </si>
  <si>
    <t>Att_Adm_E2_Persons_2009Torfaen</t>
  </si>
  <si>
    <t>Att_Adm_E2_Persons_2009Monmouthshire</t>
  </si>
  <si>
    <t>Att_Adm_E2_Persons_2009Newport</t>
  </si>
  <si>
    <t>Att_Adm_E2_Persons_2010Wales</t>
  </si>
  <si>
    <t>Att_Adm_E2_Persons_2010Least deprived fifth</t>
  </si>
  <si>
    <t>Att_Adm_E2_Persons_2010Next least deprived</t>
  </si>
  <si>
    <t>Att_Adm_E2_Persons_2010Middle deprived</t>
  </si>
  <si>
    <t>Att_Adm_E2_Persons_2010Next most deprived</t>
  </si>
  <si>
    <t>Att_Adm_E2_Persons_2010Most deprived fifth</t>
  </si>
  <si>
    <t>Att_Adm_E2_Persons_2010Betsi Cadwaladr UHB</t>
  </si>
  <si>
    <t>Att_Adm_E2_Persons_2010Isle of Anglesey</t>
  </si>
  <si>
    <t>Att_Adm_E2_Persons_2010Gwynedd</t>
  </si>
  <si>
    <t>Att_Adm_E2_Persons_2010Conwy</t>
  </si>
  <si>
    <t>Att_Adm_E2_Persons_2010Denbighshire</t>
  </si>
  <si>
    <t>Att_Adm_E2_Persons_2010Flintshire</t>
  </si>
  <si>
    <t>Att_Adm_E2_Persons_2010Wrexham</t>
  </si>
  <si>
    <t>Att_Adm_E2_Persons_2010Powys THB</t>
  </si>
  <si>
    <t>Att_Adm_E2_Persons_2010Hywel Dda HB</t>
  </si>
  <si>
    <t>Att_Adm_E2_Persons_2010Ceredigion</t>
  </si>
  <si>
    <t>Att_Adm_E2_Persons_2010Pembrokeshire</t>
  </si>
  <si>
    <t>Att_Adm_E2_Persons_2010Carmarthenshire</t>
  </si>
  <si>
    <t>Att_Adm_E2_Persons_2010ABM UHB</t>
  </si>
  <si>
    <t>Att_Adm_E2_Persons_2010Swansea</t>
  </si>
  <si>
    <t>Att_Adm_E2_Persons_2010Neath Port Talbot</t>
  </si>
  <si>
    <t>Att_Adm_E2_Persons_2010Bridgend</t>
  </si>
  <si>
    <t>Att_Adm_E2_Persons_2010Cardiff &amp; Vale UHB</t>
  </si>
  <si>
    <t>Att_Adm_E2_Persons_2010The Vale of Glamorgan</t>
  </si>
  <si>
    <t>Att_Adm_E2_Persons_2010Cardiff</t>
  </si>
  <si>
    <t>Att_Adm_E2_Persons_2010Cwm Taf HB</t>
  </si>
  <si>
    <t>Att_Adm_E2_Persons_2010Rhondda Cynon Taf</t>
  </si>
  <si>
    <t>Att_Adm_E2_Persons_2010Merthyr Tydfil</t>
  </si>
  <si>
    <t>Att_Adm_E2_Persons_2010Aneurin Bevan HB</t>
  </si>
  <si>
    <t>Att_Adm_E2_Persons_2010Caerphilly</t>
  </si>
  <si>
    <t>Att_Adm_E2_Persons_2010Blaenau Gwent</t>
  </si>
  <si>
    <t>Att_Adm_E2_Persons_2010Torfaen</t>
  </si>
  <si>
    <t>Att_Adm_E2_Persons_2010Monmouthshire</t>
  </si>
  <si>
    <t>Att_Adm_E2_Persons_2010Newport</t>
  </si>
  <si>
    <t>Att_Adm_E2_Persons_2011Wales</t>
  </si>
  <si>
    <t>Att_Adm_E2_Persons_2011Least deprived fifth</t>
  </si>
  <si>
    <t>Att_Adm_E2_Persons_2011Next least deprived</t>
  </si>
  <si>
    <t>Att_Adm_E2_Persons_2011Middle deprived</t>
  </si>
  <si>
    <t>Att_Adm_E2_Persons_2011Next most deprived</t>
  </si>
  <si>
    <t>Att_Adm_E2_Persons_2011Most deprived fifth</t>
  </si>
  <si>
    <t>Att_Adm_E2_Persons_2011Betsi Cadwaladr UHB</t>
  </si>
  <si>
    <t>Att_Adm_E2_Persons_2011Isle of Anglesey</t>
  </si>
  <si>
    <t>Att_Adm_E2_Persons_2011Gwynedd</t>
  </si>
  <si>
    <t>Att_Adm_E2_Persons_2011Conwy</t>
  </si>
  <si>
    <t>Att_Adm_E2_Persons_2011Denbighshire</t>
  </si>
  <si>
    <t>Att_Adm_E2_Persons_2011Flintshire</t>
  </si>
  <si>
    <t>Att_Adm_E2_Persons_2011Wrexham</t>
  </si>
  <si>
    <t>Att_Adm_E2_Persons_2011Powys THB</t>
  </si>
  <si>
    <t>Att_Adm_E2_Persons_2011Hywel Dda HB</t>
  </si>
  <si>
    <t>Att_Adm_E2_Persons_2011Ceredigion</t>
  </si>
  <si>
    <t>Att_Adm_E2_Persons_2011Pembrokeshire</t>
  </si>
  <si>
    <t>Att_Adm_E2_Persons_2011Carmarthenshire</t>
  </si>
  <si>
    <t>Att_Adm_E2_Persons_2011ABM UHB</t>
  </si>
  <si>
    <t>Att_Adm_E2_Persons_2011Swansea</t>
  </si>
  <si>
    <t>Att_Adm_E2_Persons_2011Neath Port Talbot</t>
  </si>
  <si>
    <t>Att_Adm_E2_Persons_2011Bridgend</t>
  </si>
  <si>
    <t>Att_Adm_E2_Persons_2011Cardiff &amp; Vale UHB</t>
  </si>
  <si>
    <t>Att_Adm_E2_Persons_2011The Vale of Glamorgan</t>
  </si>
  <si>
    <t>Att_Adm_E2_Persons_2011Cardiff</t>
  </si>
  <si>
    <t>Att_Adm_E2_Persons_2011Cwm Taf HB</t>
  </si>
  <si>
    <t>Att_Adm_E2_Persons_2011Rhondda Cynon Taf</t>
  </si>
  <si>
    <t>Att_Adm_E2_Persons_2011Merthyr Tydfil</t>
  </si>
  <si>
    <t>Att_Adm_E2_Persons_2011Aneurin Bevan HB</t>
  </si>
  <si>
    <t>Att_Adm_E2_Persons_2011Caerphilly</t>
  </si>
  <si>
    <t>Att_Adm_E2_Persons_2011Blaenau Gwent</t>
  </si>
  <si>
    <t>Att_Adm_E2_Persons_2011Torfaen</t>
  </si>
  <si>
    <t>Att_Adm_E2_Persons_2011Monmouthshire</t>
  </si>
  <si>
    <t>Att_Adm_E2_Persons_2011Newport</t>
  </si>
  <si>
    <t>Att_Adm_E2_Persons_2012Wales</t>
  </si>
  <si>
    <t>Att_Adm_E2_Persons_2012Least deprived fifth</t>
  </si>
  <si>
    <t>Att_Adm_E2_Persons_2012Next least deprived</t>
  </si>
  <si>
    <t>Att_Adm_E2_Persons_2012Middle deprived</t>
  </si>
  <si>
    <t>Att_Adm_E2_Persons_2012Next most deprived</t>
  </si>
  <si>
    <t>Att_Adm_E2_Persons_2012Most deprived fifth</t>
  </si>
  <si>
    <t>Att_Adm_E2_Persons_2012Betsi Cadwaladr UHB</t>
  </si>
  <si>
    <t>Att_Adm_E2_Persons_2012Isle of Anglesey</t>
  </si>
  <si>
    <t>Att_Adm_E2_Persons_2012Gwynedd</t>
  </si>
  <si>
    <t>Att_Adm_E2_Persons_2012Conwy</t>
  </si>
  <si>
    <t>Att_Adm_E2_Persons_2012Denbighshire</t>
  </si>
  <si>
    <t>Att_Adm_E2_Persons_2012Flintshire</t>
  </si>
  <si>
    <t>Att_Adm_E2_Persons_2012Wrexham</t>
  </si>
  <si>
    <t>Att_Adm_E2_Persons_2012Powys THB</t>
  </si>
  <si>
    <t>Att_Adm_E2_Persons_2012Hywel Dda HB</t>
  </si>
  <si>
    <t>Att_Adm_E2_Persons_2012Ceredigion</t>
  </si>
  <si>
    <t>Att_Adm_E2_Persons_2012Pembrokeshire</t>
  </si>
  <si>
    <t>Att_Adm_E2_Persons_2012Carmarthenshire</t>
  </si>
  <si>
    <t>Att_Adm_E2_Persons_2012ABM UHB</t>
  </si>
  <si>
    <t>Att_Adm_E2_Persons_2012Swansea</t>
  </si>
  <si>
    <t>Att_Adm_E2_Persons_2012Neath Port Talbot</t>
  </si>
  <si>
    <t>Att_Adm_E2_Persons_2012Bridgend</t>
  </si>
  <si>
    <t>Att_Adm_E2_Persons_2012Cardiff &amp; Vale UHB</t>
  </si>
  <si>
    <t>Att_Adm_E2_Persons_2012The Vale of Glamorgan</t>
  </si>
  <si>
    <t>Att_Adm_E2_Persons_2012Cardiff</t>
  </si>
  <si>
    <t>Att_Adm_E2_Persons_2012Cwm Taf HB</t>
  </si>
  <si>
    <t>Att_Adm_E2_Persons_2012Rhondda Cynon Taf</t>
  </si>
  <si>
    <t>Att_Adm_E2_Persons_2012Merthyr Tydfil</t>
  </si>
  <si>
    <t>Att_Adm_E2_Persons_2012Aneurin Bevan HB</t>
  </si>
  <si>
    <t>Att_Adm_E2_Persons_2012Caerphilly</t>
  </si>
  <si>
    <t>Att_Adm_E2_Persons_2012Blaenau Gwent</t>
  </si>
  <si>
    <t>Att_Adm_E2_Persons_2012Torfaen</t>
  </si>
  <si>
    <t>Att_Adm_E2_Persons_2012Monmouthshire</t>
  </si>
  <si>
    <t>Att_Adm_E2_Persons_2012Newport</t>
  </si>
  <si>
    <t>Att_Adm_E2_Males_2002Wales</t>
  </si>
  <si>
    <t>Att_Adm_E2_Males_2002Least deprived fifth</t>
  </si>
  <si>
    <t>Att_Adm_E2_Males_2002Next least deprived</t>
  </si>
  <si>
    <t>Att_Adm_E2_Males_2002Middle deprived</t>
  </si>
  <si>
    <t>Att_Adm_E2_Males_2002Next most deprived</t>
  </si>
  <si>
    <t>Att_Adm_E2_Males_2002Most deprived fifth</t>
  </si>
  <si>
    <t>Att_Adm_E2_Males_2002Betsi Cadwaladr UHB</t>
  </si>
  <si>
    <t>Att_Adm_E2_Males_2002Isle of Anglesey</t>
  </si>
  <si>
    <t>Att_Adm_E2_Males_2002Gwynedd</t>
  </si>
  <si>
    <t>Att_Adm_E2_Males_2002Conwy</t>
  </si>
  <si>
    <t>Att_Adm_E2_Males_2002Denbighshire</t>
  </si>
  <si>
    <t>Att_Adm_E2_Males_2002Flintshire</t>
  </si>
  <si>
    <t>Att_Adm_E2_Males_2002Wrexham</t>
  </si>
  <si>
    <t>Att_Adm_E2_Males_2002Powys THB</t>
  </si>
  <si>
    <t>Att_Adm_E2_Males_2002Hywel Dda HB</t>
  </si>
  <si>
    <t>Att_Adm_E2_Males_2002Ceredigion</t>
  </si>
  <si>
    <t>Att_Adm_E2_Males_2002Pembrokeshire</t>
  </si>
  <si>
    <t>Att_Adm_E2_Males_2002Carmarthenshire</t>
  </si>
  <si>
    <t>Att_Adm_E2_Males_2002ABM UHB</t>
  </si>
  <si>
    <t>Att_Adm_E2_Males_2002Swansea</t>
  </si>
  <si>
    <t>Att_Adm_E2_Males_2002Neath Port Talbot</t>
  </si>
  <si>
    <t>Att_Adm_E2_Males_2002Bridgend</t>
  </si>
  <si>
    <t>Att_Adm_E2_Males_2002Cardiff &amp; Vale UHB</t>
  </si>
  <si>
    <t>Att_Adm_E2_Males_2002The Vale of Glamorgan</t>
  </si>
  <si>
    <t>Att_Adm_E2_Males_2002Cardiff</t>
  </si>
  <si>
    <t>Att_Adm_E2_Males_2002Cwm Taf HB</t>
  </si>
  <si>
    <t>Att_Adm_E2_Males_2002Rhondda Cynon Taf</t>
  </si>
  <si>
    <t>Att_Adm_E2_Males_2002Merthyr Tydfil</t>
  </si>
  <si>
    <t>Att_Adm_E2_Males_2002Aneurin Bevan HB</t>
  </si>
  <si>
    <t>Att_Adm_E2_Males_2002Caerphilly</t>
  </si>
  <si>
    <t>Att_Adm_E2_Males_2002Blaenau Gwent</t>
  </si>
  <si>
    <t>Att_Adm_E2_Males_2002Torfaen</t>
  </si>
  <si>
    <t>Att_Adm_E2_Males_2002Monmouthshire</t>
  </si>
  <si>
    <t>Att_Adm_E2_Males_2002Newport</t>
  </si>
  <si>
    <t>Att_Adm_E2_Males_2003Wales</t>
  </si>
  <si>
    <t>Att_Adm_E2_Males_2003Least deprived fifth</t>
  </si>
  <si>
    <t>Att_Adm_E2_Males_2003Next least deprived</t>
  </si>
  <si>
    <t>Att_Adm_E2_Males_2003Middle deprived</t>
  </si>
  <si>
    <t>Att_Adm_E2_Males_2003Next most deprived</t>
  </si>
  <si>
    <t>Att_Adm_E2_Males_2003Most deprived fifth</t>
  </si>
  <si>
    <t>Att_Adm_E2_Males_2003Betsi Cadwaladr UHB</t>
  </si>
  <si>
    <t>Att_Adm_E2_Males_2003Isle of Anglesey</t>
  </si>
  <si>
    <t>Att_Adm_E2_Males_2003Gwynedd</t>
  </si>
  <si>
    <t>Att_Adm_E2_Males_2003Conwy</t>
  </si>
  <si>
    <t>Att_Adm_E2_Males_2003Denbighshire</t>
  </si>
  <si>
    <t>Att_Adm_E2_Males_2003Flintshire</t>
  </si>
  <si>
    <t>Att_Adm_E2_Males_2003Wrexham</t>
  </si>
  <si>
    <t>Att_Adm_E2_Males_2003Powys THB</t>
  </si>
  <si>
    <t>Att_Adm_E2_Males_2003Hywel Dda HB</t>
  </si>
  <si>
    <t>Att_Adm_E2_Males_2003Ceredigion</t>
  </si>
  <si>
    <t>Att_Adm_E2_Males_2003Pembrokeshire</t>
  </si>
  <si>
    <t>Att_Adm_E2_Males_2003Carmarthenshire</t>
  </si>
  <si>
    <t>Att_Adm_E2_Males_2003ABM UHB</t>
  </si>
  <si>
    <t>Att_Adm_E2_Males_2003Swansea</t>
  </si>
  <si>
    <t>Att_Adm_E2_Males_2003Neath Port Talbot</t>
  </si>
  <si>
    <t>Att_Adm_E2_Males_2003Bridgend</t>
  </si>
  <si>
    <t>Att_Adm_E2_Males_2003Cardiff &amp; Vale UHB</t>
  </si>
  <si>
    <t>Att_Adm_E2_Males_2003The Vale of Glamorgan</t>
  </si>
  <si>
    <t>Att_Adm_E2_Males_2003Cardiff</t>
  </si>
  <si>
    <t>Att_Adm_E2_Males_2003Cwm Taf HB</t>
  </si>
  <si>
    <t>Att_Adm_E2_Males_2003Rhondda Cynon Taf</t>
  </si>
  <si>
    <t>Att_Adm_E2_Males_2003Merthyr Tydfil</t>
  </si>
  <si>
    <t>Att_Adm_E2_Males_2003Aneurin Bevan HB</t>
  </si>
  <si>
    <t>Att_Adm_E2_Males_2003Caerphilly</t>
  </si>
  <si>
    <t>Att_Adm_E2_Males_2003Blaenau Gwent</t>
  </si>
  <si>
    <t>Att_Adm_E2_Males_2003Torfaen</t>
  </si>
  <si>
    <t>Att_Adm_E2_Males_2003Monmouthshire</t>
  </si>
  <si>
    <t>Att_Adm_E2_Males_2003Newport</t>
  </si>
  <si>
    <t>Att_Adm_E2_Males_2004Wales</t>
  </si>
  <si>
    <t>Att_Adm_E2_Males_2004Least deprived fifth</t>
  </si>
  <si>
    <t>Att_Adm_E2_Males_2004Next least deprived</t>
  </si>
  <si>
    <t>Att_Adm_E2_Males_2004Middle deprived</t>
  </si>
  <si>
    <t>Att_Adm_E2_Males_2004Next most deprived</t>
  </si>
  <si>
    <t>Att_Adm_E2_Males_2004Most deprived fifth</t>
  </si>
  <si>
    <t>Att_Adm_E2_Males_2004Betsi Cadwaladr UHB</t>
  </si>
  <si>
    <t>Att_Adm_E2_Males_2004Isle of Anglesey</t>
  </si>
  <si>
    <t>Att_Adm_E2_Males_2004Gwynedd</t>
  </si>
  <si>
    <t>Att_Adm_E2_Males_2004Conwy</t>
  </si>
  <si>
    <t>Att_Adm_E2_Males_2004Denbighshire</t>
  </si>
  <si>
    <t>Att_Adm_E2_Males_2004Flintshire</t>
  </si>
  <si>
    <t>Att_Adm_E2_Males_2004Wrexham</t>
  </si>
  <si>
    <t>Att_Adm_E2_Males_2004Powys THB</t>
  </si>
  <si>
    <t>Att_Adm_E2_Males_2004Hywel Dda HB</t>
  </si>
  <si>
    <t>Att_Adm_E2_Males_2004Ceredigion</t>
  </si>
  <si>
    <t>Att_Adm_E2_Males_2004Pembrokeshire</t>
  </si>
  <si>
    <t>Att_Adm_E2_Males_2004Carmarthenshire</t>
  </si>
  <si>
    <t>Att_Adm_E2_Males_2004ABM UHB</t>
  </si>
  <si>
    <t>Att_Adm_E2_Males_2004Swansea</t>
  </si>
  <si>
    <t>Att_Adm_E2_Males_2004Neath Port Talbot</t>
  </si>
  <si>
    <t>Att_Adm_E2_Males_2004Bridgend</t>
  </si>
  <si>
    <t>Att_Adm_E2_Males_2004Cardiff &amp; Vale UHB</t>
  </si>
  <si>
    <t>Att_Adm_E2_Males_2004The Vale of Glamorgan</t>
  </si>
  <si>
    <t>Att_Adm_E2_Males_2004Cardiff</t>
  </si>
  <si>
    <t>Att_Adm_E2_Males_2004Cwm Taf HB</t>
  </si>
  <si>
    <t>Att_Adm_E2_Males_2004Rhondda Cynon Taf</t>
  </si>
  <si>
    <t>Att_Adm_E2_Males_2004Merthyr Tydfil</t>
  </si>
  <si>
    <t>Att_Adm_E2_Males_2004Aneurin Bevan HB</t>
  </si>
  <si>
    <t>Att_Adm_E2_Males_2004Caerphilly</t>
  </si>
  <si>
    <t>Att_Adm_E2_Males_2004Blaenau Gwent</t>
  </si>
  <si>
    <t>Att_Adm_E2_Males_2004Torfaen</t>
  </si>
  <si>
    <t>Att_Adm_E2_Males_2004Monmouthshire</t>
  </si>
  <si>
    <t>Att_Adm_E2_Males_2004Newport</t>
  </si>
  <si>
    <t>Att_Adm_E2_Males_2005Wales</t>
  </si>
  <si>
    <t>Att_Adm_E2_Males_2005Least deprived fifth</t>
  </si>
  <si>
    <t>Att_Adm_E2_Males_2005Next least deprived</t>
  </si>
  <si>
    <t>Att_Adm_E2_Males_2005Middle deprived</t>
  </si>
  <si>
    <t>Att_Adm_E2_Males_2005Next most deprived</t>
  </si>
  <si>
    <t>Att_Adm_E2_Males_2005Most deprived fifth</t>
  </si>
  <si>
    <t>Att_Adm_E2_Males_2005Betsi Cadwaladr UHB</t>
  </si>
  <si>
    <t>Att_Adm_E2_Males_2005Isle of Anglesey</t>
  </si>
  <si>
    <t>Att_Adm_E2_Males_2005Gwynedd</t>
  </si>
  <si>
    <t>Att_Adm_E2_Males_2005Conwy</t>
  </si>
  <si>
    <t>Att_Adm_E2_Males_2005Denbighshire</t>
  </si>
  <si>
    <t>Att_Adm_E2_Males_2005Flintshire</t>
  </si>
  <si>
    <t>Att_Adm_E2_Males_2005Wrexham</t>
  </si>
  <si>
    <t>Att_Adm_E2_Males_2005Powys THB</t>
  </si>
  <si>
    <t>Att_Adm_E2_Males_2005Hywel Dda HB</t>
  </si>
  <si>
    <t>Att_Adm_E2_Males_2005Ceredigion</t>
  </si>
  <si>
    <t>Att_Adm_E2_Males_2005Pembrokeshire</t>
  </si>
  <si>
    <t>Att_Adm_E2_Males_2005Carmarthenshire</t>
  </si>
  <si>
    <t>Att_Adm_E2_Males_2005ABM UHB</t>
  </si>
  <si>
    <t>Att_Adm_E2_Males_2005Swansea</t>
  </si>
  <si>
    <t>Att_Adm_E2_Males_2005Neath Port Talbot</t>
  </si>
  <si>
    <t>Att_Adm_E2_Males_2005Bridgend</t>
  </si>
  <si>
    <t>Att_Adm_E2_Males_2005Cardiff &amp; Vale UHB</t>
  </si>
  <si>
    <t>Att_Adm_E2_Males_2005The Vale of Glamorgan</t>
  </si>
  <si>
    <t>Att_Adm_E2_Males_2005Cardiff</t>
  </si>
  <si>
    <t>Att_Adm_E2_Males_2005Cwm Taf HB</t>
  </si>
  <si>
    <t>Att_Adm_E2_Males_2005Rhondda Cynon Taf</t>
  </si>
  <si>
    <t>Att_Adm_E2_Males_2005Merthyr Tydfil</t>
  </si>
  <si>
    <t>Att_Adm_E2_Males_2005Aneurin Bevan HB</t>
  </si>
  <si>
    <t>Att_Adm_E2_Males_2005Caerphilly</t>
  </si>
  <si>
    <t>Att_Adm_E2_Males_2005Blaenau Gwent</t>
  </si>
  <si>
    <t>Att_Adm_E2_Males_2005Torfaen</t>
  </si>
  <si>
    <t>Att_Adm_E2_Males_2005Monmouthshire</t>
  </si>
  <si>
    <t>Att_Adm_E2_Males_2005Newport</t>
  </si>
  <si>
    <t>Att_Adm_E2_Males_2006Wales</t>
  </si>
  <si>
    <t>Att_Adm_E2_Males_2006Least deprived fifth</t>
  </si>
  <si>
    <t>Att_Adm_E2_Males_2006Next least deprived</t>
  </si>
  <si>
    <t>Att_Adm_E2_Males_2006Middle deprived</t>
  </si>
  <si>
    <t>Att_Adm_E2_Males_2006Next most deprived</t>
  </si>
  <si>
    <t>Att_Adm_E2_Males_2006Most deprived fifth</t>
  </si>
  <si>
    <t>Att_Adm_E2_Males_2006Betsi Cadwaladr UHB</t>
  </si>
  <si>
    <t>Att_Adm_E2_Males_2006Isle of Anglesey</t>
  </si>
  <si>
    <t>Att_Adm_E2_Males_2006Gwynedd</t>
  </si>
  <si>
    <t>Att_Adm_E2_Males_2006Conwy</t>
  </si>
  <si>
    <t>Att_Adm_E2_Males_2006Denbighshire</t>
  </si>
  <si>
    <t>Att_Adm_E2_Males_2006Flintshire</t>
  </si>
  <si>
    <t>Att_Adm_E2_Males_2006Wrexham</t>
  </si>
  <si>
    <t>Att_Adm_E2_Males_2006Powys THB</t>
  </si>
  <si>
    <t>Att_Adm_E2_Males_2006Hywel Dda HB</t>
  </si>
  <si>
    <t>Att_Adm_E2_Males_2006Ceredigion</t>
  </si>
  <si>
    <t>Att_Adm_E2_Males_2006Pembrokeshire</t>
  </si>
  <si>
    <t>Att_Adm_E2_Males_2006Carmarthenshire</t>
  </si>
  <si>
    <t>Att_Adm_E2_Males_2006ABM UHB</t>
  </si>
  <si>
    <t>Att_Adm_E2_Males_2006Swansea</t>
  </si>
  <si>
    <t>Att_Adm_E2_Males_2006Neath Port Talbot</t>
  </si>
  <si>
    <t>Att_Adm_E2_Males_2006Bridgend</t>
  </si>
  <si>
    <t>Att_Adm_E2_Males_2006Cardiff &amp; Vale UHB</t>
  </si>
  <si>
    <t>Att_Adm_E2_Males_2006The Vale of Glamorgan</t>
  </si>
  <si>
    <t>Att_Adm_E2_Males_2006Cardiff</t>
  </si>
  <si>
    <t>Att_Adm_E2_Males_2006Cwm Taf HB</t>
  </si>
  <si>
    <t>Att_Adm_E2_Males_2006Rhondda Cynon Taf</t>
  </si>
  <si>
    <t>Att_Adm_E2_Males_2006Merthyr Tydfil</t>
  </si>
  <si>
    <t>Att_Adm_E2_Males_2006Aneurin Bevan HB</t>
  </si>
  <si>
    <t>Att_Adm_E2_Males_2006Caerphilly</t>
  </si>
  <si>
    <t>Att_Adm_E2_Males_2006Blaenau Gwent</t>
  </si>
  <si>
    <t>Att_Adm_E2_Males_2006Torfaen</t>
  </si>
  <si>
    <t>Att_Adm_E2_Males_2006Monmouthshire</t>
  </si>
  <si>
    <t>Att_Adm_E2_Males_2006Newport</t>
  </si>
  <si>
    <t>Att_Adm_E2_Males_2007Wales</t>
  </si>
  <si>
    <t>Att_Adm_E2_Males_2007Least deprived fifth</t>
  </si>
  <si>
    <t>Att_Adm_E2_Males_2007Next least deprived</t>
  </si>
  <si>
    <t>Att_Adm_E2_Males_2007Middle deprived</t>
  </si>
  <si>
    <t>Att_Adm_E2_Males_2007Next most deprived</t>
  </si>
  <si>
    <t>Att_Adm_E2_Males_2007Most deprived fifth</t>
  </si>
  <si>
    <t>Att_Adm_E2_Males_2007Betsi Cadwaladr UHB</t>
  </si>
  <si>
    <t>Att_Adm_E2_Males_2007Isle of Anglesey</t>
  </si>
  <si>
    <t>Att_Adm_E2_Males_2007Gwynedd</t>
  </si>
  <si>
    <t>Att_Adm_E2_Males_2007Conwy</t>
  </si>
  <si>
    <t>Att_Adm_E2_Males_2007Denbighshire</t>
  </si>
  <si>
    <t>Att_Adm_E2_Males_2007Flintshire</t>
  </si>
  <si>
    <t>Att_Adm_E2_Males_2007Wrexham</t>
  </si>
  <si>
    <t>Att_Adm_E2_Males_2007Powys THB</t>
  </si>
  <si>
    <t>Att_Adm_E2_Males_2007Hywel Dda HB</t>
  </si>
  <si>
    <t>Att_Adm_E2_Males_2007Ceredigion</t>
  </si>
  <si>
    <t>Att_Adm_E2_Males_2007Pembrokeshire</t>
  </si>
  <si>
    <t>Att_Adm_E2_Males_2007Carmarthenshire</t>
  </si>
  <si>
    <t>Att_Adm_E2_Males_2007ABM UHB</t>
  </si>
  <si>
    <t>Att_Adm_E2_Males_2007Swansea</t>
  </si>
  <si>
    <t>Att_Adm_E2_Males_2007Neath Port Talbot</t>
  </si>
  <si>
    <t>Att_Adm_E2_Males_2007Bridgend</t>
  </si>
  <si>
    <t>Att_Adm_E2_Males_2007Cardiff &amp; Vale UHB</t>
  </si>
  <si>
    <t>Att_Adm_E2_Males_2007The Vale of Glamorgan</t>
  </si>
  <si>
    <t>Att_Adm_E2_Males_2007Cardiff</t>
  </si>
  <si>
    <t>Att_Adm_E2_Males_2007Cwm Taf HB</t>
  </si>
  <si>
    <t>Att_Adm_E2_Males_2007Rhondda Cynon Taf</t>
  </si>
  <si>
    <t>Att_Adm_E2_Males_2007Merthyr Tydfil</t>
  </si>
  <si>
    <t>Att_Adm_E2_Males_2007Aneurin Bevan HB</t>
  </si>
  <si>
    <t>Att_Adm_E2_Males_2007Caerphilly</t>
  </si>
  <si>
    <t>Att_Adm_E2_Males_2007Blaenau Gwent</t>
  </si>
  <si>
    <t>Att_Adm_E2_Males_2007Torfaen</t>
  </si>
  <si>
    <t>Att_Adm_E2_Males_2007Monmouthshire</t>
  </si>
  <si>
    <t>Att_Adm_E2_Males_2007Newport</t>
  </si>
  <si>
    <t>Att_Adm_E2_Males_2008Wales</t>
  </si>
  <si>
    <t>Att_Adm_E2_Males_2008Least deprived fifth</t>
  </si>
  <si>
    <t>Att_Adm_E2_Males_2008Next least deprived</t>
  </si>
  <si>
    <t>Att_Adm_E2_Males_2008Middle deprived</t>
  </si>
  <si>
    <t>Att_Adm_E2_Males_2008Next most deprived</t>
  </si>
  <si>
    <t>Att_Adm_E2_Males_2008Most deprived fifth</t>
  </si>
  <si>
    <t>Att_Adm_E2_Males_2008Betsi Cadwaladr UHB</t>
  </si>
  <si>
    <t>Att_Adm_E2_Males_2008Isle of Anglesey</t>
  </si>
  <si>
    <t>Att_Adm_E2_Males_2008Gwynedd</t>
  </si>
  <si>
    <t>Att_Adm_E2_Males_2008Conwy</t>
  </si>
  <si>
    <t>Att_Adm_E2_Males_2008Denbighshire</t>
  </si>
  <si>
    <t>Att_Adm_E2_Males_2008Flintshire</t>
  </si>
  <si>
    <t>Att_Adm_E2_Males_2008Wrexham</t>
  </si>
  <si>
    <t>Att_Adm_E2_Males_2008Powys THB</t>
  </si>
  <si>
    <t>Att_Adm_E2_Males_2008Hywel Dda HB</t>
  </si>
  <si>
    <t>Att_Adm_E2_Males_2008Ceredigion</t>
  </si>
  <si>
    <t>Att_Adm_E2_Males_2008Pembrokeshire</t>
  </si>
  <si>
    <t>Att_Adm_E2_Males_2008Carmarthenshire</t>
  </si>
  <si>
    <t>Att_Adm_E2_Males_2008ABM UHB</t>
  </si>
  <si>
    <t>Att_Adm_E2_Males_2008Swansea</t>
  </si>
  <si>
    <t>Att_Adm_E2_Males_2008Neath Port Talbot</t>
  </si>
  <si>
    <t>Att_Adm_E2_Males_2008Bridgend</t>
  </si>
  <si>
    <t>Att_Adm_E2_Males_2008Cardiff &amp; Vale UHB</t>
  </si>
  <si>
    <t>Att_Adm_E2_Males_2008The Vale of Glamorgan</t>
  </si>
  <si>
    <t>Att_Adm_E2_Males_2008Cardiff</t>
  </si>
  <si>
    <t>Att_Adm_E2_Males_2008Cwm Taf HB</t>
  </si>
  <si>
    <t>Att_Adm_E2_Males_2008Rhondda Cynon Taf</t>
  </si>
  <si>
    <t>Att_Adm_E2_Males_2008Merthyr Tydfil</t>
  </si>
  <si>
    <t>Att_Adm_E2_Males_2008Aneurin Bevan HB</t>
  </si>
  <si>
    <t>Att_Adm_E2_Males_2008Caerphilly</t>
  </si>
  <si>
    <t>Att_Adm_E2_Males_2008Blaenau Gwent</t>
  </si>
  <si>
    <t>Att_Adm_E2_Males_2008Torfaen</t>
  </si>
  <si>
    <t>Att_Adm_E2_Males_2008Monmouthshire</t>
  </si>
  <si>
    <t>Att_Adm_E2_Males_2008Newport</t>
  </si>
  <si>
    <t>Att_Adm_E2_Males_2009Wales</t>
  </si>
  <si>
    <t>Att_Adm_E2_Males_2009Least deprived fifth</t>
  </si>
  <si>
    <t>Att_Adm_E2_Males_2009Next least deprived</t>
  </si>
  <si>
    <t>Att_Adm_E2_Males_2009Middle deprived</t>
  </si>
  <si>
    <t>Att_Adm_E2_Males_2009Next most deprived</t>
  </si>
  <si>
    <t>Att_Adm_E2_Males_2009Most deprived fifth</t>
  </si>
  <si>
    <t>Att_Adm_E2_Males_2009Betsi Cadwaladr UHB</t>
  </si>
  <si>
    <t>Att_Adm_E2_Males_2009Isle of Anglesey</t>
  </si>
  <si>
    <t>Att_Adm_E2_Males_2009Gwynedd</t>
  </si>
  <si>
    <t>Att_Adm_E2_Males_2009Conwy</t>
  </si>
  <si>
    <t>Att_Adm_E2_Males_2009Denbighshire</t>
  </si>
  <si>
    <t>Att_Adm_E2_Males_2009Flintshire</t>
  </si>
  <si>
    <t>Att_Adm_E2_Males_2009Wrexham</t>
  </si>
  <si>
    <t>Att_Adm_E2_Males_2009Powys THB</t>
  </si>
  <si>
    <t>Att_Adm_E2_Males_2009Hywel Dda HB</t>
  </si>
  <si>
    <t>Att_Adm_E2_Males_2009Ceredigion</t>
  </si>
  <si>
    <t>Att_Adm_E2_Males_2009Pembrokeshire</t>
  </si>
  <si>
    <t>Att_Adm_E2_Males_2009Carmarthenshire</t>
  </si>
  <si>
    <t>Att_Adm_E2_Males_2009ABM UHB</t>
  </si>
  <si>
    <t>Att_Adm_E2_Males_2009Swansea</t>
  </si>
  <si>
    <t>Att_Adm_E2_Males_2009Neath Port Talbot</t>
  </si>
  <si>
    <t>Att_Adm_E2_Males_2009Bridgend</t>
  </si>
  <si>
    <t>Att_Adm_E2_Males_2009Cardiff &amp; Vale UHB</t>
  </si>
  <si>
    <t>Att_Adm_E2_Males_2009The Vale of Glamorgan</t>
  </si>
  <si>
    <t>Att_Adm_E2_Males_2009Cardiff</t>
  </si>
  <si>
    <t>Att_Adm_E2_Males_2009Cwm Taf HB</t>
  </si>
  <si>
    <t>Att_Adm_E2_Males_2009Rhondda Cynon Taf</t>
  </si>
  <si>
    <t>Att_Adm_E2_Males_2009Merthyr Tydfil</t>
  </si>
  <si>
    <t>Att_Adm_E2_Males_2009Aneurin Bevan HB</t>
  </si>
  <si>
    <t>Att_Adm_E2_Males_2009Caerphilly</t>
  </si>
  <si>
    <t>Att_Adm_E2_Males_2009Blaenau Gwent</t>
  </si>
  <si>
    <t>Att_Adm_E2_Males_2009Torfaen</t>
  </si>
  <si>
    <t>Att_Adm_E2_Males_2009Monmouthshire</t>
  </si>
  <si>
    <t>Att_Adm_E2_Males_2009Newport</t>
  </si>
  <si>
    <t>Att_Adm_E2_Males_2010Wales</t>
  </si>
  <si>
    <t>Att_Adm_E2_Males_2010Least deprived fifth</t>
  </si>
  <si>
    <t>Att_Adm_E2_Males_2010Next least deprived</t>
  </si>
  <si>
    <t>Att_Adm_E2_Males_2010Middle deprived</t>
  </si>
  <si>
    <t>Att_Adm_E2_Males_2010Next most deprived</t>
  </si>
  <si>
    <t>Att_Adm_E2_Males_2010Most deprived fifth</t>
  </si>
  <si>
    <t>Att_Adm_E2_Males_2010Betsi Cadwaladr UHB</t>
  </si>
  <si>
    <t>Att_Adm_E2_Males_2010Isle of Anglesey</t>
  </si>
  <si>
    <t>Att_Adm_E2_Males_2010Gwynedd</t>
  </si>
  <si>
    <t>Att_Adm_E2_Males_2010Conwy</t>
  </si>
  <si>
    <t>Att_Adm_E2_Males_2010Denbighshire</t>
  </si>
  <si>
    <t>Att_Adm_E2_Males_2010Flintshire</t>
  </si>
  <si>
    <t>Att_Adm_E2_Males_2010Wrexham</t>
  </si>
  <si>
    <t>Att_Adm_E2_Males_2010Powys THB</t>
  </si>
  <si>
    <t>Att_Adm_E2_Males_2010Hywel Dda HB</t>
  </si>
  <si>
    <t>Att_Adm_E2_Males_2010Ceredigion</t>
  </si>
  <si>
    <t>Att_Adm_E2_Males_2010Pembrokeshire</t>
  </si>
  <si>
    <t>Att_Adm_E2_Males_2010Carmarthenshire</t>
  </si>
  <si>
    <t>Att_Adm_E2_Males_2010ABM UHB</t>
  </si>
  <si>
    <t>Att_Adm_E2_Males_2010Swansea</t>
  </si>
  <si>
    <t>Att_Adm_E2_Males_2010Neath Port Talbot</t>
  </si>
  <si>
    <t>Att_Adm_E2_Males_2010Bridgend</t>
  </si>
  <si>
    <t>Att_Adm_E2_Males_2010Cardiff &amp; Vale UHB</t>
  </si>
  <si>
    <t>Att_Adm_E2_Males_2010The Vale of Glamorgan</t>
  </si>
  <si>
    <t>Att_Adm_E2_Males_2010Cardiff</t>
  </si>
  <si>
    <t>Att_Adm_E2_Males_2010Cwm Taf HB</t>
  </si>
  <si>
    <t>Att_Adm_E2_Males_2010Rhondda Cynon Taf</t>
  </si>
  <si>
    <t>Att_Adm_E2_Males_2010Merthyr Tydfil</t>
  </si>
  <si>
    <t>Att_Adm_E2_Males_2010Aneurin Bevan HB</t>
  </si>
  <si>
    <t>Att_Adm_E2_Males_2010Caerphilly</t>
  </si>
  <si>
    <t>Att_Adm_E2_Males_2010Blaenau Gwent</t>
  </si>
  <si>
    <t>Att_Adm_E2_Males_2010Torfaen</t>
  </si>
  <si>
    <t>Att_Adm_E2_Males_2010Monmouthshire</t>
  </si>
  <si>
    <t>Att_Adm_E2_Males_2010Newport</t>
  </si>
  <si>
    <t>Att_Adm_E2_Males_2011Wales</t>
  </si>
  <si>
    <t>Att_Adm_E2_Males_2011Least deprived fifth</t>
  </si>
  <si>
    <t>Att_Adm_E2_Males_2011Next least deprived</t>
  </si>
  <si>
    <t>Att_Adm_E2_Males_2011Middle deprived</t>
  </si>
  <si>
    <t>Att_Adm_E2_Males_2011Next most deprived</t>
  </si>
  <si>
    <t>Att_Adm_E2_Males_2011Most deprived fifth</t>
  </si>
  <si>
    <t>Att_Adm_E2_Males_2011Betsi Cadwaladr UHB</t>
  </si>
  <si>
    <t>Att_Adm_E2_Males_2011Isle of Anglesey</t>
  </si>
  <si>
    <t>Att_Adm_E2_Males_2011Gwynedd</t>
  </si>
  <si>
    <t>Att_Adm_E2_Males_2011Conwy</t>
  </si>
  <si>
    <t>Att_Adm_E2_Males_2011Denbighshire</t>
  </si>
  <si>
    <t>Att_Adm_E2_Males_2011Flintshire</t>
  </si>
  <si>
    <t>Att_Adm_E2_Males_2011Wrexham</t>
  </si>
  <si>
    <t>Att_Adm_E2_Males_2011Powys THB</t>
  </si>
  <si>
    <t>Att_Adm_E2_Males_2011Hywel Dda HB</t>
  </si>
  <si>
    <t>Att_Adm_E2_Males_2011Ceredigion</t>
  </si>
  <si>
    <t>Att_Adm_E2_Males_2011Pembrokeshire</t>
  </si>
  <si>
    <t>Att_Adm_E2_Males_2011Carmarthenshire</t>
  </si>
  <si>
    <t>Att_Adm_E2_Males_2011ABM UHB</t>
  </si>
  <si>
    <t>Att_Adm_E2_Males_2011Swansea</t>
  </si>
  <si>
    <t>Att_Adm_E2_Males_2011Neath Port Talbot</t>
  </si>
  <si>
    <t>Att_Adm_E2_Males_2011Bridgend</t>
  </si>
  <si>
    <t>Att_Adm_E2_Males_2011Cardiff &amp; Vale UHB</t>
  </si>
  <si>
    <t>Att_Adm_E2_Males_2011The Vale of Glamorgan</t>
  </si>
  <si>
    <t>Att_Adm_E2_Males_2011Cardiff</t>
  </si>
  <si>
    <t>Att_Adm_E2_Males_2011Cwm Taf HB</t>
  </si>
  <si>
    <t>Att_Adm_E2_Males_2011Rhondda Cynon Taf</t>
  </si>
  <si>
    <t>Att_Adm_E2_Males_2011Merthyr Tydfil</t>
  </si>
  <si>
    <t>Att_Adm_E2_Males_2011Aneurin Bevan HB</t>
  </si>
  <si>
    <t>Att_Adm_E2_Males_2011Caerphilly</t>
  </si>
  <si>
    <t>Att_Adm_E2_Males_2011Blaenau Gwent</t>
  </si>
  <si>
    <t>Att_Adm_E2_Males_2011Torfaen</t>
  </si>
  <si>
    <t>Att_Adm_E2_Males_2011Monmouthshire</t>
  </si>
  <si>
    <t>Att_Adm_E2_Males_2011Newport</t>
  </si>
  <si>
    <t>Att_Adm_E2_Males_2012Wales</t>
  </si>
  <si>
    <t>Att_Adm_E2_Males_2012Least deprived fifth</t>
  </si>
  <si>
    <t>Att_Adm_E2_Males_2012Next least deprived</t>
  </si>
  <si>
    <t>Att_Adm_E2_Males_2012Middle deprived</t>
  </si>
  <si>
    <t>Att_Adm_E2_Males_2012Next most deprived</t>
  </si>
  <si>
    <t>Att_Adm_E2_Males_2012Most deprived fifth</t>
  </si>
  <si>
    <t>Att_Adm_E2_Males_2012Betsi Cadwaladr UHB</t>
  </si>
  <si>
    <t>Att_Adm_E2_Males_2012Isle of Anglesey</t>
  </si>
  <si>
    <t>Att_Adm_E2_Males_2012Gwynedd</t>
  </si>
  <si>
    <t>Att_Adm_E2_Males_2012Conwy</t>
  </si>
  <si>
    <t>Att_Adm_E2_Males_2012Denbighshire</t>
  </si>
  <si>
    <t>Att_Adm_E2_Males_2012Flintshire</t>
  </si>
  <si>
    <t>Att_Adm_E2_Males_2012Wrexham</t>
  </si>
  <si>
    <t>Att_Adm_E2_Males_2012Powys THB</t>
  </si>
  <si>
    <t>Att_Adm_E2_Males_2012Hywel Dda HB</t>
  </si>
  <si>
    <t>Att_Adm_E2_Males_2012Ceredigion</t>
  </si>
  <si>
    <t>Att_Adm_E2_Males_2012Pembrokeshire</t>
  </si>
  <si>
    <t>Att_Adm_E2_Males_2012Carmarthenshire</t>
  </si>
  <si>
    <t>Att_Adm_E2_Males_2012ABM UHB</t>
  </si>
  <si>
    <t>Att_Adm_E2_Males_2012Swansea</t>
  </si>
  <si>
    <t>Att_Adm_E2_Males_2012Neath Port Talbot</t>
  </si>
  <si>
    <t>Att_Adm_E2_Males_2012Bridgend</t>
  </si>
  <si>
    <t>Att_Adm_E2_Males_2012Cardiff &amp; Vale UHB</t>
  </si>
  <si>
    <t>Att_Adm_E2_Males_2012The Vale of Glamorgan</t>
  </si>
  <si>
    <t>Att_Adm_E2_Males_2012Cardiff</t>
  </si>
  <si>
    <t>Att_Adm_E2_Males_2012Cwm Taf HB</t>
  </si>
  <si>
    <t>Att_Adm_E2_Males_2012Rhondda Cynon Taf</t>
  </si>
  <si>
    <t>Att_Adm_E2_Males_2012Merthyr Tydfil</t>
  </si>
  <si>
    <t>Att_Adm_E2_Males_2012Aneurin Bevan HB</t>
  </si>
  <si>
    <t>Att_Adm_E2_Males_2012Caerphilly</t>
  </si>
  <si>
    <t>Att_Adm_E2_Males_2012Blaenau Gwent</t>
  </si>
  <si>
    <t>Att_Adm_E2_Males_2012Torfaen</t>
  </si>
  <si>
    <t>Att_Adm_E2_Males_2012Monmouthshire</t>
  </si>
  <si>
    <t>Att_Adm_E2_Males_2012Newport</t>
  </si>
  <si>
    <t>Att_Adm_E2_Females_2002Wales</t>
  </si>
  <si>
    <t>Att_Adm_E2_Females_2002Least deprived fifth</t>
  </si>
  <si>
    <t>Att_Adm_E2_Females_2002Next least deprived</t>
  </si>
  <si>
    <t>Att_Adm_E2_Females_2002Middle deprived</t>
  </si>
  <si>
    <t>Att_Adm_E2_Females_2002Next most deprived</t>
  </si>
  <si>
    <t>Att_Adm_E2_Females_2002Most deprived fifth</t>
  </si>
  <si>
    <t>Att_Adm_E2_Females_2002Betsi Cadwaladr UHB</t>
  </si>
  <si>
    <t>Att_Adm_E2_Females_2002Isle of Anglesey</t>
  </si>
  <si>
    <t>Att_Adm_E2_Females_2002Gwynedd</t>
  </si>
  <si>
    <t>Att_Adm_E2_Females_2002Conwy</t>
  </si>
  <si>
    <t>Att_Adm_E2_Females_2002Denbighshire</t>
  </si>
  <si>
    <t>Att_Adm_E2_Females_2002Flintshire</t>
  </si>
  <si>
    <t>Att_Adm_E2_Females_2002Wrexham</t>
  </si>
  <si>
    <t>Att_Adm_E2_Females_2002Powys THB</t>
  </si>
  <si>
    <t>Att_Adm_E2_Females_2002Hywel Dda HB</t>
  </si>
  <si>
    <t>Att_Adm_E2_Females_2002Ceredigion</t>
  </si>
  <si>
    <t>Att_Adm_E2_Females_2002Pembrokeshire</t>
  </si>
  <si>
    <t>Att_Adm_E2_Females_2002Carmarthenshire</t>
  </si>
  <si>
    <t>Att_Adm_E2_Females_2002ABM UHB</t>
  </si>
  <si>
    <t>Att_Adm_E2_Females_2002Swansea</t>
  </si>
  <si>
    <t>Att_Adm_E2_Females_2002Neath Port Talbot</t>
  </si>
  <si>
    <t>Att_Adm_E2_Females_2002Bridgend</t>
  </si>
  <si>
    <t>Att_Adm_E2_Females_2002Cardiff &amp; Vale UHB</t>
  </si>
  <si>
    <t>Att_Adm_E2_Females_2002The Vale of Glamorgan</t>
  </si>
  <si>
    <t>Att_Adm_E2_Females_2002Cardiff</t>
  </si>
  <si>
    <t>Att_Adm_E2_Females_2002Cwm Taf HB</t>
  </si>
  <si>
    <t>Att_Adm_E2_Females_2002Rhondda Cynon Taf</t>
  </si>
  <si>
    <t>Att_Adm_E2_Females_2002Merthyr Tydfil</t>
  </si>
  <si>
    <t>Att_Adm_E2_Females_2002Aneurin Bevan HB</t>
  </si>
  <si>
    <t>Att_Adm_E2_Females_2002Caerphilly</t>
  </si>
  <si>
    <t>Att_Adm_E2_Females_2002Blaenau Gwent</t>
  </si>
  <si>
    <t>Att_Adm_E2_Females_2002Torfaen</t>
  </si>
  <si>
    <t>Att_Adm_E2_Females_2002Monmouthshire</t>
  </si>
  <si>
    <t>Att_Adm_E2_Females_2002Newport</t>
  </si>
  <si>
    <t>Att_Adm_E2_Females_2003Wales</t>
  </si>
  <si>
    <t>Att_Adm_E2_Females_2003Least deprived fifth</t>
  </si>
  <si>
    <t>Att_Adm_E2_Females_2003Next least deprived</t>
  </si>
  <si>
    <t>Att_Adm_E2_Females_2003Middle deprived</t>
  </si>
  <si>
    <t>Att_Adm_E2_Females_2003Next most deprived</t>
  </si>
  <si>
    <t>Att_Adm_E2_Females_2003Most deprived fifth</t>
  </si>
  <si>
    <t>Att_Adm_E2_Females_2003Betsi Cadwaladr UHB</t>
  </si>
  <si>
    <t>Att_Adm_E2_Females_2003Isle of Anglesey</t>
  </si>
  <si>
    <t>Att_Adm_E2_Females_2003Gwynedd</t>
  </si>
  <si>
    <t>Att_Adm_E2_Females_2003Conwy</t>
  </si>
  <si>
    <t>Att_Adm_E2_Females_2003Denbighshire</t>
  </si>
  <si>
    <t>Att_Adm_E2_Females_2003Flintshire</t>
  </si>
  <si>
    <t>Att_Adm_E2_Females_2003Wrexham</t>
  </si>
  <si>
    <t>Att_Adm_E2_Females_2003Powys THB</t>
  </si>
  <si>
    <t>Att_Adm_E2_Females_2003Hywel Dda HB</t>
  </si>
  <si>
    <t>Att_Adm_E2_Females_2003Ceredigion</t>
  </si>
  <si>
    <t>Att_Adm_E2_Females_2003Pembrokeshire</t>
  </si>
  <si>
    <t>Att_Adm_E2_Females_2003Carmarthenshire</t>
  </si>
  <si>
    <t>Att_Adm_E2_Females_2003ABM UHB</t>
  </si>
  <si>
    <t>Att_Adm_E2_Females_2003Swansea</t>
  </si>
  <si>
    <t>Att_Adm_E2_Females_2003Neath Port Talbot</t>
  </si>
  <si>
    <t>Att_Adm_E2_Females_2003Bridgend</t>
  </si>
  <si>
    <t>Att_Adm_E2_Females_2003Cardiff &amp; Vale UHB</t>
  </si>
  <si>
    <t>Att_Adm_E2_Females_2003The Vale of Glamorgan</t>
  </si>
  <si>
    <t>Att_Adm_E2_Females_2003Cardiff</t>
  </si>
  <si>
    <t>Att_Adm_E2_Females_2003Cwm Taf HB</t>
  </si>
  <si>
    <t>Att_Adm_E2_Females_2003Rhondda Cynon Taf</t>
  </si>
  <si>
    <t>Att_Adm_E2_Females_2003Merthyr Tydfil</t>
  </si>
  <si>
    <t>Att_Adm_E2_Females_2003Aneurin Bevan HB</t>
  </si>
  <si>
    <t>Att_Adm_E2_Females_2003Caerphilly</t>
  </si>
  <si>
    <t>Att_Adm_E2_Females_2003Blaenau Gwent</t>
  </si>
  <si>
    <t>Att_Adm_E2_Females_2003Torfaen</t>
  </si>
  <si>
    <t>Att_Adm_E2_Females_2003Monmouthshire</t>
  </si>
  <si>
    <t>Att_Adm_E2_Females_2003Newport</t>
  </si>
  <si>
    <t>Att_Adm_E2_Females_2004Wales</t>
  </si>
  <si>
    <t>Att_Adm_E2_Females_2004Least deprived fifth</t>
  </si>
  <si>
    <t>Att_Adm_E2_Females_2004Next least deprived</t>
  </si>
  <si>
    <t>Att_Adm_E2_Females_2004Middle deprived</t>
  </si>
  <si>
    <t>Att_Adm_E2_Females_2004Next most deprived</t>
  </si>
  <si>
    <t>Att_Adm_E2_Females_2004Most deprived fifth</t>
  </si>
  <si>
    <t>Att_Adm_E2_Females_2004Betsi Cadwaladr UHB</t>
  </si>
  <si>
    <t>Att_Adm_E2_Females_2004Isle of Anglesey</t>
  </si>
  <si>
    <t>Att_Adm_E2_Females_2004Gwynedd</t>
  </si>
  <si>
    <t>Att_Adm_E2_Females_2004Conwy</t>
  </si>
  <si>
    <t>Att_Adm_E2_Females_2004Denbighshire</t>
  </si>
  <si>
    <t>Att_Adm_E2_Females_2004Flintshire</t>
  </si>
  <si>
    <t>Att_Adm_E2_Females_2004Wrexham</t>
  </si>
  <si>
    <t>Att_Adm_E2_Females_2004Powys THB</t>
  </si>
  <si>
    <t>Att_Adm_E2_Females_2004Hywel Dda HB</t>
  </si>
  <si>
    <t>Att_Adm_E2_Females_2004Ceredigion</t>
  </si>
  <si>
    <t>Att_Adm_E2_Females_2004Pembrokeshire</t>
  </si>
  <si>
    <t>Att_Adm_E2_Females_2004Carmarthenshire</t>
  </si>
  <si>
    <t>Att_Adm_E2_Females_2004ABM UHB</t>
  </si>
  <si>
    <t>Att_Adm_E2_Females_2004Swansea</t>
  </si>
  <si>
    <t>Att_Adm_E2_Females_2004Neath Port Talbot</t>
  </si>
  <si>
    <t>Att_Adm_E2_Females_2004Bridgend</t>
  </si>
  <si>
    <t>Att_Adm_E2_Females_2004Cardiff &amp; Vale UHB</t>
  </si>
  <si>
    <t>Att_Adm_E2_Females_2004The Vale of Glamorgan</t>
  </si>
  <si>
    <t>Att_Adm_E2_Females_2004Cardiff</t>
  </si>
  <si>
    <t>Att_Adm_E2_Females_2004Cwm Taf HB</t>
  </si>
  <si>
    <t>Att_Adm_E2_Females_2004Rhondda Cynon Taf</t>
  </si>
  <si>
    <t>Att_Adm_E2_Females_2004Merthyr Tydfil</t>
  </si>
  <si>
    <t>Att_Adm_E2_Females_2004Aneurin Bevan HB</t>
  </si>
  <si>
    <t>Att_Adm_E2_Females_2004Caerphilly</t>
  </si>
  <si>
    <t>Att_Adm_E2_Females_2004Blaenau Gwent</t>
  </si>
  <si>
    <t>Att_Adm_E2_Females_2004Torfaen</t>
  </si>
  <si>
    <t>Att_Adm_E2_Females_2004Monmouthshire</t>
  </si>
  <si>
    <t>Att_Adm_E2_Females_2004Newport</t>
  </si>
  <si>
    <t>Att_Adm_E2_Females_2005Wales</t>
  </si>
  <si>
    <t>Att_Adm_E2_Females_2005Least deprived fifth</t>
  </si>
  <si>
    <t>Att_Adm_E2_Females_2005Next least deprived</t>
  </si>
  <si>
    <t>Att_Adm_E2_Females_2005Middle deprived</t>
  </si>
  <si>
    <t>Att_Adm_E2_Females_2005Next most deprived</t>
  </si>
  <si>
    <t>Att_Adm_E2_Females_2005Most deprived fifth</t>
  </si>
  <si>
    <t>Att_Adm_E2_Females_2005Betsi Cadwaladr UHB</t>
  </si>
  <si>
    <t>Att_Adm_E2_Females_2005Isle of Anglesey</t>
  </si>
  <si>
    <t>Att_Adm_E2_Females_2005Gwynedd</t>
  </si>
  <si>
    <t>Att_Adm_E2_Females_2005Conwy</t>
  </si>
  <si>
    <t>Att_Adm_E2_Females_2005Denbighshire</t>
  </si>
  <si>
    <t>Att_Adm_E2_Females_2005Flintshire</t>
  </si>
  <si>
    <t>Att_Adm_E2_Females_2005Wrexham</t>
  </si>
  <si>
    <t>Att_Adm_E2_Females_2005Powys THB</t>
  </si>
  <si>
    <t>Att_Adm_E2_Females_2005Hywel Dda HB</t>
  </si>
  <si>
    <t>Att_Adm_E2_Females_2005Ceredigion</t>
  </si>
  <si>
    <t>Att_Adm_E2_Females_2005Pembrokeshire</t>
  </si>
  <si>
    <t>Att_Adm_E2_Females_2005Carmarthenshire</t>
  </si>
  <si>
    <t>Att_Adm_E2_Females_2005ABM UHB</t>
  </si>
  <si>
    <t>Att_Adm_E2_Females_2005Swansea</t>
  </si>
  <si>
    <t>Att_Adm_E2_Females_2005Neath Port Talbot</t>
  </si>
  <si>
    <t>Att_Adm_E2_Females_2005Bridgend</t>
  </si>
  <si>
    <t>Att_Adm_E2_Females_2005Cardiff &amp; Vale UHB</t>
  </si>
  <si>
    <t>Att_Adm_E2_Females_2005The Vale of Glamorgan</t>
  </si>
  <si>
    <t>Att_Adm_E2_Females_2005Cardiff</t>
  </si>
  <si>
    <t>Att_Adm_E2_Females_2005Cwm Taf HB</t>
  </si>
  <si>
    <t>Att_Adm_E2_Females_2005Rhondda Cynon Taf</t>
  </si>
  <si>
    <t>Att_Adm_E2_Females_2005Merthyr Tydfil</t>
  </si>
  <si>
    <t>Att_Adm_E2_Females_2005Aneurin Bevan HB</t>
  </si>
  <si>
    <t>Att_Adm_E2_Females_2005Caerphilly</t>
  </si>
  <si>
    <t>Att_Adm_E2_Females_2005Blaenau Gwent</t>
  </si>
  <si>
    <t>Att_Adm_E2_Females_2005Torfaen</t>
  </si>
  <si>
    <t>Att_Adm_E2_Females_2005Monmouthshire</t>
  </si>
  <si>
    <t>Att_Adm_E2_Females_2005Newport</t>
  </si>
  <si>
    <t>Att_Adm_E2_Females_2006Wales</t>
  </si>
  <si>
    <t>Att_Adm_E2_Females_2006Least deprived fifth</t>
  </si>
  <si>
    <t>Att_Adm_E2_Females_2006Next least deprived</t>
  </si>
  <si>
    <t>Att_Adm_E2_Females_2006Middle deprived</t>
  </si>
  <si>
    <t>Att_Adm_E2_Females_2006Next most deprived</t>
  </si>
  <si>
    <t>Att_Adm_E2_Females_2006Most deprived fifth</t>
  </si>
  <si>
    <t>Att_Adm_E2_Females_2006Betsi Cadwaladr UHB</t>
  </si>
  <si>
    <t>Att_Adm_E2_Females_2006Isle of Anglesey</t>
  </si>
  <si>
    <t>Att_Adm_E2_Females_2006Gwynedd</t>
  </si>
  <si>
    <t>Att_Adm_E2_Females_2006Conwy</t>
  </si>
  <si>
    <t>Att_Adm_E2_Females_2006Denbighshire</t>
  </si>
  <si>
    <t>Att_Adm_E2_Females_2006Flintshire</t>
  </si>
  <si>
    <t>Att_Adm_E2_Females_2006Wrexham</t>
  </si>
  <si>
    <t>Att_Adm_E2_Females_2006Powys THB</t>
  </si>
  <si>
    <t>Att_Adm_E2_Females_2006Hywel Dda HB</t>
  </si>
  <si>
    <t>Att_Adm_E2_Females_2006Ceredigion</t>
  </si>
  <si>
    <t>Att_Adm_E2_Females_2006Pembrokeshire</t>
  </si>
  <si>
    <t>Att_Adm_E2_Females_2006Carmarthenshire</t>
  </si>
  <si>
    <t>Att_Adm_E2_Females_2006ABM UHB</t>
  </si>
  <si>
    <t>Att_Adm_E2_Females_2006Swansea</t>
  </si>
  <si>
    <t>Att_Adm_E2_Females_2006Neath Port Talbot</t>
  </si>
  <si>
    <t>Att_Adm_E2_Females_2006Bridgend</t>
  </si>
  <si>
    <t>Att_Adm_E2_Females_2006Cardiff &amp; Vale UHB</t>
  </si>
  <si>
    <t>Att_Adm_E2_Females_2006The Vale of Glamorgan</t>
  </si>
  <si>
    <t>Att_Adm_E2_Females_2006Cardiff</t>
  </si>
  <si>
    <t>Att_Adm_E2_Females_2006Cwm Taf HB</t>
  </si>
  <si>
    <t>Att_Adm_E2_Females_2006Rhondda Cynon Taf</t>
  </si>
  <si>
    <t>Att_Adm_E2_Females_2006Merthyr Tydfil</t>
  </si>
  <si>
    <t>Att_Adm_E2_Females_2006Aneurin Bevan HB</t>
  </si>
  <si>
    <t>Att_Adm_E2_Females_2006Caerphilly</t>
  </si>
  <si>
    <t>Att_Adm_E2_Females_2006Blaenau Gwent</t>
  </si>
  <si>
    <t>Att_Adm_E2_Females_2006Torfaen</t>
  </si>
  <si>
    <t>Att_Adm_E2_Females_2006Monmouthshire</t>
  </si>
  <si>
    <t>Att_Adm_E2_Females_2006Newport</t>
  </si>
  <si>
    <t>Att_Adm_E2_Females_2007Wales</t>
  </si>
  <si>
    <t>Att_Adm_E2_Females_2007Least deprived fifth</t>
  </si>
  <si>
    <t>Att_Adm_E2_Females_2007Next least deprived</t>
  </si>
  <si>
    <t>Att_Adm_E2_Females_2007Middle deprived</t>
  </si>
  <si>
    <t>Att_Adm_E2_Females_2007Next most deprived</t>
  </si>
  <si>
    <t>Att_Adm_E2_Females_2007Most deprived fifth</t>
  </si>
  <si>
    <t>Att_Adm_E2_Females_2007Betsi Cadwaladr UHB</t>
  </si>
  <si>
    <t>Att_Adm_E2_Females_2007Isle of Anglesey</t>
  </si>
  <si>
    <t>Att_Adm_E2_Females_2007Gwynedd</t>
  </si>
  <si>
    <t>Att_Adm_E2_Females_2007Conwy</t>
  </si>
  <si>
    <t>Att_Adm_E2_Females_2007Denbighshire</t>
  </si>
  <si>
    <t>Att_Adm_E2_Females_2007Flintshire</t>
  </si>
  <si>
    <t>Att_Adm_E2_Females_2007Wrexham</t>
  </si>
  <si>
    <t>Att_Adm_E2_Females_2007Powys THB</t>
  </si>
  <si>
    <t>Att_Adm_E2_Females_2007Hywel Dda HB</t>
  </si>
  <si>
    <t>Att_Adm_E2_Females_2007Ceredigion</t>
  </si>
  <si>
    <t>Att_Adm_E2_Females_2007Pembrokeshire</t>
  </si>
  <si>
    <t>Att_Adm_E2_Females_2007Carmarthenshire</t>
  </si>
  <si>
    <t>Att_Adm_E2_Females_2007ABM UHB</t>
  </si>
  <si>
    <t>Att_Adm_E2_Females_2007Swansea</t>
  </si>
  <si>
    <t>Att_Adm_E2_Females_2007Neath Port Talbot</t>
  </si>
  <si>
    <t>Att_Adm_E2_Females_2007Bridgend</t>
  </si>
  <si>
    <t>Att_Adm_E2_Females_2007Cardiff &amp; Vale UHB</t>
  </si>
  <si>
    <t>Att_Adm_E2_Females_2007The Vale of Glamorgan</t>
  </si>
  <si>
    <t>Att_Adm_E2_Females_2007Cardiff</t>
  </si>
  <si>
    <t>Att_Adm_E2_Females_2007Cwm Taf HB</t>
  </si>
  <si>
    <t>Att_Adm_E2_Females_2007Rhondda Cynon Taf</t>
  </si>
  <si>
    <t>Att_Adm_E2_Females_2007Merthyr Tydfil</t>
  </si>
  <si>
    <t>Att_Adm_E2_Females_2007Aneurin Bevan HB</t>
  </si>
  <si>
    <t>Att_Adm_E2_Females_2007Caerphilly</t>
  </si>
  <si>
    <t>Att_Adm_E2_Females_2007Blaenau Gwent</t>
  </si>
  <si>
    <t>Att_Adm_E2_Females_2007Torfaen</t>
  </si>
  <si>
    <t>Att_Adm_E2_Females_2007Monmouthshire</t>
  </si>
  <si>
    <t>Att_Adm_E2_Females_2007Newport</t>
  </si>
  <si>
    <t>Att_Adm_E2_Females_2008Wales</t>
  </si>
  <si>
    <t>Att_Adm_E2_Females_2008Least deprived fifth</t>
  </si>
  <si>
    <t>Att_Adm_E2_Females_2008Next least deprived</t>
  </si>
  <si>
    <t>Att_Adm_E2_Females_2008Middle deprived</t>
  </si>
  <si>
    <t>Att_Adm_E2_Females_2008Next most deprived</t>
  </si>
  <si>
    <t>Att_Adm_E2_Females_2008Most deprived fifth</t>
  </si>
  <si>
    <t>Att_Adm_E2_Females_2008Betsi Cadwaladr UHB</t>
  </si>
  <si>
    <t>Att_Adm_E2_Females_2008Isle of Anglesey</t>
  </si>
  <si>
    <t>Att_Adm_E2_Females_2008Gwynedd</t>
  </si>
  <si>
    <t>Att_Adm_E2_Females_2008Conwy</t>
  </si>
  <si>
    <t>Att_Adm_E2_Females_2008Denbighshire</t>
  </si>
  <si>
    <t>Att_Adm_E2_Females_2008Flintshire</t>
  </si>
  <si>
    <t>Att_Adm_E2_Females_2008Wrexham</t>
  </si>
  <si>
    <t>Att_Adm_E2_Females_2008Powys THB</t>
  </si>
  <si>
    <t>Att_Adm_E2_Females_2008Hywel Dda HB</t>
  </si>
  <si>
    <t>Att_Adm_E2_Females_2008Ceredigion</t>
  </si>
  <si>
    <t>Att_Adm_E2_Females_2008Pembrokeshire</t>
  </si>
  <si>
    <t>Att_Adm_E2_Females_2008Carmarthenshire</t>
  </si>
  <si>
    <t>Att_Adm_E2_Females_2008ABM UHB</t>
  </si>
  <si>
    <t>Att_Adm_E2_Females_2008Swansea</t>
  </si>
  <si>
    <t>Att_Adm_E2_Females_2008Neath Port Talbot</t>
  </si>
  <si>
    <t>Att_Adm_E2_Females_2008Bridgend</t>
  </si>
  <si>
    <t>Att_Adm_E2_Females_2008Cardiff &amp; Vale UHB</t>
  </si>
  <si>
    <t>Att_Adm_E2_Females_2008The Vale of Glamorgan</t>
  </si>
  <si>
    <t>Att_Adm_E2_Females_2008Cardiff</t>
  </si>
  <si>
    <t>Att_Adm_E2_Females_2008Cwm Taf HB</t>
  </si>
  <si>
    <t>Att_Adm_E2_Females_2008Rhondda Cynon Taf</t>
  </si>
  <si>
    <t>Att_Adm_E2_Females_2008Merthyr Tydfil</t>
  </si>
  <si>
    <t>Att_Adm_E2_Females_2008Aneurin Bevan HB</t>
  </si>
  <si>
    <t>Att_Adm_E2_Females_2008Caerphilly</t>
  </si>
  <si>
    <t>Att_Adm_E2_Females_2008Blaenau Gwent</t>
  </si>
  <si>
    <t>Att_Adm_E2_Females_2008Torfaen</t>
  </si>
  <si>
    <t>Att_Adm_E2_Females_2008Monmouthshire</t>
  </si>
  <si>
    <t>Att_Adm_E2_Females_2008Newport</t>
  </si>
  <si>
    <t>Att_Adm_E2_Females_2009Wales</t>
  </si>
  <si>
    <t>Att_Adm_E2_Females_2009Least deprived fifth</t>
  </si>
  <si>
    <t>Att_Adm_E2_Females_2009Next least deprived</t>
  </si>
  <si>
    <t>Att_Adm_E2_Females_2009Middle deprived</t>
  </si>
  <si>
    <t>Att_Adm_E2_Females_2009Next most deprived</t>
  </si>
  <si>
    <t>Att_Adm_E2_Females_2009Most deprived fifth</t>
  </si>
  <si>
    <t>Att_Adm_E2_Females_2009Betsi Cadwaladr UHB</t>
  </si>
  <si>
    <t>Att_Adm_E2_Females_2009Isle of Anglesey</t>
  </si>
  <si>
    <t>Att_Adm_E2_Females_2009Gwynedd</t>
  </si>
  <si>
    <t>Att_Adm_E2_Females_2009Conwy</t>
  </si>
  <si>
    <t>Att_Adm_E2_Females_2009Denbighshire</t>
  </si>
  <si>
    <t>Att_Adm_E2_Females_2009Flintshire</t>
  </si>
  <si>
    <t>Att_Adm_E2_Females_2009Wrexham</t>
  </si>
  <si>
    <t>Att_Adm_E2_Females_2009Powys THB</t>
  </si>
  <si>
    <t>Att_Adm_E2_Females_2009Hywel Dda HB</t>
  </si>
  <si>
    <t>Att_Adm_E2_Females_2009Ceredigion</t>
  </si>
  <si>
    <t>Att_Adm_E2_Females_2009Pembrokeshire</t>
  </si>
  <si>
    <t>Att_Adm_E2_Females_2009Carmarthenshire</t>
  </si>
  <si>
    <t>Att_Adm_E2_Females_2009ABM UHB</t>
  </si>
  <si>
    <t>Att_Adm_E2_Females_2009Swansea</t>
  </si>
  <si>
    <t>Att_Adm_E2_Females_2009Neath Port Talbot</t>
  </si>
  <si>
    <t>Att_Adm_E2_Females_2009Bridgend</t>
  </si>
  <si>
    <t>Att_Adm_E2_Females_2009Cardiff &amp; Vale UHB</t>
  </si>
  <si>
    <t>Att_Adm_E2_Females_2009The Vale of Glamorgan</t>
  </si>
  <si>
    <t>Att_Adm_E2_Females_2009Cardiff</t>
  </si>
  <si>
    <t>Att_Adm_E2_Females_2009Cwm Taf HB</t>
  </si>
  <si>
    <t>Att_Adm_E2_Females_2009Rhondda Cynon Taf</t>
  </si>
  <si>
    <t>Att_Adm_E2_Females_2009Merthyr Tydfil</t>
  </si>
  <si>
    <t>Att_Adm_E2_Females_2009Aneurin Bevan HB</t>
  </si>
  <si>
    <t>Att_Adm_E2_Females_2009Caerphilly</t>
  </si>
  <si>
    <t>Att_Adm_E2_Females_2009Blaenau Gwent</t>
  </si>
  <si>
    <t>Att_Adm_E2_Females_2009Torfaen</t>
  </si>
  <si>
    <t>Att_Adm_E2_Females_2009Monmouthshire</t>
  </si>
  <si>
    <t>Att_Adm_E2_Females_2009Newport</t>
  </si>
  <si>
    <t>Att_Adm_E2_Females_2010Wales</t>
  </si>
  <si>
    <t>Att_Adm_E2_Females_2010Least deprived fifth</t>
  </si>
  <si>
    <t>Att_Adm_E2_Females_2010Next least deprived</t>
  </si>
  <si>
    <t>Att_Adm_E2_Females_2010Middle deprived</t>
  </si>
  <si>
    <t>Att_Adm_E2_Females_2010Next most deprived</t>
  </si>
  <si>
    <t>Att_Adm_E2_Females_2010Most deprived fifth</t>
  </si>
  <si>
    <t>Att_Adm_E2_Females_2010Betsi Cadwaladr UHB</t>
  </si>
  <si>
    <t>Att_Adm_E2_Females_2010Isle of Anglesey</t>
  </si>
  <si>
    <t>Att_Adm_E2_Females_2010Gwynedd</t>
  </si>
  <si>
    <t>Att_Adm_E2_Females_2010Conwy</t>
  </si>
  <si>
    <t>Att_Adm_E2_Females_2010Denbighshire</t>
  </si>
  <si>
    <t>Att_Adm_E2_Females_2010Flintshire</t>
  </si>
  <si>
    <t>Att_Adm_E2_Females_2010Wrexham</t>
  </si>
  <si>
    <t>Att_Adm_E2_Females_2010Powys THB</t>
  </si>
  <si>
    <t>Att_Adm_E2_Females_2010Hywel Dda HB</t>
  </si>
  <si>
    <t>Att_Adm_E2_Females_2010Ceredigion</t>
  </si>
  <si>
    <t>Att_Adm_E2_Females_2010Pembrokeshire</t>
  </si>
  <si>
    <t>Att_Adm_E2_Females_2010Carmarthenshire</t>
  </si>
  <si>
    <t>Att_Adm_E2_Females_2010ABM UHB</t>
  </si>
  <si>
    <t>Att_Adm_E2_Females_2010Swansea</t>
  </si>
  <si>
    <t>Att_Adm_E2_Females_2010Neath Port Talbot</t>
  </si>
  <si>
    <t>Att_Adm_E2_Females_2010Bridgend</t>
  </si>
  <si>
    <t>Att_Adm_E2_Females_2010Cardiff &amp; Vale UHB</t>
  </si>
  <si>
    <t>Att_Adm_E2_Females_2010The Vale of Glamorgan</t>
  </si>
  <si>
    <t>Att_Adm_E2_Females_2010Cardiff</t>
  </si>
  <si>
    <t>Att_Adm_E2_Females_2010Cwm Taf HB</t>
  </si>
  <si>
    <t>Att_Adm_E2_Females_2010Rhondda Cynon Taf</t>
  </si>
  <si>
    <t>Att_Adm_E2_Females_2010Merthyr Tydfil</t>
  </si>
  <si>
    <t>Att_Adm_E2_Females_2010Aneurin Bevan HB</t>
  </si>
  <si>
    <t>Att_Adm_E2_Females_2010Caerphilly</t>
  </si>
  <si>
    <t>Att_Adm_E2_Females_2010Blaenau Gwent</t>
  </si>
  <si>
    <t>Att_Adm_E2_Females_2010Torfaen</t>
  </si>
  <si>
    <t>Att_Adm_E2_Females_2010Monmouthshire</t>
  </si>
  <si>
    <t>Att_Adm_E2_Females_2010Newport</t>
  </si>
  <si>
    <t>Att_Adm_E2_Females_2011Wales</t>
  </si>
  <si>
    <t>Att_Adm_E2_Females_2011Least deprived fifth</t>
  </si>
  <si>
    <t>Att_Adm_E2_Females_2011Next least deprived</t>
  </si>
  <si>
    <t>Att_Adm_E2_Females_2011Middle deprived</t>
  </si>
  <si>
    <t>Att_Adm_E2_Females_2011Next most deprived</t>
  </si>
  <si>
    <t>Att_Adm_E2_Females_2011Most deprived fifth</t>
  </si>
  <si>
    <t>Att_Adm_E2_Females_2011Betsi Cadwaladr UHB</t>
  </si>
  <si>
    <t>Att_Adm_E2_Females_2011Isle of Anglesey</t>
  </si>
  <si>
    <t>Att_Adm_E2_Females_2011Gwynedd</t>
  </si>
  <si>
    <t>Att_Adm_E2_Females_2011Conwy</t>
  </si>
  <si>
    <t>Att_Adm_E2_Females_2011Denbighshire</t>
  </si>
  <si>
    <t>Att_Adm_E2_Females_2011Flintshire</t>
  </si>
  <si>
    <t>Att_Adm_E2_Females_2011Wrexham</t>
  </si>
  <si>
    <t>Att_Adm_E2_Females_2011Powys THB</t>
  </si>
  <si>
    <t>Att_Adm_E2_Females_2011Hywel Dda HB</t>
  </si>
  <si>
    <t>Att_Adm_E2_Females_2011Ceredigion</t>
  </si>
  <si>
    <t>Att_Adm_E2_Females_2011Pembrokeshire</t>
  </si>
  <si>
    <t>Att_Adm_E2_Females_2011Carmarthenshire</t>
  </si>
  <si>
    <t>Att_Adm_E2_Females_2011ABM UHB</t>
  </si>
  <si>
    <t>Att_Adm_E2_Females_2011Swansea</t>
  </si>
  <si>
    <t>Att_Adm_E2_Females_2011Neath Port Talbot</t>
  </si>
  <si>
    <t>Att_Adm_E2_Females_2011Bridgend</t>
  </si>
  <si>
    <t>Att_Adm_E2_Females_2011Cardiff &amp; Vale UHB</t>
  </si>
  <si>
    <t>Att_Adm_E2_Females_2011The Vale of Glamorgan</t>
  </si>
  <si>
    <t>Att_Adm_E2_Females_2011Cardiff</t>
  </si>
  <si>
    <t>Att_Adm_E2_Females_2011Cwm Taf HB</t>
  </si>
  <si>
    <t>Att_Adm_E2_Females_2011Rhondda Cynon Taf</t>
  </si>
  <si>
    <t>Att_Adm_E2_Females_2011Merthyr Tydfil</t>
  </si>
  <si>
    <t>Att_Adm_E2_Females_2011Aneurin Bevan HB</t>
  </si>
  <si>
    <t>Att_Adm_E2_Females_2011Caerphilly</t>
  </si>
  <si>
    <t>Att_Adm_E2_Females_2011Blaenau Gwent</t>
  </si>
  <si>
    <t>Att_Adm_E2_Females_2011Torfaen</t>
  </si>
  <si>
    <t>Att_Adm_E2_Females_2011Monmouthshire</t>
  </si>
  <si>
    <t>Att_Adm_E2_Females_2011Newport</t>
  </si>
  <si>
    <t>Att_Adm_E2_Females_2012Wales</t>
  </si>
  <si>
    <t>Att_Adm_E2_Females_2012Least deprived fifth</t>
  </si>
  <si>
    <t>Att_Adm_E2_Females_2012Next least deprived</t>
  </si>
  <si>
    <t>Att_Adm_E2_Females_2012Middle deprived</t>
  </si>
  <si>
    <t>Att_Adm_E2_Females_2012Next most deprived</t>
  </si>
  <si>
    <t>Att_Adm_E2_Females_2012Most deprived fifth</t>
  </si>
  <si>
    <t>Att_Adm_E2_Females_2012Betsi Cadwaladr UHB</t>
  </si>
  <si>
    <t>Att_Adm_E2_Females_2012Isle of Anglesey</t>
  </si>
  <si>
    <t>Att_Adm_E2_Females_2012Gwynedd</t>
  </si>
  <si>
    <t>Att_Adm_E2_Females_2012Conwy</t>
  </si>
  <si>
    <t>Att_Adm_E2_Females_2012Denbighshire</t>
  </si>
  <si>
    <t>Att_Adm_E2_Females_2012Flintshire</t>
  </si>
  <si>
    <t>Att_Adm_E2_Females_2012Wrexham</t>
  </si>
  <si>
    <t>Att_Adm_E2_Females_2012Powys THB</t>
  </si>
  <si>
    <t>Att_Adm_E2_Females_2012Hywel Dda HB</t>
  </si>
  <si>
    <t>Att_Adm_E2_Females_2012Ceredigion</t>
  </si>
  <si>
    <t>Att_Adm_E2_Females_2012Pembrokeshire</t>
  </si>
  <si>
    <t>Att_Adm_E2_Females_2012Carmarthenshire</t>
  </si>
  <si>
    <t>Att_Adm_E2_Females_2012ABM UHB</t>
  </si>
  <si>
    <t>Att_Adm_E2_Females_2012Swansea</t>
  </si>
  <si>
    <t>Att_Adm_E2_Females_2012Neath Port Talbot</t>
  </si>
  <si>
    <t>Att_Adm_E2_Females_2012Bridgend</t>
  </si>
  <si>
    <t>Att_Adm_E2_Females_2012Cardiff &amp; Vale UHB</t>
  </si>
  <si>
    <t>Att_Adm_E2_Females_2012The Vale of Glamorgan</t>
  </si>
  <si>
    <t>Att_Adm_E2_Females_2012Cardiff</t>
  </si>
  <si>
    <t>Att_Adm_E2_Females_2012Cwm Taf HB</t>
  </si>
  <si>
    <t>Att_Adm_E2_Females_2012Rhondda Cynon Taf</t>
  </si>
  <si>
    <t>Att_Adm_E2_Females_2012Merthyr Tydfil</t>
  </si>
  <si>
    <t>Att_Adm_E2_Females_2012Aneurin Bevan HB</t>
  </si>
  <si>
    <t>Att_Adm_E2_Females_2012Caerphilly</t>
  </si>
  <si>
    <t>Att_Adm_E2_Females_2012Blaenau Gwent</t>
  </si>
  <si>
    <t>Att_Adm_E2_Females_2012Torfaen</t>
  </si>
  <si>
    <t>Att_Adm_E2_Females_2012Monmouthshire</t>
  </si>
  <si>
    <t>Att_Adm_E2_Females_2012Newport</t>
  </si>
  <si>
    <t>Sp_Adm_All_Males_2012England</t>
  </si>
  <si>
    <t>2012</t>
  </si>
  <si>
    <t>Sp_Adm_All_Females_2012England</t>
  </si>
  <si>
    <t>Sp_Adm_U18_Persons_2010England</t>
  </si>
  <si>
    <t>2010</t>
  </si>
  <si>
    <t>Att_Adm_P1_Males_2012England</t>
  </si>
  <si>
    <t>Att_Adm_P1_Females_2012England</t>
  </si>
  <si>
    <t>Att_Adm_P2_Males_2012England</t>
  </si>
  <si>
    <t>Att_Adm_P2_Females_2012England</t>
  </si>
  <si>
    <t>Att_Adm_E1_Persons_2012England</t>
  </si>
  <si>
    <t>Att_Adm_E2_Persons_2012England</t>
  </si>
  <si>
    <t>Sp_Adm_U18_Females_2002Wales</t>
  </si>
  <si>
    <t>Sp_Adm_U18_Females_2002Betsi Cadwaladr UHB</t>
  </si>
  <si>
    <t>Sp_Adm_U18_Females_2002Isle of Anglesey</t>
  </si>
  <si>
    <t>Sp_Adm_U18_Females_2002Gwynedd</t>
  </si>
  <si>
    <t>Sp_Adm_U18_Females_2002Conwy</t>
  </si>
  <si>
    <t>Sp_Adm_U18_Females_2002Denbighshire</t>
  </si>
  <si>
    <t>Sp_Adm_U18_Females_2002Flintshire</t>
  </si>
  <si>
    <t>Sp_Adm_U18_Females_2002Wrexham</t>
  </si>
  <si>
    <t>Sp_Adm_U18_Females_2002Powys THB</t>
  </si>
  <si>
    <t>Sp_Adm_U18_Females_2002Hywel Dda HB</t>
  </si>
  <si>
    <t>Sp_Adm_U18_Females_2002Ceredigion</t>
  </si>
  <si>
    <t>Sp_Adm_U18_Females_2002Pembrokeshire</t>
  </si>
  <si>
    <t>Sp_Adm_U18_Females_2002Carmarthenshire</t>
  </si>
  <si>
    <t>Sp_Adm_U18_Females_2002ABM UHB</t>
  </si>
  <si>
    <t>Sp_Adm_U18_Females_2002Swansea</t>
  </si>
  <si>
    <t>Sp_Adm_U18_Females_2002Neath Port Talbot</t>
  </si>
  <si>
    <t>Sp_Adm_U18_Females_2002Bridgend</t>
  </si>
  <si>
    <t>Sp_Adm_U18_Females_2002Cardiff &amp; Vale UHB</t>
  </si>
  <si>
    <t>Sp_Adm_U18_Females_2002The Vale of Glamorgan</t>
  </si>
  <si>
    <t>Sp_Adm_U18_Females_2002Cardiff</t>
  </si>
  <si>
    <t>Sp_Adm_U18_Females_2002Cwm Taf HB</t>
  </si>
  <si>
    <t>Sp_Adm_U18_Females_2002Rhondda Cynon Taf</t>
  </si>
  <si>
    <t>Sp_Adm_U18_Females_2002Merthyr Tydfil</t>
  </si>
  <si>
    <t>Sp_Adm_U18_Females_2002Aneurin Bevan HB</t>
  </si>
  <si>
    <t>Sp_Adm_U18_Females_2002Caerphilly</t>
  </si>
  <si>
    <t>Sp_Adm_U18_Females_2002Blaenau Gwent</t>
  </si>
  <si>
    <t>Sp_Adm_U18_Females_2002Torfaen</t>
  </si>
  <si>
    <t>Sp_Adm_U18_Females_2002Monmouthshire</t>
  </si>
  <si>
    <t>Sp_Adm_U18_Females_2002Newport</t>
  </si>
  <si>
    <t>Sp_Adm_U18_Females_2003Wales</t>
  </si>
  <si>
    <t>Sp_Adm_U18_Females_2003Betsi Cadwaladr UHB</t>
  </si>
  <si>
    <t>Sp_Adm_U18_Females_2003Isle of Anglesey</t>
  </si>
  <si>
    <t>Sp_Adm_U18_Females_2003Gwynedd</t>
  </si>
  <si>
    <t>Sp_Adm_U18_Females_2003Conwy</t>
  </si>
  <si>
    <t>Sp_Adm_U18_Females_2003Denbighshire</t>
  </si>
  <si>
    <t>Sp_Adm_U18_Females_2003Flintshire</t>
  </si>
  <si>
    <t>Sp_Adm_U18_Females_2003Wrexham</t>
  </si>
  <si>
    <t>Sp_Adm_U18_Females_2003Powys THB</t>
  </si>
  <si>
    <t>Sp_Adm_U18_Females_2003Hywel Dda HB</t>
  </si>
  <si>
    <t>Sp_Adm_U18_Females_2003Ceredigion</t>
  </si>
  <si>
    <t>Sp_Adm_U18_Females_2003Pembrokeshire</t>
  </si>
  <si>
    <t>Sp_Adm_U18_Females_2003Carmarthenshire</t>
  </si>
  <si>
    <t>Sp_Adm_U18_Females_2003ABM UHB</t>
  </si>
  <si>
    <t>Sp_Adm_U18_Females_2003Swansea</t>
  </si>
  <si>
    <t>Sp_Adm_U18_Females_2003Neath Port Talbot</t>
  </si>
  <si>
    <t>Sp_Adm_U18_Females_2003Bridgend</t>
  </si>
  <si>
    <t>Sp_Adm_U18_Females_2003Cardiff &amp; Vale UHB</t>
  </si>
  <si>
    <t>Sp_Adm_U18_Females_2003The Vale of Glamorgan</t>
  </si>
  <si>
    <t>Sp_Adm_U18_Females_2003Cardiff</t>
  </si>
  <si>
    <t>Sp_Adm_U18_Females_2003Cwm Taf HB</t>
  </si>
  <si>
    <t>Sp_Adm_U18_Females_2003Rhondda Cynon Taf</t>
  </si>
  <si>
    <t>Sp_Adm_U18_Females_2003Merthyr Tydfil</t>
  </si>
  <si>
    <t>Sp_Adm_U18_Females_2003Aneurin Bevan HB</t>
  </si>
  <si>
    <t>Sp_Adm_U18_Females_2003Caerphilly</t>
  </si>
  <si>
    <t>Sp_Adm_U18_Females_2003Blaenau Gwent</t>
  </si>
  <si>
    <t>Sp_Adm_U18_Females_2003Torfaen</t>
  </si>
  <si>
    <t>Sp_Adm_U18_Females_2003Monmouthshire</t>
  </si>
  <si>
    <t>Sp_Adm_U18_Females_2003Newport</t>
  </si>
  <si>
    <t>Sp_Adm_U18_Females_2004Wales</t>
  </si>
  <si>
    <t>Sp_Adm_U18_Females_2004Betsi Cadwaladr UHB</t>
  </si>
  <si>
    <t>Sp_Adm_U18_Females_2004Isle of Anglesey</t>
  </si>
  <si>
    <t>Sp_Adm_U18_Females_2004Gwynedd</t>
  </si>
  <si>
    <t>Sp_Adm_U18_Females_2004Conwy</t>
  </si>
  <si>
    <t>Sp_Adm_U18_Females_2004Denbighshire</t>
  </si>
  <si>
    <t>Sp_Adm_U18_Females_2004Flintshire</t>
  </si>
  <si>
    <t>Sp_Adm_U18_Females_2004Wrexham</t>
  </si>
  <si>
    <t>Sp_Adm_U18_Females_2004Powys THB</t>
  </si>
  <si>
    <t>Sp_Adm_U18_Females_2004Hywel Dda HB</t>
  </si>
  <si>
    <t>Sp_Adm_U18_Females_2004Ceredigion</t>
  </si>
  <si>
    <t>Sp_Adm_U18_Females_2004Pembrokeshire</t>
  </si>
  <si>
    <t>Sp_Adm_U18_Females_2004Carmarthenshire</t>
  </si>
  <si>
    <t>Sp_Adm_U18_Females_2004ABM UHB</t>
  </si>
  <si>
    <t>Sp_Adm_U18_Females_2004Swansea</t>
  </si>
  <si>
    <t>Sp_Adm_U18_Females_2004Neath Port Talbot</t>
  </si>
  <si>
    <t>Sp_Adm_U18_Females_2004Bridgend</t>
  </si>
  <si>
    <t>Sp_Adm_U18_Females_2004Cardiff &amp; Vale UHB</t>
  </si>
  <si>
    <t>Sp_Adm_U18_Females_2004The Vale of Glamorgan</t>
  </si>
  <si>
    <t>Sp_Adm_U18_Females_2004Cardiff</t>
  </si>
  <si>
    <t>Sp_Adm_U18_Females_2004Cwm Taf HB</t>
  </si>
  <si>
    <t>Sp_Adm_U18_Females_2004Rhondda Cynon Taf</t>
  </si>
  <si>
    <t>Sp_Adm_U18_Females_2004Merthyr Tydfil</t>
  </si>
  <si>
    <t>Sp_Adm_U18_Females_2004Aneurin Bevan HB</t>
  </si>
  <si>
    <t>Sp_Adm_U18_Females_2004Caerphilly</t>
  </si>
  <si>
    <t>Sp_Adm_U18_Females_2004Blaenau Gwent</t>
  </si>
  <si>
    <t>Sp_Adm_U18_Females_2004Torfaen</t>
  </si>
  <si>
    <t>Sp_Adm_U18_Females_2004Monmouthshire</t>
  </si>
  <si>
    <t>Sp_Adm_U18_Females_2004Newport</t>
  </si>
  <si>
    <t>Sp_Adm_U18_Females_2005Wales</t>
  </si>
  <si>
    <t>Sp_Adm_U18_Females_2005Betsi Cadwaladr UHB</t>
  </si>
  <si>
    <t>Sp_Adm_U18_Females_2005Isle of Anglesey</t>
  </si>
  <si>
    <t>Sp_Adm_U18_Females_2005Gwynedd</t>
  </si>
  <si>
    <t>Sp_Adm_U18_Females_2005Conwy</t>
  </si>
  <si>
    <t>Sp_Adm_U18_Females_2005Denbighshire</t>
  </si>
  <si>
    <t>Sp_Adm_U18_Females_2005Flintshire</t>
  </si>
  <si>
    <t>Sp_Adm_U18_Females_2005Wrexham</t>
  </si>
  <si>
    <t>Sp_Adm_U18_Females_2005Powys THB</t>
  </si>
  <si>
    <t>Sp_Adm_U18_Females_2005Hywel Dda HB</t>
  </si>
  <si>
    <t>Sp_Adm_U18_Females_2005Ceredigion</t>
  </si>
  <si>
    <t>Sp_Adm_U18_Females_2005Pembrokeshire</t>
  </si>
  <si>
    <t>Sp_Adm_U18_Females_2005Carmarthenshire</t>
  </si>
  <si>
    <t>Sp_Adm_U18_Females_2005ABM UHB</t>
  </si>
  <si>
    <t>Sp_Adm_U18_Females_2005Swansea</t>
  </si>
  <si>
    <t>Sp_Adm_U18_Females_2005Neath Port Talbot</t>
  </si>
  <si>
    <t>Sp_Adm_U18_Females_2005Bridgend</t>
  </si>
  <si>
    <t>Sp_Adm_U18_Females_2005Cardiff &amp; Vale UHB</t>
  </si>
  <si>
    <t>Sp_Adm_U18_Females_2005The Vale of Glamorgan</t>
  </si>
  <si>
    <t>Sp_Adm_U18_Females_2005Cardiff</t>
  </si>
  <si>
    <t>Sp_Adm_U18_Females_2005Cwm Taf HB</t>
  </si>
  <si>
    <t>Sp_Adm_U18_Females_2005Rhondda Cynon Taf</t>
  </si>
  <si>
    <t>Sp_Adm_U18_Females_2005Merthyr Tydfil</t>
  </si>
  <si>
    <t>Sp_Adm_U18_Females_2005Aneurin Bevan HB</t>
  </si>
  <si>
    <t>Sp_Adm_U18_Females_2005Caerphilly</t>
  </si>
  <si>
    <t>Sp_Adm_U18_Females_2005Blaenau Gwent</t>
  </si>
  <si>
    <t>Sp_Adm_U18_Females_2005Torfaen</t>
  </si>
  <si>
    <t>Sp_Adm_U18_Females_2005Monmouthshire</t>
  </si>
  <si>
    <t>Sp_Adm_U18_Females_2005Newport</t>
  </si>
  <si>
    <t>Sp_Adm_U18_Females_2006Wales</t>
  </si>
  <si>
    <t>Sp_Adm_U18_Females_2006Betsi Cadwaladr UHB</t>
  </si>
  <si>
    <t>Sp_Adm_U18_Females_2006Isle of Anglesey</t>
  </si>
  <si>
    <t>Sp_Adm_U18_Females_2006Gwynedd</t>
  </si>
  <si>
    <t>Sp_Adm_U18_Females_2006Conwy</t>
  </si>
  <si>
    <t>Sp_Adm_U18_Females_2006Denbighshire</t>
  </si>
  <si>
    <t>Sp_Adm_U18_Females_2006Flintshire</t>
  </si>
  <si>
    <t>Sp_Adm_U18_Females_2006Wrexham</t>
  </si>
  <si>
    <t>Sp_Adm_U18_Females_2006Powys THB</t>
  </si>
  <si>
    <t>Sp_Adm_U18_Females_2006Hywel Dda HB</t>
  </si>
  <si>
    <t>Sp_Adm_U18_Females_2006Ceredigion</t>
  </si>
  <si>
    <t>Sp_Adm_U18_Females_2006Pembrokeshire</t>
  </si>
  <si>
    <t>Sp_Adm_U18_Females_2006Carmarthenshire</t>
  </si>
  <si>
    <t>Sp_Adm_U18_Females_2006ABM UHB</t>
  </si>
  <si>
    <t>Sp_Adm_U18_Females_2006Swansea</t>
  </si>
  <si>
    <t>Sp_Adm_U18_Females_2006Neath Port Talbot</t>
  </si>
  <si>
    <t>Sp_Adm_U18_Females_2006Bridgend</t>
  </si>
  <si>
    <t>Sp_Adm_U18_Females_2006Cardiff &amp; Vale UHB</t>
  </si>
  <si>
    <t>Sp_Adm_U18_Females_2006The Vale of Glamorgan</t>
  </si>
  <si>
    <t>Sp_Adm_U18_Females_2006Cardiff</t>
  </si>
  <si>
    <t>Sp_Adm_U18_Females_2006Cwm Taf HB</t>
  </si>
  <si>
    <t>Sp_Adm_U18_Females_2006Rhondda Cynon Taf</t>
  </si>
  <si>
    <t>Sp_Adm_U18_Females_2006Merthyr Tydfil</t>
  </si>
  <si>
    <t>Sp_Adm_U18_Females_2006Aneurin Bevan HB</t>
  </si>
  <si>
    <t>Sp_Adm_U18_Females_2006Caerphilly</t>
  </si>
  <si>
    <t>Sp_Adm_U18_Females_2006Blaenau Gwent</t>
  </si>
  <si>
    <t>Sp_Adm_U18_Females_2006Torfaen</t>
  </si>
  <si>
    <t>Sp_Adm_U18_Females_2006Monmouthshire</t>
  </si>
  <si>
    <t>Sp_Adm_U18_Females_2006Newport</t>
  </si>
  <si>
    <t>Sp_Adm_U18_Females_2007Wales</t>
  </si>
  <si>
    <t>Sp_Adm_U18_Females_2007Betsi Cadwaladr UHB</t>
  </si>
  <si>
    <t>Sp_Adm_U18_Females_2007Isle of Anglesey</t>
  </si>
  <si>
    <t>Sp_Adm_U18_Females_2007Gwynedd</t>
  </si>
  <si>
    <t>Sp_Adm_U18_Females_2007Conwy</t>
  </si>
  <si>
    <t>Sp_Adm_U18_Females_2007Denbighshire</t>
  </si>
  <si>
    <t>Sp_Adm_U18_Females_2007Flintshire</t>
  </si>
  <si>
    <t>Sp_Adm_U18_Females_2007Wrexham</t>
  </si>
  <si>
    <t>Sp_Adm_U18_Females_2007Powys THB</t>
  </si>
  <si>
    <t>Sp_Adm_U18_Females_2007Hywel Dda HB</t>
  </si>
  <si>
    <t>Sp_Adm_U18_Females_2007Ceredigion</t>
  </si>
  <si>
    <t>Sp_Adm_U18_Females_2007Pembrokeshire</t>
  </si>
  <si>
    <t>Sp_Adm_U18_Females_2007Carmarthenshire</t>
  </si>
  <si>
    <t>Sp_Adm_U18_Females_2007ABM UHB</t>
  </si>
  <si>
    <t>Sp_Adm_U18_Females_2007Swansea</t>
  </si>
  <si>
    <t>Sp_Adm_U18_Females_2007Neath Port Talbot</t>
  </si>
  <si>
    <t>Sp_Adm_U18_Females_2007Bridgend</t>
  </si>
  <si>
    <t>Sp_Adm_U18_Females_2007Cardiff &amp; Vale UHB</t>
  </si>
  <si>
    <t>Sp_Adm_U18_Females_2007The Vale of Glamorgan</t>
  </si>
  <si>
    <t>Sp_Adm_U18_Females_2007Cardiff</t>
  </si>
  <si>
    <t>Sp_Adm_U18_Females_2007Cwm Taf HB</t>
  </si>
  <si>
    <t>Sp_Adm_U18_Females_2007Rhondda Cynon Taf</t>
  </si>
  <si>
    <t>Sp_Adm_U18_Females_2007Merthyr Tydfil</t>
  </si>
  <si>
    <t>Sp_Adm_U18_Females_2007Aneurin Bevan HB</t>
  </si>
  <si>
    <t>Sp_Adm_U18_Females_2007Caerphilly</t>
  </si>
  <si>
    <t>Sp_Adm_U18_Females_2007Blaenau Gwent</t>
  </si>
  <si>
    <t>Sp_Adm_U18_Females_2007Torfaen</t>
  </si>
  <si>
    <t>Sp_Adm_U18_Females_2007Monmouthshire</t>
  </si>
  <si>
    <t>Sp_Adm_U18_Females_2007Newport</t>
  </si>
  <si>
    <t>Sp_Adm_U18_Females_2008Wales</t>
  </si>
  <si>
    <t>Sp_Adm_U18_Females_2008Betsi Cadwaladr UHB</t>
  </si>
  <si>
    <t>Sp_Adm_U18_Females_2008Isle of Anglesey</t>
  </si>
  <si>
    <t>Sp_Adm_U18_Females_2008Gwynedd</t>
  </si>
  <si>
    <t>Sp_Adm_U18_Females_2008Conwy</t>
  </si>
  <si>
    <t>Sp_Adm_U18_Females_2008Denbighshire</t>
  </si>
  <si>
    <t>Sp_Adm_U18_Females_2008Flintshire</t>
  </si>
  <si>
    <t>Sp_Adm_U18_Females_2008Wrexham</t>
  </si>
  <si>
    <t>Sp_Adm_U18_Females_2008Powys THB</t>
  </si>
  <si>
    <t>Sp_Adm_U18_Females_2008Hywel Dda HB</t>
  </si>
  <si>
    <t>Sp_Adm_U18_Females_2008Ceredigion</t>
  </si>
  <si>
    <t>Sp_Adm_U18_Females_2008Pembrokeshire</t>
  </si>
  <si>
    <t>Sp_Adm_U18_Females_2008Carmarthenshire</t>
  </si>
  <si>
    <t>Sp_Adm_U18_Females_2008ABM UHB</t>
  </si>
  <si>
    <t>Sp_Adm_U18_Females_2008Swansea</t>
  </si>
  <si>
    <t>Sp_Adm_U18_Females_2008Neath Port Talbot</t>
  </si>
  <si>
    <t>Sp_Adm_U18_Females_2008Bridgend</t>
  </si>
  <si>
    <t>Sp_Adm_U18_Females_2008Cardiff &amp; Vale UHB</t>
  </si>
  <si>
    <t>Sp_Adm_U18_Females_2008The Vale of Glamorgan</t>
  </si>
  <si>
    <t>Sp_Adm_U18_Females_2008Cardiff</t>
  </si>
  <si>
    <t>Sp_Adm_U18_Females_2008Cwm Taf HB</t>
  </si>
  <si>
    <t>Sp_Adm_U18_Females_2008Rhondda Cynon Taf</t>
  </si>
  <si>
    <t>Sp_Adm_U18_Females_2008Merthyr Tydfil</t>
  </si>
  <si>
    <t>Sp_Adm_U18_Females_2008Aneurin Bevan HB</t>
  </si>
  <si>
    <t>Sp_Adm_U18_Females_2008Caerphilly</t>
  </si>
  <si>
    <t>Sp_Adm_U18_Females_2008Blaenau Gwent</t>
  </si>
  <si>
    <t>Sp_Adm_U18_Females_2008Torfaen</t>
  </si>
  <si>
    <t>Sp_Adm_U18_Females_2008Monmouthshire</t>
  </si>
  <si>
    <t>Sp_Adm_U18_Females_2008Newport</t>
  </si>
  <si>
    <t>Sp_Adm_U18_Females_2009Wales</t>
  </si>
  <si>
    <t>Sp_Adm_U18_Females_2009Betsi Cadwaladr UHB</t>
  </si>
  <si>
    <t>Sp_Adm_U18_Females_2009Isle of Anglesey</t>
  </si>
  <si>
    <t>Sp_Adm_U18_Females_2009Gwynedd</t>
  </si>
  <si>
    <t>Sp_Adm_U18_Females_2009Conwy</t>
  </si>
  <si>
    <t>Sp_Adm_U18_Females_2009Denbighshire</t>
  </si>
  <si>
    <t>Sp_Adm_U18_Females_2009Flintshire</t>
  </si>
  <si>
    <t>Sp_Adm_U18_Females_2009Wrexham</t>
  </si>
  <si>
    <t>Sp_Adm_U18_Females_2009Powys THB</t>
  </si>
  <si>
    <t>Sp_Adm_U18_Females_2009Hywel Dda HB</t>
  </si>
  <si>
    <t>Sp_Adm_U18_Females_2009Ceredigion</t>
  </si>
  <si>
    <t>Sp_Adm_U18_Females_2009Pembrokeshire</t>
  </si>
  <si>
    <t>Sp_Adm_U18_Females_2009Carmarthenshire</t>
  </si>
  <si>
    <t>Sp_Adm_U18_Females_2009ABM UHB</t>
  </si>
  <si>
    <t>Sp_Adm_U18_Females_2009Swansea</t>
  </si>
  <si>
    <t>Sp_Adm_U18_Females_2009Neath Port Talbot</t>
  </si>
  <si>
    <t>Sp_Adm_U18_Females_2009Bridgend</t>
  </si>
  <si>
    <t>Sp_Adm_U18_Females_2009Cardiff &amp; Vale UHB</t>
  </si>
  <si>
    <t>Sp_Adm_U18_Females_2009The Vale of Glamorgan</t>
  </si>
  <si>
    <t>Sp_Adm_U18_Females_2009Cardiff</t>
  </si>
  <si>
    <t>Sp_Adm_U18_Females_2009Cwm Taf HB</t>
  </si>
  <si>
    <t>Sp_Adm_U18_Females_2009Rhondda Cynon Taf</t>
  </si>
  <si>
    <t>Sp_Adm_U18_Females_2009Merthyr Tydfil</t>
  </si>
  <si>
    <t>Sp_Adm_U18_Females_2009Aneurin Bevan HB</t>
  </si>
  <si>
    <t>Sp_Adm_U18_Females_2009Caerphilly</t>
  </si>
  <si>
    <t>Sp_Adm_U18_Females_2009Blaenau Gwent</t>
  </si>
  <si>
    <t>Sp_Adm_U18_Females_2009Torfaen</t>
  </si>
  <si>
    <t>Sp_Adm_U18_Females_2009Monmouthshire</t>
  </si>
  <si>
    <t>Sp_Adm_U18_Females_2009Newport</t>
  </si>
  <si>
    <t>Sp_Adm_U18_Females_2010Wales</t>
  </si>
  <si>
    <t>Sp_Adm_U18_Females_2010Betsi Cadwaladr UHB</t>
  </si>
  <si>
    <t>Sp_Adm_U18_Females_2010Isle of Anglesey</t>
  </si>
  <si>
    <t>Sp_Adm_U18_Females_2010Gwynedd</t>
  </si>
  <si>
    <t>Sp_Adm_U18_Females_2010Conwy</t>
  </si>
  <si>
    <t>Sp_Adm_U18_Females_2010Denbighshire</t>
  </si>
  <si>
    <t>Sp_Adm_U18_Females_2010Flintshire</t>
  </si>
  <si>
    <t>Sp_Adm_U18_Females_2010Wrexham</t>
  </si>
  <si>
    <t>Sp_Adm_U18_Females_2010Powys THB</t>
  </si>
  <si>
    <t>Sp_Adm_U18_Females_2010Hywel Dda HB</t>
  </si>
  <si>
    <t>Sp_Adm_U18_Females_2010Ceredigion</t>
  </si>
  <si>
    <t>Sp_Adm_U18_Females_2010Pembrokeshire</t>
  </si>
  <si>
    <t>Sp_Adm_U18_Females_2010Carmarthenshire</t>
  </si>
  <si>
    <t>Sp_Adm_U18_Females_2010ABM UHB</t>
  </si>
  <si>
    <t>Sp_Adm_U18_Females_2010Swansea</t>
  </si>
  <si>
    <t>Sp_Adm_U18_Females_2010Neath Port Talbot</t>
  </si>
  <si>
    <t>Sp_Adm_U18_Females_2010Bridgend</t>
  </si>
  <si>
    <t>Sp_Adm_U18_Females_2010Cardiff &amp; Vale UHB</t>
  </si>
  <si>
    <t>Sp_Adm_U18_Females_2010The Vale of Glamorgan</t>
  </si>
  <si>
    <t>Sp_Adm_U18_Females_2010Cardiff</t>
  </si>
  <si>
    <t>Sp_Adm_U18_Females_2010Cwm Taf HB</t>
  </si>
  <si>
    <t>Sp_Adm_U18_Females_2010Rhondda Cynon Taf</t>
  </si>
  <si>
    <t>Sp_Adm_U18_Females_2010Merthyr Tydfil</t>
  </si>
  <si>
    <t>Sp_Adm_U18_Females_2010Aneurin Bevan HB</t>
  </si>
  <si>
    <t>Sp_Adm_U18_Females_2010Caerphilly</t>
  </si>
  <si>
    <t>Sp_Adm_U18_Females_2010Blaenau Gwent</t>
  </si>
  <si>
    <t>Sp_Adm_U18_Females_2010Torfaen</t>
  </si>
  <si>
    <t>Sp_Adm_U18_Females_2010Monmouthshire</t>
  </si>
  <si>
    <t>Sp_Adm_U18_Females_2010Newport</t>
  </si>
  <si>
    <t>Sp_Adm_U18_Males_2002Wales</t>
  </si>
  <si>
    <t>Sp_Adm_U18_Males_2002Betsi Cadwaladr UHB</t>
  </si>
  <si>
    <t>Sp_Adm_U18_Males_2002Isle of Anglesey</t>
  </si>
  <si>
    <t>Sp_Adm_U18_Males_2002Gwynedd</t>
  </si>
  <si>
    <t>Sp_Adm_U18_Males_2002Conwy</t>
  </si>
  <si>
    <t>Sp_Adm_U18_Males_2002Denbighshire</t>
  </si>
  <si>
    <t>Sp_Adm_U18_Males_2002Flintshire</t>
  </si>
  <si>
    <t>Sp_Adm_U18_Males_2002Wrexham</t>
  </si>
  <si>
    <t>Sp_Adm_U18_Males_2002Powys THB</t>
  </si>
  <si>
    <t>Sp_Adm_U18_Males_2002Hywel Dda HB</t>
  </si>
  <si>
    <t>Sp_Adm_U18_Males_2002Ceredigion</t>
  </si>
  <si>
    <t>Sp_Adm_U18_Males_2002Pembrokeshire</t>
  </si>
  <si>
    <t>Sp_Adm_U18_Males_2002Carmarthenshire</t>
  </si>
  <si>
    <t>Sp_Adm_U18_Males_2002ABM UHB</t>
  </si>
  <si>
    <t>Sp_Adm_U18_Males_2002Swansea</t>
  </si>
  <si>
    <t>Sp_Adm_U18_Males_2002Neath Port Talbot</t>
  </si>
  <si>
    <t>Sp_Adm_U18_Males_2002Bridgend</t>
  </si>
  <si>
    <t>Sp_Adm_U18_Males_2002Cardiff &amp; Vale UHB</t>
  </si>
  <si>
    <t>Sp_Adm_U18_Males_2002The Vale of Glamorgan</t>
  </si>
  <si>
    <t>Sp_Adm_U18_Males_2002Cardiff</t>
  </si>
  <si>
    <t>Sp_Adm_U18_Males_2002Cwm Taf HB</t>
  </si>
  <si>
    <t>Sp_Adm_U18_Males_2002Rhondda Cynon Taf</t>
  </si>
  <si>
    <t>Sp_Adm_U18_Males_2002Merthyr Tydfil</t>
  </si>
  <si>
    <t>Sp_Adm_U18_Males_2002Aneurin Bevan HB</t>
  </si>
  <si>
    <t>Sp_Adm_U18_Males_2002Caerphilly</t>
  </si>
  <si>
    <t>Sp_Adm_U18_Males_2002Blaenau Gwent</t>
  </si>
  <si>
    <t>Sp_Adm_U18_Males_2002Torfaen</t>
  </si>
  <si>
    <t>Sp_Adm_U18_Males_2002Monmouthshire</t>
  </si>
  <si>
    <t>Sp_Adm_U18_Males_2002Newport</t>
  </si>
  <si>
    <t>Sp_Adm_U18_Males_2003Wales</t>
  </si>
  <si>
    <t>Sp_Adm_U18_Males_2003Betsi Cadwaladr UHB</t>
  </si>
  <si>
    <t>Sp_Adm_U18_Males_2003Isle of Anglesey</t>
  </si>
  <si>
    <t>Sp_Adm_U18_Males_2003Gwynedd</t>
  </si>
  <si>
    <t>Sp_Adm_U18_Males_2003Conwy</t>
  </si>
  <si>
    <t>Sp_Adm_U18_Males_2003Denbighshire</t>
  </si>
  <si>
    <t>Sp_Adm_U18_Males_2003Flintshire</t>
  </si>
  <si>
    <t>Sp_Adm_U18_Males_2003Wrexham</t>
  </si>
  <si>
    <t>Sp_Adm_U18_Males_2003Powys THB</t>
  </si>
  <si>
    <t>Sp_Adm_U18_Males_2003Hywel Dda HB</t>
  </si>
  <si>
    <t>Sp_Adm_U18_Males_2003Ceredigion</t>
  </si>
  <si>
    <t>Sp_Adm_U18_Males_2003Pembrokeshire</t>
  </si>
  <si>
    <t>Sp_Adm_U18_Males_2003Carmarthenshire</t>
  </si>
  <si>
    <t>Sp_Adm_U18_Males_2003ABM UHB</t>
  </si>
  <si>
    <t>Sp_Adm_U18_Males_2003Swansea</t>
  </si>
  <si>
    <t>Sp_Adm_U18_Males_2003Neath Port Talbot</t>
  </si>
  <si>
    <t>Sp_Adm_U18_Males_2003Bridgend</t>
  </si>
  <si>
    <t>Sp_Adm_U18_Males_2003Cardiff &amp; Vale UHB</t>
  </si>
  <si>
    <t>Sp_Adm_U18_Males_2003The Vale of Glamorgan</t>
  </si>
  <si>
    <t>Sp_Adm_U18_Males_2003Cardiff</t>
  </si>
  <si>
    <t>Sp_Adm_U18_Males_2003Cwm Taf HB</t>
  </si>
  <si>
    <t>Sp_Adm_U18_Males_2003Rhondda Cynon Taf</t>
  </si>
  <si>
    <t>Sp_Adm_U18_Males_2003Merthyr Tydfil</t>
  </si>
  <si>
    <t>Sp_Adm_U18_Males_2003Aneurin Bevan HB</t>
  </si>
  <si>
    <t>Sp_Adm_U18_Males_2003Caerphilly</t>
  </si>
  <si>
    <t>Sp_Adm_U18_Males_2003Blaenau Gwent</t>
  </si>
  <si>
    <t>Sp_Adm_U18_Males_2003Torfaen</t>
  </si>
  <si>
    <t>Sp_Adm_U18_Males_2003Monmouthshire</t>
  </si>
  <si>
    <t>Sp_Adm_U18_Males_2003Newport</t>
  </si>
  <si>
    <t>Sp_Adm_U18_Males_2004Wales</t>
  </si>
  <si>
    <t>Sp_Adm_U18_Males_2004Betsi Cadwaladr UHB</t>
  </si>
  <si>
    <t>Sp_Adm_U18_Males_2004Isle of Anglesey</t>
  </si>
  <si>
    <t>Sp_Adm_U18_Males_2004Gwynedd</t>
  </si>
  <si>
    <t>Sp_Adm_U18_Males_2004Conwy</t>
  </si>
  <si>
    <t>Sp_Adm_U18_Males_2004Denbighshire</t>
  </si>
  <si>
    <t>Sp_Adm_U18_Males_2004Flintshire</t>
  </si>
  <si>
    <t>Sp_Adm_U18_Males_2004Wrexham</t>
  </si>
  <si>
    <t>Sp_Adm_U18_Males_2004Powys THB</t>
  </si>
  <si>
    <t>Sp_Adm_U18_Males_2004Hywel Dda HB</t>
  </si>
  <si>
    <t>Sp_Adm_U18_Males_2004Ceredigion</t>
  </si>
  <si>
    <t>Sp_Adm_U18_Males_2004Pembrokeshire</t>
  </si>
  <si>
    <t>Sp_Adm_U18_Males_2004Carmarthenshire</t>
  </si>
  <si>
    <t>Sp_Adm_U18_Males_2004ABM UHB</t>
  </si>
  <si>
    <t>Sp_Adm_U18_Males_2004Swansea</t>
  </si>
  <si>
    <t>Sp_Adm_U18_Males_2004Neath Port Talbot</t>
  </si>
  <si>
    <t>Sp_Adm_U18_Males_2004Bridgend</t>
  </si>
  <si>
    <t>Sp_Adm_U18_Males_2004Cardiff &amp; Vale UHB</t>
  </si>
  <si>
    <t>Sp_Adm_U18_Males_2004The Vale of Glamorgan</t>
  </si>
  <si>
    <t>Sp_Adm_U18_Males_2004Cardiff</t>
  </si>
  <si>
    <t>Sp_Adm_U18_Males_2004Cwm Taf HB</t>
  </si>
  <si>
    <t>Sp_Adm_U18_Males_2004Rhondda Cynon Taf</t>
  </si>
  <si>
    <t>Sp_Adm_U18_Males_2004Merthyr Tydfil</t>
  </si>
  <si>
    <t>Sp_Adm_U18_Males_2004Aneurin Bevan HB</t>
  </si>
  <si>
    <t>Sp_Adm_U18_Males_2004Caerphilly</t>
  </si>
  <si>
    <t>Sp_Adm_U18_Males_2004Blaenau Gwent</t>
  </si>
  <si>
    <t>Sp_Adm_U18_Males_2004Torfaen</t>
  </si>
  <si>
    <t>Sp_Adm_U18_Males_2004Monmouthshire</t>
  </si>
  <si>
    <t>Sp_Adm_U18_Males_2004Newport</t>
  </si>
  <si>
    <t>Sp_Adm_U18_Males_2005Wales</t>
  </si>
  <si>
    <t>Sp_Adm_U18_Males_2005Betsi Cadwaladr UHB</t>
  </si>
  <si>
    <t>Sp_Adm_U18_Males_2005Isle of Anglesey</t>
  </si>
  <si>
    <t>Sp_Adm_U18_Males_2005Gwynedd</t>
  </si>
  <si>
    <t>Sp_Adm_U18_Males_2005Conwy</t>
  </si>
  <si>
    <t>Sp_Adm_U18_Males_2005Denbighshire</t>
  </si>
  <si>
    <t>Sp_Adm_U18_Males_2005Flintshire</t>
  </si>
  <si>
    <t>Sp_Adm_U18_Males_2005Wrexham</t>
  </si>
  <si>
    <t>Sp_Adm_U18_Males_2005Powys THB</t>
  </si>
  <si>
    <t>Sp_Adm_U18_Males_2005Hywel Dda HB</t>
  </si>
  <si>
    <t>Sp_Adm_U18_Males_2005Ceredigion</t>
  </si>
  <si>
    <t>Sp_Adm_U18_Males_2005Pembrokeshire</t>
  </si>
  <si>
    <t>Sp_Adm_U18_Males_2005Carmarthenshire</t>
  </si>
  <si>
    <t>Sp_Adm_U18_Males_2005ABM UHB</t>
  </si>
  <si>
    <t>Sp_Adm_U18_Males_2005Swansea</t>
  </si>
  <si>
    <t>Sp_Adm_U18_Males_2005Neath Port Talbot</t>
  </si>
  <si>
    <t>Sp_Adm_U18_Males_2005Bridgend</t>
  </si>
  <si>
    <t>Sp_Adm_U18_Males_2005Cardiff &amp; Vale UHB</t>
  </si>
  <si>
    <t>Sp_Adm_U18_Males_2005The Vale of Glamorgan</t>
  </si>
  <si>
    <t>Sp_Adm_U18_Males_2005Cardiff</t>
  </si>
  <si>
    <t>Sp_Adm_U18_Males_2005Cwm Taf HB</t>
  </si>
  <si>
    <t>Sp_Adm_U18_Males_2005Rhondda Cynon Taf</t>
  </si>
  <si>
    <t>Sp_Adm_U18_Males_2005Merthyr Tydfil</t>
  </si>
  <si>
    <t>Sp_Adm_U18_Males_2005Aneurin Bevan HB</t>
  </si>
  <si>
    <t>Sp_Adm_U18_Males_2005Caerphilly</t>
  </si>
  <si>
    <t>Sp_Adm_U18_Males_2005Blaenau Gwent</t>
  </si>
  <si>
    <t>Sp_Adm_U18_Males_2005Torfaen</t>
  </si>
  <si>
    <t>Sp_Adm_U18_Males_2005Monmouthshire</t>
  </si>
  <si>
    <t>Sp_Adm_U18_Males_2005Newport</t>
  </si>
  <si>
    <t>Sp_Adm_U18_Males_2006Wales</t>
  </si>
  <si>
    <t>Sp_Adm_U18_Males_2006Betsi Cadwaladr UHB</t>
  </si>
  <si>
    <t>Sp_Adm_U18_Males_2006Isle of Anglesey</t>
  </si>
  <si>
    <t>Sp_Adm_U18_Males_2006Gwynedd</t>
  </si>
  <si>
    <t>Sp_Adm_U18_Males_2006Conwy</t>
  </si>
  <si>
    <t>Sp_Adm_U18_Males_2006Denbighshire</t>
  </si>
  <si>
    <t>Sp_Adm_U18_Males_2006Flintshire</t>
  </si>
  <si>
    <t>Sp_Adm_U18_Males_2006Wrexham</t>
  </si>
  <si>
    <t>Sp_Adm_U18_Males_2006Powys THB</t>
  </si>
  <si>
    <t>Sp_Adm_U18_Males_2006Hywel Dda HB</t>
  </si>
  <si>
    <t>Sp_Adm_U18_Males_2006Ceredigion</t>
  </si>
  <si>
    <t>Sp_Adm_U18_Males_2006Pembrokeshire</t>
  </si>
  <si>
    <t>Sp_Adm_U18_Males_2006Carmarthenshire</t>
  </si>
  <si>
    <t>Sp_Adm_U18_Males_2006ABM UHB</t>
  </si>
  <si>
    <t>Sp_Adm_U18_Males_2006Swansea</t>
  </si>
  <si>
    <t>Sp_Adm_U18_Males_2006Neath Port Talbot</t>
  </si>
  <si>
    <t>Sp_Adm_U18_Males_2006Bridgend</t>
  </si>
  <si>
    <t>Sp_Adm_U18_Males_2006Cardiff &amp; Vale UHB</t>
  </si>
  <si>
    <t>Sp_Adm_U18_Males_2006The Vale of Glamorgan</t>
  </si>
  <si>
    <t>Sp_Adm_U18_Males_2006Cardiff</t>
  </si>
  <si>
    <t>Sp_Adm_U18_Males_2006Cwm Taf HB</t>
  </si>
  <si>
    <t>Sp_Adm_U18_Males_2006Rhondda Cynon Taf</t>
  </si>
  <si>
    <t>Sp_Adm_U18_Males_2006Merthyr Tydfil</t>
  </si>
  <si>
    <t>Sp_Adm_U18_Males_2006Aneurin Bevan HB</t>
  </si>
  <si>
    <t>Sp_Adm_U18_Males_2006Caerphilly</t>
  </si>
  <si>
    <t>Sp_Adm_U18_Males_2006Blaenau Gwent</t>
  </si>
  <si>
    <t>Sp_Adm_U18_Males_2006Torfaen</t>
  </si>
  <si>
    <t>Sp_Adm_U18_Males_2006Monmouthshire</t>
  </si>
  <si>
    <t>Sp_Adm_U18_Males_2006Newport</t>
  </si>
  <si>
    <t>Sp_Adm_U18_Males_2007Wales</t>
  </si>
  <si>
    <t>Sp_Adm_U18_Males_2007Betsi Cadwaladr UHB</t>
  </si>
  <si>
    <t>Sp_Adm_U18_Males_2007Isle of Anglesey</t>
  </si>
  <si>
    <t>Sp_Adm_U18_Males_2007Gwynedd</t>
  </si>
  <si>
    <t>Sp_Adm_U18_Males_2007Conwy</t>
  </si>
  <si>
    <t>Sp_Adm_U18_Males_2007Denbighshire</t>
  </si>
  <si>
    <t>Sp_Adm_U18_Males_2007Flintshire</t>
  </si>
  <si>
    <t>Sp_Adm_U18_Males_2007Wrexham</t>
  </si>
  <si>
    <t>Sp_Adm_U18_Males_2007Powys THB</t>
  </si>
  <si>
    <t>Sp_Adm_U18_Males_2007Hywel Dda HB</t>
  </si>
  <si>
    <t>Sp_Adm_U18_Males_2007Ceredigion</t>
  </si>
  <si>
    <t>Sp_Adm_U18_Males_2007Pembrokeshire</t>
  </si>
  <si>
    <t>Sp_Adm_U18_Males_2007Carmarthenshire</t>
  </si>
  <si>
    <t>Sp_Adm_U18_Males_2007ABM UHB</t>
  </si>
  <si>
    <t>Sp_Adm_U18_Males_2007Swansea</t>
  </si>
  <si>
    <t>Sp_Adm_U18_Males_2007Neath Port Talbot</t>
  </si>
  <si>
    <t>Sp_Adm_U18_Males_2007Bridgend</t>
  </si>
  <si>
    <t>Sp_Adm_U18_Males_2007Cardiff &amp; Vale UHB</t>
  </si>
  <si>
    <t>Sp_Adm_U18_Males_2007The Vale of Glamorgan</t>
  </si>
  <si>
    <t>Sp_Adm_U18_Males_2007Cardiff</t>
  </si>
  <si>
    <t>Sp_Adm_U18_Males_2007Cwm Taf HB</t>
  </si>
  <si>
    <t>Sp_Adm_U18_Males_2007Rhondda Cynon Taf</t>
  </si>
  <si>
    <t>Sp_Adm_U18_Males_2007Merthyr Tydfil</t>
  </si>
  <si>
    <t>Sp_Adm_U18_Males_2007Aneurin Bevan HB</t>
  </si>
  <si>
    <t>Sp_Adm_U18_Males_2007Caerphilly</t>
  </si>
  <si>
    <t>Sp_Adm_U18_Males_2007Blaenau Gwent</t>
  </si>
  <si>
    <t>Sp_Adm_U18_Males_2007Torfaen</t>
  </si>
  <si>
    <t>Sp_Adm_U18_Males_2007Monmouthshire</t>
  </si>
  <si>
    <t>Sp_Adm_U18_Males_2007Newport</t>
  </si>
  <si>
    <t>Sp_Adm_U18_Males_2008Wales</t>
  </si>
  <si>
    <t>Sp_Adm_U18_Males_2008Betsi Cadwaladr UHB</t>
  </si>
  <si>
    <t>Sp_Adm_U18_Males_2008Isle of Anglesey</t>
  </si>
  <si>
    <t>Sp_Adm_U18_Males_2008Gwynedd</t>
  </si>
  <si>
    <t>Sp_Adm_U18_Males_2008Conwy</t>
  </si>
  <si>
    <t>Sp_Adm_U18_Males_2008Denbighshire</t>
  </si>
  <si>
    <t>Sp_Adm_U18_Males_2008Flintshire</t>
  </si>
  <si>
    <t>Sp_Adm_U18_Males_2008Wrexham</t>
  </si>
  <si>
    <t>Sp_Adm_U18_Males_2008Powys THB</t>
  </si>
  <si>
    <t>Sp_Adm_U18_Males_2008Hywel Dda HB</t>
  </si>
  <si>
    <t>Sp_Adm_U18_Males_2008Ceredigion</t>
  </si>
  <si>
    <t>Sp_Adm_U18_Males_2008Pembrokeshire</t>
  </si>
  <si>
    <t>Sp_Adm_U18_Males_2008Carmarthenshire</t>
  </si>
  <si>
    <t>Sp_Adm_U18_Males_2008ABM UHB</t>
  </si>
  <si>
    <t>Sp_Adm_U18_Males_2008Swansea</t>
  </si>
  <si>
    <t>Sp_Adm_U18_Males_2008Neath Port Talbot</t>
  </si>
  <si>
    <t>Sp_Adm_U18_Males_2008Bridgend</t>
  </si>
  <si>
    <t>Sp_Adm_U18_Males_2008Cardiff &amp; Vale UHB</t>
  </si>
  <si>
    <t>Sp_Adm_U18_Males_2008The Vale of Glamorgan</t>
  </si>
  <si>
    <t>Sp_Adm_U18_Males_2008Cardiff</t>
  </si>
  <si>
    <t>Sp_Adm_U18_Males_2008Cwm Taf HB</t>
  </si>
  <si>
    <t>Sp_Adm_U18_Males_2008Rhondda Cynon Taf</t>
  </si>
  <si>
    <t>Sp_Adm_U18_Males_2008Merthyr Tydfil</t>
  </si>
  <si>
    <t>Sp_Adm_U18_Males_2008Aneurin Bevan HB</t>
  </si>
  <si>
    <t>Sp_Adm_U18_Males_2008Caerphilly</t>
  </si>
  <si>
    <t>Sp_Adm_U18_Males_2008Blaenau Gwent</t>
  </si>
  <si>
    <t>Sp_Adm_U18_Males_2008Torfaen</t>
  </si>
  <si>
    <t>Sp_Adm_U18_Males_2008Monmouthshire</t>
  </si>
  <si>
    <t>Sp_Adm_U18_Males_2008Newport</t>
  </si>
  <si>
    <t>Sp_Adm_U18_Males_2009Wales</t>
  </si>
  <si>
    <t>Sp_Adm_U18_Males_2009Betsi Cadwaladr UHB</t>
  </si>
  <si>
    <t>Sp_Adm_U18_Males_2009Isle of Anglesey</t>
  </si>
  <si>
    <t>Sp_Adm_U18_Males_2009Gwynedd</t>
  </si>
  <si>
    <t>Sp_Adm_U18_Males_2009Conwy</t>
  </si>
  <si>
    <t>Sp_Adm_U18_Males_2009Denbighshire</t>
  </si>
  <si>
    <t>Sp_Adm_U18_Males_2009Flintshire</t>
  </si>
  <si>
    <t>Sp_Adm_U18_Males_2009Wrexham</t>
  </si>
  <si>
    <t>Sp_Adm_U18_Males_2009Powys THB</t>
  </si>
  <si>
    <t>Sp_Adm_U18_Males_2009Hywel Dda HB</t>
  </si>
  <si>
    <t>Sp_Adm_U18_Males_2009Ceredigion</t>
  </si>
  <si>
    <t>Sp_Adm_U18_Males_2009Pembrokeshire</t>
  </si>
  <si>
    <t>Sp_Adm_U18_Males_2009Carmarthenshire</t>
  </si>
  <si>
    <t>Sp_Adm_U18_Males_2009ABM UHB</t>
  </si>
  <si>
    <t>Sp_Adm_U18_Males_2009Swansea</t>
  </si>
  <si>
    <t>Sp_Adm_U18_Males_2009Neath Port Talbot</t>
  </si>
  <si>
    <t>Sp_Adm_U18_Males_2009Bridgend</t>
  </si>
  <si>
    <t>Sp_Adm_U18_Males_2009Cardiff &amp; Vale UHB</t>
  </si>
  <si>
    <t>Sp_Adm_U18_Males_2009The Vale of Glamorgan</t>
  </si>
  <si>
    <t>Sp_Adm_U18_Males_2009Cardiff</t>
  </si>
  <si>
    <t>Sp_Adm_U18_Males_2009Cwm Taf HB</t>
  </si>
  <si>
    <t>Sp_Adm_U18_Males_2009Rhondda Cynon Taf</t>
  </si>
  <si>
    <t>Sp_Adm_U18_Males_2009Merthyr Tydfil</t>
  </si>
  <si>
    <t>Sp_Adm_U18_Males_2009Aneurin Bevan HB</t>
  </si>
  <si>
    <t>Sp_Adm_U18_Males_2009Caerphilly</t>
  </si>
  <si>
    <t>Sp_Adm_U18_Males_2009Blaenau Gwent</t>
  </si>
  <si>
    <t>Sp_Adm_U18_Males_2009Torfaen</t>
  </si>
  <si>
    <t>Sp_Adm_U18_Males_2009Monmouthshire</t>
  </si>
  <si>
    <t>Sp_Adm_U18_Males_2009Newport</t>
  </si>
  <si>
    <t>Sp_Adm_U18_Males_2010Wales</t>
  </si>
  <si>
    <t>Sp_Adm_U18_Males_2010Betsi Cadwaladr UHB</t>
  </si>
  <si>
    <t>Sp_Adm_U18_Males_2010Isle of Anglesey</t>
  </si>
  <si>
    <t>Sp_Adm_U18_Males_2010Gwynedd</t>
  </si>
  <si>
    <t>Sp_Adm_U18_Males_2010Conwy</t>
  </si>
  <si>
    <t>Sp_Adm_U18_Males_2010Denbighshire</t>
  </si>
  <si>
    <t>Sp_Adm_U18_Males_2010Flintshire</t>
  </si>
  <si>
    <t>Sp_Adm_U18_Males_2010Wrexham</t>
  </si>
  <si>
    <t>Sp_Adm_U18_Males_2010Powys THB</t>
  </si>
  <si>
    <t>Sp_Adm_U18_Males_2010Hywel Dda HB</t>
  </si>
  <si>
    <t>Sp_Adm_U18_Males_2010Ceredigion</t>
  </si>
  <si>
    <t>Sp_Adm_U18_Males_2010Pembrokeshire</t>
  </si>
  <si>
    <t>Sp_Adm_U18_Males_2010Carmarthenshire</t>
  </si>
  <si>
    <t>Sp_Adm_U18_Males_2010ABM UHB</t>
  </si>
  <si>
    <t>Sp_Adm_U18_Males_2010Swansea</t>
  </si>
  <si>
    <t>Sp_Adm_U18_Males_2010Neath Port Talbot</t>
  </si>
  <si>
    <t>Sp_Adm_U18_Males_2010Bridgend</t>
  </si>
  <si>
    <t>Sp_Adm_U18_Males_2010Cardiff &amp; Vale UHB</t>
  </si>
  <si>
    <t>Sp_Adm_U18_Males_2010The Vale of Glamorgan</t>
  </si>
  <si>
    <t>Sp_Adm_U18_Males_2010Cardiff</t>
  </si>
  <si>
    <t>Sp_Adm_U18_Males_2010Cwm Taf HB</t>
  </si>
  <si>
    <t>Sp_Adm_U18_Males_2010Rhondda Cynon Taf</t>
  </si>
  <si>
    <t>Sp_Adm_U18_Males_2010Merthyr Tydfil</t>
  </si>
  <si>
    <t>Sp_Adm_U18_Males_2010Aneurin Bevan HB</t>
  </si>
  <si>
    <t>Sp_Adm_U18_Males_2010Caerphilly</t>
  </si>
  <si>
    <t>Sp_Adm_U18_Males_2010Blaenau Gwent</t>
  </si>
  <si>
    <t>Sp_Adm_U18_Males_2010Torfaen</t>
  </si>
  <si>
    <t>Sp_Adm_U18_Males_2010Monmouthshire</t>
  </si>
  <si>
    <t>Sp_Adm_U18_Males_2010Newport</t>
  </si>
  <si>
    <t>Sp_Adm_U18_Persons_2002Wales</t>
  </si>
  <si>
    <t>Sp_Adm_U18_Persons_2002Betsi Cadwaladr UHB</t>
  </si>
  <si>
    <t>Sp_Adm_U18_Persons_2002Isle of Anglesey</t>
  </si>
  <si>
    <t>Sp_Adm_U18_Persons_2002Gwynedd</t>
  </si>
  <si>
    <t>Sp_Adm_U18_Persons_2002Conwy</t>
  </si>
  <si>
    <t>Sp_Adm_U18_Persons_2002Denbighshire</t>
  </si>
  <si>
    <t>Sp_Adm_U18_Persons_2002Flintshire</t>
  </si>
  <si>
    <t>Sp_Adm_U18_Persons_2002Wrexham</t>
  </si>
  <si>
    <t>Sp_Adm_U18_Persons_2002Powys THB</t>
  </si>
  <si>
    <t>Sp_Adm_U18_Persons_2002Hywel Dda HB</t>
  </si>
  <si>
    <t>Sp_Adm_U18_Persons_2002Ceredigion</t>
  </si>
  <si>
    <t>Sp_Adm_U18_Persons_2002Pembrokeshire</t>
  </si>
  <si>
    <t>Sp_Adm_U18_Persons_2002Carmarthenshire</t>
  </si>
  <si>
    <t>Sp_Adm_U18_Persons_2002ABM UHB</t>
  </si>
  <si>
    <t>Sp_Adm_U18_Persons_2002Swansea</t>
  </si>
  <si>
    <t>Sp_Adm_U18_Persons_2002Neath Port Talbot</t>
  </si>
  <si>
    <t>Sp_Adm_U18_Persons_2002Bridgend</t>
  </si>
  <si>
    <t>Sp_Adm_U18_Persons_2002Cardiff &amp; Vale UHB</t>
  </si>
  <si>
    <t>Sp_Adm_U18_Persons_2002The Vale of Glamorgan</t>
  </si>
  <si>
    <t>Sp_Adm_U18_Persons_2002Cardiff</t>
  </si>
  <si>
    <t>Sp_Adm_U18_Persons_2002Cwm Taf HB</t>
  </si>
  <si>
    <t>Sp_Adm_U18_Persons_2002Rhondda Cynon Taf</t>
  </si>
  <si>
    <t>Sp_Adm_U18_Persons_2002Merthyr Tydfil</t>
  </si>
  <si>
    <t>Sp_Adm_U18_Persons_2002Aneurin Bevan HB</t>
  </si>
  <si>
    <t>Sp_Adm_U18_Persons_2002Caerphilly</t>
  </si>
  <si>
    <t>Sp_Adm_U18_Persons_2002Blaenau Gwent</t>
  </si>
  <si>
    <t>Sp_Adm_U18_Persons_2002Torfaen</t>
  </si>
  <si>
    <t>Sp_Adm_U18_Persons_2002Monmouthshire</t>
  </si>
  <si>
    <t>Sp_Adm_U18_Persons_2002Newport</t>
  </si>
  <si>
    <t>Sp_Adm_U18_Persons_2003Wales</t>
  </si>
  <si>
    <t>Sp_Adm_U18_Persons_2003Betsi Cadwaladr UHB</t>
  </si>
  <si>
    <t>Sp_Adm_U18_Persons_2003Isle of Anglesey</t>
  </si>
  <si>
    <t>Sp_Adm_U18_Persons_2003Gwynedd</t>
  </si>
  <si>
    <t>Sp_Adm_U18_Persons_2003Conwy</t>
  </si>
  <si>
    <t>Sp_Adm_U18_Persons_2003Denbighshire</t>
  </si>
  <si>
    <t>Sp_Adm_U18_Persons_2003Flintshire</t>
  </si>
  <si>
    <t>Sp_Adm_U18_Persons_2003Wrexham</t>
  </si>
  <si>
    <t>Sp_Adm_U18_Persons_2003Powys THB</t>
  </si>
  <si>
    <t>Sp_Adm_U18_Persons_2003Hywel Dda HB</t>
  </si>
  <si>
    <t>Sp_Adm_U18_Persons_2003Ceredigion</t>
  </si>
  <si>
    <t>Sp_Adm_U18_Persons_2003Pembrokeshire</t>
  </si>
  <si>
    <t>Sp_Adm_U18_Persons_2003Carmarthenshire</t>
  </si>
  <si>
    <t>Sp_Adm_U18_Persons_2003ABM UHB</t>
  </si>
  <si>
    <t>Sp_Adm_U18_Persons_2003Swansea</t>
  </si>
  <si>
    <t>Sp_Adm_U18_Persons_2003Neath Port Talbot</t>
  </si>
  <si>
    <t>Sp_Adm_U18_Persons_2003Bridgend</t>
  </si>
  <si>
    <t>Sp_Adm_U18_Persons_2003Cardiff &amp; Vale UHB</t>
  </si>
  <si>
    <t>Sp_Adm_U18_Persons_2003The Vale of Glamorgan</t>
  </si>
  <si>
    <t>Sp_Adm_U18_Persons_2003Cardiff</t>
  </si>
  <si>
    <t>Sp_Adm_U18_Persons_2003Cwm Taf HB</t>
  </si>
  <si>
    <t>Sp_Adm_U18_Persons_2003Rhondda Cynon Taf</t>
  </si>
  <si>
    <t>Sp_Adm_U18_Persons_2003Merthyr Tydfil</t>
  </si>
  <si>
    <t>Sp_Adm_U18_Persons_2003Aneurin Bevan HB</t>
  </si>
  <si>
    <t>Sp_Adm_U18_Persons_2003Caerphilly</t>
  </si>
  <si>
    <t>Sp_Adm_U18_Persons_2003Blaenau Gwent</t>
  </si>
  <si>
    <t>Sp_Adm_U18_Persons_2003Torfaen</t>
  </si>
  <si>
    <t>Sp_Adm_U18_Persons_2003Monmouthshire</t>
  </si>
  <si>
    <t>Sp_Adm_U18_Persons_2003Newport</t>
  </si>
  <si>
    <t>Sp_Adm_U18_Persons_2004Wales</t>
  </si>
  <si>
    <t>Sp_Adm_U18_Persons_2004Betsi Cadwaladr UHB</t>
  </si>
  <si>
    <t>Sp_Adm_U18_Persons_2004Isle of Anglesey</t>
  </si>
  <si>
    <t>Sp_Adm_U18_Persons_2004Gwynedd</t>
  </si>
  <si>
    <t>Sp_Adm_U18_Persons_2004Conwy</t>
  </si>
  <si>
    <t>Sp_Adm_U18_Persons_2004Denbighshire</t>
  </si>
  <si>
    <t>Sp_Adm_U18_Persons_2004Flintshire</t>
  </si>
  <si>
    <t>Sp_Adm_U18_Persons_2004Wrexham</t>
  </si>
  <si>
    <t>Sp_Adm_U18_Persons_2004Powys THB</t>
  </si>
  <si>
    <t>Sp_Adm_U18_Persons_2004Hywel Dda HB</t>
  </si>
  <si>
    <t>Sp_Adm_U18_Persons_2004Ceredigion</t>
  </si>
  <si>
    <t>Sp_Adm_U18_Persons_2004Pembrokeshire</t>
  </si>
  <si>
    <t>Sp_Adm_U18_Persons_2004Carmarthenshire</t>
  </si>
  <si>
    <t>Sp_Adm_U18_Persons_2004ABM UHB</t>
  </si>
  <si>
    <t>Sp_Adm_U18_Persons_2004Swansea</t>
  </si>
  <si>
    <t>Sp_Adm_U18_Persons_2004Neath Port Talbot</t>
  </si>
  <si>
    <t>Sp_Adm_U18_Persons_2004Bridgend</t>
  </si>
  <si>
    <t>Sp_Adm_U18_Persons_2004Cardiff &amp; Vale UHB</t>
  </si>
  <si>
    <t>Sp_Adm_U18_Persons_2004The Vale of Glamorgan</t>
  </si>
  <si>
    <t>Sp_Adm_U18_Persons_2004Cardiff</t>
  </si>
  <si>
    <t>Sp_Adm_U18_Persons_2004Cwm Taf HB</t>
  </si>
  <si>
    <t>Sp_Adm_U18_Persons_2004Rhondda Cynon Taf</t>
  </si>
  <si>
    <t>Sp_Adm_U18_Persons_2004Merthyr Tydfil</t>
  </si>
  <si>
    <t>Sp_Adm_U18_Persons_2004Aneurin Bevan HB</t>
  </si>
  <si>
    <t>Sp_Adm_U18_Persons_2004Caerphilly</t>
  </si>
  <si>
    <t>Sp_Adm_U18_Persons_2004Blaenau Gwent</t>
  </si>
  <si>
    <t>Sp_Adm_U18_Persons_2004Torfaen</t>
  </si>
  <si>
    <t>Sp_Adm_U18_Persons_2004Monmouthshire</t>
  </si>
  <si>
    <t>Sp_Adm_U18_Persons_2004Newport</t>
  </si>
  <si>
    <t>Sp_Adm_U18_Persons_2005Wales</t>
  </si>
  <si>
    <t>Sp_Adm_U18_Persons_2005Betsi Cadwaladr UHB</t>
  </si>
  <si>
    <t>Sp_Adm_U18_Persons_2005Isle of Anglesey</t>
  </si>
  <si>
    <t>Sp_Adm_U18_Persons_2005Gwynedd</t>
  </si>
  <si>
    <t>Sp_Adm_U18_Persons_2005Conwy</t>
  </si>
  <si>
    <t>Sp_Adm_U18_Persons_2005Denbighshire</t>
  </si>
  <si>
    <t>Sp_Adm_U18_Persons_2005Flintshire</t>
  </si>
  <si>
    <t>Sp_Adm_U18_Persons_2005Wrexham</t>
  </si>
  <si>
    <t>Sp_Adm_U18_Persons_2005Powys THB</t>
  </si>
  <si>
    <t>Sp_Adm_U18_Persons_2005Hywel Dda HB</t>
  </si>
  <si>
    <t>Sp_Adm_U18_Persons_2005Ceredigion</t>
  </si>
  <si>
    <t>Sp_Adm_U18_Persons_2005Pembrokeshire</t>
  </si>
  <si>
    <t>Sp_Adm_U18_Persons_2005Carmarthenshire</t>
  </si>
  <si>
    <t>Sp_Adm_U18_Persons_2005ABM UHB</t>
  </si>
  <si>
    <t>Sp_Adm_U18_Persons_2005Swansea</t>
  </si>
  <si>
    <t>Sp_Adm_U18_Persons_2005Neath Port Talbot</t>
  </si>
  <si>
    <t>Sp_Adm_U18_Persons_2005Bridgend</t>
  </si>
  <si>
    <t>Sp_Adm_U18_Persons_2005Cardiff &amp; Vale UHB</t>
  </si>
  <si>
    <t>Sp_Adm_U18_Persons_2005The Vale of Glamorgan</t>
  </si>
  <si>
    <t>Sp_Adm_U18_Persons_2005Cardiff</t>
  </si>
  <si>
    <t>Sp_Adm_U18_Persons_2005Cwm Taf HB</t>
  </si>
  <si>
    <t>Sp_Adm_U18_Persons_2005Rhondda Cynon Taf</t>
  </si>
  <si>
    <t>Sp_Adm_U18_Persons_2005Merthyr Tydfil</t>
  </si>
  <si>
    <t>Sp_Adm_U18_Persons_2005Aneurin Bevan HB</t>
  </si>
  <si>
    <t>Sp_Adm_U18_Persons_2005Caerphilly</t>
  </si>
  <si>
    <t>Sp_Adm_U18_Persons_2005Blaenau Gwent</t>
  </si>
  <si>
    <t>Sp_Adm_U18_Persons_2005Torfaen</t>
  </si>
  <si>
    <t>Sp_Adm_U18_Persons_2005Monmouthshire</t>
  </si>
  <si>
    <t>Sp_Adm_U18_Persons_2005Newport</t>
  </si>
  <si>
    <t>Sp_Adm_U18_Persons_2006Wales</t>
  </si>
  <si>
    <t>Sp_Adm_U18_Persons_2006Betsi Cadwaladr UHB</t>
  </si>
  <si>
    <t>Sp_Adm_U18_Persons_2006Isle of Anglesey</t>
  </si>
  <si>
    <t>Sp_Adm_U18_Persons_2006Gwynedd</t>
  </si>
  <si>
    <t>Sp_Adm_U18_Persons_2006Conwy</t>
  </si>
  <si>
    <t>Sp_Adm_U18_Persons_2006Denbighshire</t>
  </si>
  <si>
    <t>Sp_Adm_U18_Persons_2006Flintshire</t>
  </si>
  <si>
    <t>Sp_Adm_U18_Persons_2006Wrexham</t>
  </si>
  <si>
    <t>Sp_Adm_U18_Persons_2006Powys THB</t>
  </si>
  <si>
    <t>Sp_Adm_U18_Persons_2006Hywel Dda HB</t>
  </si>
  <si>
    <t>Sp_Adm_U18_Persons_2006Ceredigion</t>
  </si>
  <si>
    <t>Sp_Adm_U18_Persons_2006Pembrokeshire</t>
  </si>
  <si>
    <t>Sp_Adm_U18_Persons_2006Carmarthenshire</t>
  </si>
  <si>
    <t>Sp_Adm_U18_Persons_2006ABM UHB</t>
  </si>
  <si>
    <t>Sp_Adm_U18_Persons_2006Swansea</t>
  </si>
  <si>
    <t>Sp_Adm_U18_Persons_2006Neath Port Talbot</t>
  </si>
  <si>
    <t>Sp_Adm_U18_Persons_2006Bridgend</t>
  </si>
  <si>
    <t>Sp_Adm_U18_Persons_2006Cardiff &amp; Vale UHB</t>
  </si>
  <si>
    <t>Sp_Adm_U18_Persons_2006The Vale of Glamorgan</t>
  </si>
  <si>
    <t>Sp_Adm_U18_Persons_2006Cardiff</t>
  </si>
  <si>
    <t>Sp_Adm_U18_Persons_2006Cwm Taf HB</t>
  </si>
  <si>
    <t>Sp_Adm_U18_Persons_2006Rhondda Cynon Taf</t>
  </si>
  <si>
    <t>Sp_Adm_U18_Persons_2006Merthyr Tydfil</t>
  </si>
  <si>
    <t>Sp_Adm_U18_Persons_2006Aneurin Bevan HB</t>
  </si>
  <si>
    <t>Sp_Adm_U18_Persons_2006Caerphilly</t>
  </si>
  <si>
    <t>Sp_Adm_U18_Persons_2006Blaenau Gwent</t>
  </si>
  <si>
    <t>Sp_Adm_U18_Persons_2006Torfaen</t>
  </si>
  <si>
    <t>Sp_Adm_U18_Persons_2006Monmouthshire</t>
  </si>
  <si>
    <t>Sp_Adm_U18_Persons_2006Newport</t>
  </si>
  <si>
    <t>Sp_Adm_U18_Persons_2007Wales</t>
  </si>
  <si>
    <t>Sp_Adm_U18_Persons_2007Betsi Cadwaladr UHB</t>
  </si>
  <si>
    <t>Sp_Adm_U18_Persons_2007Isle of Anglesey</t>
  </si>
  <si>
    <t>Sp_Adm_U18_Persons_2007Gwynedd</t>
  </si>
  <si>
    <t>Sp_Adm_U18_Persons_2007Conwy</t>
  </si>
  <si>
    <t>Sp_Adm_U18_Persons_2007Denbighshire</t>
  </si>
  <si>
    <t>Sp_Adm_U18_Persons_2007Flintshire</t>
  </si>
  <si>
    <t>Sp_Adm_U18_Persons_2007Wrexham</t>
  </si>
  <si>
    <t>Sp_Adm_U18_Persons_2007Powys THB</t>
  </si>
  <si>
    <t>Sp_Adm_U18_Persons_2007Hywel Dda HB</t>
  </si>
  <si>
    <t>Sp_Adm_U18_Persons_2007Ceredigion</t>
  </si>
  <si>
    <t>Sp_Adm_U18_Persons_2007Pembrokeshire</t>
  </si>
  <si>
    <t>Sp_Adm_U18_Persons_2007Carmarthenshire</t>
  </si>
  <si>
    <t>Sp_Adm_U18_Persons_2007ABM UHB</t>
  </si>
  <si>
    <t>Sp_Adm_U18_Persons_2007Swansea</t>
  </si>
  <si>
    <t>Sp_Adm_U18_Persons_2007Neath Port Talbot</t>
  </si>
  <si>
    <t>Sp_Adm_U18_Persons_2007Bridgend</t>
  </si>
  <si>
    <t>Sp_Adm_U18_Persons_2007Cardiff &amp; Vale UHB</t>
  </si>
  <si>
    <t>Sp_Adm_U18_Persons_2007The Vale of Glamorgan</t>
  </si>
  <si>
    <t>Sp_Adm_U18_Persons_2007Cardiff</t>
  </si>
  <si>
    <t>Sp_Adm_U18_Persons_2007Cwm Taf HB</t>
  </si>
  <si>
    <t>Sp_Adm_U18_Persons_2007Rhondda Cynon Taf</t>
  </si>
  <si>
    <t>Sp_Adm_U18_Persons_2007Merthyr Tydfil</t>
  </si>
  <si>
    <t>Sp_Adm_U18_Persons_2007Aneurin Bevan HB</t>
  </si>
  <si>
    <t>Sp_Adm_U18_Persons_2007Caerphilly</t>
  </si>
  <si>
    <t>Sp_Adm_U18_Persons_2007Blaenau Gwent</t>
  </si>
  <si>
    <t>Sp_Adm_U18_Persons_2007Torfaen</t>
  </si>
  <si>
    <t>Sp_Adm_U18_Persons_2007Monmouthshire</t>
  </si>
  <si>
    <t>Sp_Adm_U18_Persons_2007Newport</t>
  </si>
  <si>
    <t>Sp_Adm_U18_Persons_2008Wales</t>
  </si>
  <si>
    <t>Sp_Adm_U18_Persons_2008Betsi Cadwaladr UHB</t>
  </si>
  <si>
    <t>Sp_Adm_U18_Persons_2008Isle of Anglesey</t>
  </si>
  <si>
    <t>Sp_Adm_U18_Persons_2008Gwynedd</t>
  </si>
  <si>
    <t>Sp_Adm_U18_Persons_2008Conwy</t>
  </si>
  <si>
    <t>Sp_Adm_U18_Persons_2008Denbighshire</t>
  </si>
  <si>
    <t>Sp_Adm_U18_Persons_2008Flintshire</t>
  </si>
  <si>
    <t>Sp_Adm_U18_Persons_2008Wrexham</t>
  </si>
  <si>
    <t>Sp_Adm_U18_Persons_2008Powys THB</t>
  </si>
  <si>
    <t>Sp_Adm_U18_Persons_2008Hywel Dda HB</t>
  </si>
  <si>
    <t>Sp_Adm_U18_Persons_2008Ceredigion</t>
  </si>
  <si>
    <t>Sp_Adm_U18_Persons_2008Pembrokeshire</t>
  </si>
  <si>
    <t>Sp_Adm_U18_Persons_2008Carmarthenshire</t>
  </si>
  <si>
    <t>Sp_Adm_U18_Persons_2008ABM UHB</t>
  </si>
  <si>
    <t>Sp_Adm_U18_Persons_2008Swansea</t>
  </si>
  <si>
    <t>Sp_Adm_U18_Persons_2008Neath Port Talbot</t>
  </si>
  <si>
    <t>Sp_Adm_U18_Persons_2008Bridgend</t>
  </si>
  <si>
    <t>Sp_Adm_U18_Persons_2008Cardiff &amp; Vale UHB</t>
  </si>
  <si>
    <t>Sp_Adm_U18_Persons_2008The Vale of Glamorgan</t>
  </si>
  <si>
    <t>Sp_Adm_U18_Persons_2008Cardiff</t>
  </si>
  <si>
    <t>Sp_Adm_U18_Persons_2008Cwm Taf HB</t>
  </si>
  <si>
    <t>Sp_Adm_U18_Persons_2008Rhondda Cynon Taf</t>
  </si>
  <si>
    <t>Sp_Adm_U18_Persons_2008Merthyr Tydfil</t>
  </si>
  <si>
    <t>Sp_Adm_U18_Persons_2008Aneurin Bevan HB</t>
  </si>
  <si>
    <t>Sp_Adm_U18_Persons_2008Caerphilly</t>
  </si>
  <si>
    <t>Sp_Adm_U18_Persons_2008Blaenau Gwent</t>
  </si>
  <si>
    <t>Sp_Adm_U18_Persons_2008Torfaen</t>
  </si>
  <si>
    <t>Sp_Adm_U18_Persons_2008Monmouthshire</t>
  </si>
  <si>
    <t>Sp_Adm_U18_Persons_2008Newport</t>
  </si>
  <si>
    <t>Sp_Adm_U18_Persons_2009Wales</t>
  </si>
  <si>
    <t>Sp_Adm_U18_Persons_2009Betsi Cadwaladr UHB</t>
  </si>
  <si>
    <t>Sp_Adm_U18_Persons_2009Isle of Anglesey</t>
  </si>
  <si>
    <t>Sp_Adm_U18_Persons_2009Gwynedd</t>
  </si>
  <si>
    <t>Sp_Adm_U18_Persons_2009Conwy</t>
  </si>
  <si>
    <t>Sp_Adm_U18_Persons_2009Denbighshire</t>
  </si>
  <si>
    <t>Sp_Adm_U18_Persons_2009Flintshire</t>
  </si>
  <si>
    <t>Sp_Adm_U18_Persons_2009Wrexham</t>
  </si>
  <si>
    <t>Sp_Adm_U18_Persons_2009Powys THB</t>
  </si>
  <si>
    <t>Sp_Adm_U18_Persons_2009Hywel Dda HB</t>
  </si>
  <si>
    <t>Sp_Adm_U18_Persons_2009Ceredigion</t>
  </si>
  <si>
    <t>Sp_Adm_U18_Persons_2009Pembrokeshire</t>
  </si>
  <si>
    <t>Sp_Adm_U18_Persons_2009Carmarthenshire</t>
  </si>
  <si>
    <t>Sp_Adm_U18_Persons_2009ABM UHB</t>
  </si>
  <si>
    <t>Sp_Adm_U18_Persons_2009Swansea</t>
  </si>
  <si>
    <t>Sp_Adm_U18_Persons_2009Neath Port Talbot</t>
  </si>
  <si>
    <t>Sp_Adm_U18_Persons_2009Bridgend</t>
  </si>
  <si>
    <t>Sp_Adm_U18_Persons_2009Cardiff &amp; Vale UHB</t>
  </si>
  <si>
    <t>Sp_Adm_U18_Persons_2009The Vale of Glamorgan</t>
  </si>
  <si>
    <t>Sp_Adm_U18_Persons_2009Cardiff</t>
  </si>
  <si>
    <t>Sp_Adm_U18_Persons_2009Cwm Taf HB</t>
  </si>
  <si>
    <t>Sp_Adm_U18_Persons_2009Rhondda Cynon Taf</t>
  </si>
  <si>
    <t>Sp_Adm_U18_Persons_2009Merthyr Tydfil</t>
  </si>
  <si>
    <t>Sp_Adm_U18_Persons_2009Aneurin Bevan HB</t>
  </si>
  <si>
    <t>Sp_Adm_U18_Persons_2009Caerphilly</t>
  </si>
  <si>
    <t>Sp_Adm_U18_Persons_2009Blaenau Gwent</t>
  </si>
  <si>
    <t>Sp_Adm_U18_Persons_2009Torfaen</t>
  </si>
  <si>
    <t>Sp_Adm_U18_Persons_2009Monmouthshire</t>
  </si>
  <si>
    <t>Sp_Adm_U18_Persons_2009Newport</t>
  </si>
  <si>
    <t>Sp_Adm_U18_Persons_2010Wales</t>
  </si>
  <si>
    <t>Sp_Adm_U18_Persons_2010Betsi Cadwaladr UHB</t>
  </si>
  <si>
    <t>Sp_Adm_U18_Persons_2010Isle of Anglesey</t>
  </si>
  <si>
    <t>Sp_Adm_U18_Persons_2010Gwynedd</t>
  </si>
  <si>
    <t>Sp_Adm_U18_Persons_2010Conwy</t>
  </si>
  <si>
    <t>Sp_Adm_U18_Persons_2010Denbighshire</t>
  </si>
  <si>
    <t>Sp_Adm_U18_Persons_2010Flintshire</t>
  </si>
  <si>
    <t>Sp_Adm_U18_Persons_2010Wrexham</t>
  </si>
  <si>
    <t>Sp_Adm_U18_Persons_2010Powys THB</t>
  </si>
  <si>
    <t>Sp_Adm_U18_Persons_2010Hywel Dda HB</t>
  </si>
  <si>
    <t>Sp_Adm_U18_Persons_2010Ceredigion</t>
  </si>
  <si>
    <t>Sp_Adm_U18_Persons_2010Pembrokeshire</t>
  </si>
  <si>
    <t>Sp_Adm_U18_Persons_2010Carmarthenshire</t>
  </si>
  <si>
    <t>Sp_Adm_U18_Persons_2010ABM UHB</t>
  </si>
  <si>
    <t>Sp_Adm_U18_Persons_2010Swansea</t>
  </si>
  <si>
    <t>Sp_Adm_U18_Persons_2010Neath Port Talbot</t>
  </si>
  <si>
    <t>Sp_Adm_U18_Persons_2010Bridgend</t>
  </si>
  <si>
    <t>Sp_Adm_U18_Persons_2010Cardiff &amp; Vale UHB</t>
  </si>
  <si>
    <t>Sp_Adm_U18_Persons_2010The Vale of Glamorgan</t>
  </si>
  <si>
    <t>Sp_Adm_U18_Persons_2010Cardiff</t>
  </si>
  <si>
    <t>Sp_Adm_U18_Persons_2010Cwm Taf HB</t>
  </si>
  <si>
    <t>Sp_Adm_U18_Persons_2010Rhondda Cynon Taf</t>
  </si>
  <si>
    <t>Sp_Adm_U18_Persons_2010Merthyr Tydfil</t>
  </si>
  <si>
    <t>Sp_Adm_U18_Persons_2010Aneurin Bevan HB</t>
  </si>
  <si>
    <t>Sp_Adm_U18_Persons_2010Caerphilly</t>
  </si>
  <si>
    <t>Sp_Adm_U18_Persons_2010Blaenau Gwent</t>
  </si>
  <si>
    <t>Sp_Adm_U18_Persons_2010Torfaen</t>
  </si>
  <si>
    <t>Sp_Adm_U18_Persons_2010Monmouthshire</t>
  </si>
  <si>
    <t>Sp_Adm_U18_Persons_2010Newport</t>
  </si>
  <si>
    <t>Liver_Mort_males_2002-2004Wales</t>
  </si>
  <si>
    <t>Liver_Mort_males_2002-2004Least deprived fifth</t>
  </si>
  <si>
    <t>Liver_Mort_males_2002-2004Next least deprived</t>
  </si>
  <si>
    <t>Liver_Mort_males_2002-2004Middle deprived</t>
  </si>
  <si>
    <t>Liver_Mort_males_2002-2004Next most deprived</t>
  </si>
  <si>
    <t>Liver_Mort_males_2002-2004Most deprived fifth</t>
  </si>
  <si>
    <t>Liver_Mort_males_2002-2004Betsi Cadwaladr UHB</t>
  </si>
  <si>
    <t>Liver_Mort_males_2002-2004Isle of Anglesey</t>
  </si>
  <si>
    <t>Liver_Mort_males_2002-2004Gwynedd</t>
  </si>
  <si>
    <t>Liver_Mort_males_2002-2004Conwy</t>
  </si>
  <si>
    <t>Liver_Mort_males_2002-2004Denbighshire</t>
  </si>
  <si>
    <t>Liver_Mort_males_2002-2004Flintshire</t>
  </si>
  <si>
    <t>Liver_Mort_males_2002-2004Wrexham</t>
  </si>
  <si>
    <t>Liver_Mort_males_2002-2004Powys THB</t>
  </si>
  <si>
    <t>Liver_Mort_males_2002-2004Hywel Dda HB</t>
  </si>
  <si>
    <t>Liver_Mort_males_2002-2004Ceredigion</t>
  </si>
  <si>
    <t>Liver_Mort_males_2002-2004Pembrokeshire</t>
  </si>
  <si>
    <t>Liver_Mort_males_2002-2004Carmarthenshire</t>
  </si>
  <si>
    <t>Liver_Mort_males_2002-2004ABM UHB</t>
  </si>
  <si>
    <t>Liver_Mort_males_2002-2004Swansea</t>
  </si>
  <si>
    <t>Liver_Mort_males_2002-2004Neath Port Talbot</t>
  </si>
  <si>
    <t>Liver_Mort_males_2002-2004Bridgend</t>
  </si>
  <si>
    <t>Liver_Mort_males_2002-2004Cardiff &amp; Vale UHB</t>
  </si>
  <si>
    <t>Liver_Mort_males_2002-2004The Vale of Glamorgan</t>
  </si>
  <si>
    <t>Liver_Mort_males_2002-2004Cardiff</t>
  </si>
  <si>
    <t>Liver_Mort_males_2002-2004Cwm Taf HB</t>
  </si>
  <si>
    <t>Liver_Mort_males_2002-2004Rhondda Cynon Taf</t>
  </si>
  <si>
    <t>Liver_Mort_males_2002-2004Merthyr Tydfil</t>
  </si>
  <si>
    <t>Liver_Mort_males_2002-2004Aneurin Bevan HB</t>
  </si>
  <si>
    <t>Liver_Mort_males_2002-2004Caerphilly</t>
  </si>
  <si>
    <t>Liver_Mort_males_2002-2004Blaenau Gwent</t>
  </si>
  <si>
    <t>Liver_Mort_males_2002-2004Torfaen</t>
  </si>
  <si>
    <t>Liver_Mort_males_2002-2004Monmouthshire</t>
  </si>
  <si>
    <t>Liver_Mort_males_2002-2004Newport</t>
  </si>
  <si>
    <t>Liver_Mort_males_2003-2005Wales</t>
  </si>
  <si>
    <t>Liver_Mort_males_2003-2005Least deprived fifth</t>
  </si>
  <si>
    <t>Liver_Mort_males_2003-2005Next least deprived</t>
  </si>
  <si>
    <t>Liver_Mort_males_2003-2005Middle deprived</t>
  </si>
  <si>
    <t>Liver_Mort_males_2003-2005Next most deprived</t>
  </si>
  <si>
    <t>Liver_Mort_males_2003-2005Most deprived fifth</t>
  </si>
  <si>
    <t>Liver_Mort_males_2003-2005Betsi Cadwaladr UHB</t>
  </si>
  <si>
    <t>Liver_Mort_males_2003-2005Isle of Anglesey</t>
  </si>
  <si>
    <t>Liver_Mort_males_2003-2005Gwynedd</t>
  </si>
  <si>
    <t>Liver_Mort_males_2003-2005Conwy</t>
  </si>
  <si>
    <t>Liver_Mort_males_2003-2005Denbighshire</t>
  </si>
  <si>
    <t>Liver_Mort_males_2003-2005Flintshire</t>
  </si>
  <si>
    <t>Liver_Mort_males_2003-2005Wrexham</t>
  </si>
  <si>
    <t>Liver_Mort_males_2003-2005Powys THB</t>
  </si>
  <si>
    <t>Liver_Mort_males_2003-2005Hywel Dda HB</t>
  </si>
  <si>
    <t>Liver_Mort_males_2003-2005Ceredigion</t>
  </si>
  <si>
    <t>Liver_Mort_males_2003-2005Pembrokeshire</t>
  </si>
  <si>
    <t>Liver_Mort_males_2003-2005Carmarthenshire</t>
  </si>
  <si>
    <t>Liver_Mort_males_2003-2005ABM UHB</t>
  </si>
  <si>
    <t>Liver_Mort_males_2003-2005Swansea</t>
  </si>
  <si>
    <t>Liver_Mort_males_2003-2005Neath Port Talbot</t>
  </si>
  <si>
    <t>Liver_Mort_males_2003-2005Bridgend</t>
  </si>
  <si>
    <t>Liver_Mort_males_2003-2005Cardiff &amp; Vale UHB</t>
  </si>
  <si>
    <t>Liver_Mort_males_2003-2005The Vale of Glamorgan</t>
  </si>
  <si>
    <t>Liver_Mort_males_2003-2005Cardiff</t>
  </si>
  <si>
    <t>Liver_Mort_males_2003-2005Cwm Taf HB</t>
  </si>
  <si>
    <t>Liver_Mort_males_2003-2005Rhondda Cynon Taf</t>
  </si>
  <si>
    <t>Liver_Mort_males_2003-2005Merthyr Tydfil</t>
  </si>
  <si>
    <t>Liver_Mort_males_2003-2005Aneurin Bevan HB</t>
  </si>
  <si>
    <t>Liver_Mort_males_2003-2005Caerphilly</t>
  </si>
  <si>
    <t>Liver_Mort_males_2003-2005Blaenau Gwent</t>
  </si>
  <si>
    <t>Liver_Mort_males_2003-2005Torfaen</t>
  </si>
  <si>
    <t>Liver_Mort_males_2003-2005Monmouthshire</t>
  </si>
  <si>
    <t>Liver_Mort_males_2003-2005Newport</t>
  </si>
  <si>
    <t>Liver_Mort_males_2004-2006Wales</t>
  </si>
  <si>
    <t>Liver_Mort_males_2004-2006Least deprived fifth</t>
  </si>
  <si>
    <t>Liver_Mort_males_2004-2006Next least deprived</t>
  </si>
  <si>
    <t>Liver_Mort_males_2004-2006Middle deprived</t>
  </si>
  <si>
    <t>Liver_Mort_males_2004-2006Next most deprived</t>
  </si>
  <si>
    <t>Liver_Mort_males_2004-2006Most deprived fifth</t>
  </si>
  <si>
    <t>Liver_Mort_males_2004-2006Betsi Cadwaladr UHB</t>
  </si>
  <si>
    <t>Liver_Mort_males_2004-2006Isle of Anglesey</t>
  </si>
  <si>
    <t>Liver_Mort_males_2004-2006Gwynedd</t>
  </si>
  <si>
    <t>Liver_Mort_males_2004-2006Conwy</t>
  </si>
  <si>
    <t>Liver_Mort_males_2004-2006Denbighshire</t>
  </si>
  <si>
    <t>Liver_Mort_males_2004-2006Flintshire</t>
  </si>
  <si>
    <t>Liver_Mort_males_2004-2006Wrexham</t>
  </si>
  <si>
    <t>Liver_Mort_males_2004-2006Powys THB</t>
  </si>
  <si>
    <t>Liver_Mort_males_2004-2006Hywel Dda HB</t>
  </si>
  <si>
    <t>Liver_Mort_males_2004-2006Ceredigion</t>
  </si>
  <si>
    <t>Liver_Mort_males_2004-2006Pembrokeshire</t>
  </si>
  <si>
    <t>Liver_Mort_males_2004-2006Carmarthenshire</t>
  </si>
  <si>
    <t>Liver_Mort_males_2004-2006ABM UHB</t>
  </si>
  <si>
    <t>Liver_Mort_males_2004-2006Swansea</t>
  </si>
  <si>
    <t>Liver_Mort_males_2004-2006Neath Port Talbot</t>
  </si>
  <si>
    <t>Liver_Mort_males_2004-2006Bridgend</t>
  </si>
  <si>
    <t>Liver_Mort_males_2004-2006Cardiff &amp; Vale UHB</t>
  </si>
  <si>
    <t>Liver_Mort_males_2004-2006The Vale of Glamorgan</t>
  </si>
  <si>
    <t>Liver_Mort_males_2004-2006Cardiff</t>
  </si>
  <si>
    <t>Liver_Mort_males_2004-2006Cwm Taf HB</t>
  </si>
  <si>
    <t>Liver_Mort_males_2004-2006Rhondda Cynon Taf</t>
  </si>
  <si>
    <t>Liver_Mort_males_2004-2006Merthyr Tydfil</t>
  </si>
  <si>
    <t>Liver_Mort_males_2004-2006Aneurin Bevan HB</t>
  </si>
  <si>
    <t>Liver_Mort_males_2004-2006Caerphilly</t>
  </si>
  <si>
    <t>Liver_Mort_males_2004-2006Blaenau Gwent</t>
  </si>
  <si>
    <t>Liver_Mort_males_2004-2006Torfaen</t>
  </si>
  <si>
    <t>Liver_Mort_males_2004-2006Monmouthshire</t>
  </si>
  <si>
    <t>Liver_Mort_males_2004-2006Newport</t>
  </si>
  <si>
    <t>Liver_Mort_males_2005-2007Wales</t>
  </si>
  <si>
    <t>Liver_Mort_males_2005-2007Least deprived fifth</t>
  </si>
  <si>
    <t>Liver_Mort_males_2005-2007Next least deprived</t>
  </si>
  <si>
    <t>Liver_Mort_males_2005-2007Middle deprived</t>
  </si>
  <si>
    <t>Liver_Mort_males_2005-2007Next most deprived</t>
  </si>
  <si>
    <t>Liver_Mort_males_2005-2007Most deprived fifth</t>
  </si>
  <si>
    <t>Liver_Mort_males_2005-2007Betsi Cadwaladr UHB</t>
  </si>
  <si>
    <t>Liver_Mort_males_2005-2007Isle of Anglesey</t>
  </si>
  <si>
    <t>Liver_Mort_males_2005-2007Gwynedd</t>
  </si>
  <si>
    <t>Liver_Mort_males_2005-2007Conwy</t>
  </si>
  <si>
    <t>Liver_Mort_males_2005-2007Denbighshire</t>
  </si>
  <si>
    <t>Liver_Mort_males_2005-2007Flintshire</t>
  </si>
  <si>
    <t>Liver_Mort_males_2005-2007Wrexham</t>
  </si>
  <si>
    <t>Liver_Mort_males_2005-2007Powys THB</t>
  </si>
  <si>
    <t>Liver_Mort_males_2005-2007Hywel Dda HB</t>
  </si>
  <si>
    <t>Liver_Mort_males_2005-2007Ceredigion</t>
  </si>
  <si>
    <t>Liver_Mort_males_2005-2007Pembrokeshire</t>
  </si>
  <si>
    <t>Liver_Mort_males_2005-2007Carmarthenshire</t>
  </si>
  <si>
    <t>Liver_Mort_males_2005-2007ABM UHB</t>
  </si>
  <si>
    <t>Liver_Mort_males_2005-2007Swansea</t>
  </si>
  <si>
    <t>Liver_Mort_males_2005-2007Neath Port Talbot</t>
  </si>
  <si>
    <t>Liver_Mort_males_2005-2007Bridgend</t>
  </si>
  <si>
    <t>Liver_Mort_males_2005-2007Cardiff &amp; Vale UHB</t>
  </si>
  <si>
    <t>Liver_Mort_males_2005-2007The Vale of Glamorgan</t>
  </si>
  <si>
    <t>Liver_Mort_males_2005-2007Cardiff</t>
  </si>
  <si>
    <t>Liver_Mort_males_2005-2007Cwm Taf HB</t>
  </si>
  <si>
    <t>Liver_Mort_males_2005-2007Rhondda Cynon Taf</t>
  </si>
  <si>
    <t>Liver_Mort_males_2005-2007Merthyr Tydfil</t>
  </si>
  <si>
    <t>Liver_Mort_males_2005-2007Aneurin Bevan HB</t>
  </si>
  <si>
    <t>Liver_Mort_males_2005-2007Caerphilly</t>
  </si>
  <si>
    <t>Liver_Mort_males_2005-2007Blaenau Gwent</t>
  </si>
  <si>
    <t>Liver_Mort_males_2005-2007Torfaen</t>
  </si>
  <si>
    <t>Liver_Mort_males_2005-2007Monmouthshire</t>
  </si>
  <si>
    <t>Liver_Mort_males_2005-2007Newport</t>
  </si>
  <si>
    <t>Liver_Mort_males_2006-2008Wales</t>
  </si>
  <si>
    <t>Liver_Mort_males_2006-2008Least deprived fifth</t>
  </si>
  <si>
    <t>Liver_Mort_males_2006-2008Next least deprived</t>
  </si>
  <si>
    <t>Liver_Mort_males_2006-2008Middle deprived</t>
  </si>
  <si>
    <t>Liver_Mort_males_2006-2008Next most deprived</t>
  </si>
  <si>
    <t>Liver_Mort_males_2006-2008Most deprived fifth</t>
  </si>
  <si>
    <t>Liver_Mort_males_2006-2008Betsi Cadwaladr UHB</t>
  </si>
  <si>
    <t>Liver_Mort_males_2006-2008Isle of Anglesey</t>
  </si>
  <si>
    <t>Liver_Mort_males_2006-2008Gwynedd</t>
  </si>
  <si>
    <t>Liver_Mort_males_2006-2008Conwy</t>
  </si>
  <si>
    <t>Liver_Mort_males_2006-2008Denbighshire</t>
  </si>
  <si>
    <t>Liver_Mort_males_2006-2008Flintshire</t>
  </si>
  <si>
    <t>Liver_Mort_males_2006-2008Wrexham</t>
  </si>
  <si>
    <t>Liver_Mort_males_2006-2008Powys THB</t>
  </si>
  <si>
    <t>Liver_Mort_males_2006-2008Hywel Dda HB</t>
  </si>
  <si>
    <t>Liver_Mort_males_2006-2008Ceredigion</t>
  </si>
  <si>
    <t>Liver_Mort_males_2006-2008Pembrokeshire</t>
  </si>
  <si>
    <t>Liver_Mort_males_2006-2008Carmarthenshire</t>
  </si>
  <si>
    <t>Liver_Mort_males_2006-2008ABM UHB</t>
  </si>
  <si>
    <t>Liver_Mort_males_2006-2008Swansea</t>
  </si>
  <si>
    <t>Liver_Mort_males_2006-2008Neath Port Talbot</t>
  </si>
  <si>
    <t>Liver_Mort_males_2006-2008Bridgend</t>
  </si>
  <si>
    <t>Liver_Mort_males_2006-2008Cardiff &amp; Vale UHB</t>
  </si>
  <si>
    <t>Liver_Mort_males_2006-2008The Vale of Glamorgan</t>
  </si>
  <si>
    <t>Liver_Mort_males_2006-2008Cardiff</t>
  </si>
  <si>
    <t>Liver_Mort_males_2006-2008Cwm Taf HB</t>
  </si>
  <si>
    <t>Liver_Mort_males_2006-2008Rhondda Cynon Taf</t>
  </si>
  <si>
    <t>Liver_Mort_males_2006-2008Merthyr Tydfil</t>
  </si>
  <si>
    <t>Liver_Mort_males_2006-2008Aneurin Bevan HB</t>
  </si>
  <si>
    <t>Liver_Mort_males_2006-2008Caerphilly</t>
  </si>
  <si>
    <t>Liver_Mort_males_2006-2008Blaenau Gwent</t>
  </si>
  <si>
    <t>Liver_Mort_males_2006-2008Torfaen</t>
  </si>
  <si>
    <t>Liver_Mort_males_2006-2008Monmouthshire</t>
  </si>
  <si>
    <t>Liver_Mort_males_2006-2008Newport</t>
  </si>
  <si>
    <t>Liver_Mort_males_2007-2009Wales</t>
  </si>
  <si>
    <t>Liver_Mort_males_2007-2009Least deprived fifth</t>
  </si>
  <si>
    <t>Liver_Mort_males_2007-2009Next least deprived</t>
  </si>
  <si>
    <t>Liver_Mort_males_2007-2009Middle deprived</t>
  </si>
  <si>
    <t>Liver_Mort_males_2007-2009Next most deprived</t>
  </si>
  <si>
    <t>Liver_Mort_males_2007-2009Most deprived fifth</t>
  </si>
  <si>
    <t>Liver_Mort_males_2007-2009Betsi Cadwaladr UHB</t>
  </si>
  <si>
    <t>Liver_Mort_males_2007-2009Isle of Anglesey</t>
  </si>
  <si>
    <t>Liver_Mort_males_2007-2009Gwynedd</t>
  </si>
  <si>
    <t>Liver_Mort_males_2007-2009Conwy</t>
  </si>
  <si>
    <t>Liver_Mort_males_2007-2009Denbighshire</t>
  </si>
  <si>
    <t>Liver_Mort_males_2007-2009Flintshire</t>
  </si>
  <si>
    <t>Liver_Mort_males_2007-2009Wrexham</t>
  </si>
  <si>
    <t>Liver_Mort_males_2007-2009Powys THB</t>
  </si>
  <si>
    <t>Liver_Mort_males_2007-2009Hywel Dda HB</t>
  </si>
  <si>
    <t>Liver_Mort_males_2007-2009Ceredigion</t>
  </si>
  <si>
    <t>Liver_Mort_males_2007-2009Pembrokeshire</t>
  </si>
  <si>
    <t>Liver_Mort_males_2007-2009Carmarthenshire</t>
  </si>
  <si>
    <t>Liver_Mort_males_2007-2009ABM UHB</t>
  </si>
  <si>
    <t>Liver_Mort_males_2007-2009Swansea</t>
  </si>
  <si>
    <t>Liver_Mort_males_2007-2009Neath Port Talbot</t>
  </si>
  <si>
    <t>Liver_Mort_males_2007-2009Bridgend</t>
  </si>
  <si>
    <t>Liver_Mort_males_2007-2009Cardiff &amp; Vale UHB</t>
  </si>
  <si>
    <t>Liver_Mort_males_2007-2009The Vale of Glamorgan</t>
  </si>
  <si>
    <t>Liver_Mort_males_2007-2009Cardiff</t>
  </si>
  <si>
    <t>Liver_Mort_males_2007-2009Cwm Taf HB</t>
  </si>
  <si>
    <t>Liver_Mort_males_2007-2009Rhondda Cynon Taf</t>
  </si>
  <si>
    <t>Liver_Mort_males_2007-2009Merthyr Tydfil</t>
  </si>
  <si>
    <t>Liver_Mort_males_2007-2009Aneurin Bevan HB</t>
  </si>
  <si>
    <t>Liver_Mort_males_2007-2009Caerphilly</t>
  </si>
  <si>
    <t>Liver_Mort_males_2007-2009Blaenau Gwent</t>
  </si>
  <si>
    <t>Liver_Mort_males_2007-2009Torfaen</t>
  </si>
  <si>
    <t>Liver_Mort_males_2007-2009Monmouthshire</t>
  </si>
  <si>
    <t>Liver_Mort_males_2007-2009Newport</t>
  </si>
  <si>
    <t>Liver_Mort_males_2008-2010Wales</t>
  </si>
  <si>
    <t>Liver_Mort_males_2008-2010Least deprived fifth</t>
  </si>
  <si>
    <t>Liver_Mort_males_2008-2010Next least deprived</t>
  </si>
  <si>
    <t>Liver_Mort_males_2008-2010Middle deprived</t>
  </si>
  <si>
    <t>Liver_Mort_males_2008-2010Next most deprived</t>
  </si>
  <si>
    <t>Liver_Mort_males_2008-2010Most deprived fifth</t>
  </si>
  <si>
    <t>Liver_Mort_males_2008-2010Betsi Cadwaladr UHB</t>
  </si>
  <si>
    <t>Liver_Mort_males_2008-2010Isle of Anglesey</t>
  </si>
  <si>
    <t>Liver_Mort_males_2008-2010Gwynedd</t>
  </si>
  <si>
    <t>Liver_Mort_males_2008-2010Conwy</t>
  </si>
  <si>
    <t>Liver_Mort_males_2008-2010Denbighshire</t>
  </si>
  <si>
    <t>Liver_Mort_males_2008-2010Flintshire</t>
  </si>
  <si>
    <t>Liver_Mort_males_2008-2010Wrexham</t>
  </si>
  <si>
    <t>Liver_Mort_males_2008-2010Powys THB</t>
  </si>
  <si>
    <t>Liver_Mort_males_2008-2010Hywel Dda HB</t>
  </si>
  <si>
    <t>Liver_Mort_males_2008-2010Ceredigion</t>
  </si>
  <si>
    <t>Liver_Mort_males_2008-2010Pembrokeshire</t>
  </si>
  <si>
    <t>Liver_Mort_males_2008-2010Carmarthenshire</t>
  </si>
  <si>
    <t>Liver_Mort_males_2008-2010ABM UHB</t>
  </si>
  <si>
    <t>Liver_Mort_males_2008-2010Swansea</t>
  </si>
  <si>
    <t>Liver_Mort_males_2008-2010Neath Port Talbot</t>
  </si>
  <si>
    <t>Liver_Mort_males_2008-2010Bridgend</t>
  </si>
  <si>
    <t>Liver_Mort_males_2008-2010Cardiff &amp; Vale UHB</t>
  </si>
  <si>
    <t>Liver_Mort_males_2008-2010The Vale of Glamorgan</t>
  </si>
  <si>
    <t>Liver_Mort_males_2008-2010Cardiff</t>
  </si>
  <si>
    <t>Liver_Mort_males_2008-2010Cwm Taf HB</t>
  </si>
  <si>
    <t>Liver_Mort_males_2008-2010Rhondda Cynon Taf</t>
  </si>
  <si>
    <t>Liver_Mort_males_2008-2010Merthyr Tydfil</t>
  </si>
  <si>
    <t>Liver_Mort_males_2008-2010Aneurin Bevan HB</t>
  </si>
  <si>
    <t>Liver_Mort_males_2008-2010Caerphilly</t>
  </si>
  <si>
    <t>Liver_Mort_males_2008-2010Blaenau Gwent</t>
  </si>
  <si>
    <t>Liver_Mort_males_2008-2010Torfaen</t>
  </si>
  <si>
    <t>Liver_Mort_males_2008-2010Monmouthshire</t>
  </si>
  <si>
    <t>Liver_Mort_males_2008-2010Newport</t>
  </si>
  <si>
    <t>Liver_Mort_males_2009-2011Wales</t>
  </si>
  <si>
    <t>Liver_Mort_males_2009-2011Least deprived fifth</t>
  </si>
  <si>
    <t>Liver_Mort_males_2009-2011Next least deprived</t>
  </si>
  <si>
    <t>Liver_Mort_males_2009-2011Middle deprived</t>
  </si>
  <si>
    <t>Liver_Mort_males_2009-2011Next most deprived</t>
  </si>
  <si>
    <t>Liver_Mort_males_2009-2011Most deprived fifth</t>
  </si>
  <si>
    <t>Liver_Mort_males_2009-2011Betsi Cadwaladr UHB</t>
  </si>
  <si>
    <t>Liver_Mort_males_2009-2011Isle of Anglesey</t>
  </si>
  <si>
    <t>Liver_Mort_males_2009-2011Gwynedd</t>
  </si>
  <si>
    <t>Liver_Mort_males_2009-2011Conwy</t>
  </si>
  <si>
    <t>Liver_Mort_males_2009-2011Denbighshire</t>
  </si>
  <si>
    <t>Liver_Mort_males_2009-2011Flintshire</t>
  </si>
  <si>
    <t>Liver_Mort_males_2009-2011Wrexham</t>
  </si>
  <si>
    <t>Liver_Mort_males_2009-2011Powys THB</t>
  </si>
  <si>
    <t>Liver_Mort_males_2009-2011Hywel Dda HB</t>
  </si>
  <si>
    <t>Liver_Mort_males_2009-2011Ceredigion</t>
  </si>
  <si>
    <t>Liver_Mort_males_2009-2011Pembrokeshire</t>
  </si>
  <si>
    <t>Liver_Mort_males_2009-2011Carmarthenshire</t>
  </si>
  <si>
    <t>Liver_Mort_males_2009-2011ABM UHB</t>
  </si>
  <si>
    <t>Liver_Mort_males_2009-2011Swansea</t>
  </si>
  <si>
    <t>Liver_Mort_males_2009-2011Neath Port Talbot</t>
  </si>
  <si>
    <t>Liver_Mort_males_2009-2011Bridgend</t>
  </si>
  <si>
    <t>Liver_Mort_males_2009-2011Cardiff &amp; Vale UHB</t>
  </si>
  <si>
    <t>Liver_Mort_males_2009-2011The Vale of Glamorgan</t>
  </si>
  <si>
    <t>Liver_Mort_males_2009-2011Cardiff</t>
  </si>
  <si>
    <t>Liver_Mort_males_2009-2011Cwm Taf HB</t>
  </si>
  <si>
    <t>Liver_Mort_males_2009-2011Rhondda Cynon Taf</t>
  </si>
  <si>
    <t>Liver_Mort_males_2009-2011Merthyr Tydfil</t>
  </si>
  <si>
    <t>Liver_Mort_males_2009-2011Aneurin Bevan HB</t>
  </si>
  <si>
    <t>Liver_Mort_males_2009-2011Caerphilly</t>
  </si>
  <si>
    <t>Liver_Mort_males_2009-2011Blaenau Gwent</t>
  </si>
  <si>
    <t>Liver_Mort_males_2009-2011Torfaen</t>
  </si>
  <si>
    <t>Liver_Mort_males_2009-2011Monmouthshire</t>
  </si>
  <si>
    <t>Liver_Mort_males_2009-2011Newport</t>
  </si>
  <si>
    <t>Liver_Mort_males_2010-2012Wales</t>
  </si>
  <si>
    <t>Liver_Mort_males_2010-2012Least deprived fifth</t>
  </si>
  <si>
    <t>Liver_Mort_males_2010-2012Next least deprived</t>
  </si>
  <si>
    <t>Liver_Mort_males_2010-2012Middle deprived</t>
  </si>
  <si>
    <t>Liver_Mort_males_2010-2012Next most deprived</t>
  </si>
  <si>
    <t>Liver_Mort_males_2010-2012Most deprived fifth</t>
  </si>
  <si>
    <t>Liver_Mort_males_2010-2012Betsi Cadwaladr UHB</t>
  </si>
  <si>
    <t>Liver_Mort_males_2010-2012Isle of Anglesey</t>
  </si>
  <si>
    <t>Liver_Mort_males_2010-2012Gwynedd</t>
  </si>
  <si>
    <t>Liver_Mort_males_2010-2012Conwy</t>
  </si>
  <si>
    <t>Liver_Mort_males_2010-2012Denbighshire</t>
  </si>
  <si>
    <t>Liver_Mort_males_2010-2012Flintshire</t>
  </si>
  <si>
    <t>Liver_Mort_males_2010-2012Wrexham</t>
  </si>
  <si>
    <t>Liver_Mort_males_2010-2012Powys THB</t>
  </si>
  <si>
    <t>Liver_Mort_males_2010-2012Hywel Dda HB</t>
  </si>
  <si>
    <t>Liver_Mort_males_2010-2012Ceredigion</t>
  </si>
  <si>
    <t>Liver_Mort_males_2010-2012Pembrokeshire</t>
  </si>
  <si>
    <t>Liver_Mort_males_2010-2012Carmarthenshire</t>
  </si>
  <si>
    <t>Liver_Mort_males_2010-2012ABM UHB</t>
  </si>
  <si>
    <t>Liver_Mort_males_2010-2012Swansea</t>
  </si>
  <si>
    <t>Liver_Mort_males_2010-2012Neath Port Talbot</t>
  </si>
  <si>
    <t>Liver_Mort_males_2010-2012Bridgend</t>
  </si>
  <si>
    <t>Liver_Mort_males_2010-2012Cardiff &amp; Vale UHB</t>
  </si>
  <si>
    <t>Liver_Mort_males_2010-2012The Vale of Glamorgan</t>
  </si>
  <si>
    <t>Liver_Mort_males_2010-2012Cardiff</t>
  </si>
  <si>
    <t>Liver_Mort_males_2010-2012Cwm Taf HB</t>
  </si>
  <si>
    <t>Liver_Mort_males_2010-2012Rhondda Cynon Taf</t>
  </si>
  <si>
    <t>Liver_Mort_males_2010-2012Merthyr Tydfil</t>
  </si>
  <si>
    <t>Liver_Mort_males_2010-2012Aneurin Bevan HB</t>
  </si>
  <si>
    <t>Liver_Mort_males_2010-2012Caerphilly</t>
  </si>
  <si>
    <t>Liver_Mort_males_2010-2012Blaenau Gwent</t>
  </si>
  <si>
    <t>Liver_Mort_males_2010-2012Torfaen</t>
  </si>
  <si>
    <t>Liver_Mort_males_2010-2012Monmouthshire</t>
  </si>
  <si>
    <t>Liver_Mort_males_2010-2012Newport</t>
  </si>
  <si>
    <t>Liver_Mort_females_2002-2004Wales</t>
  </si>
  <si>
    <t>Liver_Mort_females_2002-2004Least deprived fifth</t>
  </si>
  <si>
    <t>Liver_Mort_females_2002-2004Next least deprived</t>
  </si>
  <si>
    <t>Liver_Mort_females_2002-2004Middle deprived</t>
  </si>
  <si>
    <t>Liver_Mort_females_2002-2004Next most deprived</t>
  </si>
  <si>
    <t>Liver_Mort_females_2002-2004Most deprived fifth</t>
  </si>
  <si>
    <t>Liver_Mort_females_2002-2004Betsi Cadwaladr UHB</t>
  </si>
  <si>
    <t>Liver_Mort_females_2002-2004Isle of Anglesey</t>
  </si>
  <si>
    <t>Liver_Mort_females_2002-2004Gwynedd</t>
  </si>
  <si>
    <t>Liver_Mort_females_2002-2004Conwy</t>
  </si>
  <si>
    <t>Liver_Mort_females_2002-2004Denbighshire</t>
  </si>
  <si>
    <t>Liver_Mort_females_2002-2004Flintshire</t>
  </si>
  <si>
    <t>Liver_Mort_females_2002-2004Wrexham</t>
  </si>
  <si>
    <t>Liver_Mort_females_2002-2004Powys THB</t>
  </si>
  <si>
    <t>Liver_Mort_females_2002-2004Hywel Dda HB</t>
  </si>
  <si>
    <t>Liver_Mort_females_2002-2004Ceredigion</t>
  </si>
  <si>
    <t>Liver_Mort_females_2002-2004Pembrokeshire</t>
  </si>
  <si>
    <t>Liver_Mort_females_2002-2004Carmarthenshire</t>
  </si>
  <si>
    <t>Liver_Mort_females_2002-2004ABM UHB</t>
  </si>
  <si>
    <t>Liver_Mort_females_2002-2004Swansea</t>
  </si>
  <si>
    <t>Liver_Mort_females_2002-2004Neath Port Talbot</t>
  </si>
  <si>
    <t>Liver_Mort_females_2002-2004Bridgend</t>
  </si>
  <si>
    <t>Liver_Mort_females_2002-2004Cardiff &amp; Vale UHB</t>
  </si>
  <si>
    <t>Liver_Mort_females_2002-2004The Vale of Glamorgan</t>
  </si>
  <si>
    <t>Liver_Mort_females_2002-2004Cardiff</t>
  </si>
  <si>
    <t>Liver_Mort_females_2002-2004Cwm Taf HB</t>
  </si>
  <si>
    <t>Liver_Mort_females_2002-2004Rhondda Cynon Taf</t>
  </si>
  <si>
    <t>Liver_Mort_females_2002-2004Merthyr Tydfil</t>
  </si>
  <si>
    <t>Liver_Mort_females_2002-2004Aneurin Bevan HB</t>
  </si>
  <si>
    <t>Liver_Mort_females_2002-2004Caerphilly</t>
  </si>
  <si>
    <t>Liver_Mort_females_2002-2004Blaenau Gwent</t>
  </si>
  <si>
    <t>Liver_Mort_females_2002-2004Torfaen</t>
  </si>
  <si>
    <t>Liver_Mort_females_2002-2004Monmouthshire</t>
  </si>
  <si>
    <t>Liver_Mort_females_2002-2004Newport</t>
  </si>
  <si>
    <t>Liver_Mort_females_2003-2005Wales</t>
  </si>
  <si>
    <t>Liver_Mort_females_2003-2005Least deprived fifth</t>
  </si>
  <si>
    <t>Liver_Mort_females_2003-2005Next least deprived</t>
  </si>
  <si>
    <t>Liver_Mort_females_2003-2005Middle deprived</t>
  </si>
  <si>
    <t>Liver_Mort_females_2003-2005Next most deprived</t>
  </si>
  <si>
    <t>Liver_Mort_females_2003-2005Most deprived fifth</t>
  </si>
  <si>
    <t>Liver_Mort_females_2003-2005Betsi Cadwaladr UHB</t>
  </si>
  <si>
    <t>Liver_Mort_females_2003-2005Isle of Anglesey</t>
  </si>
  <si>
    <t>Liver_Mort_females_2003-2005Gwynedd</t>
  </si>
  <si>
    <t>Liver_Mort_females_2003-2005Conwy</t>
  </si>
  <si>
    <t>Liver_Mort_females_2003-2005Denbighshire</t>
  </si>
  <si>
    <t>Liver_Mort_females_2003-2005Flintshire</t>
  </si>
  <si>
    <t>Liver_Mort_females_2003-2005Wrexham</t>
  </si>
  <si>
    <t>Liver_Mort_females_2003-2005Powys THB</t>
  </si>
  <si>
    <t>Liver_Mort_females_2003-2005Hywel Dda HB</t>
  </si>
  <si>
    <t>Liver_Mort_females_2003-2005Ceredigion</t>
  </si>
  <si>
    <t>Liver_Mort_females_2003-2005Pembrokeshire</t>
  </si>
  <si>
    <t>Liver_Mort_females_2003-2005Carmarthenshire</t>
  </si>
  <si>
    <t>Liver_Mort_females_2003-2005ABM UHB</t>
  </si>
  <si>
    <t>Liver_Mort_females_2003-2005Swansea</t>
  </si>
  <si>
    <t>Liver_Mort_females_2003-2005Neath Port Talbot</t>
  </si>
  <si>
    <t>Liver_Mort_females_2003-2005Bridgend</t>
  </si>
  <si>
    <t>Liver_Mort_females_2003-2005Cardiff &amp; Vale UHB</t>
  </si>
  <si>
    <t>Liver_Mort_females_2003-2005The Vale of Glamorgan</t>
  </si>
  <si>
    <t>Liver_Mort_females_2003-2005Cardiff</t>
  </si>
  <si>
    <t>Liver_Mort_females_2003-2005Cwm Taf HB</t>
  </si>
  <si>
    <t>Liver_Mort_females_2003-2005Rhondda Cynon Taf</t>
  </si>
  <si>
    <t>Liver_Mort_females_2003-2005Merthyr Tydfil</t>
  </si>
  <si>
    <t>Liver_Mort_females_2003-2005Aneurin Bevan HB</t>
  </si>
  <si>
    <t>Liver_Mort_females_2003-2005Caerphilly</t>
  </si>
  <si>
    <t>Liver_Mort_females_2003-2005Blaenau Gwent</t>
  </si>
  <si>
    <t>Liver_Mort_females_2003-2005Torfaen</t>
  </si>
  <si>
    <t>Liver_Mort_females_2003-2005Monmouthshire</t>
  </si>
  <si>
    <t>Liver_Mort_females_2003-2005Newport</t>
  </si>
  <si>
    <t>Liver_Mort_females_2004-2006Wales</t>
  </si>
  <si>
    <t>Liver_Mort_females_2004-2006Least deprived fifth</t>
  </si>
  <si>
    <t>Liver_Mort_females_2004-2006Next least deprived</t>
  </si>
  <si>
    <t>Liver_Mort_females_2004-2006Middle deprived</t>
  </si>
  <si>
    <t>Liver_Mort_females_2004-2006Next most deprived</t>
  </si>
  <si>
    <t>Liver_Mort_females_2004-2006Most deprived fifth</t>
  </si>
  <si>
    <t>Liver_Mort_females_2004-2006Betsi Cadwaladr UHB</t>
  </si>
  <si>
    <t>Liver_Mort_females_2004-2006Isle of Anglesey</t>
  </si>
  <si>
    <t>Liver_Mort_females_2004-2006Gwynedd</t>
  </si>
  <si>
    <t>Liver_Mort_females_2004-2006Conwy</t>
  </si>
  <si>
    <t>Liver_Mort_females_2004-2006Denbighshire</t>
  </si>
  <si>
    <t>Liver_Mort_females_2004-2006Flintshire</t>
  </si>
  <si>
    <t>Liver_Mort_females_2004-2006Wrexham</t>
  </si>
  <si>
    <t>Liver_Mort_females_2004-2006Powys THB</t>
  </si>
  <si>
    <t>Liver_Mort_females_2004-2006Hywel Dda HB</t>
  </si>
  <si>
    <t>Liver_Mort_females_2004-2006Ceredigion</t>
  </si>
  <si>
    <t>Liver_Mort_females_2004-2006Pembrokeshire</t>
  </si>
  <si>
    <t>Liver_Mort_females_2004-2006Carmarthenshire</t>
  </si>
  <si>
    <t>Liver_Mort_females_2004-2006ABM UHB</t>
  </si>
  <si>
    <t>Liver_Mort_females_2004-2006Swansea</t>
  </si>
  <si>
    <t>Liver_Mort_females_2004-2006Neath Port Talbot</t>
  </si>
  <si>
    <t>Liver_Mort_females_2004-2006Bridgend</t>
  </si>
  <si>
    <t>Liver_Mort_females_2004-2006Cardiff &amp; Vale UHB</t>
  </si>
  <si>
    <t>Liver_Mort_females_2004-2006The Vale of Glamorgan</t>
  </si>
  <si>
    <t>Liver_Mort_females_2004-2006Cardiff</t>
  </si>
  <si>
    <t>Liver_Mort_females_2004-2006Cwm Taf HB</t>
  </si>
  <si>
    <t>Liver_Mort_females_2004-2006Rhondda Cynon Taf</t>
  </si>
  <si>
    <t>Liver_Mort_females_2004-2006Merthyr Tydfil</t>
  </si>
  <si>
    <t>Liver_Mort_females_2004-2006Aneurin Bevan HB</t>
  </si>
  <si>
    <t>Liver_Mort_females_2004-2006Caerphilly</t>
  </si>
  <si>
    <t>Liver_Mort_females_2004-2006Blaenau Gwent</t>
  </si>
  <si>
    <t>Liver_Mort_females_2004-2006Torfaen</t>
  </si>
  <si>
    <t>Liver_Mort_females_2004-2006Monmouthshire</t>
  </si>
  <si>
    <t>Liver_Mort_females_2004-2006Newport</t>
  </si>
  <si>
    <t>Liver_Mort_females_2005-2007Wales</t>
  </si>
  <si>
    <t>Liver_Mort_females_2005-2007Least deprived fifth</t>
  </si>
  <si>
    <t>Liver_Mort_females_2005-2007Next least deprived</t>
  </si>
  <si>
    <t>Liver_Mort_females_2005-2007Middle deprived</t>
  </si>
  <si>
    <t>Liver_Mort_females_2005-2007Next most deprived</t>
  </si>
  <si>
    <t>Liver_Mort_females_2005-2007Most deprived fifth</t>
  </si>
  <si>
    <t>Liver_Mort_females_2005-2007Betsi Cadwaladr UHB</t>
  </si>
  <si>
    <t>Liver_Mort_females_2005-2007Isle of Anglesey</t>
  </si>
  <si>
    <t>Liver_Mort_females_2005-2007Gwynedd</t>
  </si>
  <si>
    <t>Liver_Mort_females_2005-2007Conwy</t>
  </si>
  <si>
    <t>Liver_Mort_females_2005-2007Denbighshire</t>
  </si>
  <si>
    <t>Liver_Mort_females_2005-2007Flintshire</t>
  </si>
  <si>
    <t>Liver_Mort_females_2005-2007Wrexham</t>
  </si>
  <si>
    <t>Liver_Mort_females_2005-2007Powys THB</t>
  </si>
  <si>
    <t>Liver_Mort_females_2005-2007Hywel Dda HB</t>
  </si>
  <si>
    <t>Liver_Mort_females_2005-2007Ceredigion</t>
  </si>
  <si>
    <t>Liver_Mort_females_2005-2007Pembrokeshire</t>
  </si>
  <si>
    <t>Liver_Mort_females_2005-2007Carmarthenshire</t>
  </si>
  <si>
    <t>Liver_Mort_females_2005-2007ABM UHB</t>
  </si>
  <si>
    <t>Liver_Mort_females_2005-2007Swansea</t>
  </si>
  <si>
    <t>Liver_Mort_females_2005-2007Neath Port Talbot</t>
  </si>
  <si>
    <t>Liver_Mort_females_2005-2007Bridgend</t>
  </si>
  <si>
    <t>Liver_Mort_females_2005-2007Cardiff &amp; Vale UHB</t>
  </si>
  <si>
    <t>Liver_Mort_females_2005-2007The Vale of Glamorgan</t>
  </si>
  <si>
    <t>Liver_Mort_females_2005-2007Cardiff</t>
  </si>
  <si>
    <t>Liver_Mort_females_2005-2007Cwm Taf HB</t>
  </si>
  <si>
    <t>Liver_Mort_females_2005-2007Rhondda Cynon Taf</t>
  </si>
  <si>
    <t>Liver_Mort_females_2005-2007Merthyr Tydfil</t>
  </si>
  <si>
    <t>Liver_Mort_females_2005-2007Aneurin Bevan HB</t>
  </si>
  <si>
    <t>Liver_Mort_females_2005-2007Caerphilly</t>
  </si>
  <si>
    <t>Liver_Mort_females_2005-2007Blaenau Gwent</t>
  </si>
  <si>
    <t>Liver_Mort_females_2005-2007Torfaen</t>
  </si>
  <si>
    <t>Liver_Mort_females_2005-2007Monmouthshire</t>
  </si>
  <si>
    <t>Liver_Mort_females_2005-2007Newport</t>
  </si>
  <si>
    <t>Liver_Mort_females_2006-2008Wales</t>
  </si>
  <si>
    <t>Liver_Mort_females_2006-2008Least deprived fifth</t>
  </si>
  <si>
    <t>Liver_Mort_females_2006-2008Next least deprived</t>
  </si>
  <si>
    <t>Liver_Mort_females_2006-2008Middle deprived</t>
  </si>
  <si>
    <t>Liver_Mort_females_2006-2008Next most deprived</t>
  </si>
  <si>
    <t>Liver_Mort_females_2006-2008Most deprived fifth</t>
  </si>
  <si>
    <t>Liver_Mort_females_2006-2008Betsi Cadwaladr UHB</t>
  </si>
  <si>
    <t>Liver_Mort_females_2006-2008Isle of Anglesey</t>
  </si>
  <si>
    <t>Liver_Mort_females_2006-2008Gwynedd</t>
  </si>
  <si>
    <t>Liver_Mort_females_2006-2008Conwy</t>
  </si>
  <si>
    <t>Liver_Mort_females_2006-2008Denbighshire</t>
  </si>
  <si>
    <t>Liver_Mort_females_2006-2008Flintshire</t>
  </si>
  <si>
    <t>Liver_Mort_females_2006-2008Wrexham</t>
  </si>
  <si>
    <t>Liver_Mort_females_2006-2008Powys THB</t>
  </si>
  <si>
    <t>Liver_Mort_females_2006-2008Hywel Dda HB</t>
  </si>
  <si>
    <t>Liver_Mort_females_2006-2008Ceredigion</t>
  </si>
  <si>
    <t>Liver_Mort_females_2006-2008Pembrokeshire</t>
  </si>
  <si>
    <t>Liver_Mort_females_2006-2008Carmarthenshire</t>
  </si>
  <si>
    <t>Liver_Mort_females_2006-2008ABM UHB</t>
  </si>
  <si>
    <t>Liver_Mort_females_2006-2008Swansea</t>
  </si>
  <si>
    <t>Liver_Mort_females_2006-2008Neath Port Talbot</t>
  </si>
  <si>
    <t>Liver_Mort_females_2006-2008Bridgend</t>
  </si>
  <si>
    <t>Liver_Mort_females_2006-2008Cardiff &amp; Vale UHB</t>
  </si>
  <si>
    <t>Liver_Mort_females_2006-2008The Vale of Glamorgan</t>
  </si>
  <si>
    <t>Liver_Mort_females_2006-2008Cardiff</t>
  </si>
  <si>
    <t>Liver_Mort_females_2006-2008Cwm Taf HB</t>
  </si>
  <si>
    <t>Liver_Mort_females_2006-2008Rhondda Cynon Taf</t>
  </si>
  <si>
    <t>Liver_Mort_females_2006-2008Merthyr Tydfil</t>
  </si>
  <si>
    <t>Liver_Mort_females_2006-2008Aneurin Bevan HB</t>
  </si>
  <si>
    <t>Liver_Mort_females_2006-2008Caerphilly</t>
  </si>
  <si>
    <t>Liver_Mort_females_2006-2008Blaenau Gwent</t>
  </si>
  <si>
    <t>Liver_Mort_females_2006-2008Torfaen</t>
  </si>
  <si>
    <t>Liver_Mort_females_2006-2008Monmouthshire</t>
  </si>
  <si>
    <t>Liver_Mort_females_2006-2008Newport</t>
  </si>
  <si>
    <t>Liver_Mort_females_2007-2009Wales</t>
  </si>
  <si>
    <t>Liver_Mort_females_2007-2009Least deprived fifth</t>
  </si>
  <si>
    <t>Liver_Mort_females_2007-2009Next least deprived</t>
  </si>
  <si>
    <t>Liver_Mort_females_2007-2009Middle deprived</t>
  </si>
  <si>
    <t>Liver_Mort_females_2007-2009Next most deprived</t>
  </si>
  <si>
    <t>Liver_Mort_females_2007-2009Most deprived fifth</t>
  </si>
  <si>
    <t>Liver_Mort_females_2007-2009Betsi Cadwaladr UHB</t>
  </si>
  <si>
    <t>Liver_Mort_females_2007-2009Isle of Anglesey</t>
  </si>
  <si>
    <t>Liver_Mort_females_2007-2009Gwynedd</t>
  </si>
  <si>
    <t>Liver_Mort_females_2007-2009Conwy</t>
  </si>
  <si>
    <t>Liver_Mort_females_2007-2009Denbighshire</t>
  </si>
  <si>
    <t>Liver_Mort_females_2007-2009Flintshire</t>
  </si>
  <si>
    <t>Liver_Mort_females_2007-2009Wrexham</t>
  </si>
  <si>
    <t>Liver_Mort_females_2007-2009Powys THB</t>
  </si>
  <si>
    <t>Liver_Mort_females_2007-2009Hywel Dda HB</t>
  </si>
  <si>
    <t>Liver_Mort_females_2007-2009Ceredigion</t>
  </si>
  <si>
    <t>Liver_Mort_females_2007-2009Pembrokeshire</t>
  </si>
  <si>
    <t>Liver_Mort_females_2007-2009Carmarthenshire</t>
  </si>
  <si>
    <t>Liver_Mort_females_2007-2009ABM UHB</t>
  </si>
  <si>
    <t>Liver_Mort_females_2007-2009Swansea</t>
  </si>
  <si>
    <t>Liver_Mort_females_2007-2009Neath Port Talbot</t>
  </si>
  <si>
    <t>Liver_Mort_females_2007-2009Bridgend</t>
  </si>
  <si>
    <t>Liver_Mort_females_2007-2009Cardiff &amp; Vale UHB</t>
  </si>
  <si>
    <t>Liver_Mort_females_2007-2009The Vale of Glamorgan</t>
  </si>
  <si>
    <t>Liver_Mort_females_2007-2009Cardiff</t>
  </si>
  <si>
    <t>Liver_Mort_females_2007-2009Cwm Taf HB</t>
  </si>
  <si>
    <t>Liver_Mort_females_2007-2009Rhondda Cynon Taf</t>
  </si>
  <si>
    <t>Liver_Mort_females_2007-2009Merthyr Tydfil</t>
  </si>
  <si>
    <t>Liver_Mort_females_2007-2009Aneurin Bevan HB</t>
  </si>
  <si>
    <t>Liver_Mort_females_2007-2009Caerphilly</t>
  </si>
  <si>
    <t>Liver_Mort_females_2007-2009Blaenau Gwent</t>
  </si>
  <si>
    <t>Liver_Mort_females_2007-2009Torfaen</t>
  </si>
  <si>
    <t>Liver_Mort_females_2007-2009Monmouthshire</t>
  </si>
  <si>
    <t>Liver_Mort_females_2007-2009Newport</t>
  </si>
  <si>
    <t>Liver_Mort_females_2008-2010Wales</t>
  </si>
  <si>
    <t>Liver_Mort_females_2008-2010Least deprived fifth</t>
  </si>
  <si>
    <t>Liver_Mort_females_2008-2010Next least deprived</t>
  </si>
  <si>
    <t>Liver_Mort_females_2008-2010Middle deprived</t>
  </si>
  <si>
    <t>Liver_Mort_females_2008-2010Next most deprived</t>
  </si>
  <si>
    <t>Liver_Mort_females_2008-2010Most deprived fifth</t>
  </si>
  <si>
    <t>Liver_Mort_females_2008-2010Betsi Cadwaladr UHB</t>
  </si>
  <si>
    <t>Liver_Mort_females_2008-2010Isle of Anglesey</t>
  </si>
  <si>
    <t>Liver_Mort_females_2008-2010Gwynedd</t>
  </si>
  <si>
    <t>Liver_Mort_females_2008-2010Conwy</t>
  </si>
  <si>
    <t>Liver_Mort_females_2008-2010Denbighshire</t>
  </si>
  <si>
    <t>Liver_Mort_females_2008-2010Flintshire</t>
  </si>
  <si>
    <t>Liver_Mort_females_2008-2010Wrexham</t>
  </si>
  <si>
    <t>Liver_Mort_females_2008-2010Powys THB</t>
  </si>
  <si>
    <t>Liver_Mort_females_2008-2010Hywel Dda HB</t>
  </si>
  <si>
    <t>Liver_Mort_females_2008-2010Ceredigion</t>
  </si>
  <si>
    <t>Liver_Mort_females_2008-2010Pembrokeshire</t>
  </si>
  <si>
    <t>Liver_Mort_females_2008-2010Carmarthenshire</t>
  </si>
  <si>
    <t>Liver_Mort_females_2008-2010ABM UHB</t>
  </si>
  <si>
    <t>Liver_Mort_females_2008-2010Swansea</t>
  </si>
  <si>
    <t>Liver_Mort_females_2008-2010Neath Port Talbot</t>
  </si>
  <si>
    <t>Liver_Mort_females_2008-2010Bridgend</t>
  </si>
  <si>
    <t>Liver_Mort_females_2008-2010Cardiff &amp; Vale UHB</t>
  </si>
  <si>
    <t>Liver_Mort_females_2008-2010The Vale of Glamorgan</t>
  </si>
  <si>
    <t>Liver_Mort_females_2008-2010Cardiff</t>
  </si>
  <si>
    <t>Liver_Mort_females_2008-2010Cwm Taf HB</t>
  </si>
  <si>
    <t>Liver_Mort_females_2008-2010Rhondda Cynon Taf</t>
  </si>
  <si>
    <t>Liver_Mort_females_2008-2010Merthyr Tydfil</t>
  </si>
  <si>
    <t>Liver_Mort_females_2008-2010Aneurin Bevan HB</t>
  </si>
  <si>
    <t>Liver_Mort_females_2008-2010Caerphilly</t>
  </si>
  <si>
    <t>Liver_Mort_females_2008-2010Blaenau Gwent</t>
  </si>
  <si>
    <t>Liver_Mort_females_2008-2010Torfaen</t>
  </si>
  <si>
    <t>Liver_Mort_females_2008-2010Monmouthshire</t>
  </si>
  <si>
    <t>Liver_Mort_females_2008-2010Newport</t>
  </si>
  <si>
    <t>Liver_Mort_females_2009-2011Wales</t>
  </si>
  <si>
    <t>Liver_Mort_females_2009-2011Least deprived fifth</t>
  </si>
  <si>
    <t>Liver_Mort_females_2009-2011Next least deprived</t>
  </si>
  <si>
    <t>Liver_Mort_females_2009-2011Middle deprived</t>
  </si>
  <si>
    <t>Liver_Mort_females_2009-2011Next most deprived</t>
  </si>
  <si>
    <t>Liver_Mort_females_2009-2011Most deprived fifth</t>
  </si>
  <si>
    <t>Liver_Mort_females_2009-2011Betsi Cadwaladr UHB</t>
  </si>
  <si>
    <t>Liver_Mort_females_2009-2011Isle of Anglesey</t>
  </si>
  <si>
    <t>Liver_Mort_females_2009-2011Gwynedd</t>
  </si>
  <si>
    <t>Liver_Mort_females_2009-2011Conwy</t>
  </si>
  <si>
    <t>Liver_Mort_females_2009-2011Denbighshire</t>
  </si>
  <si>
    <t>Liver_Mort_females_2009-2011Flintshire</t>
  </si>
  <si>
    <t>Liver_Mort_females_2009-2011Wrexham</t>
  </si>
  <si>
    <t>Liver_Mort_females_2009-2011Powys THB</t>
  </si>
  <si>
    <t>Liver_Mort_females_2009-2011Hywel Dda HB</t>
  </si>
  <si>
    <t>Liver_Mort_females_2009-2011Ceredigion</t>
  </si>
  <si>
    <t>Liver_Mort_females_2009-2011Pembrokeshire</t>
  </si>
  <si>
    <t>Liver_Mort_females_2009-2011Carmarthenshire</t>
  </si>
  <si>
    <t>Liver_Mort_females_2009-2011ABM UHB</t>
  </si>
  <si>
    <t>Liver_Mort_females_2009-2011Swansea</t>
  </si>
  <si>
    <t>Liver_Mort_females_2009-2011Neath Port Talbot</t>
  </si>
  <si>
    <t>Liver_Mort_females_2009-2011Bridgend</t>
  </si>
  <si>
    <t>Liver_Mort_females_2009-2011Cardiff &amp; Vale UHB</t>
  </si>
  <si>
    <t>Liver_Mort_females_2009-2011The Vale of Glamorgan</t>
  </si>
  <si>
    <t>Liver_Mort_females_2009-2011Cardiff</t>
  </si>
  <si>
    <t>Liver_Mort_females_2009-2011Cwm Taf HB</t>
  </si>
  <si>
    <t>Liver_Mort_females_2009-2011Rhondda Cynon Taf</t>
  </si>
  <si>
    <t>Liver_Mort_females_2009-2011Merthyr Tydfil</t>
  </si>
  <si>
    <t>Liver_Mort_females_2009-2011Aneurin Bevan HB</t>
  </si>
  <si>
    <t>Liver_Mort_females_2009-2011Caerphilly</t>
  </si>
  <si>
    <t>Liver_Mort_females_2009-2011Blaenau Gwent</t>
  </si>
  <si>
    <t>Liver_Mort_females_2009-2011Torfaen</t>
  </si>
  <si>
    <t>Liver_Mort_females_2009-2011Monmouthshire</t>
  </si>
  <si>
    <t>Liver_Mort_females_2009-2011Newport</t>
  </si>
  <si>
    <t>Liver_Mort_females_2010-2012Wales</t>
  </si>
  <si>
    <t>Liver_Mort_females_2010-2012Least deprived fifth</t>
  </si>
  <si>
    <t>Liver_Mort_females_2010-2012Next least deprived</t>
  </si>
  <si>
    <t>Liver_Mort_females_2010-2012Middle deprived</t>
  </si>
  <si>
    <t>Liver_Mort_females_2010-2012Next most deprived</t>
  </si>
  <si>
    <t>Liver_Mort_females_2010-2012Most deprived fifth</t>
  </si>
  <si>
    <t>Liver_Mort_females_2010-2012Betsi Cadwaladr UHB</t>
  </si>
  <si>
    <t>Liver_Mort_females_2010-2012Isle of Anglesey</t>
  </si>
  <si>
    <t>Liver_Mort_females_2010-2012Gwynedd</t>
  </si>
  <si>
    <t>Liver_Mort_females_2010-2012Conwy</t>
  </si>
  <si>
    <t>Liver_Mort_females_2010-2012Denbighshire</t>
  </si>
  <si>
    <t>Liver_Mort_females_2010-2012Flintshire</t>
  </si>
  <si>
    <t>Liver_Mort_females_2010-2012Wrexham</t>
  </si>
  <si>
    <t>Liver_Mort_females_2010-2012Powys THB</t>
  </si>
  <si>
    <t>Liver_Mort_females_2010-2012Hywel Dda HB</t>
  </si>
  <si>
    <t>Liver_Mort_females_2010-2012Ceredigion</t>
  </si>
  <si>
    <t>Liver_Mort_females_2010-2012Pembrokeshire</t>
  </si>
  <si>
    <t>Liver_Mort_females_2010-2012Carmarthenshire</t>
  </si>
  <si>
    <t>Liver_Mort_females_2010-2012ABM UHB</t>
  </si>
  <si>
    <t>Liver_Mort_females_2010-2012Swansea</t>
  </si>
  <si>
    <t>Liver_Mort_females_2010-2012Neath Port Talbot</t>
  </si>
  <si>
    <t>Liver_Mort_females_2010-2012Bridgend</t>
  </si>
  <si>
    <t>Liver_Mort_females_2010-2012Cardiff &amp; Vale UHB</t>
  </si>
  <si>
    <t>Liver_Mort_females_2010-2012The Vale of Glamorgan</t>
  </si>
  <si>
    <t>Liver_Mort_females_2010-2012Cardiff</t>
  </si>
  <si>
    <t>Liver_Mort_females_2010-2012Cwm Taf HB</t>
  </si>
  <si>
    <t>Liver_Mort_females_2010-2012Rhondda Cynon Taf</t>
  </si>
  <si>
    <t>Liver_Mort_females_2010-2012Merthyr Tydfil</t>
  </si>
  <si>
    <t>Liver_Mort_females_2010-2012Aneurin Bevan HB</t>
  </si>
  <si>
    <t>Liver_Mort_females_2010-2012Caerphilly</t>
  </si>
  <si>
    <t>Liver_Mort_females_2010-2012Blaenau Gwent</t>
  </si>
  <si>
    <t>Liver_Mort_females_2010-2012Torfaen</t>
  </si>
  <si>
    <t>Liver_Mort_females_2010-2012Monmouthshire</t>
  </si>
  <si>
    <t>Liver_Mort_females_2010-2012Newport</t>
  </si>
  <si>
    <t>Liver_Mort_Persons_2002-2004Wales</t>
  </si>
  <si>
    <t>Liver_Mort_Persons_2002-2004Least deprived fifth</t>
  </si>
  <si>
    <t>Liver_Mort_Persons_2002-2004Next least deprived</t>
  </si>
  <si>
    <t>Liver_Mort_Persons_2002-2004Middle deprived</t>
  </si>
  <si>
    <t>Liver_Mort_Persons_2002-2004Next most deprived</t>
  </si>
  <si>
    <t>Liver_Mort_Persons_2002-2004Most deprived fifth</t>
  </si>
  <si>
    <t>Liver_Mort_Persons_2002-2004Betsi Cadwaladr UHB</t>
  </si>
  <si>
    <t>Liver_Mort_Persons_2002-2004Isle of Anglesey</t>
  </si>
  <si>
    <t>Liver_Mort_Persons_2002-2004Gwynedd</t>
  </si>
  <si>
    <t>Liver_Mort_Persons_2002-2004Conwy</t>
  </si>
  <si>
    <t>Liver_Mort_Persons_2002-2004Denbighshire</t>
  </si>
  <si>
    <t>Liver_Mort_Persons_2002-2004Flintshire</t>
  </si>
  <si>
    <t>Liver_Mort_Persons_2002-2004Wrexham</t>
  </si>
  <si>
    <t>Liver_Mort_Persons_2002-2004Powys THB</t>
  </si>
  <si>
    <t>Liver_Mort_Persons_2002-2004Hywel Dda HB</t>
  </si>
  <si>
    <t>Liver_Mort_Persons_2002-2004Ceredigion</t>
  </si>
  <si>
    <t>Liver_Mort_Persons_2002-2004Pembrokeshire</t>
  </si>
  <si>
    <t>Liver_Mort_Persons_2002-2004Carmarthenshire</t>
  </si>
  <si>
    <t>Liver_Mort_Persons_2002-2004ABM UHB</t>
  </si>
  <si>
    <t>Liver_Mort_Persons_2002-2004Swansea</t>
  </si>
  <si>
    <t>Liver_Mort_Persons_2002-2004Neath Port Talbot</t>
  </si>
  <si>
    <t>Liver_Mort_Persons_2002-2004Bridgend</t>
  </si>
  <si>
    <t>Liver_Mort_Persons_2002-2004Cardiff &amp; Vale UHB</t>
  </si>
  <si>
    <t>Liver_Mort_Persons_2002-2004The Vale of Glamorgan</t>
  </si>
  <si>
    <t>Liver_Mort_Persons_2002-2004Cardiff</t>
  </si>
  <si>
    <t>Liver_Mort_Persons_2002-2004Cwm Taf HB</t>
  </si>
  <si>
    <t>Liver_Mort_Persons_2002-2004Rhondda Cynon Taf</t>
  </si>
  <si>
    <t>Liver_Mort_Persons_2002-2004Merthyr Tydfil</t>
  </si>
  <si>
    <t>Liver_Mort_Persons_2002-2004Aneurin Bevan HB</t>
  </si>
  <si>
    <t>Liver_Mort_Persons_2002-2004Caerphilly</t>
  </si>
  <si>
    <t>Liver_Mort_Persons_2002-2004Blaenau Gwent</t>
  </si>
  <si>
    <t>Liver_Mort_Persons_2002-2004Torfaen</t>
  </si>
  <si>
    <t>Liver_Mort_Persons_2002-2004Monmouthshire</t>
  </si>
  <si>
    <t>Liver_Mort_Persons_2002-2004Newport</t>
  </si>
  <si>
    <t>Liver_Mort_Persons_2003-2005Wales</t>
  </si>
  <si>
    <t>Liver_Mort_Persons_2003-2005Least deprived fifth</t>
  </si>
  <si>
    <t>Liver_Mort_Persons_2003-2005Next least deprived</t>
  </si>
  <si>
    <t>Liver_Mort_Persons_2003-2005Middle deprived</t>
  </si>
  <si>
    <t>Liver_Mort_Persons_2003-2005Next most deprived</t>
  </si>
  <si>
    <t>Liver_Mort_Persons_2003-2005Most deprived fifth</t>
  </si>
  <si>
    <t>Liver_Mort_Persons_2003-2005Betsi Cadwaladr UHB</t>
  </si>
  <si>
    <t>Liver_Mort_Persons_2003-2005Isle of Anglesey</t>
  </si>
  <si>
    <t>Liver_Mort_Persons_2003-2005Gwynedd</t>
  </si>
  <si>
    <t>Liver_Mort_Persons_2003-2005Conwy</t>
  </si>
  <si>
    <t>Liver_Mort_Persons_2003-2005Denbighshire</t>
  </si>
  <si>
    <t>Liver_Mort_Persons_2003-2005Flintshire</t>
  </si>
  <si>
    <t>Liver_Mort_Persons_2003-2005Wrexham</t>
  </si>
  <si>
    <t>Liver_Mort_Persons_2003-2005Powys THB</t>
  </si>
  <si>
    <t>Liver_Mort_Persons_2003-2005Hywel Dda HB</t>
  </si>
  <si>
    <t>Liver_Mort_Persons_2003-2005Ceredigion</t>
  </si>
  <si>
    <t>Liver_Mort_Persons_2003-2005Pembrokeshire</t>
  </si>
  <si>
    <t>Liver_Mort_Persons_2003-2005Carmarthenshire</t>
  </si>
  <si>
    <t>Liver_Mort_Persons_2003-2005ABM UHB</t>
  </si>
  <si>
    <t>Liver_Mort_Persons_2003-2005Swansea</t>
  </si>
  <si>
    <t>Liver_Mort_Persons_2003-2005Neath Port Talbot</t>
  </si>
  <si>
    <t>Liver_Mort_Persons_2003-2005Bridgend</t>
  </si>
  <si>
    <t>Liver_Mort_Persons_2003-2005Cardiff &amp; Vale UHB</t>
  </si>
  <si>
    <t>Liver_Mort_Persons_2003-2005The Vale of Glamorgan</t>
  </si>
  <si>
    <t>Liver_Mort_Persons_2003-2005Cardiff</t>
  </si>
  <si>
    <t>Liver_Mort_Persons_2003-2005Cwm Taf HB</t>
  </si>
  <si>
    <t>Liver_Mort_Persons_2003-2005Rhondda Cynon Taf</t>
  </si>
  <si>
    <t>Liver_Mort_Persons_2003-2005Merthyr Tydfil</t>
  </si>
  <si>
    <t>Liver_Mort_Persons_2003-2005Aneurin Bevan HB</t>
  </si>
  <si>
    <t>Liver_Mort_Persons_2003-2005Caerphilly</t>
  </si>
  <si>
    <t>Liver_Mort_Persons_2003-2005Blaenau Gwent</t>
  </si>
  <si>
    <t>Liver_Mort_Persons_2003-2005Torfaen</t>
  </si>
  <si>
    <t>Liver_Mort_Persons_2003-2005Monmouthshire</t>
  </si>
  <si>
    <t>Liver_Mort_Persons_2003-2005Newport</t>
  </si>
  <si>
    <t>Liver_Mort_Persons_2004-2006Wales</t>
  </si>
  <si>
    <t>Liver_Mort_Persons_2004-2006Least deprived fifth</t>
  </si>
  <si>
    <t>Liver_Mort_Persons_2004-2006Next least deprived</t>
  </si>
  <si>
    <t>Liver_Mort_Persons_2004-2006Middle deprived</t>
  </si>
  <si>
    <t>Liver_Mort_Persons_2004-2006Next most deprived</t>
  </si>
  <si>
    <t>Liver_Mort_Persons_2004-2006Most deprived fifth</t>
  </si>
  <si>
    <t>Liver_Mort_Persons_2004-2006Betsi Cadwaladr UHB</t>
  </si>
  <si>
    <t>Liver_Mort_Persons_2004-2006Isle of Anglesey</t>
  </si>
  <si>
    <t>Liver_Mort_Persons_2004-2006Gwynedd</t>
  </si>
  <si>
    <t>Liver_Mort_Persons_2004-2006Conwy</t>
  </si>
  <si>
    <t>Liver_Mort_Persons_2004-2006Denbighshire</t>
  </si>
  <si>
    <t>Liver_Mort_Persons_2004-2006Flintshire</t>
  </si>
  <si>
    <t>Liver_Mort_Persons_2004-2006Wrexham</t>
  </si>
  <si>
    <t>Liver_Mort_Persons_2004-2006Powys THB</t>
  </si>
  <si>
    <t>Liver_Mort_Persons_2004-2006Hywel Dda HB</t>
  </si>
  <si>
    <t>Liver_Mort_Persons_2004-2006Ceredigion</t>
  </si>
  <si>
    <t>Liver_Mort_Persons_2004-2006Pembrokeshire</t>
  </si>
  <si>
    <t>Liver_Mort_Persons_2004-2006Carmarthenshire</t>
  </si>
  <si>
    <t>Liver_Mort_Persons_2004-2006ABM UHB</t>
  </si>
  <si>
    <t>Liver_Mort_Persons_2004-2006Swansea</t>
  </si>
  <si>
    <t>Liver_Mort_Persons_2004-2006Neath Port Talbot</t>
  </si>
  <si>
    <t>Liver_Mort_Persons_2004-2006Bridgend</t>
  </si>
  <si>
    <t>Liver_Mort_Persons_2004-2006Cardiff &amp; Vale UHB</t>
  </si>
  <si>
    <t>Liver_Mort_Persons_2004-2006The Vale of Glamorgan</t>
  </si>
  <si>
    <t>Liver_Mort_Persons_2004-2006Cardiff</t>
  </si>
  <si>
    <t>Liver_Mort_Persons_2004-2006Cwm Taf HB</t>
  </si>
  <si>
    <t>Liver_Mort_Persons_2004-2006Rhondda Cynon Taf</t>
  </si>
  <si>
    <t>Liver_Mort_Persons_2004-2006Merthyr Tydfil</t>
  </si>
  <si>
    <t>Liver_Mort_Persons_2004-2006Aneurin Bevan HB</t>
  </si>
  <si>
    <t>Liver_Mort_Persons_2004-2006Caerphilly</t>
  </si>
  <si>
    <t>Liver_Mort_Persons_2004-2006Blaenau Gwent</t>
  </si>
  <si>
    <t>Liver_Mort_Persons_2004-2006Torfaen</t>
  </si>
  <si>
    <t>Liver_Mort_Persons_2004-2006Monmouthshire</t>
  </si>
  <si>
    <t>Liver_Mort_Persons_2004-2006Newport</t>
  </si>
  <si>
    <t>Liver_Mort_Persons_2005-2007Wales</t>
  </si>
  <si>
    <t>Liver_Mort_Persons_2005-2007Least deprived fifth</t>
  </si>
  <si>
    <t>Liver_Mort_Persons_2005-2007Next least deprived</t>
  </si>
  <si>
    <t>Liver_Mort_Persons_2005-2007Middle deprived</t>
  </si>
  <si>
    <t>Liver_Mort_Persons_2005-2007Next most deprived</t>
  </si>
  <si>
    <t>Liver_Mort_Persons_2005-2007Most deprived fifth</t>
  </si>
  <si>
    <t>Liver_Mort_Persons_2005-2007Betsi Cadwaladr UHB</t>
  </si>
  <si>
    <t>Liver_Mort_Persons_2005-2007Isle of Anglesey</t>
  </si>
  <si>
    <t>Liver_Mort_Persons_2005-2007Gwynedd</t>
  </si>
  <si>
    <t>Liver_Mort_Persons_2005-2007Conwy</t>
  </si>
  <si>
    <t>Liver_Mort_Persons_2005-2007Denbighshire</t>
  </si>
  <si>
    <t>Liver_Mort_Persons_2005-2007Flintshire</t>
  </si>
  <si>
    <t>Liver_Mort_Persons_2005-2007Wrexham</t>
  </si>
  <si>
    <t>Liver_Mort_Persons_2005-2007Powys THB</t>
  </si>
  <si>
    <t>Liver_Mort_Persons_2005-2007Hywel Dda HB</t>
  </si>
  <si>
    <t>Liver_Mort_Persons_2005-2007Ceredigion</t>
  </si>
  <si>
    <t>Liver_Mort_Persons_2005-2007Pembrokeshire</t>
  </si>
  <si>
    <t>Liver_Mort_Persons_2005-2007Carmarthenshire</t>
  </si>
  <si>
    <t>Liver_Mort_Persons_2005-2007ABM UHB</t>
  </si>
  <si>
    <t>Liver_Mort_Persons_2005-2007Swansea</t>
  </si>
  <si>
    <t>Liver_Mort_Persons_2005-2007Neath Port Talbot</t>
  </si>
  <si>
    <t>Liver_Mort_Persons_2005-2007Bridgend</t>
  </si>
  <si>
    <t>Liver_Mort_Persons_2005-2007Cardiff &amp; Vale UHB</t>
  </si>
  <si>
    <t>Liver_Mort_Persons_2005-2007The Vale of Glamorgan</t>
  </si>
  <si>
    <t>Liver_Mort_Persons_2005-2007Cardiff</t>
  </si>
  <si>
    <t>Liver_Mort_Persons_2005-2007Cwm Taf HB</t>
  </si>
  <si>
    <t>Liver_Mort_Persons_2005-2007Rhondda Cynon Taf</t>
  </si>
  <si>
    <t>Liver_Mort_Persons_2005-2007Merthyr Tydfil</t>
  </si>
  <si>
    <t>Liver_Mort_Persons_2005-2007Aneurin Bevan HB</t>
  </si>
  <si>
    <t>Liver_Mort_Persons_2005-2007Caerphilly</t>
  </si>
  <si>
    <t>Liver_Mort_Persons_2005-2007Blaenau Gwent</t>
  </si>
  <si>
    <t>Liver_Mort_Persons_2005-2007Torfaen</t>
  </si>
  <si>
    <t>Liver_Mort_Persons_2005-2007Monmouthshire</t>
  </si>
  <si>
    <t>Liver_Mort_Persons_2005-2007Newport</t>
  </si>
  <si>
    <t>Liver_Mort_Persons_2006-2008Wales</t>
  </si>
  <si>
    <t>Liver_Mort_Persons_2006-2008Least deprived fifth</t>
  </si>
  <si>
    <t>Liver_Mort_Persons_2006-2008Next least deprived</t>
  </si>
  <si>
    <t>Liver_Mort_Persons_2006-2008Middle deprived</t>
  </si>
  <si>
    <t>Liver_Mort_Persons_2006-2008Next most deprived</t>
  </si>
  <si>
    <t>Liver_Mort_Persons_2006-2008Most deprived fifth</t>
  </si>
  <si>
    <t>Liver_Mort_Persons_2006-2008Betsi Cadwaladr UHB</t>
  </si>
  <si>
    <t>Liver_Mort_Persons_2006-2008Isle of Anglesey</t>
  </si>
  <si>
    <t>Liver_Mort_Persons_2006-2008Gwynedd</t>
  </si>
  <si>
    <t>Liver_Mort_Persons_2006-2008Conwy</t>
  </si>
  <si>
    <t>Liver_Mort_Persons_2006-2008Denbighshire</t>
  </si>
  <si>
    <t>Liver_Mort_Persons_2006-2008Flintshire</t>
  </si>
  <si>
    <t>Liver_Mort_Persons_2006-2008Wrexham</t>
  </si>
  <si>
    <t>Liver_Mort_Persons_2006-2008Powys THB</t>
  </si>
  <si>
    <t>Liver_Mort_Persons_2006-2008Hywel Dda HB</t>
  </si>
  <si>
    <t>Liver_Mort_Persons_2006-2008Ceredigion</t>
  </si>
  <si>
    <t>Liver_Mort_Persons_2006-2008Pembrokeshire</t>
  </si>
  <si>
    <t>Liver_Mort_Persons_2006-2008Carmarthenshire</t>
  </si>
  <si>
    <t>Liver_Mort_Persons_2006-2008ABM UHB</t>
  </si>
  <si>
    <t>Liver_Mort_Persons_2006-2008Swansea</t>
  </si>
  <si>
    <t>Liver_Mort_Persons_2006-2008Neath Port Talbot</t>
  </si>
  <si>
    <t>Liver_Mort_Persons_2006-2008Bridgend</t>
  </si>
  <si>
    <t>Liver_Mort_Persons_2006-2008Cardiff &amp; Vale UHB</t>
  </si>
  <si>
    <t>Liver_Mort_Persons_2006-2008The Vale of Glamorgan</t>
  </si>
  <si>
    <t>Liver_Mort_Persons_2006-2008Cardiff</t>
  </si>
  <si>
    <t>Liver_Mort_Persons_2006-2008Cwm Taf HB</t>
  </si>
  <si>
    <t>Liver_Mort_Persons_2006-2008Rhondda Cynon Taf</t>
  </si>
  <si>
    <t>Liver_Mort_Persons_2006-2008Merthyr Tydfil</t>
  </si>
  <si>
    <t>Liver_Mort_Persons_2006-2008Aneurin Bevan HB</t>
  </si>
  <si>
    <t>Liver_Mort_Persons_2006-2008Caerphilly</t>
  </si>
  <si>
    <t>Liver_Mort_Persons_2006-2008Blaenau Gwent</t>
  </si>
  <si>
    <t>Liver_Mort_Persons_2006-2008Torfaen</t>
  </si>
  <si>
    <t>Liver_Mort_Persons_2006-2008Monmouthshire</t>
  </si>
  <si>
    <t>Liver_Mort_Persons_2006-2008Newport</t>
  </si>
  <si>
    <t>Liver_Mort_Persons_2007-2009Wales</t>
  </si>
  <si>
    <t>Liver_Mort_Persons_2007-2009Least deprived fifth</t>
  </si>
  <si>
    <t>Liver_Mort_Persons_2007-2009Next least deprived</t>
  </si>
  <si>
    <t>Liver_Mort_Persons_2007-2009Middle deprived</t>
  </si>
  <si>
    <t>Liver_Mort_Persons_2007-2009Next most deprived</t>
  </si>
  <si>
    <t>Liver_Mort_Persons_2007-2009Most deprived fifth</t>
  </si>
  <si>
    <t>Liver_Mort_Persons_2007-2009Betsi Cadwaladr UHB</t>
  </si>
  <si>
    <t>Liver_Mort_Persons_2007-2009Isle of Anglesey</t>
  </si>
  <si>
    <t>Liver_Mort_Persons_2007-2009Gwynedd</t>
  </si>
  <si>
    <t>Liver_Mort_Persons_2007-2009Conwy</t>
  </si>
  <si>
    <t>Liver_Mort_Persons_2007-2009Denbighshire</t>
  </si>
  <si>
    <t>Liver_Mort_Persons_2007-2009Flintshire</t>
  </si>
  <si>
    <t>Liver_Mort_Persons_2007-2009Wrexham</t>
  </si>
  <si>
    <t>Liver_Mort_Persons_2007-2009Powys THB</t>
  </si>
  <si>
    <t>Liver_Mort_Persons_2007-2009Hywel Dda HB</t>
  </si>
  <si>
    <t>Liver_Mort_Persons_2007-2009Ceredigion</t>
  </si>
  <si>
    <t>Liver_Mort_Persons_2007-2009Pembrokeshire</t>
  </si>
  <si>
    <t>Liver_Mort_Persons_2007-2009Carmarthenshire</t>
  </si>
  <si>
    <t>Liver_Mort_Persons_2007-2009ABM UHB</t>
  </si>
  <si>
    <t>Liver_Mort_Persons_2007-2009Swansea</t>
  </si>
  <si>
    <t>Liver_Mort_Persons_2007-2009Neath Port Talbot</t>
  </si>
  <si>
    <t>Liver_Mort_Persons_2007-2009Bridgend</t>
  </si>
  <si>
    <t>Liver_Mort_Persons_2007-2009Cardiff &amp; Vale UHB</t>
  </si>
  <si>
    <t>Liver_Mort_Persons_2007-2009The Vale of Glamorgan</t>
  </si>
  <si>
    <t>Liver_Mort_Persons_2007-2009Cardiff</t>
  </si>
  <si>
    <t>Liver_Mort_Persons_2007-2009Cwm Taf HB</t>
  </si>
  <si>
    <t>Liver_Mort_Persons_2007-2009Rhondda Cynon Taf</t>
  </si>
  <si>
    <t>Liver_Mort_Persons_2007-2009Merthyr Tydfil</t>
  </si>
  <si>
    <t>Liver_Mort_Persons_2007-2009Aneurin Bevan HB</t>
  </si>
  <si>
    <t>Liver_Mort_Persons_2007-2009Caerphilly</t>
  </si>
  <si>
    <t>Liver_Mort_Persons_2007-2009Blaenau Gwent</t>
  </si>
  <si>
    <t>Liver_Mort_Persons_2007-2009Torfaen</t>
  </si>
  <si>
    <t>Liver_Mort_Persons_2007-2009Monmouthshire</t>
  </si>
  <si>
    <t>Liver_Mort_Persons_2007-2009Newport</t>
  </si>
  <si>
    <t>Liver_Mort_Persons_2008-2010Wales</t>
  </si>
  <si>
    <t>Liver_Mort_Persons_2008-2010Least deprived fifth</t>
  </si>
  <si>
    <t>Liver_Mort_Persons_2008-2010Next least deprived</t>
  </si>
  <si>
    <t>Liver_Mort_Persons_2008-2010Middle deprived</t>
  </si>
  <si>
    <t>Liver_Mort_Persons_2008-2010Next most deprived</t>
  </si>
  <si>
    <t>Liver_Mort_Persons_2008-2010Most deprived fifth</t>
  </si>
  <si>
    <t>Liver_Mort_Persons_2008-2010Betsi Cadwaladr UHB</t>
  </si>
  <si>
    <t>Liver_Mort_Persons_2008-2010Isle of Anglesey</t>
  </si>
  <si>
    <t>Liver_Mort_Persons_2008-2010Gwynedd</t>
  </si>
  <si>
    <t>Liver_Mort_Persons_2008-2010Conwy</t>
  </si>
  <si>
    <t>Liver_Mort_Persons_2008-2010Denbighshire</t>
  </si>
  <si>
    <t>Liver_Mort_Persons_2008-2010Flintshire</t>
  </si>
  <si>
    <t>Liver_Mort_Persons_2008-2010Wrexham</t>
  </si>
  <si>
    <t>Liver_Mort_Persons_2008-2010Powys THB</t>
  </si>
  <si>
    <t>Liver_Mort_Persons_2008-2010Hywel Dda HB</t>
  </si>
  <si>
    <t>Liver_Mort_Persons_2008-2010Ceredigion</t>
  </si>
  <si>
    <t>Liver_Mort_Persons_2008-2010Pembrokeshire</t>
  </si>
  <si>
    <t>Liver_Mort_Persons_2008-2010Carmarthenshire</t>
  </si>
  <si>
    <t>Liver_Mort_Persons_2008-2010ABM UHB</t>
  </si>
  <si>
    <t>Liver_Mort_Persons_2008-2010Swansea</t>
  </si>
  <si>
    <t>Liver_Mort_Persons_2008-2010Neath Port Talbot</t>
  </si>
  <si>
    <t>Liver_Mort_Persons_2008-2010Bridgend</t>
  </si>
  <si>
    <t>Liver_Mort_Persons_2008-2010Cardiff &amp; Vale UHB</t>
  </si>
  <si>
    <t>Liver_Mort_Persons_2008-2010The Vale of Glamorgan</t>
  </si>
  <si>
    <t>Liver_Mort_Persons_2008-2010Cardiff</t>
  </si>
  <si>
    <t>Liver_Mort_Persons_2008-2010Cwm Taf HB</t>
  </si>
  <si>
    <t>Liver_Mort_Persons_2008-2010Rhondda Cynon Taf</t>
  </si>
  <si>
    <t>Liver_Mort_Persons_2008-2010Merthyr Tydfil</t>
  </si>
  <si>
    <t>Liver_Mort_Persons_2008-2010Aneurin Bevan HB</t>
  </si>
  <si>
    <t>Liver_Mort_Persons_2008-2010Caerphilly</t>
  </si>
  <si>
    <t>Liver_Mort_Persons_2008-2010Blaenau Gwent</t>
  </si>
  <si>
    <t>Liver_Mort_Persons_2008-2010Torfaen</t>
  </si>
  <si>
    <t>Liver_Mort_Persons_2008-2010Monmouthshire</t>
  </si>
  <si>
    <t>Liver_Mort_Persons_2008-2010Newport</t>
  </si>
  <si>
    <t>Liver_Mort_Persons_2009-2011Wales</t>
  </si>
  <si>
    <t>Liver_Mort_Persons_2009-2011Least deprived fifth</t>
  </si>
  <si>
    <t>Liver_Mort_Persons_2009-2011Next least deprived</t>
  </si>
  <si>
    <t>Liver_Mort_Persons_2009-2011Middle deprived</t>
  </si>
  <si>
    <t>Liver_Mort_Persons_2009-2011Next most deprived</t>
  </si>
  <si>
    <t>Liver_Mort_Persons_2009-2011Most deprived fifth</t>
  </si>
  <si>
    <t>Liver_Mort_Persons_2009-2011Betsi Cadwaladr UHB</t>
  </si>
  <si>
    <t>Liver_Mort_Persons_2009-2011Isle of Anglesey</t>
  </si>
  <si>
    <t>Liver_Mort_Persons_2009-2011Gwynedd</t>
  </si>
  <si>
    <t>Liver_Mort_Persons_2009-2011Conwy</t>
  </si>
  <si>
    <t>Liver_Mort_Persons_2009-2011Denbighshire</t>
  </si>
  <si>
    <t>Liver_Mort_Persons_2009-2011Flintshire</t>
  </si>
  <si>
    <t>Liver_Mort_Persons_2009-2011Wrexham</t>
  </si>
  <si>
    <t>Liver_Mort_Persons_2009-2011Powys THB</t>
  </si>
  <si>
    <t>Liver_Mort_Persons_2009-2011Hywel Dda HB</t>
  </si>
  <si>
    <t>Liver_Mort_Persons_2009-2011Ceredigion</t>
  </si>
  <si>
    <t>Liver_Mort_Persons_2009-2011Pembrokeshire</t>
  </si>
  <si>
    <t>Liver_Mort_Persons_2009-2011Carmarthenshire</t>
  </si>
  <si>
    <t>Liver_Mort_Persons_2009-2011ABM UHB</t>
  </si>
  <si>
    <t>Liver_Mort_Persons_2009-2011Swansea</t>
  </si>
  <si>
    <t>Liver_Mort_Persons_2009-2011Neath Port Talbot</t>
  </si>
  <si>
    <t>Liver_Mort_Persons_2009-2011Bridgend</t>
  </si>
  <si>
    <t>Liver_Mort_Persons_2009-2011Cardiff &amp; Vale UHB</t>
  </si>
  <si>
    <t>Liver_Mort_Persons_2009-2011The Vale of Glamorgan</t>
  </si>
  <si>
    <t>Liver_Mort_Persons_2009-2011Cardiff</t>
  </si>
  <si>
    <t>Liver_Mort_Persons_2009-2011Cwm Taf HB</t>
  </si>
  <si>
    <t>Liver_Mort_Persons_2009-2011Rhondda Cynon Taf</t>
  </si>
  <si>
    <t>Liver_Mort_Persons_2009-2011Merthyr Tydfil</t>
  </si>
  <si>
    <t>Liver_Mort_Persons_2009-2011Aneurin Bevan HB</t>
  </si>
  <si>
    <t>Liver_Mort_Persons_2009-2011Caerphilly</t>
  </si>
  <si>
    <t>Liver_Mort_Persons_2009-2011Blaenau Gwent</t>
  </si>
  <si>
    <t>Liver_Mort_Persons_2009-2011Torfaen</t>
  </si>
  <si>
    <t>Liver_Mort_Persons_2009-2011Monmouthshire</t>
  </si>
  <si>
    <t>Liver_Mort_Persons_2009-2011Newport</t>
  </si>
  <si>
    <t>Liver_Mort_Persons_2010-2012Wales</t>
  </si>
  <si>
    <t>Liver_Mort_Persons_2010-2012Least deprived fifth</t>
  </si>
  <si>
    <t>Liver_Mort_Persons_2010-2012Next least deprived</t>
  </si>
  <si>
    <t>Liver_Mort_Persons_2010-2012Middle deprived</t>
  </si>
  <si>
    <t>Liver_Mort_Persons_2010-2012Next most deprived</t>
  </si>
  <si>
    <t>Liver_Mort_Persons_2010-2012Most deprived fifth</t>
  </si>
  <si>
    <t>Liver_Mort_Persons_2010-2012Betsi Cadwaladr UHB</t>
  </si>
  <si>
    <t>Liver_Mort_Persons_2010-2012Isle of Anglesey</t>
  </si>
  <si>
    <t>Liver_Mort_Persons_2010-2012Gwynedd</t>
  </si>
  <si>
    <t>Liver_Mort_Persons_2010-2012Conwy</t>
  </si>
  <si>
    <t>Liver_Mort_Persons_2010-2012Denbighshire</t>
  </si>
  <si>
    <t>Liver_Mort_Persons_2010-2012Flintshire</t>
  </si>
  <si>
    <t>Liver_Mort_Persons_2010-2012Wrexham</t>
  </si>
  <si>
    <t>Liver_Mort_Persons_2010-2012Powys THB</t>
  </si>
  <si>
    <t>Liver_Mort_Persons_2010-2012Hywel Dda HB</t>
  </si>
  <si>
    <t>Liver_Mort_Persons_2010-2012Ceredigion</t>
  </si>
  <si>
    <t>Liver_Mort_Persons_2010-2012Pembrokeshire</t>
  </si>
  <si>
    <t>Liver_Mort_Persons_2010-2012Carmarthenshire</t>
  </si>
  <si>
    <t>Liver_Mort_Persons_2010-2012ABM UHB</t>
  </si>
  <si>
    <t>Liver_Mort_Persons_2010-2012Swansea</t>
  </si>
  <si>
    <t>Liver_Mort_Persons_2010-2012Neath Port Talbot</t>
  </si>
  <si>
    <t>Liver_Mort_Persons_2010-2012Bridgend</t>
  </si>
  <si>
    <t>Liver_Mort_Persons_2010-2012Cardiff &amp; Vale UHB</t>
  </si>
  <si>
    <t>Liver_Mort_Persons_2010-2012The Vale of Glamorgan</t>
  </si>
  <si>
    <t>Liver_Mort_Persons_2010-2012Cardiff</t>
  </si>
  <si>
    <t>Liver_Mort_Persons_2010-2012Cwm Taf HB</t>
  </si>
  <si>
    <t>Liver_Mort_Persons_2010-2012Rhondda Cynon Taf</t>
  </si>
  <si>
    <t>Liver_Mort_Persons_2010-2012Merthyr Tydfil</t>
  </si>
  <si>
    <t>Liver_Mort_Persons_2010-2012Aneurin Bevan HB</t>
  </si>
  <si>
    <t>Liver_Mort_Persons_2010-2012Caerphilly</t>
  </si>
  <si>
    <t>Liver_Mort_Persons_2010-2012Blaenau Gwent</t>
  </si>
  <si>
    <t>Liver_Mort_Persons_2010-2012Torfaen</t>
  </si>
  <si>
    <t>Liver_Mort_Persons_2010-2012Monmouthshire</t>
  </si>
  <si>
    <t>Liver_Mort_Persons_2010-2012Newport</t>
  </si>
  <si>
    <t>MLL_Males_2010-2012England</t>
  </si>
  <si>
    <t>MLL_Males_2010-2012Wales</t>
  </si>
  <si>
    <t>MLL_Males_2010-2012Betsi Cadwaladr</t>
  </si>
  <si>
    <t>MLL_Males_2010-2012Powys</t>
  </si>
  <si>
    <t>MLL_Males_2010-2012Hywel Dda</t>
  </si>
  <si>
    <t>MLL_Males_2010-2012ABMU</t>
  </si>
  <si>
    <t>MLL_Males_2010-2012Cardiff and Vale</t>
  </si>
  <si>
    <t>MLL_Males_2010-2012Cwm Taf</t>
  </si>
  <si>
    <t>MLL_Males_2010-2012Aneurin Bevan</t>
  </si>
  <si>
    <t>MLL_Males_2010-2012Isle of Anglesey</t>
  </si>
  <si>
    <t>MLL_Males_2010-2012Gwynedd</t>
  </si>
  <si>
    <t>MLL_Males_2010-2012Conwy</t>
  </si>
  <si>
    <t>MLL_Males_2010-2012Denbighshire</t>
  </si>
  <si>
    <t>MLL_Males_2010-2012Flintshire</t>
  </si>
  <si>
    <t>MLL_Males_2010-2012Wrexham</t>
  </si>
  <si>
    <t>MLL_Males_2010-2012Ceredigion</t>
  </si>
  <si>
    <t>MLL_Males_2010-2012Pembrokeshire</t>
  </si>
  <si>
    <t>MLL_Males_2010-2012Carmarthenshire</t>
  </si>
  <si>
    <t>MLL_Males_2010-2012Swansea</t>
  </si>
  <si>
    <t>MLL_Males_2010-2012Neath Port Talbot</t>
  </si>
  <si>
    <t>MLL_Males_2010-2012Bridgend</t>
  </si>
  <si>
    <t>MLL_Males_2010-2012The Vale of Glamorgan</t>
  </si>
  <si>
    <t>MLL_Males_2010-2012Cardiff</t>
  </si>
  <si>
    <t>MLL_Males_2010-2012Rhondda Cynon Taf</t>
  </si>
  <si>
    <t>MLL_Males_2010-2012Merthyr Tydfil</t>
  </si>
  <si>
    <t>MLL_Males_2010-2012Caerphilly</t>
  </si>
  <si>
    <t>MLL_Males_2010-2012Blaenau Gwent</t>
  </si>
  <si>
    <t>MLL_Males_2010-2012Torfaen</t>
  </si>
  <si>
    <t>MLL_Males_2010-2012Monmouthshire</t>
  </si>
  <si>
    <t>MLL_Males_2010-2012Newport</t>
  </si>
  <si>
    <t>MLL_Males_2009-2011Wales</t>
  </si>
  <si>
    <t>MLL_Males_2009-2011Betsi Cadwaladr</t>
  </si>
  <si>
    <t>MLL_Males_2009-2011Powys</t>
  </si>
  <si>
    <t>MLL_Males_2009-2011Hywel Dda</t>
  </si>
  <si>
    <t>MLL_Males_2009-2011ABMU</t>
  </si>
  <si>
    <t>MLL_Males_2009-2011Cardiff and Vale</t>
  </si>
  <si>
    <t>MLL_Males_2009-2011Cwm Taf</t>
  </si>
  <si>
    <t>MLL_Males_2009-2011Aneurin Bevan</t>
  </si>
  <si>
    <t>MLL_Males_2009-2011Isle of Anglesey</t>
  </si>
  <si>
    <t>MLL_Males_2009-2011Gwynedd</t>
  </si>
  <si>
    <t>MLL_Males_2009-2011Conwy</t>
  </si>
  <si>
    <t>MLL_Males_2009-2011Denbighshire</t>
  </si>
  <si>
    <t>MLL_Males_2009-2011Flintshire</t>
  </si>
  <si>
    <t>MLL_Males_2009-2011Wrexham</t>
  </si>
  <si>
    <t>MLL_Males_2009-2011Ceredigion</t>
  </si>
  <si>
    <t>MLL_Males_2009-2011Pembrokeshire</t>
  </si>
  <si>
    <t>MLL_Males_2009-2011Carmarthenshire</t>
  </si>
  <si>
    <t>MLL_Males_2009-2011Swansea</t>
  </si>
  <si>
    <t>MLL_Males_2009-2011Neath Port Talbot</t>
  </si>
  <si>
    <t>MLL_Males_2009-2011Bridgend</t>
  </si>
  <si>
    <t>MLL_Males_2009-2011The Vale of Glamorgan</t>
  </si>
  <si>
    <t>MLL_Males_2009-2011Cardiff</t>
  </si>
  <si>
    <t>MLL_Males_2009-2011Rhondda Cynon Taf</t>
  </si>
  <si>
    <t>MLL_Males_2009-2011Merthyr Tydfil</t>
  </si>
  <si>
    <t>MLL_Males_2009-2011Caerphilly</t>
  </si>
  <si>
    <t>MLL_Males_2009-2011Blaenau Gwent</t>
  </si>
  <si>
    <t>MLL_Males_2009-2011Torfaen</t>
  </si>
  <si>
    <t>MLL_Males_2009-2011Monmouthshire</t>
  </si>
  <si>
    <t>MLL_Males_2009-2011Newport</t>
  </si>
  <si>
    <t>MLL_Males_2008-2010Wales</t>
  </si>
  <si>
    <t>MLL_Males_2008-2010Betsi Cadwaladr</t>
  </si>
  <si>
    <t>MLL_Males_2008-2010Powys</t>
  </si>
  <si>
    <t>MLL_Males_2008-2010Hywel Dda</t>
  </si>
  <si>
    <t>MLL_Males_2008-2010ABMU</t>
  </si>
  <si>
    <t>MLL_Males_2008-2010Cardiff and Vale</t>
  </si>
  <si>
    <t>MLL_Males_2008-2010Cwm Taf</t>
  </si>
  <si>
    <t>MLL_Males_2008-2010Aneurin Bevan</t>
  </si>
  <si>
    <t>MLL_Males_2008-2010Isle of Anglesey</t>
  </si>
  <si>
    <t>MLL_Males_2008-2010Gwynedd</t>
  </si>
  <si>
    <t>MLL_Males_2008-2010Conwy</t>
  </si>
  <si>
    <t>MLL_Males_2008-2010Denbighshire</t>
  </si>
  <si>
    <t>MLL_Males_2008-2010Flintshire</t>
  </si>
  <si>
    <t>MLL_Males_2008-2010Wrexham</t>
  </si>
  <si>
    <t>MLL_Males_2008-2010Ceredigion</t>
  </si>
  <si>
    <t>MLL_Males_2008-2010Pembrokeshire</t>
  </si>
  <si>
    <t>MLL_Males_2008-2010Carmarthenshire</t>
  </si>
  <si>
    <t>MLL_Males_2008-2010Swansea</t>
  </si>
  <si>
    <t>MLL_Males_2008-2010Neath Port Talbot</t>
  </si>
  <si>
    <t>MLL_Males_2008-2010Bridgend</t>
  </si>
  <si>
    <t>MLL_Males_2008-2010The Vale of Glamorgan</t>
  </si>
  <si>
    <t>MLL_Males_2008-2010Cardiff</t>
  </si>
  <si>
    <t>MLL_Males_2008-2010Rhondda Cynon Taf</t>
  </si>
  <si>
    <t>MLL_Males_2008-2010Merthyr Tydfil</t>
  </si>
  <si>
    <t>MLL_Males_2008-2010Caerphilly</t>
  </si>
  <si>
    <t>MLL_Males_2008-2010Blaenau Gwent</t>
  </si>
  <si>
    <t>MLL_Males_2008-2010Torfaen</t>
  </si>
  <si>
    <t>MLL_Males_2008-2010Monmouthshire</t>
  </si>
  <si>
    <t>MLL_Males_2008-2010Newport</t>
  </si>
  <si>
    <t>MLL_Males_2007-2009Wales</t>
  </si>
  <si>
    <t>MLL_Males_2007-2009Betsi Cadwaladr</t>
  </si>
  <si>
    <t>MLL_Males_2007-2009Powys</t>
  </si>
  <si>
    <t>MLL_Males_2007-2009Hywel Dda</t>
  </si>
  <si>
    <t>MLL_Males_2007-2009ABMU</t>
  </si>
  <si>
    <t>MLL_Males_2007-2009Cardiff and Vale</t>
  </si>
  <si>
    <t>MLL_Males_2007-2009Cwm Taf</t>
  </si>
  <si>
    <t>MLL_Males_2007-2009Aneurin Bevan</t>
  </si>
  <si>
    <t>MLL_Males_2007-2009Isle of Anglesey</t>
  </si>
  <si>
    <t>MLL_Males_2007-2009Gwynedd</t>
  </si>
  <si>
    <t>MLL_Males_2007-2009Conwy</t>
  </si>
  <si>
    <t>MLL_Males_2007-2009Denbighshire</t>
  </si>
  <si>
    <t>MLL_Males_2007-2009Flintshire</t>
  </si>
  <si>
    <t>MLL_Males_2007-2009Wrexham</t>
  </si>
  <si>
    <t>MLL_Males_2007-2009Ceredigion</t>
  </si>
  <si>
    <t>MLL_Males_2007-2009Pembrokeshire</t>
  </si>
  <si>
    <t>MLL_Males_2007-2009Carmarthenshire</t>
  </si>
  <si>
    <t>MLL_Males_2007-2009Swansea</t>
  </si>
  <si>
    <t>MLL_Males_2007-2009Neath Port Talbot</t>
  </si>
  <si>
    <t>MLL_Males_2007-2009Bridgend</t>
  </si>
  <si>
    <t>MLL_Males_2007-2009The Vale of Glamorgan</t>
  </si>
  <si>
    <t>MLL_Males_2007-2009Cardiff</t>
  </si>
  <si>
    <t>MLL_Males_2007-2009Rhondda Cynon Taf</t>
  </si>
  <si>
    <t>MLL_Males_2007-2009Merthyr Tydfil</t>
  </si>
  <si>
    <t>MLL_Males_2007-2009Caerphilly</t>
  </si>
  <si>
    <t>MLL_Males_2007-2009Blaenau Gwent</t>
  </si>
  <si>
    <t>MLL_Males_2007-2009Torfaen</t>
  </si>
  <si>
    <t>MLL_Males_2007-2009Monmouthshire</t>
  </si>
  <si>
    <t>MLL_Males_2007-2009Newport</t>
  </si>
  <si>
    <t>MLL_Males_2006-2008Wales</t>
  </si>
  <si>
    <t>MLL_Males_2006-2008Betsi Cadwaladr</t>
  </si>
  <si>
    <t>MLL_Males_2006-2008Powys</t>
  </si>
  <si>
    <t>MLL_Males_2006-2008Hywel Dda</t>
  </si>
  <si>
    <t>MLL_Males_2006-2008ABMU</t>
  </si>
  <si>
    <t>MLL_Males_2006-2008Cardiff and Vale</t>
  </si>
  <si>
    <t>MLL_Males_2006-2008Cwm Taf</t>
  </si>
  <si>
    <t>MLL_Males_2006-2008Aneurin Bevan</t>
  </si>
  <si>
    <t>MLL_Males_2006-2008Isle of Anglesey</t>
  </si>
  <si>
    <t>MLL_Males_2006-2008Gwynedd</t>
  </si>
  <si>
    <t>MLL_Males_2006-2008Conwy</t>
  </si>
  <si>
    <t>MLL_Males_2006-2008Denbighshire</t>
  </si>
  <si>
    <t>MLL_Males_2006-2008Flintshire</t>
  </si>
  <si>
    <t>MLL_Males_2006-2008Wrexham</t>
  </si>
  <si>
    <t>MLL_Males_2006-2008Ceredigion</t>
  </si>
  <si>
    <t>MLL_Males_2006-2008Pembrokeshire</t>
  </si>
  <si>
    <t>MLL_Males_2006-2008Carmarthenshire</t>
  </si>
  <si>
    <t>MLL_Males_2006-2008Swansea</t>
  </si>
  <si>
    <t>MLL_Males_2006-2008Neath Port Talbot</t>
  </si>
  <si>
    <t>MLL_Males_2006-2008Bridgend</t>
  </si>
  <si>
    <t>MLL_Males_2006-2008The Vale of Glamorgan</t>
  </si>
  <si>
    <t>MLL_Males_2006-2008Cardiff</t>
  </si>
  <si>
    <t>MLL_Males_2006-2008Rhondda Cynon Taf</t>
  </si>
  <si>
    <t>MLL_Males_2006-2008Merthyr Tydfil</t>
  </si>
  <si>
    <t>MLL_Males_2006-2008Caerphilly</t>
  </si>
  <si>
    <t>MLL_Males_2006-2008Blaenau Gwent</t>
  </si>
  <si>
    <t>MLL_Males_2006-2008Torfaen</t>
  </si>
  <si>
    <t>MLL_Males_2006-2008Monmouthshire</t>
  </si>
  <si>
    <t>MLL_Males_2006-2008Newport</t>
  </si>
  <si>
    <t>MLL_Males_2005-2007Wales</t>
  </si>
  <si>
    <t>MLL_Males_2005-2007Betsi Cadwaladr</t>
  </si>
  <si>
    <t>MLL_Males_2005-2007Powys</t>
  </si>
  <si>
    <t>MLL_Males_2005-2007Hywel Dda</t>
  </si>
  <si>
    <t>MLL_Males_2005-2007ABMU</t>
  </si>
  <si>
    <t>MLL_Males_2005-2007Cardiff and Vale</t>
  </si>
  <si>
    <t>MLL_Males_2005-2007Cwm Taf</t>
  </si>
  <si>
    <t>MLL_Males_2005-2007Aneurin Bevan</t>
  </si>
  <si>
    <t>MLL_Males_2005-2007Isle of Anglesey</t>
  </si>
  <si>
    <t>MLL_Males_2005-2007Gwynedd</t>
  </si>
  <si>
    <t>MLL_Males_2005-2007Conwy</t>
  </si>
  <si>
    <t>MLL_Males_2005-2007Denbighshire</t>
  </si>
  <si>
    <t>MLL_Males_2005-2007Flintshire</t>
  </si>
  <si>
    <t>MLL_Males_2005-2007Wrexham</t>
  </si>
  <si>
    <t>MLL_Males_2005-2007Ceredigion</t>
  </si>
  <si>
    <t>MLL_Males_2005-2007Pembrokeshire</t>
  </si>
  <si>
    <t>MLL_Males_2005-2007Carmarthenshire</t>
  </si>
  <si>
    <t>MLL_Males_2005-2007Swansea</t>
  </si>
  <si>
    <t>MLL_Males_2005-2007Neath Port Talbot</t>
  </si>
  <si>
    <t>MLL_Males_2005-2007Bridgend</t>
  </si>
  <si>
    <t>MLL_Males_2005-2007The Vale of Glamorgan</t>
  </si>
  <si>
    <t>MLL_Males_2005-2007Cardiff</t>
  </si>
  <si>
    <t>MLL_Males_2005-2007Rhondda Cynon Taf</t>
  </si>
  <si>
    <t>MLL_Males_2005-2007Merthyr Tydfil</t>
  </si>
  <si>
    <t>MLL_Males_2005-2007Caerphilly</t>
  </si>
  <si>
    <t>MLL_Males_2005-2007Blaenau Gwent</t>
  </si>
  <si>
    <t>MLL_Males_2005-2007Torfaen</t>
  </si>
  <si>
    <t>MLL_Males_2005-2007Monmouthshire</t>
  </si>
  <si>
    <t>MLL_Males_2005-2007Newport</t>
  </si>
  <si>
    <t>MLL_Males_2004-2006Wales</t>
  </si>
  <si>
    <t>MLL_Males_2004-2006Betsi Cadwaladr</t>
  </si>
  <si>
    <t>MLL_Males_2004-2006Powys</t>
  </si>
  <si>
    <t>MLL_Males_2004-2006Hywel Dda</t>
  </si>
  <si>
    <t>MLL_Males_2004-2006ABMU</t>
  </si>
  <si>
    <t>MLL_Males_2004-2006Cardiff and Vale</t>
  </si>
  <si>
    <t>MLL_Males_2004-2006Cwm Taf</t>
  </si>
  <si>
    <t>MLL_Males_2004-2006Aneurin Bevan</t>
  </si>
  <si>
    <t>MLL_Males_2004-2006Isle of Anglesey</t>
  </si>
  <si>
    <t>MLL_Males_2004-2006Gwynedd</t>
  </si>
  <si>
    <t>MLL_Males_2004-2006Conwy</t>
  </si>
  <si>
    <t>MLL_Males_2004-2006Denbighshire</t>
  </si>
  <si>
    <t>MLL_Males_2004-2006Flintshire</t>
  </si>
  <si>
    <t>MLL_Males_2004-2006Wrexham</t>
  </si>
  <si>
    <t>MLL_Males_2004-2006Ceredigion</t>
  </si>
  <si>
    <t>MLL_Males_2004-2006Pembrokeshire</t>
  </si>
  <si>
    <t>MLL_Males_2004-2006Carmarthenshire</t>
  </si>
  <si>
    <t>MLL_Males_2004-2006Swansea</t>
  </si>
  <si>
    <t>MLL_Males_2004-2006Neath Port Talbot</t>
  </si>
  <si>
    <t>MLL_Males_2004-2006Bridgend</t>
  </si>
  <si>
    <t>MLL_Males_2004-2006The Vale of Glamorgan</t>
  </si>
  <si>
    <t>MLL_Males_2004-2006Cardiff</t>
  </si>
  <si>
    <t>MLL_Males_2004-2006Rhondda Cynon Taf</t>
  </si>
  <si>
    <t>MLL_Males_2004-2006Merthyr Tydfil</t>
  </si>
  <si>
    <t>MLL_Males_2004-2006Caerphilly</t>
  </si>
  <si>
    <t>MLL_Males_2004-2006Blaenau Gwent</t>
  </si>
  <si>
    <t>MLL_Males_2004-2006Torfaen</t>
  </si>
  <si>
    <t>MLL_Males_2004-2006Monmouthshire</t>
  </si>
  <si>
    <t>MLL_Males_2004-2006Newport</t>
  </si>
  <si>
    <t>MLL_Males_2003-2005Wales</t>
  </si>
  <si>
    <t>MLL_Males_2003-2005Betsi Cadwaladr</t>
  </si>
  <si>
    <t>MLL_Males_2003-2005Powys</t>
  </si>
  <si>
    <t>MLL_Males_2003-2005Hywel Dda</t>
  </si>
  <si>
    <t>MLL_Males_2003-2005ABMU</t>
  </si>
  <si>
    <t>MLL_Males_2003-2005Cardiff and Vale</t>
  </si>
  <si>
    <t>MLL_Males_2003-2005Cwm Taf</t>
  </si>
  <si>
    <t>MLL_Males_2003-2005Aneurin Bevan</t>
  </si>
  <si>
    <t>MLL_Males_2003-2005Isle of Anglesey</t>
  </si>
  <si>
    <t>MLL_Males_2003-2005Gwynedd</t>
  </si>
  <si>
    <t>MLL_Males_2003-2005Conwy</t>
  </si>
  <si>
    <t>MLL_Males_2003-2005Denbighshire</t>
  </si>
  <si>
    <t>MLL_Males_2003-2005Flintshire</t>
  </si>
  <si>
    <t>MLL_Males_2003-2005Wrexham</t>
  </si>
  <si>
    <t>MLL_Males_2003-2005Ceredigion</t>
  </si>
  <si>
    <t>MLL_Males_2003-2005Pembrokeshire</t>
  </si>
  <si>
    <t>MLL_Males_2003-2005Carmarthenshire</t>
  </si>
  <si>
    <t>MLL_Males_2003-2005Swansea</t>
  </si>
  <si>
    <t>MLL_Males_2003-2005Neath Port Talbot</t>
  </si>
  <si>
    <t>MLL_Males_2003-2005Bridgend</t>
  </si>
  <si>
    <t>MLL_Males_2003-2005The Vale of Glamorgan</t>
  </si>
  <si>
    <t>MLL_Males_2003-2005Cardiff</t>
  </si>
  <si>
    <t>MLL_Males_2003-2005Rhondda Cynon Taf</t>
  </si>
  <si>
    <t>MLL_Males_2003-2005Merthyr Tydfil</t>
  </si>
  <si>
    <t>MLL_Males_2003-2005Caerphilly</t>
  </si>
  <si>
    <t>MLL_Males_2003-2005Blaenau Gwent</t>
  </si>
  <si>
    <t>MLL_Males_2003-2005Torfaen</t>
  </si>
  <si>
    <t>MLL_Males_2003-2005Monmouthshire</t>
  </si>
  <si>
    <t>MLL_Males_2003-2005Newport</t>
  </si>
  <si>
    <t>MLL_Females_2010-2012England</t>
  </si>
  <si>
    <t>MLL_Females_2010-2012Wales</t>
  </si>
  <si>
    <t>MLL_Females_2010-2012Betsi Cadwaladr</t>
  </si>
  <si>
    <t>MLL_Females_2010-2012Powys</t>
  </si>
  <si>
    <t>MLL_Females_2010-2012Hywel Dda</t>
  </si>
  <si>
    <t>MLL_Females_2010-2012ABMU</t>
  </si>
  <si>
    <t>MLL_Females_2010-2012Cardiff and Vale</t>
  </si>
  <si>
    <t>MLL_Females_2010-2012Cwm Taf</t>
  </si>
  <si>
    <t>MLL_Females_2010-2012Aneurin Bevan</t>
  </si>
  <si>
    <t>MLL_Females_2010-2012Isle of Anglesey</t>
  </si>
  <si>
    <t>MLL_Females_2010-2012Gwynedd</t>
  </si>
  <si>
    <t>MLL_Females_2010-2012Conwy</t>
  </si>
  <si>
    <t>MLL_Females_2010-2012Denbighshire</t>
  </si>
  <si>
    <t>MLL_Females_2010-2012Flintshire</t>
  </si>
  <si>
    <t>MLL_Females_2010-2012Wrexham</t>
  </si>
  <si>
    <t>MLL_Females_2010-2012Ceredigion</t>
  </si>
  <si>
    <t>MLL_Females_2010-2012Pembrokeshire</t>
  </si>
  <si>
    <t>MLL_Females_2010-2012Carmarthenshire</t>
  </si>
  <si>
    <t>MLL_Females_2010-2012Swansea</t>
  </si>
  <si>
    <t>MLL_Females_2010-2012Neath Port Talbot</t>
  </si>
  <si>
    <t>MLL_Females_2010-2012Bridgend</t>
  </si>
  <si>
    <t>MLL_Females_2010-2012The Vale of Glamorgan</t>
  </si>
  <si>
    <t>MLL_Females_2010-2012Cardiff</t>
  </si>
  <si>
    <t>MLL_Females_2010-2012Rhondda Cynon Taf</t>
  </si>
  <si>
    <t>MLL_Females_2010-2012Merthyr Tydfil</t>
  </si>
  <si>
    <t>MLL_Females_2010-2012Caerphilly</t>
  </si>
  <si>
    <t>MLL_Females_2010-2012Blaenau Gwent</t>
  </si>
  <si>
    <t>MLL_Females_2010-2012Torfaen</t>
  </si>
  <si>
    <t>MLL_Females_2010-2012Monmouthshire</t>
  </si>
  <si>
    <t>MLL_Females_2010-2012Newport</t>
  </si>
  <si>
    <t>MLL_Females_2009-2011Wales</t>
  </si>
  <si>
    <t>MLL_Females_2009-2011Betsi Cadwaladr</t>
  </si>
  <si>
    <t>MLL_Females_2009-2011Powys</t>
  </si>
  <si>
    <t>MLL_Females_2009-2011Hywel Dda</t>
  </si>
  <si>
    <t>MLL_Females_2009-2011ABMU</t>
  </si>
  <si>
    <t>MLL_Females_2009-2011Cardiff and Vale</t>
  </si>
  <si>
    <t>MLL_Females_2009-2011Cwm Taf</t>
  </si>
  <si>
    <t>MLL_Females_2009-2011Aneurin Bevan</t>
  </si>
  <si>
    <t>MLL_Females_2009-2011Isle of Anglesey</t>
  </si>
  <si>
    <t>MLL_Females_2009-2011Gwynedd</t>
  </si>
  <si>
    <t>MLL_Females_2009-2011Conwy</t>
  </si>
  <si>
    <t>MLL_Females_2009-2011Denbighshire</t>
  </si>
  <si>
    <t>MLL_Females_2009-2011Flintshire</t>
  </si>
  <si>
    <t>MLL_Females_2009-2011Wrexham</t>
  </si>
  <si>
    <t>MLL_Females_2009-2011Ceredigion</t>
  </si>
  <si>
    <t>MLL_Females_2009-2011Pembrokeshire</t>
  </si>
  <si>
    <t>MLL_Females_2009-2011Carmarthenshire</t>
  </si>
  <si>
    <t>MLL_Females_2009-2011Swansea</t>
  </si>
  <si>
    <t>MLL_Females_2009-2011Neath Port Talbot</t>
  </si>
  <si>
    <t>MLL_Females_2009-2011Bridgend</t>
  </si>
  <si>
    <t>MLL_Females_2009-2011The Vale of Glamorgan</t>
  </si>
  <si>
    <t>MLL_Females_2009-2011Cardiff</t>
  </si>
  <si>
    <t>MLL_Females_2009-2011Rhondda Cynon Taf</t>
  </si>
  <si>
    <t>MLL_Females_2009-2011Merthyr Tydfil</t>
  </si>
  <si>
    <t>MLL_Females_2009-2011Caerphilly</t>
  </si>
  <si>
    <t>MLL_Females_2009-2011Blaenau Gwent</t>
  </si>
  <si>
    <t>MLL_Females_2009-2011Torfaen</t>
  </si>
  <si>
    <t>MLL_Females_2009-2011Monmouthshire</t>
  </si>
  <si>
    <t>MLL_Females_2009-2011Newport</t>
  </si>
  <si>
    <t>MLL_Females_2008-2010Wales</t>
  </si>
  <si>
    <t>MLL_Females_2008-2010Betsi Cadwaladr</t>
  </si>
  <si>
    <t>MLL_Females_2008-2010Powys</t>
  </si>
  <si>
    <t>MLL_Females_2008-2010Hywel Dda</t>
  </si>
  <si>
    <t>MLL_Females_2008-2010ABMU</t>
  </si>
  <si>
    <t>MLL_Females_2008-2010Cardiff and Vale</t>
  </si>
  <si>
    <t>MLL_Females_2008-2010Cwm Taf</t>
  </si>
  <si>
    <t>MLL_Females_2008-2010Aneurin Bevan</t>
  </si>
  <si>
    <t>MLL_Females_2008-2010Isle of Anglesey</t>
  </si>
  <si>
    <t>MLL_Females_2008-2010Gwynedd</t>
  </si>
  <si>
    <t>MLL_Females_2008-2010Conwy</t>
  </si>
  <si>
    <t>MLL_Females_2008-2010Denbighshire</t>
  </si>
  <si>
    <t>MLL_Females_2008-2010Flintshire</t>
  </si>
  <si>
    <t>MLL_Females_2008-2010Wrexham</t>
  </si>
  <si>
    <t>MLL_Females_2008-2010Ceredigion</t>
  </si>
  <si>
    <t>MLL_Females_2008-2010Pembrokeshire</t>
  </si>
  <si>
    <t>MLL_Females_2008-2010Carmarthenshire</t>
  </si>
  <si>
    <t>MLL_Females_2008-2010Swansea</t>
  </si>
  <si>
    <t>MLL_Females_2008-2010Neath Port Talbot</t>
  </si>
  <si>
    <t>MLL_Females_2008-2010Bridgend</t>
  </si>
  <si>
    <t>MLL_Females_2008-2010The Vale of Glamorgan</t>
  </si>
  <si>
    <t>MLL_Females_2008-2010Cardiff</t>
  </si>
  <si>
    <t>MLL_Females_2008-2010Rhondda Cynon Taf</t>
  </si>
  <si>
    <t>MLL_Females_2008-2010Merthyr Tydfil</t>
  </si>
  <si>
    <t>MLL_Females_2008-2010Caerphilly</t>
  </si>
  <si>
    <t>MLL_Females_2008-2010Blaenau Gwent</t>
  </si>
  <si>
    <t>MLL_Females_2008-2010Torfaen</t>
  </si>
  <si>
    <t>MLL_Females_2008-2010Monmouthshire</t>
  </si>
  <si>
    <t>MLL_Females_2008-2010Newport</t>
  </si>
  <si>
    <t>MLL_Females_2007-2009Wales</t>
  </si>
  <si>
    <t>MLL_Females_2007-2009Betsi Cadwaladr</t>
  </si>
  <si>
    <t>MLL_Females_2007-2009Powys</t>
  </si>
  <si>
    <t>MLL_Females_2007-2009Hywel Dda</t>
  </si>
  <si>
    <t>MLL_Females_2007-2009ABMU</t>
  </si>
  <si>
    <t>MLL_Females_2007-2009Cardiff and Vale</t>
  </si>
  <si>
    <t>MLL_Females_2007-2009Cwm Taf</t>
  </si>
  <si>
    <t>MLL_Females_2007-2009Aneurin Bevan</t>
  </si>
  <si>
    <t>MLL_Females_2007-2009Isle of Anglesey</t>
  </si>
  <si>
    <t>MLL_Females_2007-2009Gwynedd</t>
  </si>
  <si>
    <t>MLL_Females_2007-2009Conwy</t>
  </si>
  <si>
    <t>MLL_Females_2007-2009Denbighshire</t>
  </si>
  <si>
    <t>MLL_Females_2007-2009Flintshire</t>
  </si>
  <si>
    <t>MLL_Females_2007-2009Wrexham</t>
  </si>
  <si>
    <t>MLL_Females_2007-2009Ceredigion</t>
  </si>
  <si>
    <t>MLL_Females_2007-2009Pembrokeshire</t>
  </si>
  <si>
    <t>MLL_Females_2007-2009Carmarthenshire</t>
  </si>
  <si>
    <t>MLL_Females_2007-2009Swansea</t>
  </si>
  <si>
    <t>MLL_Females_2007-2009Neath Port Talbot</t>
  </si>
  <si>
    <t>MLL_Females_2007-2009Bridgend</t>
  </si>
  <si>
    <t>MLL_Females_2007-2009The Vale of Glamorgan</t>
  </si>
  <si>
    <t>MLL_Females_2007-2009Cardiff</t>
  </si>
  <si>
    <t>MLL_Females_2007-2009Rhondda Cynon Taf</t>
  </si>
  <si>
    <t>MLL_Females_2007-2009Merthyr Tydfil</t>
  </si>
  <si>
    <t>MLL_Females_2007-2009Caerphilly</t>
  </si>
  <si>
    <t>MLL_Females_2007-2009Blaenau Gwent</t>
  </si>
  <si>
    <t>MLL_Females_2007-2009Torfaen</t>
  </si>
  <si>
    <t>MLL_Females_2007-2009Monmouthshire</t>
  </si>
  <si>
    <t>MLL_Females_2007-2009Newport</t>
  </si>
  <si>
    <t>MLL_Females_2006-2008Wales</t>
  </si>
  <si>
    <t>MLL_Females_2006-2008Betsi Cadwaladr</t>
  </si>
  <si>
    <t>MLL_Females_2006-2008Powys</t>
  </si>
  <si>
    <t>MLL_Females_2006-2008Hywel Dda</t>
  </si>
  <si>
    <t>MLL_Females_2006-2008ABMU</t>
  </si>
  <si>
    <t>MLL_Females_2006-2008Cardiff and Vale</t>
  </si>
  <si>
    <t>MLL_Females_2006-2008Cwm Taf</t>
  </si>
  <si>
    <t>MLL_Females_2006-2008Aneurin Bevan</t>
  </si>
  <si>
    <t>MLL_Females_2006-2008Isle of Anglesey</t>
  </si>
  <si>
    <t>MLL_Females_2006-2008Gwynedd</t>
  </si>
  <si>
    <t>MLL_Females_2006-2008Conwy</t>
  </si>
  <si>
    <t>MLL_Females_2006-2008Denbighshire</t>
  </si>
  <si>
    <t>MLL_Females_2006-2008Flintshire</t>
  </si>
  <si>
    <t>MLL_Females_2006-2008Wrexham</t>
  </si>
  <si>
    <t>MLL_Females_2006-2008Ceredigion</t>
  </si>
  <si>
    <t>MLL_Females_2006-2008Pembrokeshire</t>
  </si>
  <si>
    <t>MLL_Females_2006-2008Carmarthenshire</t>
  </si>
  <si>
    <t>MLL_Females_2006-2008Swansea</t>
  </si>
  <si>
    <t>MLL_Females_2006-2008Neath Port Talbot</t>
  </si>
  <si>
    <t>MLL_Females_2006-2008Bridgend</t>
  </si>
  <si>
    <t>MLL_Females_2006-2008The Vale of Glamorgan</t>
  </si>
  <si>
    <t>MLL_Females_2006-2008Cardiff</t>
  </si>
  <si>
    <t>MLL_Females_2006-2008Rhondda Cynon Taf</t>
  </si>
  <si>
    <t>MLL_Females_2006-2008Merthyr Tydfil</t>
  </si>
  <si>
    <t>MLL_Females_2006-2008Caerphilly</t>
  </si>
  <si>
    <t>MLL_Females_2006-2008Blaenau Gwent</t>
  </si>
  <si>
    <t>MLL_Females_2006-2008Torfaen</t>
  </si>
  <si>
    <t>MLL_Females_2006-2008Monmouthshire</t>
  </si>
  <si>
    <t>MLL_Females_2006-2008Newport</t>
  </si>
  <si>
    <t>MLL_Females_2005-2007Wales</t>
  </si>
  <si>
    <t>MLL_Females_2005-2007Betsi Cadwaladr</t>
  </si>
  <si>
    <t>MLL_Females_2005-2007Powys</t>
  </si>
  <si>
    <t>MLL_Females_2005-2007Hywel Dda</t>
  </si>
  <si>
    <t>MLL_Females_2005-2007ABMU</t>
  </si>
  <si>
    <t>MLL_Females_2005-2007Cardiff and Vale</t>
  </si>
  <si>
    <t>MLL_Females_2005-2007Cwm Taf</t>
  </si>
  <si>
    <t>MLL_Females_2005-2007Aneurin Bevan</t>
  </si>
  <si>
    <t>MLL_Females_2005-2007Isle of Anglesey</t>
  </si>
  <si>
    <t>MLL_Females_2005-2007Gwynedd</t>
  </si>
  <si>
    <t>MLL_Females_2005-2007Conwy</t>
  </si>
  <si>
    <t>MLL_Females_2005-2007Denbighshire</t>
  </si>
  <si>
    <t>MLL_Females_2005-2007Flintshire</t>
  </si>
  <si>
    <t>MLL_Females_2005-2007Wrexham</t>
  </si>
  <si>
    <t>MLL_Females_2005-2007Ceredigion</t>
  </si>
  <si>
    <t>MLL_Females_2005-2007Pembrokeshire</t>
  </si>
  <si>
    <t>MLL_Females_2005-2007Carmarthenshire</t>
  </si>
  <si>
    <t>MLL_Females_2005-2007Swansea</t>
  </si>
  <si>
    <t>MLL_Females_2005-2007Neath Port Talbot</t>
  </si>
  <si>
    <t>MLL_Females_2005-2007Bridgend</t>
  </si>
  <si>
    <t>MLL_Females_2005-2007The Vale of Glamorgan</t>
  </si>
  <si>
    <t>MLL_Females_2005-2007Cardiff</t>
  </si>
  <si>
    <t>MLL_Females_2005-2007Rhondda Cynon Taf</t>
  </si>
  <si>
    <t>MLL_Females_2005-2007Merthyr Tydfil</t>
  </si>
  <si>
    <t>MLL_Females_2005-2007Caerphilly</t>
  </si>
  <si>
    <t>MLL_Females_2005-2007Blaenau Gwent</t>
  </si>
  <si>
    <t>MLL_Females_2005-2007Torfaen</t>
  </si>
  <si>
    <t>MLL_Females_2005-2007Monmouthshire</t>
  </si>
  <si>
    <t>MLL_Females_2005-2007Newport</t>
  </si>
  <si>
    <t>MLL_Females_2004-2006Wales</t>
  </si>
  <si>
    <t>MLL_Females_2004-2006Betsi Cadwaladr</t>
  </si>
  <si>
    <t>MLL_Females_2004-2006Powys</t>
  </si>
  <si>
    <t>MLL_Females_2004-2006Hywel Dda</t>
  </si>
  <si>
    <t>MLL_Females_2004-2006ABMU</t>
  </si>
  <si>
    <t>MLL_Females_2004-2006Cardiff and Vale</t>
  </si>
  <si>
    <t>MLL_Females_2004-2006Cwm Taf</t>
  </si>
  <si>
    <t>MLL_Females_2004-2006Aneurin Bevan</t>
  </si>
  <si>
    <t>MLL_Females_2004-2006Isle of Anglesey</t>
  </si>
  <si>
    <t>MLL_Females_2004-2006Gwynedd</t>
  </si>
  <si>
    <t>MLL_Females_2004-2006Conwy</t>
  </si>
  <si>
    <t>MLL_Females_2004-2006Denbighshire</t>
  </si>
  <si>
    <t>MLL_Females_2004-2006Flintshire</t>
  </si>
  <si>
    <t>MLL_Females_2004-2006Wrexham</t>
  </si>
  <si>
    <t>MLL_Females_2004-2006Ceredigion</t>
  </si>
  <si>
    <t>MLL_Females_2004-2006Pembrokeshire</t>
  </si>
  <si>
    <t>MLL_Females_2004-2006Carmarthenshire</t>
  </si>
  <si>
    <t>MLL_Females_2004-2006Swansea</t>
  </si>
  <si>
    <t>MLL_Females_2004-2006Neath Port Talbot</t>
  </si>
  <si>
    <t>MLL_Females_2004-2006Bridgend</t>
  </si>
  <si>
    <t>MLL_Females_2004-2006The Vale of Glamorgan</t>
  </si>
  <si>
    <t>MLL_Females_2004-2006Cardiff</t>
  </si>
  <si>
    <t>MLL_Females_2004-2006Rhondda Cynon Taf</t>
  </si>
  <si>
    <t>MLL_Females_2004-2006Merthyr Tydfil</t>
  </si>
  <si>
    <t>MLL_Females_2004-2006Caerphilly</t>
  </si>
  <si>
    <t>MLL_Females_2004-2006Blaenau Gwent</t>
  </si>
  <si>
    <t>MLL_Females_2004-2006Torfaen</t>
  </si>
  <si>
    <t>MLL_Females_2004-2006Monmouthshire</t>
  </si>
  <si>
    <t>MLL_Females_2004-2006Newport</t>
  </si>
  <si>
    <t>MLL_Females_2003-2005Wales</t>
  </si>
  <si>
    <t>MLL_Females_2003-2005Betsi Cadwaladr</t>
  </si>
  <si>
    <t>MLL_Females_2003-2005Powys</t>
  </si>
  <si>
    <t>MLL_Females_2003-2005Hywel Dda</t>
  </si>
  <si>
    <t>MLL_Females_2003-2005ABMU</t>
  </si>
  <si>
    <t>MLL_Females_2003-2005Cardiff and Vale</t>
  </si>
  <si>
    <t>MLL_Females_2003-2005Cwm Taf</t>
  </si>
  <si>
    <t>MLL_Females_2003-2005Aneurin Bevan</t>
  </si>
  <si>
    <t>MLL_Females_2003-2005Isle of Anglesey</t>
  </si>
  <si>
    <t>MLL_Females_2003-2005Gwynedd</t>
  </si>
  <si>
    <t>MLL_Females_2003-2005Conwy</t>
  </si>
  <si>
    <t>MLL_Females_2003-2005Denbighshire</t>
  </si>
  <si>
    <t>MLL_Females_2003-2005Flintshire</t>
  </si>
  <si>
    <t>MLL_Females_2003-2005Wrexham</t>
  </si>
  <si>
    <t>MLL_Females_2003-2005Ceredigion</t>
  </si>
  <si>
    <t>MLL_Females_2003-2005Pembrokeshire</t>
  </si>
  <si>
    <t>MLL_Females_2003-2005Carmarthenshire</t>
  </si>
  <si>
    <t>MLL_Females_2003-2005Swansea</t>
  </si>
  <si>
    <t>MLL_Females_2003-2005Neath Port Talbot</t>
  </si>
  <si>
    <t>MLL_Females_2003-2005Bridgend</t>
  </si>
  <si>
    <t>MLL_Females_2003-2005The Vale of Glamorgan</t>
  </si>
  <si>
    <t>MLL_Females_2003-2005Cardiff</t>
  </si>
  <si>
    <t>MLL_Females_2003-2005Rhondda Cynon Taf</t>
  </si>
  <si>
    <t>MLL_Females_2003-2005Merthyr Tydfil</t>
  </si>
  <si>
    <t>MLL_Females_2003-2005Caerphilly</t>
  </si>
  <si>
    <t>MLL_Females_2003-2005Blaenau Gwent</t>
  </si>
  <si>
    <t>MLL_Females_2003-2005Torfaen</t>
  </si>
  <si>
    <t>MLL_Females_2003-2005Monmouthshire</t>
  </si>
  <si>
    <t>MLL_Females_2003-2005Newport</t>
  </si>
  <si>
    <t>Sp_Mort_Males_2010-2012England</t>
  </si>
  <si>
    <t>Sp_Mort_Females_2010-2012England</t>
  </si>
  <si>
    <t>displayed.  For tables, left click the top left hand corner and drag the mouse to the bottom right corner.</t>
  </si>
  <si>
    <t>Click 'As picture' option and 'Copy as picture' (see figure 1 for chart selection)</t>
  </si>
  <si>
    <t>Choose 'As shown on screen' and 'picture' (see figure 2, also showing table area selection)</t>
  </si>
  <si>
    <t>On the 'Home' tab click 'paste' then 'paste special' and choose to insert as 'Picture (enhanced metafile)'</t>
  </si>
  <si>
    <t>(see figure 3)</t>
  </si>
  <si>
    <t>Figure 3</t>
  </si>
  <si>
    <t>www.publichealthwalesobservatory.wales.nhs.uk/alcohol</t>
  </si>
  <si>
    <t>Refer to the technical guide for details of statistics used and caveats associated with each indicator. This is available on:</t>
  </si>
  <si>
    <t>Annual District Deaths Extract (ADDE), Life Tables for Wales and mid-year population estimates (MYE), Office for National Statistics (ONS)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</si>
</sst>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#,##0_ ;\-#,##0\ "/>
    <numFmt numFmtId="167" formatCode="#,##0.0_ ;\-#,##0.0\ "/>
    <numFmt numFmtId="168" formatCode="#,##0.0"/>
    <numFmt numFmtId="169" formatCode="#,##0.000"/>
  </numFmts>
  <fonts count="69" x14ac:knownFonts="1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9"/>
      <color theme="1"/>
      <name val="Verdana"/>
      <family val="2"/>
    </font>
    <font>
      <sz val="9"/>
      <color theme="1"/>
      <name val="Verdana"/>
      <family val="2"/>
    </font>
    <font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0"/>
      <name val="Verdana"/>
      <family val="2"/>
    </font>
    <font>
      <sz val="10"/>
      <name val="Verdana"/>
      <family val="2"/>
    </font>
    <font>
      <b/>
      <sz val="10"/>
      <color rgb="FF000080"/>
      <name val="Verdana"/>
      <family val="2"/>
    </font>
    <font>
      <sz val="10"/>
      <color rgb="FF000080"/>
      <name val="Verdana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2"/>
      <name val="Arial"/>
      <family val="2"/>
    </font>
    <font>
      <b/>
      <sz val="10"/>
      <name val="Verdana"/>
      <family val="2"/>
    </font>
    <font>
      <sz val="10"/>
      <color indexed="18"/>
      <name val="Verdana"/>
      <family val="2"/>
    </font>
    <font>
      <u/>
      <sz val="9.9"/>
      <color theme="10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Verdana"/>
      <family val="2"/>
    </font>
    <font>
      <sz val="8"/>
      <color theme="1"/>
      <name val="Verdana"/>
      <family val="2"/>
    </font>
    <font>
      <i/>
      <sz val="9"/>
      <color theme="1"/>
      <name val="Verdana"/>
      <family val="2"/>
    </font>
    <font>
      <b/>
      <sz val="9"/>
      <name val="Verdana"/>
      <family val="2"/>
    </font>
    <font>
      <sz val="9"/>
      <color rgb="FF000080"/>
      <name val="Verdana"/>
      <family val="2"/>
    </font>
    <font>
      <sz val="11"/>
      <color rgb="FF000080"/>
      <name val="Calibri"/>
      <family val="2"/>
      <scheme val="minor"/>
    </font>
    <font>
      <b/>
      <sz val="9"/>
      <color rgb="FF000080"/>
      <name val="Verdana"/>
      <family val="2"/>
    </font>
    <font>
      <b/>
      <sz val="11"/>
      <color rgb="FF000080"/>
      <name val="Calibri"/>
      <family val="2"/>
      <scheme val="minor"/>
    </font>
    <font>
      <sz val="8"/>
      <color rgb="FF000080"/>
      <name val="Verdana"/>
      <family val="2"/>
    </font>
    <font>
      <b/>
      <sz val="11"/>
      <color rgb="FFFF000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0"/>
      <color rgb="FF002060"/>
      <name val="Verdana"/>
      <family val="2"/>
    </font>
    <font>
      <b/>
      <sz val="10"/>
      <color rgb="FF002060"/>
      <name val="Verdana"/>
      <family val="2"/>
    </font>
    <font>
      <u/>
      <sz val="9.9"/>
      <color theme="10"/>
      <name val="Verdana"/>
      <family val="2"/>
    </font>
    <font>
      <b/>
      <sz val="9"/>
      <color theme="1"/>
      <name val="Verdana"/>
      <family val="2"/>
    </font>
    <font>
      <sz val="9"/>
      <name val="Verdana"/>
      <family val="2"/>
    </font>
    <font>
      <sz val="10"/>
      <color theme="1"/>
      <name val="Arial"/>
      <family val="2"/>
    </font>
    <font>
      <b/>
      <sz val="9"/>
      <color indexed="18"/>
      <name val="Verdana"/>
      <family val="2"/>
    </font>
    <font>
      <u/>
      <sz val="12"/>
      <color indexed="12"/>
      <name val="Arial"/>
      <family val="2"/>
    </font>
    <font>
      <sz val="8"/>
      <color indexed="18"/>
      <name val="Verdana"/>
      <family val="2"/>
    </font>
    <font>
      <sz val="10"/>
      <color theme="1"/>
      <name val="Verdana"/>
      <family val="2"/>
    </font>
    <font>
      <sz val="9"/>
      <color theme="1"/>
      <name val="Calibri"/>
      <family val="2"/>
    </font>
    <font>
      <b/>
      <sz val="12"/>
      <name val="Calibri"/>
      <family val="2"/>
      <scheme val="minor"/>
    </font>
    <font>
      <b/>
      <sz val="10"/>
      <color rgb="FF428666"/>
      <name val="Verdana"/>
      <family val="2"/>
    </font>
    <font>
      <b/>
      <sz val="16"/>
      <color theme="1"/>
      <name val="Verdana"/>
      <family val="2"/>
    </font>
    <font>
      <b/>
      <sz val="12"/>
      <color rgb="FF428666"/>
      <name val="Verdana"/>
      <family val="2"/>
    </font>
    <font>
      <b/>
      <sz val="16"/>
      <color rgb="FF428666"/>
      <name val="Verdana"/>
      <family val="2"/>
    </font>
    <font>
      <u/>
      <sz val="9"/>
      <color theme="10"/>
      <name val="Verdana"/>
      <family val="2"/>
    </font>
    <font>
      <sz val="10"/>
      <color theme="1"/>
      <name val="Calibri"/>
      <family val="2"/>
    </font>
    <font>
      <sz val="11"/>
      <color theme="1"/>
      <name val="Calibri"/>
      <family val="2"/>
    </font>
    <font>
      <b/>
      <sz val="10"/>
      <color rgb="FFFF0000"/>
      <name val="Arial"/>
      <family val="2"/>
    </font>
    <font>
      <b/>
      <sz val="10"/>
      <color theme="4" tint="-0.499984740745262"/>
      <name val="Verdana"/>
      <family val="2"/>
    </font>
    <font>
      <b/>
      <sz val="9"/>
      <color theme="4" tint="-0.499984740745262"/>
      <name val="Verdana"/>
      <family val="2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18"/>
      <name val="Verdana"/>
      <family val="2"/>
    </font>
    <font>
      <sz val="11"/>
      <name val="Calibri"/>
      <family val="2"/>
      <scheme val="minor"/>
    </font>
    <font>
      <b/>
      <sz val="8"/>
      <color theme="1"/>
      <name val="Verdana"/>
      <family val="2"/>
    </font>
    <font>
      <b/>
      <sz val="8"/>
      <name val="Verdana"/>
      <family val="2"/>
    </font>
    <font>
      <sz val="10"/>
      <name val="Arial"/>
      <family val="2"/>
    </font>
    <font>
      <sz val="10"/>
      <color theme="4" tint="-0.499984740745262"/>
      <name val="Arial"/>
      <family val="2"/>
    </font>
    <font>
      <b/>
      <u/>
      <sz val="9.9"/>
      <color theme="10"/>
      <name val="Verdana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0FAF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2F7F7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rgb="FF000080"/>
      </bottom>
      <diagonal/>
    </border>
    <border>
      <left/>
      <right style="thin">
        <color indexed="9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80"/>
      </top>
      <bottom/>
      <diagonal/>
    </border>
    <border>
      <left/>
      <right/>
      <top style="thin">
        <color indexed="18"/>
      </top>
      <bottom/>
      <diagonal/>
    </border>
    <border>
      <left/>
      <right/>
      <top/>
      <bottom style="thin">
        <color indexed="1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4">
    <xf numFmtId="0" fontId="0" fillId="0" borderId="0"/>
    <xf numFmtId="0" fontId="7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43" fontId="7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2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/>
    <xf numFmtId="0" fontId="7" fillId="0" borderId="0"/>
    <xf numFmtId="0" fontId="60" fillId="0" borderId="0"/>
    <xf numFmtId="0" fontId="5" fillId="0" borderId="0"/>
    <xf numFmtId="0" fontId="7" fillId="0" borderId="0"/>
    <xf numFmtId="0" fontId="5" fillId="0" borderId="0"/>
    <xf numFmtId="0" fontId="66" fillId="0" borderId="0"/>
    <xf numFmtId="0" fontId="5" fillId="0" borderId="0"/>
  </cellStyleXfs>
  <cellXfs count="432">
    <xf numFmtId="0" fontId="0" fillId="0" borderId="0" xfId="0"/>
    <xf numFmtId="0" fontId="7" fillId="0" borderId="0" xfId="1"/>
    <xf numFmtId="0" fontId="9" fillId="0" borderId="0" xfId="1" applyFont="1"/>
    <xf numFmtId="0" fontId="7" fillId="0" borderId="0" xfId="1" applyAlignment="1">
      <alignment vertical="center"/>
    </xf>
    <xf numFmtId="0" fontId="0" fillId="0" borderId="0" xfId="0" applyBorder="1"/>
    <xf numFmtId="0" fontId="6" fillId="0" borderId="0" xfId="0" applyFont="1"/>
    <xf numFmtId="0" fontId="0" fillId="0" borderId="0" xfId="0" applyFill="1"/>
    <xf numFmtId="0" fontId="0" fillId="2" borderId="0" xfId="0" applyFill="1"/>
    <xf numFmtId="0" fontId="19" fillId="0" borderId="0" xfId="0" applyFont="1"/>
    <xf numFmtId="0" fontId="20" fillId="0" borderId="0" xfId="0" applyFont="1" applyBorder="1"/>
    <xf numFmtId="0" fontId="19" fillId="0" borderId="0" xfId="0" applyFont="1" applyBorder="1"/>
    <xf numFmtId="0" fontId="19" fillId="0" borderId="7" xfId="0" applyFont="1" applyBorder="1"/>
    <xf numFmtId="0" fontId="19" fillId="0" borderId="4" xfId="0" applyFont="1" applyBorder="1"/>
    <xf numFmtId="0" fontId="21" fillId="0" borderId="0" xfId="0" applyFont="1" applyBorder="1"/>
    <xf numFmtId="0" fontId="21" fillId="0" borderId="4" xfId="0" applyFont="1" applyBorder="1"/>
    <xf numFmtId="0" fontId="21" fillId="0" borderId="10" xfId="0" applyFont="1" applyBorder="1"/>
    <xf numFmtId="164" fontId="19" fillId="0" borderId="0" xfId="0" applyNumberFormat="1" applyFont="1" applyBorder="1" applyAlignment="1">
      <alignment horizontal="left"/>
    </xf>
    <xf numFmtId="0" fontId="22" fillId="0" borderId="7" xfId="0" applyFont="1" applyBorder="1"/>
    <xf numFmtId="0" fontId="19" fillId="4" borderId="0" xfId="0" applyFont="1" applyFill="1" applyBorder="1"/>
    <xf numFmtId="0" fontId="19" fillId="5" borderId="0" xfId="0" applyFont="1" applyFill="1" applyBorder="1"/>
    <xf numFmtId="0" fontId="20" fillId="0" borderId="0" xfId="0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left"/>
    </xf>
    <xf numFmtId="0" fontId="20" fillId="4" borderId="0" xfId="0" applyFont="1" applyFill="1" applyBorder="1"/>
    <xf numFmtId="0" fontId="20" fillId="4" borderId="0" xfId="0" applyNumberFormat="1" applyFont="1" applyFill="1" applyBorder="1"/>
    <xf numFmtId="0" fontId="19" fillId="4" borderId="0" xfId="0" applyNumberFormat="1" applyFont="1" applyFill="1" applyBorder="1"/>
    <xf numFmtId="0" fontId="20" fillId="5" borderId="0" xfId="0" applyFont="1" applyFill="1" applyBorder="1"/>
    <xf numFmtId="0" fontId="20" fillId="5" borderId="0" xfId="0" applyNumberFormat="1" applyFont="1" applyFill="1" applyBorder="1"/>
    <xf numFmtId="0" fontId="19" fillId="5" borderId="0" xfId="0" applyNumberFormat="1" applyFont="1" applyFill="1" applyBorder="1"/>
    <xf numFmtId="0" fontId="20" fillId="0" borderId="7" xfId="0" applyFont="1" applyBorder="1"/>
    <xf numFmtId="0" fontId="20" fillId="3" borderId="7" xfId="0" applyFont="1" applyFill="1" applyBorder="1"/>
    <xf numFmtId="0" fontId="20" fillId="3" borderId="4" xfId="0" applyNumberFormat="1" applyFont="1" applyFill="1" applyBorder="1"/>
    <xf numFmtId="0" fontId="19" fillId="3" borderId="7" xfId="0" applyFont="1" applyFill="1" applyBorder="1"/>
    <xf numFmtId="0" fontId="19" fillId="3" borderId="4" xfId="0" applyNumberFormat="1" applyFont="1" applyFill="1" applyBorder="1"/>
    <xf numFmtId="0" fontId="19" fillId="0" borderId="7" xfId="0" applyFont="1" applyFill="1" applyBorder="1"/>
    <xf numFmtId="0" fontId="19" fillId="0" borderId="4" xfId="0" applyFont="1" applyFill="1" applyBorder="1"/>
    <xf numFmtId="0" fontId="20" fillId="3" borderId="4" xfId="0" applyFont="1" applyFill="1" applyBorder="1"/>
    <xf numFmtId="0" fontId="19" fillId="3" borderId="7" xfId="0" applyFont="1" applyFill="1" applyBorder="1" applyAlignment="1">
      <alignment horizontal="left"/>
    </xf>
    <xf numFmtId="0" fontId="19" fillId="3" borderId="4" xfId="0" applyFont="1" applyFill="1" applyBorder="1"/>
    <xf numFmtId="0" fontId="20" fillId="4" borderId="7" xfId="0" applyFont="1" applyFill="1" applyBorder="1"/>
    <xf numFmtId="0" fontId="19" fillId="4" borderId="7" xfId="0" applyFont="1" applyFill="1" applyBorder="1"/>
    <xf numFmtId="0" fontId="19" fillId="4" borderId="7" xfId="0" applyFont="1" applyFill="1" applyBorder="1" applyAlignment="1">
      <alignment horizontal="left"/>
    </xf>
    <xf numFmtId="0" fontId="20" fillId="5" borderId="7" xfId="0" applyFont="1" applyFill="1" applyBorder="1"/>
    <xf numFmtId="0" fontId="19" fillId="5" borderId="7" xfId="0" applyFont="1" applyFill="1" applyBorder="1"/>
    <xf numFmtId="0" fontId="24" fillId="6" borderId="5" xfId="0" applyFont="1" applyFill="1" applyBorder="1"/>
    <xf numFmtId="0" fontId="19" fillId="6" borderId="6" xfId="0" applyFont="1" applyFill="1" applyBorder="1"/>
    <xf numFmtId="0" fontId="19" fillId="6" borderId="3" xfId="0" applyFont="1" applyFill="1" applyBorder="1"/>
    <xf numFmtId="0" fontId="20" fillId="4" borderId="4" xfId="0" applyNumberFormat="1" applyFont="1" applyFill="1" applyBorder="1"/>
    <xf numFmtId="0" fontId="19" fillId="4" borderId="4" xfId="0" applyNumberFormat="1" applyFont="1" applyFill="1" applyBorder="1"/>
    <xf numFmtId="0" fontId="20" fillId="4" borderId="4" xfId="0" applyFont="1" applyFill="1" applyBorder="1"/>
    <xf numFmtId="0" fontId="20" fillId="5" borderId="4" xfId="0" applyNumberFormat="1" applyFont="1" applyFill="1" applyBorder="1"/>
    <xf numFmtId="0" fontId="19" fillId="5" borderId="4" xfId="0" applyNumberFormat="1" applyFont="1" applyFill="1" applyBorder="1"/>
    <xf numFmtId="0" fontId="19" fillId="5" borderId="4" xfId="0" applyFont="1" applyFill="1" applyBorder="1"/>
    <xf numFmtId="0" fontId="20" fillId="5" borderId="4" xfId="0" applyFont="1" applyFill="1" applyBorder="1"/>
    <xf numFmtId="0" fontId="20" fillId="0" borderId="7" xfId="0" applyFont="1" applyBorder="1" applyAlignment="1">
      <alignment horizontal="left"/>
    </xf>
    <xf numFmtId="0" fontId="29" fillId="0" borderId="0" xfId="0" applyFont="1"/>
    <xf numFmtId="0" fontId="30" fillId="0" borderId="0" xfId="0" applyFont="1"/>
    <xf numFmtId="0" fontId="32" fillId="0" borderId="0" xfId="0" applyFont="1" applyAlignment="1">
      <alignment horizontal="center" vertical="center"/>
    </xf>
    <xf numFmtId="0" fontId="0" fillId="0" borderId="1" xfId="0" applyBorder="1"/>
    <xf numFmtId="0" fontId="0" fillId="0" borderId="0" xfId="0" applyAlignment="1"/>
    <xf numFmtId="3" fontId="27" fillId="0" borderId="0" xfId="0" applyNumberFormat="1" applyFont="1" applyAlignment="1">
      <alignment horizontal="right" indent="1"/>
    </xf>
    <xf numFmtId="0" fontId="34" fillId="0" borderId="0" xfId="0" applyFont="1"/>
    <xf numFmtId="0" fontId="35" fillId="0" borderId="0" xfId="0" applyFont="1"/>
    <xf numFmtId="2" fontId="35" fillId="0" borderId="0" xfId="0" applyNumberFormat="1" applyFont="1"/>
    <xf numFmtId="0" fontId="29" fillId="0" borderId="0" xfId="0" applyFont="1" applyBorder="1" applyAlignment="1">
      <alignment horizontal="center" vertical="center" wrapText="1"/>
    </xf>
    <xf numFmtId="0" fontId="33" fillId="0" borderId="0" xfId="0" applyFont="1" applyFill="1" applyAlignment="1">
      <alignment horizontal="left" wrapText="1"/>
    </xf>
    <xf numFmtId="0" fontId="19" fillId="0" borderId="8" xfId="0" applyFont="1" applyBorder="1"/>
    <xf numFmtId="164" fontId="19" fillId="0" borderId="9" xfId="0" applyNumberFormat="1" applyFont="1" applyBorder="1" applyAlignment="1">
      <alignment horizontal="left"/>
    </xf>
    <xf numFmtId="0" fontId="21" fillId="0" borderId="9" xfId="0" applyFont="1" applyBorder="1"/>
    <xf numFmtId="0" fontId="0" fillId="2" borderId="0" xfId="0" applyFill="1" applyAlignment="1"/>
    <xf numFmtId="0" fontId="0" fillId="0" borderId="0" xfId="0" applyFill="1" applyAlignment="1"/>
    <xf numFmtId="0" fontId="19" fillId="4" borderId="4" xfId="0" applyFont="1" applyFill="1" applyBorder="1"/>
    <xf numFmtId="0" fontId="19" fillId="8" borderId="7" xfId="0" applyFont="1" applyFill="1" applyBorder="1"/>
    <xf numFmtId="164" fontId="19" fillId="0" borderId="4" xfId="0" applyNumberFormat="1" applyFont="1" applyBorder="1" applyAlignment="1">
      <alignment horizontal="left"/>
    </xf>
    <xf numFmtId="164" fontId="19" fillId="0" borderId="10" xfId="0" applyNumberFormat="1" applyFont="1" applyBorder="1" applyAlignment="1">
      <alignment horizontal="left"/>
    </xf>
    <xf numFmtId="0" fontId="19" fillId="5" borderId="7" xfId="0" applyFont="1" applyFill="1" applyBorder="1" applyAlignment="1">
      <alignment horizontal="left"/>
    </xf>
    <xf numFmtId="0" fontId="20" fillId="8" borderId="7" xfId="0" applyFont="1" applyFill="1" applyBorder="1"/>
    <xf numFmtId="0" fontId="19" fillId="8" borderId="4" xfId="0" applyFont="1" applyFill="1" applyBorder="1"/>
    <xf numFmtId="0" fontId="16" fillId="0" borderId="0" xfId="0" applyFont="1" applyAlignment="1"/>
    <xf numFmtId="0" fontId="26" fillId="0" borderId="0" xfId="0" applyFont="1" applyAlignment="1">
      <alignment horizontal="left"/>
    </xf>
    <xf numFmtId="1" fontId="25" fillId="0" borderId="0" xfId="0" applyNumberFormat="1" applyFont="1" applyAlignment="1"/>
    <xf numFmtId="1" fontId="25" fillId="0" borderId="0" xfId="0" applyNumberFormat="1" applyFont="1" applyAlignment="1">
      <alignment horizontal="right"/>
    </xf>
    <xf numFmtId="0" fontId="19" fillId="9" borderId="4" xfId="0" applyFont="1" applyFill="1" applyBorder="1"/>
    <xf numFmtId="0" fontId="20" fillId="9" borderId="4" xfId="0" applyNumberFormat="1" applyFont="1" applyFill="1" applyBorder="1"/>
    <xf numFmtId="0" fontId="39" fillId="2" borderId="0" xfId="0" applyFont="1" applyFill="1" applyBorder="1" applyAlignment="1">
      <alignment horizontal="left" indent="2"/>
    </xf>
    <xf numFmtId="0" fontId="0" fillId="2" borderId="0" xfId="0" applyFill="1" applyBorder="1" applyAlignment="1">
      <alignment horizontal="right"/>
    </xf>
    <xf numFmtId="164" fontId="0" fillId="0" borderId="0" xfId="0" applyNumberFormat="1" applyBorder="1"/>
    <xf numFmtId="0" fontId="26" fillId="2" borderId="0" xfId="0" applyFont="1" applyFill="1" applyBorder="1" applyAlignment="1">
      <alignment horizontal="right"/>
    </xf>
    <xf numFmtId="0" fontId="26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164" fontId="0" fillId="0" borderId="0" xfId="0" applyNumberFormat="1" applyBorder="1" applyAlignment="1">
      <alignment horizontal="right"/>
    </xf>
    <xf numFmtId="0" fontId="29" fillId="0" borderId="0" xfId="0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29" fillId="0" borderId="0" xfId="0" applyFont="1" applyAlignment="1">
      <alignment horizontal="right" indent="1"/>
    </xf>
    <xf numFmtId="0" fontId="16" fillId="0" borderId="0" xfId="0" applyFont="1" applyAlignment="1">
      <alignment wrapText="1"/>
    </xf>
    <xf numFmtId="0" fontId="33" fillId="0" borderId="0" xfId="0" applyFont="1" applyFill="1" applyAlignment="1">
      <alignment horizontal="left" wrapText="1"/>
    </xf>
    <xf numFmtId="0" fontId="22" fillId="0" borderId="0" xfId="0" applyFont="1" applyBorder="1"/>
    <xf numFmtId="0" fontId="28" fillId="0" borderId="12" xfId="0" applyFont="1" applyBorder="1" applyAlignment="1">
      <alignment vertical="top"/>
    </xf>
    <xf numFmtId="0" fontId="40" fillId="0" borderId="12" xfId="0" applyFont="1" applyBorder="1" applyAlignment="1">
      <alignment vertical="top"/>
    </xf>
    <xf numFmtId="0" fontId="40" fillId="0" borderId="12" xfId="0" applyFont="1" applyBorder="1" applyAlignment="1">
      <alignment horizontal="right" vertical="top"/>
    </xf>
    <xf numFmtId="0" fontId="40" fillId="0" borderId="12" xfId="0" applyFont="1" applyBorder="1" applyAlignment="1">
      <alignment horizontal="left" vertical="top"/>
    </xf>
    <xf numFmtId="0" fontId="0" fillId="0" borderId="12" xfId="0" applyBorder="1"/>
    <xf numFmtId="1" fontId="17" fillId="0" borderId="0" xfId="0" applyNumberFormat="1" applyFont="1" applyAlignment="1">
      <alignment horizontal="left"/>
    </xf>
    <xf numFmtId="0" fontId="0" fillId="0" borderId="13" xfId="0" applyBorder="1"/>
    <xf numFmtId="0" fontId="0" fillId="0" borderId="13" xfId="0" applyBorder="1" applyAlignment="1">
      <alignment horizontal="right"/>
    </xf>
    <xf numFmtId="0" fontId="0" fillId="0" borderId="13" xfId="0" applyBorder="1" applyAlignment="1">
      <alignment horizontal="left"/>
    </xf>
    <xf numFmtId="0" fontId="29" fillId="0" borderId="0" xfId="0" applyFont="1" applyAlignment="1">
      <alignment vertical="top" wrapText="1"/>
    </xf>
    <xf numFmtId="0" fontId="0" fillId="0" borderId="0" xfId="0" applyFill="1" applyBorder="1" applyAlignment="1"/>
    <xf numFmtId="0" fontId="16" fillId="0" borderId="0" xfId="0" applyFont="1" applyBorder="1" applyAlignment="1">
      <alignment wrapText="1"/>
    </xf>
    <xf numFmtId="0" fontId="0" fillId="0" borderId="0" xfId="0" applyFill="1" applyBorder="1"/>
    <xf numFmtId="0" fontId="29" fillId="0" borderId="0" xfId="0" applyFont="1" applyBorder="1"/>
    <xf numFmtId="0" fontId="32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wrapText="1"/>
    </xf>
    <xf numFmtId="0" fontId="30" fillId="0" borderId="0" xfId="0" applyFont="1" applyBorder="1"/>
    <xf numFmtId="0" fontId="29" fillId="0" borderId="0" xfId="0" applyFont="1" applyBorder="1" applyAlignment="1">
      <alignment horizontal="right" indent="1"/>
    </xf>
    <xf numFmtId="0" fontId="4" fillId="0" borderId="0" xfId="0" applyFont="1" applyBorder="1" applyAlignment="1">
      <alignment horizontal="right"/>
    </xf>
    <xf numFmtId="1" fontId="25" fillId="0" borderId="0" xfId="0" applyNumberFormat="1" applyFont="1" applyBorder="1" applyAlignment="1"/>
    <xf numFmtId="0" fontId="26" fillId="0" borderId="0" xfId="0" applyFont="1" applyBorder="1" applyAlignment="1">
      <alignment horizontal="left"/>
    </xf>
    <xf numFmtId="1" fontId="25" fillId="0" borderId="0" xfId="0" applyNumberFormat="1" applyFont="1" applyBorder="1" applyAlignment="1">
      <alignment horizontal="right"/>
    </xf>
    <xf numFmtId="3" fontId="27" fillId="0" borderId="0" xfId="0" applyNumberFormat="1" applyFont="1" applyBorder="1" applyAlignment="1">
      <alignment horizontal="right" indent="1"/>
    </xf>
    <xf numFmtId="0" fontId="0" fillId="2" borderId="0" xfId="0" applyFill="1" applyBorder="1"/>
    <xf numFmtId="0" fontId="33" fillId="0" borderId="0" xfId="0" applyFont="1" applyFill="1" applyBorder="1" applyAlignment="1">
      <alignment horizontal="left" wrapText="1"/>
    </xf>
    <xf numFmtId="0" fontId="23" fillId="0" borderId="7" xfId="0" applyFont="1" applyBorder="1"/>
    <xf numFmtId="0" fontId="33" fillId="0" borderId="0" xfId="0" applyFont="1" applyFill="1" applyAlignment="1">
      <alignment horizontal="left" wrapText="1"/>
    </xf>
    <xf numFmtId="0" fontId="29" fillId="0" borderId="0" xfId="0" applyFont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left" wrapText="1"/>
    </xf>
    <xf numFmtId="0" fontId="29" fillId="0" borderId="0" xfId="0" applyFont="1" applyBorder="1" applyAlignment="1">
      <alignment horizontal="center" vertical="center" wrapText="1"/>
    </xf>
    <xf numFmtId="0" fontId="33" fillId="0" borderId="0" xfId="0" applyFont="1" applyFill="1" applyAlignment="1">
      <alignment horizontal="left" wrapText="1"/>
    </xf>
    <xf numFmtId="0" fontId="33" fillId="0" borderId="0" xfId="0" applyFont="1" applyAlignment="1">
      <alignment horizontal="left" vertical="top" wrapText="1"/>
    </xf>
    <xf numFmtId="0" fontId="33" fillId="0" borderId="0" xfId="0" applyFont="1" applyFill="1" applyBorder="1" applyAlignment="1">
      <alignment horizontal="left" wrapText="1"/>
    </xf>
    <xf numFmtId="0" fontId="41" fillId="0" borderId="0" xfId="0" applyFont="1" applyBorder="1"/>
    <xf numFmtId="0" fontId="0" fillId="0" borderId="7" xfId="0" applyBorder="1"/>
    <xf numFmtId="0" fontId="19" fillId="10" borderId="14" xfId="0" applyFont="1" applyFill="1" applyBorder="1"/>
    <xf numFmtId="164" fontId="19" fillId="0" borderId="0" xfId="0" applyNumberFormat="1" applyFont="1" applyBorder="1"/>
    <xf numFmtId="0" fontId="19" fillId="0" borderId="10" xfId="0" applyFont="1" applyBorder="1"/>
    <xf numFmtId="0" fontId="19" fillId="0" borderId="0" xfId="0" applyFont="1" applyBorder="1" applyAlignment="1">
      <alignment horizontal="right"/>
    </xf>
    <xf numFmtId="0" fontId="19" fillId="0" borderId="4" xfId="0" applyFont="1" applyBorder="1" applyAlignment="1">
      <alignment horizontal="right"/>
    </xf>
    <xf numFmtId="164" fontId="19" fillId="0" borderId="7" xfId="0" applyNumberFormat="1" applyFont="1" applyBorder="1"/>
    <xf numFmtId="0" fontId="3" fillId="0" borderId="0" xfId="0" applyFont="1"/>
    <xf numFmtId="0" fontId="0" fillId="0" borderId="0" xfId="0" quotePrefix="1"/>
    <xf numFmtId="0" fontId="0" fillId="0" borderId="0" xfId="0" applyAlignment="1">
      <alignment horizontal="center"/>
    </xf>
    <xf numFmtId="0" fontId="19" fillId="0" borderId="9" xfId="0" applyFont="1" applyBorder="1"/>
    <xf numFmtId="0" fontId="19" fillId="0" borderId="7" xfId="0" applyFont="1" applyBorder="1" applyAlignment="1">
      <alignment horizontal="right"/>
    </xf>
    <xf numFmtId="0" fontId="19" fillId="8" borderId="7" xfId="0" applyFont="1" applyFill="1" applyBorder="1" applyAlignment="1">
      <alignment horizontal="left"/>
    </xf>
    <xf numFmtId="0" fontId="20" fillId="7" borderId="5" xfId="0" applyFont="1" applyFill="1" applyBorder="1"/>
    <xf numFmtId="0" fontId="20" fillId="7" borderId="3" xfId="0" applyFont="1" applyFill="1" applyBorder="1"/>
    <xf numFmtId="0" fontId="19" fillId="7" borderId="7" xfId="0" applyFont="1" applyFill="1" applyBorder="1"/>
    <xf numFmtId="0" fontId="19" fillId="7" borderId="4" xfId="0" applyFont="1" applyFill="1" applyBorder="1"/>
    <xf numFmtId="0" fontId="3" fillId="7" borderId="7" xfId="0" applyFont="1" applyFill="1" applyBorder="1"/>
    <xf numFmtId="0" fontId="19" fillId="7" borderId="8" xfId="0" applyFont="1" applyFill="1" applyBorder="1"/>
    <xf numFmtId="0" fontId="19" fillId="7" borderId="10" xfId="0" applyFont="1" applyFill="1" applyBorder="1"/>
    <xf numFmtId="0" fontId="40" fillId="0" borderId="12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33" fillId="0" borderId="0" xfId="0" applyFont="1" applyFill="1" applyBorder="1" applyAlignment="1">
      <alignment horizontal="left" wrapText="1"/>
    </xf>
    <xf numFmtId="0" fontId="4" fillId="0" borderId="0" xfId="0" applyFont="1" applyAlignment="1">
      <alignment horizontal="right" indent="1"/>
    </xf>
    <xf numFmtId="0" fontId="41" fillId="0" borderId="0" xfId="0" quotePrefix="1" applyFont="1" applyBorder="1"/>
    <xf numFmtId="0" fontId="33" fillId="0" borderId="0" xfId="0" applyFont="1"/>
    <xf numFmtId="0" fontId="21" fillId="0" borderId="0" xfId="0" applyFont="1" applyFill="1" applyAlignment="1">
      <alignment horizontal="right" vertical="top"/>
    </xf>
    <xf numFmtId="0" fontId="21" fillId="0" borderId="0" xfId="0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44" fillId="0" borderId="0" xfId="0" applyFont="1" applyFill="1" applyAlignment="1">
      <alignment horizontal="right" vertical="top"/>
    </xf>
    <xf numFmtId="0" fontId="29" fillId="0" borderId="0" xfId="0" applyFont="1" applyAlignment="1">
      <alignment horizontal="center" vertical="center" wrapText="1"/>
    </xf>
    <xf numFmtId="0" fontId="44" fillId="0" borderId="0" xfId="0" applyFont="1" applyFill="1" applyAlignment="1">
      <alignment horizontal="left"/>
    </xf>
    <xf numFmtId="0" fontId="33" fillId="0" borderId="0" xfId="0" applyFont="1" applyAlignment="1">
      <alignment horizontal="left" vertical="top"/>
    </xf>
    <xf numFmtId="0" fontId="45" fillId="0" borderId="0" xfId="0" applyFont="1" applyBorder="1"/>
    <xf numFmtId="0" fontId="19" fillId="4" borderId="7" xfId="0" applyFont="1" applyFill="1" applyBorder="1" applyAlignment="1">
      <alignment wrapText="1"/>
    </xf>
    <xf numFmtId="0" fontId="28" fillId="2" borderId="0" xfId="0" applyFont="1" applyFill="1" applyAlignment="1">
      <alignment vertical="center"/>
    </xf>
    <xf numFmtId="0" fontId="33" fillId="2" borderId="0" xfId="0" applyFont="1" applyFill="1" applyAlignment="1">
      <alignment horizontal="left" wrapText="1"/>
    </xf>
    <xf numFmtId="0" fontId="7" fillId="2" borderId="0" xfId="1" applyFill="1"/>
    <xf numFmtId="0" fontId="11" fillId="2" borderId="0" xfId="1" applyFont="1" applyFill="1" applyBorder="1" applyAlignment="1">
      <alignment vertical="top" wrapText="1"/>
    </xf>
    <xf numFmtId="0" fontId="33" fillId="2" borderId="0" xfId="0" applyFont="1" applyFill="1" applyBorder="1" applyAlignment="1">
      <alignment horizontal="left" wrapText="1"/>
    </xf>
    <xf numFmtId="0" fontId="24" fillId="5" borderId="5" xfId="0" applyFont="1" applyFill="1" applyBorder="1"/>
    <xf numFmtId="0" fontId="19" fillId="5" borderId="6" xfId="0" applyFont="1" applyFill="1" applyBorder="1"/>
    <xf numFmtId="0" fontId="21" fillId="5" borderId="6" xfId="0" applyFont="1" applyFill="1" applyBorder="1"/>
    <xf numFmtId="0" fontId="21" fillId="5" borderId="3" xfId="0" applyFont="1" applyFill="1" applyBorder="1"/>
    <xf numFmtId="0" fontId="24" fillId="5" borderId="7" xfId="0" applyFont="1" applyFill="1" applyBorder="1"/>
    <xf numFmtId="0" fontId="21" fillId="5" borderId="0" xfId="0" applyFont="1" applyFill="1" applyBorder="1"/>
    <xf numFmtId="0" fontId="21" fillId="5" borderId="4" xfId="0" applyFont="1" applyFill="1" applyBorder="1"/>
    <xf numFmtId="0" fontId="24" fillId="4" borderId="5" xfId="0" applyFont="1" applyFill="1" applyBorder="1"/>
    <xf numFmtId="0" fontId="19" fillId="4" borderId="6" xfId="0" applyFont="1" applyFill="1" applyBorder="1"/>
    <xf numFmtId="0" fontId="21" fillId="4" borderId="6" xfId="0" applyFont="1" applyFill="1" applyBorder="1"/>
    <xf numFmtId="0" fontId="21" fillId="4" borderId="3" xfId="0" applyFont="1" applyFill="1" applyBorder="1"/>
    <xf numFmtId="0" fontId="24" fillId="4" borderId="7" xfId="0" applyFont="1" applyFill="1" applyBorder="1"/>
    <xf numFmtId="0" fontId="21" fillId="4" borderId="0" xfId="0" applyFont="1" applyFill="1" applyBorder="1"/>
    <xf numFmtId="0" fontId="21" fillId="4" borderId="4" xfId="0" applyFont="1" applyFill="1" applyBorder="1"/>
    <xf numFmtId="0" fontId="24" fillId="13" borderId="5" xfId="0" applyFont="1" applyFill="1" applyBorder="1"/>
    <xf numFmtId="0" fontId="19" fillId="13" borderId="6" xfId="0" applyFont="1" applyFill="1" applyBorder="1"/>
    <xf numFmtId="0" fontId="0" fillId="13" borderId="6" xfId="0" applyFill="1" applyBorder="1"/>
    <xf numFmtId="0" fontId="24" fillId="14" borderId="5" xfId="0" applyFont="1" applyFill="1" applyBorder="1"/>
    <xf numFmtId="0" fontId="0" fillId="14" borderId="6" xfId="0" applyFill="1" applyBorder="1"/>
    <xf numFmtId="0" fontId="19" fillId="14" borderId="6" xfId="0" applyFont="1" applyFill="1" applyBorder="1"/>
    <xf numFmtId="0" fontId="24" fillId="14" borderId="7" xfId="0" applyFont="1" applyFill="1" applyBorder="1"/>
    <xf numFmtId="0" fontId="0" fillId="14" borderId="0" xfId="0" applyFill="1" applyBorder="1"/>
    <xf numFmtId="0" fontId="19" fillId="14" borderId="0" xfId="0" applyFont="1" applyFill="1" applyBorder="1"/>
    <xf numFmtId="0" fontId="41" fillId="0" borderId="10" xfId="0" applyFont="1" applyBorder="1"/>
    <xf numFmtId="0" fontId="7" fillId="15" borderId="0" xfId="1" applyFill="1" applyBorder="1"/>
    <xf numFmtId="0" fontId="7" fillId="15" borderId="0" xfId="1" applyFill="1"/>
    <xf numFmtId="0" fontId="8" fillId="15" borderId="0" xfId="1" applyFont="1" applyFill="1" applyBorder="1"/>
    <xf numFmtId="0" fontId="9" fillId="15" borderId="0" xfId="1" applyFont="1" applyFill="1" applyBorder="1"/>
    <xf numFmtId="0" fontId="10" fillId="15" borderId="0" xfId="1" applyFont="1" applyFill="1" applyBorder="1" applyAlignment="1">
      <alignment vertical="top"/>
    </xf>
    <xf numFmtId="0" fontId="11" fillId="15" borderId="0" xfId="1" applyFont="1" applyFill="1" applyBorder="1" applyAlignment="1">
      <alignment vertical="top"/>
    </xf>
    <xf numFmtId="0" fontId="48" fillId="15" borderId="0" xfId="1" applyFont="1" applyFill="1" applyBorder="1" applyAlignment="1">
      <alignment vertical="top"/>
    </xf>
    <xf numFmtId="0" fontId="10" fillId="15" borderId="0" xfId="1" applyFont="1" applyFill="1" applyBorder="1" applyAlignment="1">
      <alignment horizontal="left" vertical="top" wrapText="1"/>
    </xf>
    <xf numFmtId="0" fontId="36" fillId="15" borderId="0" xfId="1" applyFont="1" applyFill="1" applyBorder="1" applyAlignment="1">
      <alignment vertical="top" wrapText="1"/>
    </xf>
    <xf numFmtId="0" fontId="7" fillId="15" borderId="0" xfId="1" applyFill="1" applyAlignment="1">
      <alignment vertical="center"/>
    </xf>
    <xf numFmtId="0" fontId="11" fillId="15" borderId="0" xfId="1" applyFont="1" applyFill="1" applyBorder="1" applyAlignment="1">
      <alignment vertical="top" wrapText="1"/>
    </xf>
    <xf numFmtId="0" fontId="38" fillId="15" borderId="0" xfId="17" applyFont="1" applyFill="1" applyBorder="1" applyAlignment="1" applyProtection="1">
      <alignment vertical="top"/>
    </xf>
    <xf numFmtId="0" fontId="10" fillId="15" borderId="0" xfId="1" applyFont="1" applyFill="1" applyBorder="1" applyAlignment="1">
      <alignment vertical="top" wrapText="1"/>
    </xf>
    <xf numFmtId="0" fontId="37" fillId="15" borderId="0" xfId="1" applyFont="1" applyFill="1" applyBorder="1" applyAlignment="1">
      <alignment vertical="top" wrapText="1"/>
    </xf>
    <xf numFmtId="0" fontId="36" fillId="15" borderId="0" xfId="1" quotePrefix="1" applyFont="1" applyFill="1" applyBorder="1" applyAlignment="1">
      <alignment horizontal="left" vertical="top" wrapText="1" indent="1"/>
    </xf>
    <xf numFmtId="0" fontId="17" fillId="15" borderId="0" xfId="1" applyFont="1" applyFill="1" applyBorder="1" applyAlignment="1">
      <alignment vertical="top" wrapText="1"/>
    </xf>
    <xf numFmtId="0" fontId="49" fillId="2" borderId="0" xfId="21" applyFont="1" applyFill="1"/>
    <xf numFmtId="0" fontId="5" fillId="2" borderId="0" xfId="22" applyFill="1" applyAlignment="1">
      <alignment wrapText="1"/>
    </xf>
    <xf numFmtId="0" fontId="5" fillId="2" borderId="0" xfId="22" applyFill="1"/>
    <xf numFmtId="0" fontId="51" fillId="0" borderId="0" xfId="0" applyFont="1"/>
    <xf numFmtId="0" fontId="7" fillId="0" borderId="1" xfId="1" applyFont="1" applyBorder="1"/>
    <xf numFmtId="0" fontId="16" fillId="0" borderId="2" xfId="1" applyFont="1" applyFill="1" applyBorder="1"/>
    <xf numFmtId="0" fontId="9" fillId="0" borderId="0" xfId="1" applyFont="1" applyFill="1" applyBorder="1" applyAlignment="1">
      <alignment vertical="top"/>
    </xf>
    <xf numFmtId="0" fontId="9" fillId="0" borderId="0" xfId="1" applyFont="1" applyFill="1" applyBorder="1" applyAlignment="1">
      <alignment vertical="top" wrapText="1"/>
    </xf>
    <xf numFmtId="0" fontId="16" fillId="0" borderId="0" xfId="1" applyFont="1" applyFill="1" applyBorder="1" applyAlignment="1">
      <alignment vertical="top" wrapText="1"/>
    </xf>
    <xf numFmtId="0" fontId="9" fillId="2" borderId="0" xfId="1" applyFont="1" applyFill="1" applyBorder="1" applyAlignment="1">
      <alignment vertical="top" wrapText="1"/>
    </xf>
    <xf numFmtId="0" fontId="9" fillId="0" borderId="0" xfId="1" quotePrefix="1" applyFont="1" applyFill="1" applyBorder="1" applyAlignment="1">
      <alignment horizontal="left" vertical="top" wrapText="1" indent="1"/>
    </xf>
    <xf numFmtId="0" fontId="7" fillId="0" borderId="0" xfId="1" applyFont="1"/>
    <xf numFmtId="0" fontId="2" fillId="2" borderId="0" xfId="23" applyFont="1" applyFill="1" applyBorder="1" applyAlignment="1">
      <alignment horizontal="left" vertical="top"/>
    </xf>
    <xf numFmtId="0" fontId="52" fillId="2" borderId="0" xfId="17" applyFont="1" applyFill="1" applyBorder="1" applyAlignment="1" applyProtection="1">
      <alignment horizontal="left" vertical="top" wrapText="1"/>
    </xf>
    <xf numFmtId="0" fontId="52" fillId="2" borderId="0" xfId="17" applyFont="1" applyFill="1" applyBorder="1" applyAlignment="1" applyProtection="1">
      <alignment horizontal="left" wrapText="1"/>
    </xf>
    <xf numFmtId="0" fontId="2" fillId="2" borderId="0" xfId="22" applyFont="1" applyFill="1" applyBorder="1"/>
    <xf numFmtId="0" fontId="2" fillId="2" borderId="0" xfId="22" applyFont="1" applyFill="1" applyBorder="1" applyAlignment="1">
      <alignment wrapText="1"/>
    </xf>
    <xf numFmtId="0" fontId="7" fillId="0" borderId="9" xfId="1" applyFont="1" applyBorder="1"/>
    <xf numFmtId="0" fontId="9" fillId="0" borderId="9" xfId="1" applyFont="1" applyFill="1" applyBorder="1" applyAlignment="1">
      <alignment vertical="top" wrapText="1"/>
    </xf>
    <xf numFmtId="0" fontId="38" fillId="2" borderId="0" xfId="19" applyFont="1" applyFill="1" applyBorder="1" applyAlignment="1" applyProtection="1">
      <alignment vertical="top" wrapText="1"/>
    </xf>
    <xf numFmtId="0" fontId="7" fillId="2" borderId="0" xfId="1" applyFill="1" applyBorder="1"/>
    <xf numFmtId="0" fontId="2" fillId="2" borderId="0" xfId="23" applyFont="1" applyFill="1" applyBorder="1" applyAlignment="1">
      <alignment horizontal="left" vertical="top" wrapText="1"/>
    </xf>
    <xf numFmtId="0" fontId="7" fillId="2" borderId="0" xfId="1" applyFill="1" applyBorder="1" applyAlignment="1">
      <alignment vertical="center"/>
    </xf>
    <xf numFmtId="0" fontId="2" fillId="2" borderId="0" xfId="21" applyFont="1" applyFill="1" applyBorder="1" applyAlignment="1">
      <alignment wrapText="1"/>
    </xf>
    <xf numFmtId="0" fontId="2" fillId="2" borderId="0" xfId="0" applyFont="1" applyFill="1" applyBorder="1"/>
    <xf numFmtId="0" fontId="52" fillId="2" borderId="0" xfId="19" applyFont="1" applyFill="1" applyBorder="1" applyAlignment="1" applyProtection="1">
      <alignment horizontal="left" vertical="top" wrapText="1"/>
    </xf>
    <xf numFmtId="0" fontId="2" fillId="2" borderId="0" xfId="23" applyFont="1" applyFill="1" applyBorder="1"/>
    <xf numFmtId="0" fontId="2" fillId="2" borderId="0" xfId="23" applyFont="1" applyFill="1" applyBorder="1" applyAlignment="1">
      <alignment wrapText="1"/>
    </xf>
    <xf numFmtId="0" fontId="54" fillId="0" borderId="0" xfId="0" applyFont="1" applyBorder="1"/>
    <xf numFmtId="0" fontId="20" fillId="10" borderId="3" xfId="0" applyFont="1" applyFill="1" applyBorder="1"/>
    <xf numFmtId="0" fontId="19" fillId="10" borderId="4" xfId="0" applyFont="1" applyFill="1" applyBorder="1"/>
    <xf numFmtId="0" fontId="53" fillId="3" borderId="4" xfId="0" applyNumberFormat="1" applyFont="1" applyFill="1" applyBorder="1" applyAlignment="1">
      <alignment wrapText="1"/>
    </xf>
    <xf numFmtId="0" fontId="55" fillId="0" borderId="0" xfId="1" applyFont="1"/>
    <xf numFmtId="0" fontId="19" fillId="4" borderId="15" xfId="0" applyFont="1" applyFill="1" applyBorder="1"/>
    <xf numFmtId="0" fontId="19" fillId="4" borderId="14" xfId="0" applyFont="1" applyFill="1" applyBorder="1"/>
    <xf numFmtId="0" fontId="19" fillId="0" borderId="14" xfId="0" applyFont="1" applyBorder="1"/>
    <xf numFmtId="0" fontId="19" fillId="0" borderId="16" xfId="0" applyFont="1" applyBorder="1"/>
    <xf numFmtId="0" fontId="20" fillId="0" borderId="14" xfId="0" applyFont="1" applyBorder="1"/>
    <xf numFmtId="166" fontId="19" fillId="0" borderId="0" xfId="24" applyNumberFormat="1" applyFont="1" applyBorder="1" applyAlignment="1">
      <alignment horizontal="left" indent="1"/>
    </xf>
    <xf numFmtId="167" fontId="19" fillId="0" borderId="0" xfId="24" applyNumberFormat="1" applyFont="1" applyBorder="1" applyAlignment="1">
      <alignment horizontal="left" indent="1"/>
    </xf>
    <xf numFmtId="0" fontId="16" fillId="0" borderId="0" xfId="0" applyFont="1" applyBorder="1" applyAlignment="1">
      <alignment vertical="center" wrapText="1"/>
    </xf>
    <xf numFmtId="0" fontId="33" fillId="0" borderId="0" xfId="0" applyFont="1" applyAlignment="1">
      <alignment horizontal="left" vertical="top" wrapText="1"/>
    </xf>
    <xf numFmtId="0" fontId="33" fillId="0" borderId="0" xfId="0" applyFont="1" applyAlignment="1">
      <alignment horizontal="left" wrapText="1"/>
    </xf>
    <xf numFmtId="0" fontId="33" fillId="0" borderId="0" xfId="0" applyFont="1" applyAlignment="1">
      <alignment vertical="top" wrapText="1"/>
    </xf>
    <xf numFmtId="1" fontId="19" fillId="4" borderId="0" xfId="0" applyNumberFormat="1" applyFont="1" applyFill="1" applyBorder="1" applyAlignment="1">
      <alignment horizontal="left"/>
    </xf>
    <xf numFmtId="167" fontId="19" fillId="0" borderId="0" xfId="24" applyNumberFormat="1" applyFont="1" applyBorder="1"/>
    <xf numFmtId="3" fontId="19" fillId="0" borderId="7" xfId="0" applyNumberFormat="1" applyFont="1" applyBorder="1"/>
    <xf numFmtId="0" fontId="57" fillId="2" borderId="0" xfId="0" applyFont="1" applyFill="1" applyAlignment="1">
      <alignment vertical="center"/>
    </xf>
    <xf numFmtId="2" fontId="0" fillId="0" borderId="0" xfId="0" applyNumberFormat="1"/>
    <xf numFmtId="1" fontId="0" fillId="0" borderId="0" xfId="0" quotePrefix="1" applyNumberFormat="1"/>
    <xf numFmtId="2" fontId="0" fillId="0" borderId="0" xfId="0" quotePrefix="1" applyNumberFormat="1"/>
    <xf numFmtId="167" fontId="19" fillId="0" borderId="9" xfId="24" applyNumberFormat="1" applyFont="1" applyBorder="1" applyAlignment="1">
      <alignment horizontal="left" indent="1"/>
    </xf>
    <xf numFmtId="0" fontId="19" fillId="0" borderId="14" xfId="0" quotePrefix="1" applyFont="1" applyBorder="1"/>
    <xf numFmtId="0" fontId="0" fillId="2" borderId="9" xfId="0" applyFill="1" applyBorder="1"/>
    <xf numFmtId="0" fontId="29" fillId="0" borderId="0" xfId="0" applyFont="1" applyAlignment="1">
      <alignment horizontal="center"/>
    </xf>
    <xf numFmtId="0" fontId="61" fillId="0" borderId="12" xfId="0" applyFont="1" applyBorder="1"/>
    <xf numFmtId="0" fontId="61" fillId="0" borderId="0" xfId="0" applyFont="1"/>
    <xf numFmtId="1" fontId="62" fillId="0" borderId="0" xfId="0" applyNumberFormat="1" applyFont="1" applyAlignment="1">
      <alignment horizontal="left"/>
    </xf>
    <xf numFmtId="0" fontId="42" fillId="0" borderId="0" xfId="0" applyFont="1" applyFill="1" applyAlignment="1">
      <alignment horizontal="center" vertical="center" wrapText="1" shrinkToFit="1"/>
    </xf>
    <xf numFmtId="0" fontId="42" fillId="0" borderId="0" xfId="0" applyFont="1" applyAlignment="1">
      <alignment horizontal="center" vertical="center" wrapText="1" shrinkToFit="1"/>
    </xf>
    <xf numFmtId="0" fontId="62" fillId="0" borderId="0" xfId="0" applyFont="1"/>
    <xf numFmtId="168" fontId="40" fillId="0" borderId="0" xfId="0" applyNumberFormat="1" applyFont="1" applyAlignment="1">
      <alignment horizontal="right" indent="2"/>
    </xf>
    <xf numFmtId="169" fontId="40" fillId="0" borderId="0" xfId="0" applyNumberFormat="1" applyFont="1" applyAlignment="1">
      <alignment horizontal="center"/>
    </xf>
    <xf numFmtId="165" fontId="40" fillId="0" borderId="0" xfId="24" applyNumberFormat="1" applyFont="1" applyAlignment="1">
      <alignment horizontal="right"/>
    </xf>
    <xf numFmtId="1" fontId="40" fillId="0" borderId="0" xfId="0" applyNumberFormat="1" applyFont="1" applyAlignment="1">
      <alignment horizontal="center"/>
    </xf>
    <xf numFmtId="3" fontId="40" fillId="0" borderId="0" xfId="0" applyNumberFormat="1" applyFont="1" applyAlignment="1">
      <alignment horizontal="right" indent="2"/>
    </xf>
    <xf numFmtId="0" fontId="62" fillId="0" borderId="0" xfId="0" applyFont="1" applyBorder="1"/>
    <xf numFmtId="0" fontId="61" fillId="0" borderId="0" xfId="0" applyFont="1" applyAlignment="1"/>
    <xf numFmtId="0" fontId="31" fillId="0" borderId="0" xfId="0" applyFont="1" applyBorder="1"/>
    <xf numFmtId="3" fontId="28" fillId="0" borderId="0" xfId="0" applyNumberFormat="1" applyFont="1" applyAlignment="1">
      <alignment horizontal="right" indent="2"/>
    </xf>
    <xf numFmtId="165" fontId="28" fillId="0" borderId="0" xfId="24" applyNumberFormat="1" applyFont="1" applyAlignment="1">
      <alignment horizontal="right"/>
    </xf>
    <xf numFmtId="1" fontId="28" fillId="0" borderId="0" xfId="0" quotePrefix="1" applyNumberFormat="1" applyFont="1" applyAlignment="1">
      <alignment horizontal="center"/>
    </xf>
    <xf numFmtId="0" fontId="31" fillId="0" borderId="13" xfId="0" applyFont="1" applyBorder="1" applyAlignment="1">
      <alignment vertical="center"/>
    </xf>
    <xf numFmtId="3" fontId="28" fillId="0" borderId="9" xfId="0" applyNumberFormat="1" applyFont="1" applyBorder="1" applyAlignment="1">
      <alignment horizontal="right" vertical="center" indent="2"/>
    </xf>
    <xf numFmtId="1" fontId="28" fillId="0" borderId="9" xfId="0" quotePrefix="1" applyNumberFormat="1" applyFont="1" applyBorder="1" applyAlignment="1">
      <alignment horizontal="center" vertical="center"/>
    </xf>
    <xf numFmtId="0" fontId="42" fillId="0" borderId="0" xfId="0" applyFont="1" applyBorder="1"/>
    <xf numFmtId="166" fontId="19" fillId="0" borderId="9" xfId="24" applyNumberFormat="1" applyFont="1" applyBorder="1" applyAlignment="1">
      <alignment horizontal="left" indent="1"/>
    </xf>
    <xf numFmtId="0" fontId="63" fillId="0" borderId="0" xfId="0" applyFont="1"/>
    <xf numFmtId="3" fontId="63" fillId="0" borderId="0" xfId="0" applyNumberFormat="1" applyFont="1"/>
    <xf numFmtId="2" fontId="63" fillId="0" borderId="0" xfId="0" applyNumberFormat="1" applyFont="1"/>
    <xf numFmtId="165" fontId="28" fillId="0" borderId="9" xfId="24" applyNumberFormat="1" applyFont="1" applyBorder="1" applyAlignment="1">
      <alignment horizontal="right" vertical="center"/>
    </xf>
    <xf numFmtId="165" fontId="28" fillId="0" borderId="0" xfId="24" applyNumberFormat="1" applyFont="1" applyBorder="1" applyAlignment="1">
      <alignment horizontal="right"/>
    </xf>
    <xf numFmtId="0" fontId="64" fillId="0" borderId="0" xfId="0" applyFont="1" applyAlignment="1">
      <alignment horizontal="left"/>
    </xf>
    <xf numFmtId="1" fontId="65" fillId="0" borderId="9" xfId="0" applyNumberFormat="1" applyFont="1" applyBorder="1" applyAlignment="1">
      <alignment vertical="center"/>
    </xf>
    <xf numFmtId="0" fontId="64" fillId="0" borderId="0" xfId="0" applyFont="1" applyAlignment="1"/>
    <xf numFmtId="0" fontId="33" fillId="0" borderId="0" xfId="0" applyFont="1" applyAlignment="1">
      <alignment horizontal="left" vertical="top" wrapText="1"/>
    </xf>
    <xf numFmtId="0" fontId="29" fillId="0" borderId="0" xfId="0" applyFont="1" applyBorder="1" applyAlignment="1">
      <alignment horizontal="center" vertical="center" wrapText="1"/>
    </xf>
    <xf numFmtId="0" fontId="33" fillId="0" borderId="0" xfId="0" applyFont="1" applyFill="1" applyAlignment="1">
      <alignment horizontal="left" wrapText="1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wrapText="1"/>
    </xf>
    <xf numFmtId="0" fontId="20" fillId="10" borderId="15" xfId="0" applyFont="1" applyFill="1" applyBorder="1"/>
    <xf numFmtId="0" fontId="24" fillId="16" borderId="5" xfId="0" applyFont="1" applyFill="1" applyBorder="1"/>
    <xf numFmtId="0" fontId="0" fillId="16" borderId="6" xfId="0" applyFill="1" applyBorder="1"/>
    <xf numFmtId="0" fontId="24" fillId="16" borderId="7" xfId="0" applyFont="1" applyFill="1" applyBorder="1"/>
    <xf numFmtId="0" fontId="0" fillId="16" borderId="0" xfId="0" applyFill="1" applyBorder="1"/>
    <xf numFmtId="0" fontId="44" fillId="0" borderId="0" xfId="0" quotePrefix="1" applyFont="1" applyFill="1" applyAlignment="1">
      <alignment horizontal="left"/>
    </xf>
    <xf numFmtId="0" fontId="0" fillId="16" borderId="3" xfId="0" applyFill="1" applyBorder="1"/>
    <xf numFmtId="0" fontId="0" fillId="16" borderId="4" xfId="0" applyFill="1" applyBorder="1"/>
    <xf numFmtId="167" fontId="19" fillId="0" borderId="4" xfId="24" applyNumberFormat="1" applyFont="1" applyBorder="1" applyAlignment="1">
      <alignment horizontal="left" indent="1"/>
    </xf>
    <xf numFmtId="167" fontId="19" fillId="0" borderId="10" xfId="24" applyNumberFormat="1" applyFont="1" applyBorder="1" applyAlignment="1">
      <alignment horizontal="left" indent="1"/>
    </xf>
    <xf numFmtId="168" fontId="19" fillId="0" borderId="7" xfId="0" applyNumberFormat="1" applyFont="1" applyBorder="1"/>
    <xf numFmtId="0" fontId="40" fillId="0" borderId="0" xfId="0" applyFont="1" applyBorder="1" applyAlignment="1">
      <alignment horizontal="right" vertical="top"/>
    </xf>
    <xf numFmtId="0" fontId="40" fillId="0" borderId="0" xfId="0" applyFont="1" applyBorder="1" applyAlignment="1">
      <alignment horizontal="left" vertical="top"/>
    </xf>
    <xf numFmtId="0" fontId="42" fillId="0" borderId="0" xfId="0" applyFont="1" applyBorder="1" applyAlignment="1">
      <alignment horizontal="center" vertical="center" wrapText="1" shrinkToFit="1"/>
    </xf>
    <xf numFmtId="165" fontId="40" fillId="0" borderId="0" xfId="24" applyNumberFormat="1" applyFont="1" applyBorder="1" applyAlignment="1">
      <alignment horizontal="right"/>
    </xf>
    <xf numFmtId="1" fontId="40" fillId="0" borderId="0" xfId="0" applyNumberFormat="1" applyFont="1" applyBorder="1" applyAlignment="1">
      <alignment horizontal="center"/>
    </xf>
    <xf numFmtId="0" fontId="64" fillId="0" borderId="0" xfId="0" applyFont="1" applyBorder="1" applyAlignment="1">
      <alignment horizontal="left"/>
    </xf>
    <xf numFmtId="1" fontId="28" fillId="0" borderId="0" xfId="0" quotePrefix="1" applyNumberFormat="1" applyFont="1" applyBorder="1" applyAlignment="1">
      <alignment horizontal="center"/>
    </xf>
    <xf numFmtId="0" fontId="64" fillId="0" borderId="0" xfId="0" applyFont="1" applyBorder="1" applyAlignment="1"/>
    <xf numFmtId="0" fontId="0" fillId="0" borderId="0" xfId="0" applyBorder="1" applyAlignment="1">
      <alignment horizontal="left"/>
    </xf>
    <xf numFmtId="0" fontId="33" fillId="0" borderId="0" xfId="0" applyFont="1" applyAlignment="1"/>
    <xf numFmtId="0" fontId="31" fillId="0" borderId="0" xfId="0" applyFont="1" applyAlignment="1">
      <alignment horizontal="center" vertical="center" wrapText="1"/>
    </xf>
    <xf numFmtId="0" fontId="33" fillId="2" borderId="0" xfId="0" applyFont="1" applyFill="1" applyBorder="1" applyAlignment="1">
      <alignment horizontal="left" vertical="top" wrapText="1"/>
    </xf>
    <xf numFmtId="0" fontId="16" fillId="0" borderId="0" xfId="0" applyFont="1" applyBorder="1" applyAlignment="1">
      <alignment vertical="center"/>
    </xf>
    <xf numFmtId="0" fontId="61" fillId="0" borderId="0" xfId="0" applyFont="1" applyBorder="1"/>
    <xf numFmtId="165" fontId="28" fillId="0" borderId="0" xfId="24" applyNumberFormat="1" applyFont="1" applyBorder="1" applyAlignment="1">
      <alignment horizontal="right" vertical="center"/>
    </xf>
    <xf numFmtId="1" fontId="65" fillId="0" borderId="0" xfId="0" applyNumberFormat="1" applyFont="1" applyBorder="1" applyAlignment="1">
      <alignment vertical="center"/>
    </xf>
    <xf numFmtId="1" fontId="28" fillId="0" borderId="0" xfId="0" quotePrefix="1" applyNumberFormat="1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 wrapText="1"/>
    </xf>
    <xf numFmtId="0" fontId="63" fillId="6" borderId="0" xfId="0" applyFont="1" applyFill="1" applyAlignment="1">
      <alignment horizontal="center"/>
    </xf>
    <xf numFmtId="0" fontId="0" fillId="6" borderId="0" xfId="0" applyFill="1"/>
    <xf numFmtId="0" fontId="33" fillId="0" borderId="0" xfId="0" applyFont="1" applyAlignment="1">
      <alignment horizontal="left"/>
    </xf>
    <xf numFmtId="43" fontId="19" fillId="0" borderId="0" xfId="24" applyFont="1" applyBorder="1" applyAlignment="1">
      <alignment horizontal="left"/>
    </xf>
    <xf numFmtId="43" fontId="19" fillId="0" borderId="0" xfId="24" applyFont="1" applyBorder="1"/>
    <xf numFmtId="43" fontId="22" fillId="0" borderId="0" xfId="24" applyFont="1" applyBorder="1"/>
    <xf numFmtId="43" fontId="19" fillId="0" borderId="0" xfId="24" applyFont="1"/>
    <xf numFmtId="165" fontId="4" fillId="0" borderId="0" xfId="24" applyNumberFormat="1" applyFont="1" applyAlignment="1">
      <alignment horizontal="right" indent="1"/>
    </xf>
    <xf numFmtId="165" fontId="25" fillId="0" borderId="0" xfId="24" applyNumberFormat="1" applyFont="1" applyAlignment="1">
      <alignment horizontal="right" indent="1"/>
    </xf>
    <xf numFmtId="4" fontId="64" fillId="0" borderId="0" xfId="0" applyNumberFormat="1" applyFont="1" applyAlignment="1">
      <alignment horizontal="left"/>
    </xf>
    <xf numFmtId="4" fontId="19" fillId="0" borderId="0" xfId="24" applyNumberFormat="1" applyFont="1" applyBorder="1" applyAlignment="1">
      <alignment horizontal="left"/>
    </xf>
    <xf numFmtId="4" fontId="19" fillId="0" borderId="0" xfId="0" applyNumberFormat="1" applyFont="1" applyBorder="1" applyAlignment="1">
      <alignment horizontal="left"/>
    </xf>
    <xf numFmtId="4" fontId="19" fillId="0" borderId="9" xfId="24" applyNumberFormat="1" applyFont="1" applyBorder="1" applyAlignment="1">
      <alignment horizontal="left"/>
    </xf>
    <xf numFmtId="4" fontId="19" fillId="0" borderId="9" xfId="0" applyNumberFormat="1" applyFont="1" applyBorder="1" applyAlignment="1">
      <alignment horizontal="left"/>
    </xf>
    <xf numFmtId="4" fontId="19" fillId="0" borderId="4" xfId="0" applyNumberFormat="1" applyFont="1" applyBorder="1" applyAlignment="1">
      <alignment horizontal="left"/>
    </xf>
    <xf numFmtId="169" fontId="40" fillId="0" borderId="9" xfId="0" applyNumberFormat="1" applyFont="1" applyBorder="1" applyAlignment="1">
      <alignment horizontal="center"/>
    </xf>
    <xf numFmtId="169" fontId="28" fillId="0" borderId="0" xfId="0" applyNumberFormat="1" applyFont="1" applyAlignment="1">
      <alignment horizontal="center"/>
    </xf>
    <xf numFmtId="0" fontId="31" fillId="0" borderId="0" xfId="0" applyFont="1" applyAlignment="1">
      <alignment horizontal="center" vertical="center" wrapText="1"/>
    </xf>
    <xf numFmtId="2" fontId="26" fillId="0" borderId="0" xfId="24" applyNumberFormat="1" applyFont="1" applyAlignment="1">
      <alignment horizontal="left"/>
    </xf>
    <xf numFmtId="0" fontId="33" fillId="2" borderId="0" xfId="0" applyFont="1" applyFill="1" applyBorder="1" applyAlignment="1">
      <alignment vertical="top"/>
    </xf>
    <xf numFmtId="0" fontId="33" fillId="2" borderId="0" xfId="0" applyFont="1" applyFill="1" applyBorder="1" applyAlignment="1">
      <alignment vertical="top" wrapText="1"/>
    </xf>
    <xf numFmtId="0" fontId="16" fillId="0" borderId="0" xfId="1" applyFont="1" applyFill="1" applyBorder="1" applyAlignment="1">
      <alignment horizontal="left" vertical="top" wrapText="1" indent="2"/>
    </xf>
    <xf numFmtId="0" fontId="9" fillId="0" borderId="0" xfId="1" quotePrefix="1" applyFont="1" applyFill="1" applyBorder="1" applyAlignment="1">
      <alignment horizontal="left" vertical="top" wrapText="1" indent="2"/>
    </xf>
    <xf numFmtId="0" fontId="7" fillId="0" borderId="0" xfId="1" applyAlignment="1">
      <alignment horizontal="right"/>
    </xf>
    <xf numFmtId="0" fontId="56" fillId="0" borderId="0" xfId="1" applyFont="1" applyFill="1" applyBorder="1" applyAlignment="1">
      <alignment vertical="top"/>
    </xf>
    <xf numFmtId="0" fontId="56" fillId="0" borderId="0" xfId="1" applyFont="1" applyFill="1" applyBorder="1" applyAlignment="1">
      <alignment horizontal="left" vertical="top" wrapText="1"/>
    </xf>
    <xf numFmtId="0" fontId="56" fillId="0" borderId="0" xfId="1" applyFont="1" applyFill="1" applyBorder="1" applyAlignment="1">
      <alignment vertical="top" wrapText="1"/>
    </xf>
    <xf numFmtId="0" fontId="67" fillId="0" borderId="0" xfId="1" applyFont="1"/>
    <xf numFmtId="0" fontId="67" fillId="0" borderId="0" xfId="1" applyFont="1" applyBorder="1"/>
    <xf numFmtId="0" fontId="57" fillId="2" borderId="0" xfId="23" applyFont="1" applyFill="1" applyBorder="1" applyAlignment="1">
      <alignment horizontal="left" vertical="center" wrapText="1"/>
    </xf>
    <xf numFmtId="0" fontId="33" fillId="2" borderId="0" xfId="0" applyFont="1" applyFill="1" applyBorder="1" applyAlignment="1">
      <alignment horizontal="left" vertical="top" wrapText="1"/>
    </xf>
    <xf numFmtId="0" fontId="1" fillId="0" borderId="0" xfId="0" applyFont="1" applyBorder="1"/>
    <xf numFmtId="0" fontId="0" fillId="2" borderId="0" xfId="0" applyFill="1" applyBorder="1" applyAlignment="1"/>
    <xf numFmtId="0" fontId="29" fillId="0" borderId="0" xfId="0" applyFont="1" applyBorder="1" applyAlignment="1">
      <alignment horizontal="right"/>
    </xf>
    <xf numFmtId="3" fontId="27" fillId="0" borderId="0" xfId="0" applyNumberFormat="1" applyFont="1" applyBorder="1" applyAlignment="1">
      <alignment horizontal="right"/>
    </xf>
    <xf numFmtId="0" fontId="0" fillId="2" borderId="0" xfId="0" applyFill="1" applyBorder="1" applyAlignment="1">
      <alignment vertical="center"/>
    </xf>
    <xf numFmtId="0" fontId="0" fillId="2" borderId="0" xfId="0" applyFill="1" applyAlignment="1">
      <alignment vertical="center"/>
    </xf>
    <xf numFmtId="3" fontId="27" fillId="0" borderId="0" xfId="0" applyNumberFormat="1" applyFont="1" applyBorder="1" applyAlignment="1">
      <alignment horizontal="right" vertical="center"/>
    </xf>
    <xf numFmtId="0" fontId="44" fillId="0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3" fillId="2" borderId="0" xfId="0" applyFont="1" applyFill="1" applyBorder="1" applyAlignment="1">
      <alignment horizontal="left" vertical="center" wrapText="1"/>
    </xf>
    <xf numFmtId="0" fontId="33" fillId="2" borderId="0" xfId="0" applyFont="1" applyFill="1" applyBorder="1" applyAlignment="1">
      <alignment vertical="center"/>
    </xf>
    <xf numFmtId="0" fontId="38" fillId="0" borderId="0" xfId="17" applyFont="1" applyAlignment="1" applyProtection="1">
      <alignment vertical="center"/>
    </xf>
    <xf numFmtId="0" fontId="9" fillId="0" borderId="0" xfId="33" applyFont="1"/>
    <xf numFmtId="0" fontId="16" fillId="0" borderId="0" xfId="33" applyFont="1"/>
    <xf numFmtId="0" fontId="9" fillId="0" borderId="0" xfId="33" quotePrefix="1" applyFont="1" applyAlignment="1">
      <alignment horizontal="center"/>
    </xf>
    <xf numFmtId="0" fontId="9" fillId="0" borderId="0" xfId="33" applyFont="1" applyAlignment="1">
      <alignment horizontal="center"/>
    </xf>
    <xf numFmtId="0" fontId="68" fillId="0" borderId="0" xfId="17" applyFont="1" applyAlignment="1" applyProtection="1">
      <alignment vertical="top"/>
    </xf>
    <xf numFmtId="0" fontId="7" fillId="2" borderId="0" xfId="1" applyFill="1" applyAlignment="1">
      <alignment vertical="top"/>
    </xf>
    <xf numFmtId="0" fontId="2" fillId="2" borderId="0" xfId="22" applyFont="1" applyFill="1" applyBorder="1" applyAlignment="1">
      <alignment vertical="top"/>
    </xf>
    <xf numFmtId="0" fontId="7" fillId="2" borderId="0" xfId="1" applyFill="1" applyBorder="1" applyAlignment="1">
      <alignment vertical="top"/>
    </xf>
    <xf numFmtId="0" fontId="7" fillId="0" borderId="0" xfId="1" applyAlignment="1">
      <alignment vertical="top"/>
    </xf>
    <xf numFmtId="0" fontId="16" fillId="0" borderId="0" xfId="1" quotePrefix="1" applyFont="1" applyFill="1" applyBorder="1" applyAlignment="1">
      <alignment horizontal="left" vertical="top" wrapText="1" indent="2"/>
    </xf>
    <xf numFmtId="0" fontId="33" fillId="0" borderId="0" xfId="0" applyFont="1" applyAlignment="1">
      <alignment vertical="center" wrapText="1"/>
    </xf>
    <xf numFmtId="168" fontId="40" fillId="0" borderId="0" xfId="0" applyNumberFormat="1" applyFont="1" applyAlignment="1">
      <alignment horizontal="right" indent="5"/>
    </xf>
    <xf numFmtId="168" fontId="28" fillId="0" borderId="0" xfId="0" applyNumberFormat="1" applyFont="1" applyAlignment="1">
      <alignment horizontal="right" indent="5"/>
    </xf>
    <xf numFmtId="168" fontId="28" fillId="0" borderId="9" xfId="0" applyNumberFormat="1" applyFont="1" applyBorder="1" applyAlignment="1">
      <alignment horizontal="right" indent="5"/>
    </xf>
    <xf numFmtId="0" fontId="50" fillId="2" borderId="0" xfId="22" applyFont="1" applyFill="1" applyAlignment="1">
      <alignment horizontal="left" vertical="center" wrapText="1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left" vertical="top" wrapText="1"/>
    </xf>
    <xf numFmtId="0" fontId="33" fillId="2" borderId="11" xfId="0" applyFont="1" applyFill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33" fillId="0" borderId="0" xfId="0" applyFont="1" applyFill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31" fillId="0" borderId="6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3" fillId="0" borderId="0" xfId="0" applyFont="1" applyFill="1" applyAlignment="1">
      <alignment horizontal="left" wrapText="1"/>
    </xf>
    <xf numFmtId="0" fontId="31" fillId="0" borderId="6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left" vertical="center" wrapText="1"/>
    </xf>
    <xf numFmtId="0" fontId="33" fillId="2" borderId="0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33" fillId="0" borderId="0" xfId="0" applyFont="1" applyAlignment="1">
      <alignment horizontal="left" vertical="center" wrapText="1"/>
    </xf>
    <xf numFmtId="0" fontId="33" fillId="0" borderId="0" xfId="0" applyFont="1" applyBorder="1" applyAlignment="1">
      <alignment horizontal="left" vertical="top" wrapText="1"/>
    </xf>
    <xf numFmtId="0" fontId="16" fillId="0" borderId="13" xfId="0" applyFont="1" applyBorder="1" applyAlignment="1">
      <alignment vertical="center" wrapText="1"/>
    </xf>
    <xf numFmtId="0" fontId="33" fillId="0" borderId="0" xfId="0" applyFont="1" applyAlignment="1">
      <alignment horizontal="left" wrapText="1"/>
    </xf>
    <xf numFmtId="0" fontId="16" fillId="0" borderId="0" xfId="0" applyFont="1" applyBorder="1" applyAlignment="1">
      <alignment vertical="center" wrapText="1"/>
    </xf>
    <xf numFmtId="0" fontId="19" fillId="11" borderId="5" xfId="0" applyFont="1" applyFill="1" applyBorder="1" applyAlignment="1">
      <alignment horizontal="center"/>
    </xf>
    <xf numFmtId="0" fontId="19" fillId="11" borderId="3" xfId="0" applyFont="1" applyFill="1" applyBorder="1" applyAlignment="1">
      <alignment horizontal="center"/>
    </xf>
    <xf numFmtId="0" fontId="19" fillId="11" borderId="6" xfId="0" applyFont="1" applyFill="1" applyBorder="1" applyAlignment="1">
      <alignment horizontal="center"/>
    </xf>
    <xf numFmtId="0" fontId="19" fillId="12" borderId="6" xfId="0" applyFont="1" applyFill="1" applyBorder="1" applyAlignment="1">
      <alignment horizontal="center"/>
    </xf>
    <xf numFmtId="0" fontId="19" fillId="12" borderId="3" xfId="0" applyFont="1" applyFill="1" applyBorder="1" applyAlignment="1">
      <alignment horizontal="center"/>
    </xf>
    <xf numFmtId="0" fontId="24" fillId="5" borderId="5" xfId="0" applyFont="1" applyFill="1" applyBorder="1" applyAlignment="1">
      <alignment horizontal="left" wrapText="1"/>
    </xf>
    <xf numFmtId="0" fontId="24" fillId="5" borderId="6" xfId="0" applyFont="1" applyFill="1" applyBorder="1" applyAlignment="1">
      <alignment horizontal="left" wrapText="1"/>
    </xf>
    <xf numFmtId="0" fontId="24" fillId="5" borderId="3" xfId="0" applyFont="1" applyFill="1" applyBorder="1" applyAlignment="1">
      <alignment horizontal="left" wrapText="1"/>
    </xf>
    <xf numFmtId="0" fontId="24" fillId="5" borderId="7" xfId="0" applyFont="1" applyFill="1" applyBorder="1" applyAlignment="1">
      <alignment horizontal="left" wrapText="1"/>
    </xf>
    <xf numFmtId="0" fontId="24" fillId="5" borderId="0" xfId="0" applyFont="1" applyFill="1" applyBorder="1" applyAlignment="1">
      <alignment horizontal="left" wrapText="1"/>
    </xf>
    <xf numFmtId="0" fontId="24" fillId="5" borderId="4" xfId="0" applyFont="1" applyFill="1" applyBorder="1" applyAlignment="1">
      <alignment horizontal="left" wrapText="1"/>
    </xf>
    <xf numFmtId="0" fontId="47" fillId="4" borderId="5" xfId="0" applyFont="1" applyFill="1" applyBorder="1" applyAlignment="1">
      <alignment horizontal="left" wrapText="1"/>
    </xf>
    <xf numFmtId="0" fontId="47" fillId="4" borderId="6" xfId="0" applyFont="1" applyFill="1" applyBorder="1" applyAlignment="1">
      <alignment horizontal="left" wrapText="1"/>
    </xf>
    <xf numFmtId="0" fontId="47" fillId="4" borderId="3" xfId="0" applyFont="1" applyFill="1" applyBorder="1" applyAlignment="1">
      <alignment horizontal="left" wrapText="1"/>
    </xf>
    <xf numFmtId="0" fontId="47" fillId="4" borderId="7" xfId="0" applyFont="1" applyFill="1" applyBorder="1" applyAlignment="1">
      <alignment horizontal="left" wrapText="1"/>
    </xf>
    <xf numFmtId="0" fontId="47" fillId="4" borderId="0" xfId="0" applyFont="1" applyFill="1" applyBorder="1" applyAlignment="1">
      <alignment horizontal="left" wrapText="1"/>
    </xf>
    <xf numFmtId="0" fontId="47" fillId="4" borderId="4" xfId="0" applyFont="1" applyFill="1" applyBorder="1" applyAlignment="1">
      <alignment horizontal="left" wrapText="1"/>
    </xf>
    <xf numFmtId="0" fontId="20" fillId="0" borderId="14" xfId="0" applyFont="1" applyBorder="1" applyAlignment="1">
      <alignment horizontal="left" wrapText="1"/>
    </xf>
  </cellXfs>
  <cellStyles count="34">
    <cellStyle name="Comma" xfId="24" builtinId="3"/>
    <cellStyle name="Comma 2" xfId="18"/>
    <cellStyle name="Headings" xfId="26"/>
    <cellStyle name="Hyperlink" xfId="17" builtinId="8"/>
    <cellStyle name="Hyperlink 2" xfId="3"/>
    <cellStyle name="Hyperlink 2 2" xfId="2"/>
    <cellStyle name="Hyperlink 3" xfId="4"/>
    <cellStyle name="Hyperlink 3 2" xfId="5"/>
    <cellStyle name="Hyperlink 3 3" xfId="6"/>
    <cellStyle name="Hyperlink 4" xfId="7"/>
    <cellStyle name="Hyperlink 5" xfId="19"/>
    <cellStyle name="Hyperlink 6" xfId="25"/>
    <cellStyle name="Normal" xfId="0" builtinId="0"/>
    <cellStyle name="Normal 12" xfId="21"/>
    <cellStyle name="Normal 18" xfId="22"/>
    <cellStyle name="Normal 19" xfId="23"/>
    <cellStyle name="Normal 2" xfId="8"/>
    <cellStyle name="Normal 2 2" xfId="1"/>
    <cellStyle name="Normal 2 2 2" xfId="9"/>
    <cellStyle name="Normal 2 3" xfId="10"/>
    <cellStyle name="Normal 2 3 2" xfId="27"/>
    <cellStyle name="Normal 2 3 2 2" xfId="33"/>
    <cellStyle name="Normal 2 4" xfId="11"/>
    <cellStyle name="Normal 2 5" xfId="28"/>
    <cellStyle name="Normal 3" xfId="12"/>
    <cellStyle name="Normal 3 2" xfId="13"/>
    <cellStyle name="Normal 4" xfId="14"/>
    <cellStyle name="Normal 4 2" xfId="15"/>
    <cellStyle name="Normal 5" xfId="20"/>
    <cellStyle name="Normal 5 2" xfId="31"/>
    <cellStyle name="Normal 6" xfId="29"/>
    <cellStyle name="Normal 7" xfId="30"/>
    <cellStyle name="Normal 8" xfId="32"/>
    <cellStyle name="Percent 2" xfId="16"/>
  </cellStyles>
  <dxfs count="3"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D9D9D9"/>
      <color rgb="FFD9F2F2"/>
      <color rgb="FFF2F7F7"/>
      <color rgb="FF4F81BD"/>
      <color rgb="FFF0FAFA"/>
      <color rgb="FFCCE1DE"/>
      <color rgb="FFC00000"/>
      <color rgb="FFEFF5F4"/>
      <color rgb="FF27634F"/>
      <color rgb="FF428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44927455760082E-2"/>
          <c:y val="0.25710044968433426"/>
          <c:w val="0.92958589073851261"/>
          <c:h val="0.61074625542374128"/>
        </c:manualLayout>
      </c:layout>
      <c:lineChart>
        <c:grouping val="standard"/>
        <c:varyColors val="0"/>
        <c:ser>
          <c:idx val="0"/>
          <c:order val="0"/>
          <c:tx>
            <c:strRef>
              <c:f>Controls!$I$58</c:f>
              <c:strCache>
                <c:ptCount val="1"/>
                <c:pt idx="0">
                  <c:v>Cardiff and Vale UHB</c:v>
                </c:pt>
              </c:strCache>
            </c:strRef>
          </c:tx>
          <c:spPr>
            <a:ln w="19050">
              <a:solidFill>
                <a:srgbClr val="4F81BD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Controls!$N$33:$N$40</c:f>
                <c:numCache>
                  <c:formatCode>General</c:formatCode>
                  <c:ptCount val="8"/>
                  <c:pt idx="0">
                    <c:v>2.4570339161051002</c:v>
                  </c:pt>
                  <c:pt idx="1">
                    <c:v>2.3866210721995014</c:v>
                  </c:pt>
                  <c:pt idx="2">
                    <c:v>2.4518462925565991</c:v>
                  </c:pt>
                  <c:pt idx="3">
                    <c:v>2.5808352762369005</c:v>
                  </c:pt>
                  <c:pt idx="4">
                    <c:v>2.4992017613366997</c:v>
                  </c:pt>
                  <c:pt idx="5">
                    <c:v>2.4574416761634978</c:v>
                  </c:pt>
                  <c:pt idx="6">
                    <c:v>2.306914500401998</c:v>
                  </c:pt>
                  <c:pt idx="7">
                    <c:v>2.4229348463004996</c:v>
                  </c:pt>
                </c:numCache>
              </c:numRef>
            </c:plus>
            <c:minus>
              <c:numRef>
                <c:f>Controls!$O$33:$O$40</c:f>
                <c:numCache>
                  <c:formatCode>General</c:formatCode>
                  <c:ptCount val="8"/>
                  <c:pt idx="0">
                    <c:v>2.1837248700645997</c:v>
                  </c:pt>
                  <c:pt idx="1">
                    <c:v>2.1169502096306996</c:v>
                  </c:pt>
                  <c:pt idx="2">
                    <c:v>2.1873925060043984</c:v>
                  </c:pt>
                  <c:pt idx="3">
                    <c:v>2.3201572552586995</c:v>
                  </c:pt>
                  <c:pt idx="4">
                    <c:v>2.2424355504213001</c:v>
                  </c:pt>
                  <c:pt idx="5">
                    <c:v>2.2049117459484009</c:v>
                  </c:pt>
                  <c:pt idx="6">
                    <c:v>2.0589620502965005</c:v>
                  </c:pt>
                  <c:pt idx="7">
                    <c:v>2.1783574015623</c:v>
                  </c:pt>
                </c:numCache>
              </c:numRef>
            </c:minus>
            <c:spPr>
              <a:ln>
                <a:solidFill>
                  <a:schemeClr val="tx1"/>
                </a:solidFill>
              </a:ln>
            </c:spPr>
          </c:errBars>
          <c:cat>
            <c:strRef>
              <c:f>Controls!$H$6:$H$13</c:f>
              <c:strCache>
                <c:ptCount val="8"/>
                <c:pt idx="0">
                  <c:v>2003-2005</c:v>
                </c:pt>
                <c:pt idx="1">
                  <c:v>2004-2006</c:v>
                </c:pt>
                <c:pt idx="2">
                  <c:v>2005-2007</c:v>
                </c:pt>
                <c:pt idx="3">
                  <c:v>2006-2008</c:v>
                </c:pt>
                <c:pt idx="4">
                  <c:v>2007-2009</c:v>
                </c:pt>
                <c:pt idx="5">
                  <c:v>2008-2010</c:v>
                </c:pt>
                <c:pt idx="6">
                  <c:v>2009-2011</c:v>
                </c:pt>
                <c:pt idx="7">
                  <c:v>2010-2012</c:v>
                </c:pt>
              </c:strCache>
            </c:strRef>
          </c:cat>
          <c:val>
            <c:numRef>
              <c:f>Controls!$K$33:$K$40</c:f>
              <c:numCache>
                <c:formatCode>0.0</c:formatCode>
                <c:ptCount val="8"/>
                <c:pt idx="0">
                  <c:v>14.492969704162</c:v>
                </c:pt>
                <c:pt idx="1">
                  <c:v>13.8310598433817</c:v>
                </c:pt>
                <c:pt idx="2">
                  <c:v>14.978008985789099</c:v>
                </c:pt>
                <c:pt idx="3">
                  <c:v>16.9718397188349</c:v>
                </c:pt>
                <c:pt idx="4">
                  <c:v>16.1276899126585</c:v>
                </c:pt>
                <c:pt idx="5">
                  <c:v>15.837584898671</c:v>
                </c:pt>
                <c:pt idx="6">
                  <c:v>14.1448039247446</c:v>
                </c:pt>
                <c:pt idx="7">
                  <c:v>15.9657227059297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7-4D3B-9E11-44F709CD3EC3}"/>
            </c:ext>
          </c:extLst>
        </c:ser>
        <c:ser>
          <c:idx val="1"/>
          <c:order val="1"/>
          <c:tx>
            <c:strRef>
              <c:f>Controls!$H$17</c:f>
              <c:strCache>
                <c:ptCount val="1"/>
                <c:pt idx="0">
                  <c:v>Wales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Controls!$H$6:$H$13</c:f>
              <c:strCache>
                <c:ptCount val="8"/>
                <c:pt idx="0">
                  <c:v>2003-2005</c:v>
                </c:pt>
                <c:pt idx="1">
                  <c:v>2004-2006</c:v>
                </c:pt>
                <c:pt idx="2">
                  <c:v>2005-2007</c:v>
                </c:pt>
                <c:pt idx="3">
                  <c:v>2006-2008</c:v>
                </c:pt>
                <c:pt idx="4">
                  <c:v>2007-2009</c:v>
                </c:pt>
                <c:pt idx="5">
                  <c:v>2008-2010</c:v>
                </c:pt>
                <c:pt idx="6">
                  <c:v>2009-2011</c:v>
                </c:pt>
                <c:pt idx="7">
                  <c:v>2010-2012</c:v>
                </c:pt>
              </c:strCache>
            </c:strRef>
          </c:cat>
          <c:val>
            <c:numRef>
              <c:f>Controls!$K$45:$K$52</c:f>
              <c:numCache>
                <c:formatCode>0.0</c:formatCode>
                <c:ptCount val="8"/>
                <c:pt idx="0">
                  <c:v>13.0515772773816</c:v>
                </c:pt>
                <c:pt idx="1">
                  <c:v>13.0160799328462</c:v>
                </c:pt>
                <c:pt idx="2">
                  <c:v>13.6797109550767</c:v>
                </c:pt>
                <c:pt idx="3">
                  <c:v>14.931663533833801</c:v>
                </c:pt>
                <c:pt idx="4">
                  <c:v>15.3110311058365</c:v>
                </c:pt>
                <c:pt idx="5">
                  <c:v>15.144673105664699</c:v>
                </c:pt>
                <c:pt idx="6">
                  <c:v>14.398447552933</c:v>
                </c:pt>
                <c:pt idx="7">
                  <c:v>14.4603529186959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7-4D3B-9E11-44F709CD3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202112"/>
        <c:axId val="97166464"/>
      </c:lineChart>
      <c:catAx>
        <c:axId val="9620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n-US"/>
          </a:p>
        </c:txPr>
        <c:crossAx val="97166464"/>
        <c:crosses val="autoZero"/>
        <c:auto val="1"/>
        <c:lblAlgn val="ctr"/>
        <c:lblOffset val="100"/>
        <c:tickLblSkip val="1"/>
        <c:noMultiLvlLbl val="0"/>
      </c:catAx>
      <c:valAx>
        <c:axId val="9716646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none"/>
        <c:minorTickMark val="none"/>
        <c:tickLblPos val="nextTo"/>
        <c:crossAx val="96202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2125937500000032"/>
          <c:y val="0.18359055555555556"/>
          <c:w val="0.48223958333333333"/>
          <c:h val="5.4097086776572913E-2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Verdana" pitchFamily="34" charset="0"/>
        </a:defRPr>
      </a:pPr>
      <a:endParaRPr lang="en-US"/>
    </a:p>
  </c:txPr>
  <c:printSettings>
    <c:headerFooter/>
    <c:pageMargins b="0.75000000000001088" l="0.70000000000000062" r="0.70000000000000062" t="0.75000000000001088" header="0.30000000000000032" footer="0.30000000000000032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8938668856299E-2"/>
          <c:y val="0.25710044968433426"/>
          <c:w val="0.89745788589096842"/>
          <c:h val="0.58005196269964354"/>
        </c:manualLayout>
      </c:layout>
      <c:lineChart>
        <c:grouping val="standard"/>
        <c:varyColors val="0"/>
        <c:ser>
          <c:idx val="0"/>
          <c:order val="0"/>
          <c:tx>
            <c:strRef>
              <c:f>Controls!$I$66</c:f>
              <c:strCache>
                <c:ptCount val="1"/>
                <c:pt idx="0">
                  <c:v>Cardiff and Vale UHB</c:v>
                </c:pt>
              </c:strCache>
            </c:strRef>
          </c:tx>
          <c:spPr>
            <a:ln w="19050">
              <a:solidFill>
                <a:srgbClr val="4F81BD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Controls!$X$33:$X$42</c:f>
                <c:numCache>
                  <c:formatCode>General</c:formatCode>
                  <c:ptCount val="10"/>
                  <c:pt idx="0">
                    <c:v>18.929722759870003</c:v>
                  </c:pt>
                  <c:pt idx="1">
                    <c:v>19.702712886108031</c:v>
                  </c:pt>
                  <c:pt idx="2">
                    <c:v>20.360632131050977</c:v>
                  </c:pt>
                  <c:pt idx="3">
                    <c:v>20.839735054706011</c:v>
                  </c:pt>
                  <c:pt idx="4">
                    <c:v>20.531726856104967</c:v>
                  </c:pt>
                  <c:pt idx="5">
                    <c:v>20.651513576682987</c:v>
                  </c:pt>
                  <c:pt idx="6">
                    <c:v>20.00190465925499</c:v>
                  </c:pt>
                  <c:pt idx="7">
                    <c:v>19.917306869500976</c:v>
                  </c:pt>
                  <c:pt idx="8">
                    <c:v>18.686774401679997</c:v>
                  </c:pt>
                  <c:pt idx="9">
                    <c:v>19.100322223713022</c:v>
                  </c:pt>
                </c:numCache>
              </c:numRef>
            </c:plus>
            <c:minus>
              <c:numRef>
                <c:f>Controls!$Y$33:$Y$42</c:f>
                <c:numCache>
                  <c:formatCode>General</c:formatCode>
                  <c:ptCount val="10"/>
                  <c:pt idx="0">
                    <c:v>18.190414483521977</c:v>
                  </c:pt>
                  <c:pt idx="1">
                    <c:v>18.97459771176699</c:v>
                  </c:pt>
                  <c:pt idx="2">
                    <c:v>19.650538046866018</c:v>
                  </c:pt>
                  <c:pt idx="3">
                    <c:v>20.140862013290018</c:v>
                  </c:pt>
                  <c:pt idx="4">
                    <c:v>19.840661281986002</c:v>
                  </c:pt>
                  <c:pt idx="5">
                    <c:v>19.974586991812032</c:v>
                  </c:pt>
                  <c:pt idx="6">
                    <c:v>19.328657744189002</c:v>
                  </c:pt>
                  <c:pt idx="7">
                    <c:v>19.248441874062053</c:v>
                  </c:pt>
                  <c:pt idx="8">
                    <c:v>18.02004537734399</c:v>
                  </c:pt>
                  <c:pt idx="9">
                    <c:v>18.435058920440952</c:v>
                  </c:pt>
                </c:numCache>
              </c:numRef>
            </c:minus>
            <c:spPr>
              <a:ln>
                <a:solidFill>
                  <a:schemeClr val="tx1"/>
                </a:solidFill>
              </a:ln>
            </c:spPr>
          </c:errBars>
          <c:cat>
            <c:strRef>
              <c:f>Controls!$U$18:$U$27</c:f>
              <c:strCache>
                <c:ptCount val="10"/>
                <c:pt idx="0">
                  <c:v>2003/04</c:v>
                </c:pt>
                <c:pt idx="1">
                  <c:v>2004/05</c:v>
                </c:pt>
                <c:pt idx="2">
                  <c:v>2005/06</c:v>
                </c:pt>
                <c:pt idx="3">
                  <c:v>2006/07</c:v>
                </c:pt>
                <c:pt idx="4">
                  <c:v>2007/08</c:v>
                </c:pt>
                <c:pt idx="5">
                  <c:v>2008/09</c:v>
                </c:pt>
                <c:pt idx="6">
                  <c:v>2009/10</c:v>
                </c:pt>
                <c:pt idx="7">
                  <c:v>2010/11</c:v>
                </c:pt>
                <c:pt idx="8">
                  <c:v>2011/12</c:v>
                </c:pt>
                <c:pt idx="9">
                  <c:v>2012/13</c:v>
                </c:pt>
              </c:strCache>
            </c:strRef>
          </c:cat>
          <c:val>
            <c:numRef>
              <c:f>[0]!Adm_Trend_LAHB</c:f>
              <c:numCache>
                <c:formatCode>#,##0.00</c:formatCode>
                <c:ptCount val="10"/>
                <c:pt idx="0">
                  <c:v>342.29027236449099</c:v>
                </c:pt>
                <c:pt idx="1">
                  <c:v>377.00732224865499</c:v>
                </c:pt>
                <c:pt idx="2">
                  <c:v>412.981156072972</c:v>
                </c:pt>
                <c:pt idx="3">
                  <c:v>440.188687855507</c:v>
                </c:pt>
                <c:pt idx="4">
                  <c:v>431.26616253839302</c:v>
                </c:pt>
                <c:pt idx="5">
                  <c:v>445.43480640149102</c:v>
                </c:pt>
                <c:pt idx="6">
                  <c:v>420.48964733325101</c:v>
                </c:pt>
                <c:pt idx="7">
                  <c:v>419.68471158674703</c:v>
                </c:pt>
                <c:pt idx="8">
                  <c:v>370.57468960581701</c:v>
                </c:pt>
                <c:pt idx="9">
                  <c:v>388.77660855635997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D7-41D7-85C1-20654670FAFF}"/>
            </c:ext>
          </c:extLst>
        </c:ser>
        <c:ser>
          <c:idx val="1"/>
          <c:order val="1"/>
          <c:tx>
            <c:strRef>
              <c:f>Controls!$Q$44</c:f>
              <c:strCache>
                <c:ptCount val="1"/>
                <c:pt idx="0">
                  <c:v>Wales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Controls!$U$18:$U$27</c:f>
              <c:strCache>
                <c:ptCount val="10"/>
                <c:pt idx="0">
                  <c:v>2003/04</c:v>
                </c:pt>
                <c:pt idx="1">
                  <c:v>2004/05</c:v>
                </c:pt>
                <c:pt idx="2">
                  <c:v>2005/06</c:v>
                </c:pt>
                <c:pt idx="3">
                  <c:v>2006/07</c:v>
                </c:pt>
                <c:pt idx="4">
                  <c:v>2007/08</c:v>
                </c:pt>
                <c:pt idx="5">
                  <c:v>2008/09</c:v>
                </c:pt>
                <c:pt idx="6">
                  <c:v>2009/10</c:v>
                </c:pt>
                <c:pt idx="7">
                  <c:v>2010/11</c:v>
                </c:pt>
                <c:pt idx="8">
                  <c:v>2011/12</c:v>
                </c:pt>
                <c:pt idx="9">
                  <c:v>2012/13</c:v>
                </c:pt>
              </c:strCache>
            </c:strRef>
          </c:cat>
          <c:val>
            <c:numRef>
              <c:f>[0]!Adm_Trend_Wales</c:f>
              <c:numCache>
                <c:formatCode>#,##0.00</c:formatCode>
                <c:ptCount val="10"/>
                <c:pt idx="0">
                  <c:v>430.64002672759</c:v>
                </c:pt>
                <c:pt idx="1">
                  <c:v>428.518718632375</c:v>
                </c:pt>
                <c:pt idx="2">
                  <c:v>452.01746512854203</c:v>
                </c:pt>
                <c:pt idx="3">
                  <c:v>469.69639754621801</c:v>
                </c:pt>
                <c:pt idx="4">
                  <c:v>462.71538304721201</c:v>
                </c:pt>
                <c:pt idx="5">
                  <c:v>461.31043726440299</c:v>
                </c:pt>
                <c:pt idx="6">
                  <c:v>455.31871397059302</c:v>
                </c:pt>
                <c:pt idx="7">
                  <c:v>448.39119382437798</c:v>
                </c:pt>
                <c:pt idx="8">
                  <c:v>444.28154865380998</c:v>
                </c:pt>
                <c:pt idx="9">
                  <c:v>421.51449792850701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D7-41D7-85C1-20654670F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786112"/>
        <c:axId val="101318656"/>
      </c:lineChart>
      <c:catAx>
        <c:axId val="9778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n-US"/>
          </a:p>
        </c:txPr>
        <c:crossAx val="101318656"/>
        <c:crosses val="autoZero"/>
        <c:auto val="1"/>
        <c:lblAlgn val="ctr"/>
        <c:lblOffset val="100"/>
        <c:tickLblSkip val="1"/>
        <c:noMultiLvlLbl val="0"/>
      </c:catAx>
      <c:valAx>
        <c:axId val="101318656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none"/>
        <c:minorTickMark val="none"/>
        <c:tickLblPos val="nextTo"/>
        <c:crossAx val="97786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669340277777785"/>
          <c:y val="0.17653500000000041"/>
          <c:w val="0.48444444444444545"/>
          <c:h val="5.4097086776572913E-2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Verdana" pitchFamily="34" charset="0"/>
        </a:defRPr>
      </a:pPr>
      <a:endParaRPr lang="en-US"/>
    </a:p>
  </c:txPr>
  <c:printSettings>
    <c:headerFooter/>
    <c:pageMargins b="0.75000000000001066" l="0.70000000000000062" r="0.70000000000000062" t="0.75000000000001066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047046765163437"/>
          <c:y val="0.14838869047619158"/>
          <c:w val="0.64934463196618475"/>
          <c:h val="0.78152123015873065"/>
        </c:manualLayout>
      </c:layout>
      <c:barChart>
        <c:barDir val="bar"/>
        <c:grouping val="clustered"/>
        <c:varyColors val="0"/>
        <c:ser>
          <c:idx val="0"/>
          <c:order val="0"/>
          <c:tx>
            <c:v>EASR</c:v>
          </c:tx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FFFFFF"/>
                    </a:solidFill>
                    <a:latin typeface="Verdana"/>
                    <a:ea typeface="Verdana"/>
                    <a:cs typeface="Verdana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Controls!$P$95:$P$116</c:f>
                <c:numCache>
                  <c:formatCode>General</c:formatCode>
                  <c:ptCount val="22"/>
                  <c:pt idx="0">
                    <c:v>52.259981468507988</c:v>
                  </c:pt>
                  <c:pt idx="1">
                    <c:v>39.467012214219949</c:v>
                  </c:pt>
                  <c:pt idx="2">
                    <c:v>39.978179328991018</c:v>
                  </c:pt>
                  <c:pt idx="3">
                    <c:v>44.868620978326987</c:v>
                  </c:pt>
                  <c:pt idx="4">
                    <c:v>33.564982216126054</c:v>
                  </c:pt>
                  <c:pt idx="5">
                    <c:v>34.860983006625986</c:v>
                  </c:pt>
                  <c:pt idx="6">
                    <c:v>34.258839369126008</c:v>
                  </c:pt>
                  <c:pt idx="7">
                    <c:v>47.138292417217031</c:v>
                  </c:pt>
                  <c:pt idx="8">
                    <c:v>40.600349852159923</c:v>
                  </c:pt>
                  <c:pt idx="9">
                    <c:v>30.657962075952014</c:v>
                  </c:pt>
                  <c:pt idx="10">
                    <c:v>28.312672513484017</c:v>
                  </c:pt>
                  <c:pt idx="11">
                    <c:v>36.624645543994006</c:v>
                  </c:pt>
                  <c:pt idx="12">
                    <c:v>35.137167101460022</c:v>
                  </c:pt>
                  <c:pt idx="13">
                    <c:v>37.561028396083998</c:v>
                  </c:pt>
                  <c:pt idx="14">
                    <c:v>22.768640660149003</c:v>
                  </c:pt>
                  <c:pt idx="15">
                    <c:v>28.192784509505998</c:v>
                  </c:pt>
                  <c:pt idx="16">
                    <c:v>59.510484288501971</c:v>
                  </c:pt>
                  <c:pt idx="17">
                    <c:v>33.522302922158019</c:v>
                  </c:pt>
                  <c:pt idx="18">
                    <c:v>57.238071148106997</c:v>
                  </c:pt>
                  <c:pt idx="19">
                    <c:v>46.371175254078992</c:v>
                  </c:pt>
                  <c:pt idx="20">
                    <c:v>41.336323559275002</c:v>
                  </c:pt>
                  <c:pt idx="21">
                    <c:v>37.312438658334997</c:v>
                  </c:pt>
                </c:numCache>
              </c:numRef>
            </c:plus>
            <c:minus>
              <c:numRef>
                <c:f>Controls!$Q$95:$Q$116</c:f>
                <c:numCache>
                  <c:formatCode>General</c:formatCode>
                  <c:ptCount val="22"/>
                  <c:pt idx="0">
                    <c:v>48.026627132304043</c:v>
                  </c:pt>
                  <c:pt idx="1">
                    <c:v>37.019735060313053</c:v>
                  </c:pt>
                  <c:pt idx="2">
                    <c:v>37.45389893066897</c:v>
                  </c:pt>
                  <c:pt idx="3">
                    <c:v>41.706513000873997</c:v>
                  </c:pt>
                  <c:pt idx="4">
                    <c:v>31.591261150857974</c:v>
                  </c:pt>
                  <c:pt idx="5">
                    <c:v>32.62283031883004</c:v>
                  </c:pt>
                  <c:pt idx="6">
                    <c:v>32.035302332123024</c:v>
                  </c:pt>
                  <c:pt idx="7">
                    <c:v>43.047368196070011</c:v>
                  </c:pt>
                  <c:pt idx="8">
                    <c:v>38.179040058680016</c:v>
                  </c:pt>
                  <c:pt idx="9">
                    <c:v>29.056558438220009</c:v>
                  </c:pt>
                  <c:pt idx="10">
                    <c:v>27.048684935019992</c:v>
                  </c:pt>
                  <c:pt idx="11">
                    <c:v>34.518348272954995</c:v>
                  </c:pt>
                  <c:pt idx="12">
                    <c:v>32.988826391017994</c:v>
                  </c:pt>
                  <c:pt idx="13">
                    <c:v>35.196369927007026</c:v>
                  </c:pt>
                  <c:pt idx="14">
                    <c:v>21.824912639947001</c:v>
                  </c:pt>
                  <c:pt idx="15">
                    <c:v>26.898324224686974</c:v>
                  </c:pt>
                  <c:pt idx="16">
                    <c:v>54.318331319761</c:v>
                  </c:pt>
                  <c:pt idx="17">
                    <c:v>31.817822670418025</c:v>
                  </c:pt>
                  <c:pt idx="18">
                    <c:v>52.918490518965029</c:v>
                  </c:pt>
                  <c:pt idx="19">
                    <c:v>43.075249740751985</c:v>
                  </c:pt>
                  <c:pt idx="20">
                    <c:v>38.122340106170952</c:v>
                  </c:pt>
                  <c:pt idx="21">
                    <c:v>35.195003586864004</c:v>
                  </c:pt>
                </c:numCache>
              </c:numRef>
            </c:minus>
          </c:errBars>
          <c:cat>
            <c:strRef>
              <c:f>Controls!$G$95:$G$116</c:f>
              <c:strCache>
                <c:ptCount val="22"/>
                <c:pt idx="0">
                  <c:v>Isle of Anglesey</c:v>
                </c:pt>
                <c:pt idx="1">
                  <c:v>Gwynedd</c:v>
                </c:pt>
                <c:pt idx="2">
                  <c:v>Conwy</c:v>
                </c:pt>
                <c:pt idx="3">
                  <c:v>Denbighshire</c:v>
                </c:pt>
                <c:pt idx="4">
                  <c:v>Flintshire</c:v>
                </c:pt>
                <c:pt idx="5">
                  <c:v>Wrexham</c:v>
                </c:pt>
                <c:pt idx="6">
                  <c:v>Powys</c:v>
                </c:pt>
                <c:pt idx="7">
                  <c:v>Ceredigion</c:v>
                </c:pt>
                <c:pt idx="8">
                  <c:v>Pembrokeshire</c:v>
                </c:pt>
                <c:pt idx="9">
                  <c:v>Carmarthenshire</c:v>
                </c:pt>
                <c:pt idx="10">
                  <c:v>Swansea</c:v>
                </c:pt>
                <c:pt idx="11">
                  <c:v>Neath Port Talbot</c:v>
                </c:pt>
                <c:pt idx="12">
                  <c:v>Bridgend</c:v>
                </c:pt>
                <c:pt idx="13">
                  <c:v>The Vale of Glamorgan</c:v>
                </c:pt>
                <c:pt idx="14">
                  <c:v>Cardiff</c:v>
                </c:pt>
                <c:pt idx="15">
                  <c:v>Rhondda Cynon Taf</c:v>
                </c:pt>
                <c:pt idx="16">
                  <c:v>Merthyr Tydfil</c:v>
                </c:pt>
                <c:pt idx="17">
                  <c:v>Caerphilly</c:v>
                </c:pt>
                <c:pt idx="18">
                  <c:v>Blaenau Gwent</c:v>
                </c:pt>
                <c:pt idx="19">
                  <c:v>Torfaen</c:v>
                </c:pt>
                <c:pt idx="20">
                  <c:v>Monmouthshire</c:v>
                </c:pt>
                <c:pt idx="21">
                  <c:v>Newport</c:v>
                </c:pt>
              </c:strCache>
            </c:strRef>
          </c:cat>
          <c:val>
            <c:numRef>
              <c:f>[0]!For_WHS_LAchart</c:f>
              <c:numCache>
                <c:formatCode>#,##0_ ;\-#,##0\ </c:formatCode>
                <c:ptCount val="22"/>
                <c:pt idx="0">
                  <c:v>436.87176133321202</c:v>
                </c:pt>
                <c:pt idx="1">
                  <c:v>440.49807713509603</c:v>
                </c:pt>
                <c:pt idx="2">
                  <c:v>432.95619245374297</c:v>
                </c:pt>
                <c:pt idx="3">
                  <c:v>437.05873775829502</c:v>
                </c:pt>
                <c:pt idx="4">
                  <c:v>399.71915558391697</c:v>
                </c:pt>
                <c:pt idx="5">
                  <c:v>378.36853586272201</c:v>
                </c:pt>
                <c:pt idx="6">
                  <c:v>359.83947291925801</c:v>
                </c:pt>
                <c:pt idx="7">
                  <c:v>357.62537502842599</c:v>
                </c:pt>
                <c:pt idx="8">
                  <c:v>471.60945921868603</c:v>
                </c:pt>
                <c:pt idx="9">
                  <c:v>412.78247082325601</c:v>
                </c:pt>
                <c:pt idx="10">
                  <c:v>450.82785479567298</c:v>
                </c:pt>
                <c:pt idx="11">
                  <c:v>447.80924190472001</c:v>
                </c:pt>
                <c:pt idx="12">
                  <c:v>402.30170534554998</c:v>
                </c:pt>
                <c:pt idx="13">
                  <c:v>416.481468486832</c:v>
                </c:pt>
                <c:pt idx="14">
                  <c:v>380.29104634309698</c:v>
                </c:pt>
                <c:pt idx="15">
                  <c:v>436.52594171353797</c:v>
                </c:pt>
                <c:pt idx="16">
                  <c:v>461.104749865553</c:v>
                </c:pt>
                <c:pt idx="17">
                  <c:v>465.9915518194</c:v>
                </c:pt>
                <c:pt idx="18">
                  <c:v>520.84754718496004</c:v>
                </c:pt>
                <c:pt idx="19">
                  <c:v>450.50077262657999</c:v>
                </c:pt>
                <c:pt idx="20">
                  <c:v>358.82783663428597</c:v>
                </c:pt>
                <c:pt idx="21">
                  <c:v>460.62771303285501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7-44B9-9AEA-7A5E592EA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110680320"/>
        <c:axId val="118355840"/>
      </c:barChart>
      <c:scatterChart>
        <c:scatterStyle val="lineMarker"/>
        <c:varyColors val="0"/>
        <c:ser>
          <c:idx val="1"/>
          <c:order val="1"/>
          <c:tx>
            <c:v>Wales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8.6288655788655785E-2"/>
                  <c:y val="-1.7292460317460383E-2"/>
                </c:manualLayout>
              </c:layout>
              <c:dLblPos val="r"/>
              <c:showLegendKey val="0"/>
              <c:showVal val="0"/>
              <c:showCatName val="1"/>
              <c:showSerName val="1"/>
              <c:showPercent val="0"/>
              <c:showBubbleSize val="0"/>
              <c:separator> =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77-44B9-9AEA-7A5E592EAA1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77-44B9-9AEA-7A5E592EAA1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77-44B9-9AEA-7A5E592EAA1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77-44B9-9AEA-7A5E592EAA1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77-44B9-9AEA-7A5E592EAA1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77-44B9-9AEA-7A5E592EAA1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77-44B9-9AEA-7A5E592EAA1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77-44B9-9AEA-7A5E592EAA1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77-44B9-9AEA-7A5E592EAA1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77-44B9-9AEA-7A5E592EAA1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77-44B9-9AEA-7A5E592EAA1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77-44B9-9AEA-7A5E592EAA1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77-44B9-9AEA-7A5E592EAA1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77-44B9-9AEA-7A5E592EAA1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77-44B9-9AEA-7A5E592EAA1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77-44B9-9AEA-7A5E592EAA1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77-44B9-9AEA-7A5E592EAA1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77-44B9-9AEA-7A5E592EAA1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77-44B9-9AEA-7A5E592EAA1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77-44B9-9AEA-7A5E592EAA1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77-44B9-9AEA-7A5E592EAA1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77-44B9-9AEA-7A5E592EAA1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77-44B9-9AEA-7A5E592EAA1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77-44B9-9AEA-7A5E592EAA1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77-44B9-9AEA-7A5E592EAA1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77-44B9-9AEA-7A5E592EAA1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77-44B9-9AEA-7A5E592EAA1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77-44B9-9AEA-7A5E592EAA1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77-44B9-9AEA-7A5E592EAA1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77-44B9-9AEA-7A5E592EAA1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877-44B9-9AEA-7A5E592EAA19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877-44B9-9AEA-7A5E592EAA19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877-44B9-9AEA-7A5E592EA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rgbClr val="C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1"/>
            <c:showSerName val="1"/>
            <c:showPercent val="0"/>
            <c:showBubbleSize val="0"/>
            <c:separator>=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[0]!For_WHS_LAWales</c:f>
              <c:numCache>
                <c:formatCode>#,##0</c:formatCode>
                <c:ptCount val="33"/>
                <c:pt idx="0">
                  <c:v>421.51449792850701</c:v>
                </c:pt>
                <c:pt idx="1">
                  <c:v>421.51449792850701</c:v>
                </c:pt>
                <c:pt idx="2">
                  <c:v>421.51449792850701</c:v>
                </c:pt>
                <c:pt idx="3">
                  <c:v>421.51449792850701</c:v>
                </c:pt>
                <c:pt idx="4">
                  <c:v>421.51449792850701</c:v>
                </c:pt>
                <c:pt idx="5">
                  <c:v>421.51449792850701</c:v>
                </c:pt>
                <c:pt idx="6">
                  <c:v>421.51449792850701</c:v>
                </c:pt>
                <c:pt idx="7">
                  <c:v>421.51449792850701</c:v>
                </c:pt>
                <c:pt idx="8">
                  <c:v>421.51449792850701</c:v>
                </c:pt>
                <c:pt idx="9">
                  <c:v>421.51449792850701</c:v>
                </c:pt>
                <c:pt idx="10">
                  <c:v>421.51449792850701</c:v>
                </c:pt>
                <c:pt idx="11">
                  <c:v>421.51449792850701</c:v>
                </c:pt>
                <c:pt idx="12">
                  <c:v>421.51449792850701</c:v>
                </c:pt>
                <c:pt idx="13">
                  <c:v>421.51449792850701</c:v>
                </c:pt>
                <c:pt idx="14">
                  <c:v>421.51449792850701</c:v>
                </c:pt>
                <c:pt idx="15">
                  <c:v>421.51449792850701</c:v>
                </c:pt>
                <c:pt idx="16">
                  <c:v>421.51449792850701</c:v>
                </c:pt>
                <c:pt idx="17">
                  <c:v>421.51449792850701</c:v>
                </c:pt>
                <c:pt idx="18">
                  <c:v>421.51449792850701</c:v>
                </c:pt>
                <c:pt idx="19">
                  <c:v>421.51449792850701</c:v>
                </c:pt>
                <c:pt idx="20">
                  <c:v>421.51449792850701</c:v>
                </c:pt>
                <c:pt idx="21">
                  <c:v>421.51449792850701</c:v>
                </c:pt>
                <c:pt idx="22">
                  <c:v>421.51449792850701</c:v>
                </c:pt>
                <c:pt idx="23">
                  <c:v>421.51449792850701</c:v>
                </c:pt>
                <c:pt idx="24">
                  <c:v>421.51449792850701</c:v>
                </c:pt>
                <c:pt idx="25">
                  <c:v>421.51449792850701</c:v>
                </c:pt>
                <c:pt idx="26">
                  <c:v>421.51449792850701</c:v>
                </c:pt>
                <c:pt idx="27">
                  <c:v>421.51449792850701</c:v>
                </c:pt>
                <c:pt idx="28">
                  <c:v>421.51449792850701</c:v>
                </c:pt>
                <c:pt idx="29">
                  <c:v>421.51449792850701</c:v>
                </c:pt>
                <c:pt idx="30">
                  <c:v>421.51449792850701</c:v>
                </c:pt>
                <c:pt idx="31">
                  <c:v>421.51449792850701</c:v>
                </c:pt>
                <c:pt idx="32">
                  <c:v>421.51449792850701</c:v>
                </c:pt>
              </c:numCache>
            </c:numRef>
          </c:xVal>
          <c:yVal>
            <c:numRef>
              <c:f>Controls!$U$94:$U$126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1.5</c:v>
                </c:pt>
                <c:pt idx="3">
                  <c:v>2.5</c:v>
                </c:pt>
                <c:pt idx="4">
                  <c:v>3.5</c:v>
                </c:pt>
                <c:pt idx="5">
                  <c:v>4.5</c:v>
                </c:pt>
                <c:pt idx="6">
                  <c:v>5.5</c:v>
                </c:pt>
                <c:pt idx="7">
                  <c:v>6.5</c:v>
                </c:pt>
                <c:pt idx="8">
                  <c:v>7.5</c:v>
                </c:pt>
                <c:pt idx="9">
                  <c:v>8.5</c:v>
                </c:pt>
                <c:pt idx="10">
                  <c:v>9.5</c:v>
                </c:pt>
                <c:pt idx="11">
                  <c:v>10.5</c:v>
                </c:pt>
                <c:pt idx="12">
                  <c:v>11.5</c:v>
                </c:pt>
                <c:pt idx="13">
                  <c:v>12.5</c:v>
                </c:pt>
                <c:pt idx="14">
                  <c:v>13.5</c:v>
                </c:pt>
                <c:pt idx="15">
                  <c:v>14.5</c:v>
                </c:pt>
                <c:pt idx="16">
                  <c:v>15.5</c:v>
                </c:pt>
                <c:pt idx="17">
                  <c:v>16.5</c:v>
                </c:pt>
                <c:pt idx="18">
                  <c:v>17.5</c:v>
                </c:pt>
                <c:pt idx="19">
                  <c:v>18.5</c:v>
                </c:pt>
                <c:pt idx="20">
                  <c:v>19.5</c:v>
                </c:pt>
                <c:pt idx="21">
                  <c:v>20.5</c:v>
                </c:pt>
                <c:pt idx="22">
                  <c:v>21.5</c:v>
                </c:pt>
                <c:pt idx="23">
                  <c:v>22.5</c:v>
                </c:pt>
                <c:pt idx="24">
                  <c:v>23.5</c:v>
                </c:pt>
                <c:pt idx="25">
                  <c:v>24.5</c:v>
                </c:pt>
                <c:pt idx="26">
                  <c:v>25.5</c:v>
                </c:pt>
                <c:pt idx="27">
                  <c:v>26.5</c:v>
                </c:pt>
                <c:pt idx="28">
                  <c:v>27.5</c:v>
                </c:pt>
                <c:pt idx="29">
                  <c:v>28.5</c:v>
                </c:pt>
                <c:pt idx="30">
                  <c:v>29.5</c:v>
                </c:pt>
                <c:pt idx="31">
                  <c:v>30.5</c:v>
                </c:pt>
                <c:pt idx="32">
                  <c:v>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C877-44B9-9AEA-7A5E592EA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357376"/>
        <c:axId val="132752128"/>
      </c:scatterChart>
      <c:catAx>
        <c:axId val="1106803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18355840"/>
        <c:crosses val="autoZero"/>
        <c:auto val="1"/>
        <c:lblAlgn val="ctr"/>
        <c:lblOffset val="200"/>
        <c:tickLblSkip val="1"/>
        <c:noMultiLvlLbl val="0"/>
      </c:catAx>
      <c:valAx>
        <c:axId val="118355840"/>
        <c:scaling>
          <c:orientation val="minMax"/>
          <c:max val="8"/>
          <c:min val="0"/>
        </c:scaling>
        <c:delete val="1"/>
        <c:axPos val="t"/>
        <c:numFmt formatCode="#,##0_ ;\-#,##0\ " sourceLinked="1"/>
        <c:majorTickMark val="out"/>
        <c:minorTickMark val="none"/>
        <c:tickLblPos val="none"/>
        <c:crossAx val="110680320"/>
        <c:crosses val="autoZero"/>
        <c:crossBetween val="between"/>
        <c:majorUnit val="10"/>
      </c:valAx>
      <c:valAx>
        <c:axId val="118357376"/>
        <c:scaling>
          <c:orientation val="minMax"/>
        </c:scaling>
        <c:delete val="0"/>
        <c:axPos val="t"/>
        <c:numFmt formatCode="#,##0" sourceLinked="1"/>
        <c:majorTickMark val="out"/>
        <c:minorTickMark val="none"/>
        <c:tickLblPos val="none"/>
        <c:spPr>
          <a:ln>
            <a:noFill/>
          </a:ln>
        </c:spPr>
        <c:crossAx val="132752128"/>
        <c:crosses val="autoZero"/>
        <c:crossBetween val="midCat"/>
      </c:valAx>
      <c:valAx>
        <c:axId val="132752128"/>
        <c:scaling>
          <c:orientation val="maxMin"/>
          <c:max val="31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118357376"/>
        <c:crosses val="autoZero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4286774719766072"/>
          <c:y val="0.25161991469816275"/>
          <c:w val="0.64934463196618508"/>
          <c:h val="0.66053883501831456"/>
        </c:manualLayout>
      </c:layout>
      <c:barChart>
        <c:barDir val="bar"/>
        <c:grouping val="clustered"/>
        <c:varyColors val="0"/>
        <c:ser>
          <c:idx val="0"/>
          <c:order val="0"/>
          <c:tx>
            <c:v>EASR</c:v>
          </c:tx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FFFFFF"/>
                    </a:solidFill>
                    <a:latin typeface="Verdana"/>
                    <a:ea typeface="Verdana"/>
                    <a:cs typeface="Verdana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Controls!$P$119:$P$125</c:f>
                <c:numCache>
                  <c:formatCode>General</c:formatCode>
                  <c:ptCount val="7"/>
                  <c:pt idx="0">
                    <c:v>15.608265295481033</c:v>
                  </c:pt>
                  <c:pt idx="1">
                    <c:v>34.258839369126008</c:v>
                  </c:pt>
                  <c:pt idx="2">
                    <c:v>21.265513443391001</c:v>
                  </c:pt>
                  <c:pt idx="3">
                    <c:v>18.539237086566004</c:v>
                  </c:pt>
                  <c:pt idx="4">
                    <c:v>19.100322223713022</c:v>
                  </c:pt>
                  <c:pt idx="5">
                    <c:v>25.250236184017979</c:v>
                  </c:pt>
                  <c:pt idx="6">
                    <c:v>17.991509831793962</c:v>
                  </c:pt>
                </c:numCache>
              </c:numRef>
            </c:plus>
            <c:minus>
              <c:numRef>
                <c:f>Controls!$Q$119:$Q$125</c:f>
                <c:numCache>
                  <c:formatCode>General</c:formatCode>
                  <c:ptCount val="7"/>
                  <c:pt idx="0">
                    <c:v>15.183143303755969</c:v>
                  </c:pt>
                  <c:pt idx="1">
                    <c:v>32.035302332123024</c:v>
                  </c:pt>
                  <c:pt idx="2">
                    <c:v>20.495533286726015</c:v>
                  </c:pt>
                  <c:pt idx="3">
                    <c:v>17.967222993316</c:v>
                  </c:pt>
                  <c:pt idx="4">
                    <c:v>18.435058920440952</c:v>
                  </c:pt>
                  <c:pt idx="5">
                    <c:v>24.217567420475973</c:v>
                  </c:pt>
                  <c:pt idx="6">
                    <c:v>17.471716784172997</c:v>
                  </c:pt>
                </c:numCache>
              </c:numRef>
            </c:minus>
          </c:errBars>
          <c:cat>
            <c:strRef>
              <c:f>Controls!$G$119:$G$125</c:f>
              <c:strCache>
                <c:ptCount val="7"/>
                <c:pt idx="0">
                  <c:v>Betsi Cadwaladr UHB</c:v>
                </c:pt>
                <c:pt idx="1">
                  <c:v>Powys tHB</c:v>
                </c:pt>
                <c:pt idx="2">
                  <c:v>Hywel Dda UHB</c:v>
                </c:pt>
                <c:pt idx="3">
                  <c:v>ABM UHB</c:v>
                </c:pt>
                <c:pt idx="4">
                  <c:v>Cardiff &amp; Vale UHB</c:v>
                </c:pt>
                <c:pt idx="5">
                  <c:v>Cwm Taf UHB</c:v>
                </c:pt>
                <c:pt idx="6">
                  <c:v>Aneurin Bevan UHB</c:v>
                </c:pt>
              </c:strCache>
            </c:strRef>
          </c:cat>
          <c:val>
            <c:numRef>
              <c:f>[0]!For_WHS_HBchart</c:f>
              <c:numCache>
                <c:formatCode>#,##0_ ;\-#,##0\ </c:formatCode>
                <c:ptCount val="7"/>
                <c:pt idx="0">
                  <c:v>415.91200335423099</c:v>
                </c:pt>
                <c:pt idx="1">
                  <c:v>359.83947291925801</c:v>
                </c:pt>
                <c:pt idx="2">
                  <c:v>418.79363895917902</c:v>
                </c:pt>
                <c:pt idx="3">
                  <c:v>435.48474971231502</c:v>
                </c:pt>
                <c:pt idx="4">
                  <c:v>388.77660855635997</c:v>
                </c:pt>
                <c:pt idx="5">
                  <c:v>441.449980857882</c:v>
                </c:pt>
                <c:pt idx="6">
                  <c:v>451.96385399325601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F5-490A-A933-BFA08768B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132754432"/>
        <c:axId val="87077632"/>
      </c:barChart>
      <c:scatterChart>
        <c:scatterStyle val="lineMarker"/>
        <c:varyColors val="0"/>
        <c:ser>
          <c:idx val="1"/>
          <c:order val="1"/>
          <c:tx>
            <c:v>Wales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5-490A-A933-BFA08768B4EB}"/>
                </c:ext>
              </c:extLst>
            </c:dLbl>
            <c:dLbl>
              <c:idx val="1"/>
              <c:layout>
                <c:manualLayout>
                  <c:x val="-9.4405011655011653E-2"/>
                  <c:y val="-3.4738888888888889E-2"/>
                </c:manualLayout>
              </c:layout>
              <c:spPr/>
              <c:txPr>
                <a:bodyPr/>
                <a:lstStyle/>
                <a:p>
                  <a:pPr>
                    <a:defRPr sz="800" b="1">
                      <a:solidFill>
                        <a:srgbClr val="C00000"/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1"/>
              <c:showSerName val="1"/>
              <c:showPercent val="0"/>
              <c:showBubbleSize val="0"/>
              <c:separator> =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F5-490A-A933-BFA08768B4E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5-490A-A933-BFA08768B4E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F5-490A-A933-BFA08768B4E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5-490A-A933-BFA08768B4E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5-490A-A933-BFA08768B4E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F5-490A-A933-BFA08768B4E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F5-490A-A933-BFA08768B4E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F5-490A-A933-BFA08768B4E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F5-490A-A933-BFA08768B4E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F5-490A-A933-BFA08768B4E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F5-490A-A933-BFA08768B4E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F5-490A-A933-BFA08768B4E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F5-490A-A933-BFA08768B4E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F5-490A-A933-BFA08768B4E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F5-490A-A933-BFA08768B4E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F5-490A-A933-BFA08768B4E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F5-490A-A933-BFA08768B4E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F5-490A-A933-BFA08768B4E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F5-490A-A933-BFA08768B4E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F5-490A-A933-BFA08768B4E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F5-490A-A933-BFA08768B4E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F5-490A-A933-BFA08768B4E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F5-490A-A933-BFA08768B4E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F5-490A-A933-BFA08768B4E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F5-490A-A933-BFA08768B4E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F5-490A-A933-BFA08768B4E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F5-490A-A933-BFA08768B4E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F5-490A-A933-BFA08768B4E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F5-490A-A933-BFA08768B4E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F5-490A-A933-BFA08768B4EB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F5-490A-A933-BFA08768B4EB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3F5-490A-A933-BFA08768B4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[0]!For_WHS_LAWales</c:f>
              <c:numCache>
                <c:formatCode>#,##0</c:formatCode>
                <c:ptCount val="33"/>
                <c:pt idx="0">
                  <c:v>421.51449792850701</c:v>
                </c:pt>
                <c:pt idx="1">
                  <c:v>421.51449792850701</c:v>
                </c:pt>
                <c:pt idx="2">
                  <c:v>421.51449792850701</c:v>
                </c:pt>
                <c:pt idx="3">
                  <c:v>421.51449792850701</c:v>
                </c:pt>
                <c:pt idx="4">
                  <c:v>421.51449792850701</c:v>
                </c:pt>
                <c:pt idx="5">
                  <c:v>421.51449792850701</c:v>
                </c:pt>
                <c:pt idx="6">
                  <c:v>421.51449792850701</c:v>
                </c:pt>
                <c:pt idx="7">
                  <c:v>421.51449792850701</c:v>
                </c:pt>
                <c:pt idx="8">
                  <c:v>421.51449792850701</c:v>
                </c:pt>
                <c:pt idx="9">
                  <c:v>421.51449792850701</c:v>
                </c:pt>
                <c:pt idx="10">
                  <c:v>421.51449792850701</c:v>
                </c:pt>
                <c:pt idx="11">
                  <c:v>421.51449792850701</c:v>
                </c:pt>
                <c:pt idx="12">
                  <c:v>421.51449792850701</c:v>
                </c:pt>
                <c:pt idx="13">
                  <c:v>421.51449792850701</c:v>
                </c:pt>
                <c:pt idx="14">
                  <c:v>421.51449792850701</c:v>
                </c:pt>
                <c:pt idx="15">
                  <c:v>421.51449792850701</c:v>
                </c:pt>
                <c:pt idx="16">
                  <c:v>421.51449792850701</c:v>
                </c:pt>
                <c:pt idx="17">
                  <c:v>421.51449792850701</c:v>
                </c:pt>
                <c:pt idx="18">
                  <c:v>421.51449792850701</c:v>
                </c:pt>
                <c:pt idx="19">
                  <c:v>421.51449792850701</c:v>
                </c:pt>
                <c:pt idx="20">
                  <c:v>421.51449792850701</c:v>
                </c:pt>
                <c:pt idx="21">
                  <c:v>421.51449792850701</c:v>
                </c:pt>
                <c:pt idx="22">
                  <c:v>421.51449792850701</c:v>
                </c:pt>
                <c:pt idx="23">
                  <c:v>421.51449792850701</c:v>
                </c:pt>
                <c:pt idx="24">
                  <c:v>421.51449792850701</c:v>
                </c:pt>
                <c:pt idx="25">
                  <c:v>421.51449792850701</c:v>
                </c:pt>
                <c:pt idx="26">
                  <c:v>421.51449792850701</c:v>
                </c:pt>
                <c:pt idx="27">
                  <c:v>421.51449792850701</c:v>
                </c:pt>
                <c:pt idx="28">
                  <c:v>421.51449792850701</c:v>
                </c:pt>
                <c:pt idx="29">
                  <c:v>421.51449792850701</c:v>
                </c:pt>
                <c:pt idx="30">
                  <c:v>421.51449792850701</c:v>
                </c:pt>
                <c:pt idx="31">
                  <c:v>421.51449792850701</c:v>
                </c:pt>
                <c:pt idx="32">
                  <c:v>421.51449792850701</c:v>
                </c:pt>
              </c:numCache>
            </c:numRef>
          </c:xVal>
          <c:yVal>
            <c:numRef>
              <c:f>Controls!$U$94:$U$126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1.5</c:v>
                </c:pt>
                <c:pt idx="3">
                  <c:v>2.5</c:v>
                </c:pt>
                <c:pt idx="4">
                  <c:v>3.5</c:v>
                </c:pt>
                <c:pt idx="5">
                  <c:v>4.5</c:v>
                </c:pt>
                <c:pt idx="6">
                  <c:v>5.5</c:v>
                </c:pt>
                <c:pt idx="7">
                  <c:v>6.5</c:v>
                </c:pt>
                <c:pt idx="8">
                  <c:v>7.5</c:v>
                </c:pt>
                <c:pt idx="9">
                  <c:v>8.5</c:v>
                </c:pt>
                <c:pt idx="10">
                  <c:v>9.5</c:v>
                </c:pt>
                <c:pt idx="11">
                  <c:v>10.5</c:v>
                </c:pt>
                <c:pt idx="12">
                  <c:v>11.5</c:v>
                </c:pt>
                <c:pt idx="13">
                  <c:v>12.5</c:v>
                </c:pt>
                <c:pt idx="14">
                  <c:v>13.5</c:v>
                </c:pt>
                <c:pt idx="15">
                  <c:v>14.5</c:v>
                </c:pt>
                <c:pt idx="16">
                  <c:v>15.5</c:v>
                </c:pt>
                <c:pt idx="17">
                  <c:v>16.5</c:v>
                </c:pt>
                <c:pt idx="18">
                  <c:v>17.5</c:v>
                </c:pt>
                <c:pt idx="19">
                  <c:v>18.5</c:v>
                </c:pt>
                <c:pt idx="20">
                  <c:v>19.5</c:v>
                </c:pt>
                <c:pt idx="21">
                  <c:v>20.5</c:v>
                </c:pt>
                <c:pt idx="22">
                  <c:v>21.5</c:v>
                </c:pt>
                <c:pt idx="23">
                  <c:v>22.5</c:v>
                </c:pt>
                <c:pt idx="24">
                  <c:v>23.5</c:v>
                </c:pt>
                <c:pt idx="25">
                  <c:v>24.5</c:v>
                </c:pt>
                <c:pt idx="26">
                  <c:v>25.5</c:v>
                </c:pt>
                <c:pt idx="27">
                  <c:v>26.5</c:v>
                </c:pt>
                <c:pt idx="28">
                  <c:v>27.5</c:v>
                </c:pt>
                <c:pt idx="29">
                  <c:v>28.5</c:v>
                </c:pt>
                <c:pt idx="30">
                  <c:v>29.5</c:v>
                </c:pt>
                <c:pt idx="31">
                  <c:v>30.5</c:v>
                </c:pt>
                <c:pt idx="32">
                  <c:v>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C3F5-490A-A933-BFA08768B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079168"/>
        <c:axId val="87236608"/>
      </c:scatterChart>
      <c:catAx>
        <c:axId val="1327544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87077632"/>
        <c:crosses val="autoZero"/>
        <c:auto val="1"/>
        <c:lblAlgn val="ctr"/>
        <c:lblOffset val="200"/>
        <c:tickLblSkip val="1"/>
        <c:noMultiLvlLbl val="0"/>
      </c:catAx>
      <c:valAx>
        <c:axId val="87077632"/>
        <c:scaling>
          <c:orientation val="minMax"/>
          <c:max val="8"/>
          <c:min val="0"/>
        </c:scaling>
        <c:delete val="1"/>
        <c:axPos val="t"/>
        <c:numFmt formatCode="#,##0_ ;\-#,##0\ " sourceLinked="1"/>
        <c:majorTickMark val="out"/>
        <c:minorTickMark val="none"/>
        <c:tickLblPos val="none"/>
        <c:crossAx val="132754432"/>
        <c:crosses val="autoZero"/>
        <c:crossBetween val="between"/>
        <c:majorUnit val="10"/>
      </c:valAx>
      <c:valAx>
        <c:axId val="87079168"/>
        <c:scaling>
          <c:orientation val="minMax"/>
        </c:scaling>
        <c:delete val="0"/>
        <c:axPos val="t"/>
        <c:numFmt formatCode="#,##0" sourceLinked="1"/>
        <c:majorTickMark val="out"/>
        <c:minorTickMark val="none"/>
        <c:tickLblPos val="none"/>
        <c:spPr>
          <a:ln>
            <a:noFill/>
          </a:ln>
        </c:spPr>
        <c:crossAx val="87236608"/>
        <c:crosses val="autoZero"/>
        <c:crossBetween val="midCat"/>
      </c:valAx>
      <c:valAx>
        <c:axId val="87236608"/>
        <c:scaling>
          <c:orientation val="maxMin"/>
          <c:max val="31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87079168"/>
        <c:crosses val="autoZero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0470408811351"/>
          <c:y val="9.7658614657913492E-2"/>
          <c:w val="0.64934463196618508"/>
          <c:h val="0.84451726190475851"/>
        </c:manualLayout>
      </c:layout>
      <c:barChart>
        <c:barDir val="bar"/>
        <c:grouping val="clustered"/>
        <c:varyColors val="0"/>
        <c:ser>
          <c:idx val="0"/>
          <c:order val="0"/>
          <c:tx>
            <c:v>MLL</c:v>
          </c:tx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FFFFFF"/>
                    </a:solidFill>
                    <a:latin typeface="Verdana"/>
                    <a:ea typeface="Verdana"/>
                    <a:cs typeface="Verdana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Controls!$G$95:$G$116</c:f>
              <c:strCache>
                <c:ptCount val="22"/>
                <c:pt idx="0">
                  <c:v>Isle of Anglesey</c:v>
                </c:pt>
                <c:pt idx="1">
                  <c:v>Gwynedd</c:v>
                </c:pt>
                <c:pt idx="2">
                  <c:v>Conwy</c:v>
                </c:pt>
                <c:pt idx="3">
                  <c:v>Denbighshire</c:v>
                </c:pt>
                <c:pt idx="4">
                  <c:v>Flintshire</c:v>
                </c:pt>
                <c:pt idx="5">
                  <c:v>Wrexham</c:v>
                </c:pt>
                <c:pt idx="6">
                  <c:v>Powys</c:v>
                </c:pt>
                <c:pt idx="7">
                  <c:v>Ceredigion</c:v>
                </c:pt>
                <c:pt idx="8">
                  <c:v>Pembrokeshire</c:v>
                </c:pt>
                <c:pt idx="9">
                  <c:v>Carmarthenshire</c:v>
                </c:pt>
                <c:pt idx="10">
                  <c:v>Swansea</c:v>
                </c:pt>
                <c:pt idx="11">
                  <c:v>Neath Port Talbot</c:v>
                </c:pt>
                <c:pt idx="12">
                  <c:v>Bridgend</c:v>
                </c:pt>
                <c:pt idx="13">
                  <c:v>The Vale of Glamorgan</c:v>
                </c:pt>
                <c:pt idx="14">
                  <c:v>Cardiff</c:v>
                </c:pt>
                <c:pt idx="15">
                  <c:v>Rhondda Cynon Taf</c:v>
                </c:pt>
                <c:pt idx="16">
                  <c:v>Merthyr Tydfil</c:v>
                </c:pt>
                <c:pt idx="17">
                  <c:v>Caerphilly</c:v>
                </c:pt>
                <c:pt idx="18">
                  <c:v>Blaenau Gwent</c:v>
                </c:pt>
                <c:pt idx="19">
                  <c:v>Torfaen</c:v>
                </c:pt>
                <c:pt idx="20">
                  <c:v>Monmouthshire</c:v>
                </c:pt>
                <c:pt idx="21">
                  <c:v>Newport</c:v>
                </c:pt>
              </c:strCache>
            </c:strRef>
          </c:cat>
          <c:val>
            <c:numRef>
              <c:f>Controls!$J$132:$J$153</c:f>
              <c:numCache>
                <c:formatCode>#,##0.0_ ;\-#,##0.0\ </c:formatCode>
                <c:ptCount val="22"/>
                <c:pt idx="0">
                  <c:v>13.534819507257664</c:v>
                </c:pt>
                <c:pt idx="1">
                  <c:v>14.031935375830098</c:v>
                </c:pt>
                <c:pt idx="2">
                  <c:v>13.22157645101829</c:v>
                </c:pt>
                <c:pt idx="3">
                  <c:v>14.545791633536652</c:v>
                </c:pt>
                <c:pt idx="4">
                  <c:v>11.351170825597723</c:v>
                </c:pt>
                <c:pt idx="5">
                  <c:v>12.670957487950616</c:v>
                </c:pt>
                <c:pt idx="6">
                  <c:v>11.655790259647983</c:v>
                </c:pt>
                <c:pt idx="7">
                  <c:v>11.513985771471157</c:v>
                </c:pt>
                <c:pt idx="8">
                  <c:v>9.756582755410248</c:v>
                </c:pt>
                <c:pt idx="9">
                  <c:v>13.147220502610102</c:v>
                </c:pt>
                <c:pt idx="10">
                  <c:v>15.361947938289303</c:v>
                </c:pt>
                <c:pt idx="11">
                  <c:v>13.081948440689398</c:v>
                </c:pt>
                <c:pt idx="12">
                  <c:v>17.533351221110976</c:v>
                </c:pt>
                <c:pt idx="13">
                  <c:v>12.918341183522809</c:v>
                </c:pt>
                <c:pt idx="14">
                  <c:v>13.561796418261382</c:v>
                </c:pt>
                <c:pt idx="15">
                  <c:v>18.369399046421403</c:v>
                </c:pt>
                <c:pt idx="16">
                  <c:v>17.159107912009059</c:v>
                </c:pt>
                <c:pt idx="17">
                  <c:v>12.113265263564085</c:v>
                </c:pt>
                <c:pt idx="18">
                  <c:v>18.182651112447623</c:v>
                </c:pt>
                <c:pt idx="19">
                  <c:v>11.729360606346361</c:v>
                </c:pt>
                <c:pt idx="20">
                  <c:v>8.512860832250869</c:v>
                </c:pt>
                <c:pt idx="21">
                  <c:v>13.291181549407181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6-43EF-B137-1BB7FA8F1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88636416"/>
        <c:axId val="88654592"/>
      </c:barChart>
      <c:scatterChart>
        <c:scatterStyle val="lineMarker"/>
        <c:varyColors val="0"/>
        <c:ser>
          <c:idx val="1"/>
          <c:order val="1"/>
          <c:tx>
            <c:v>Wales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9.4405011655011653E-2"/>
                  <c:y val="-1.9812301587301587E-2"/>
                </c:manualLayout>
              </c:layout>
              <c:dLblPos val="r"/>
              <c:showLegendKey val="0"/>
              <c:showVal val="0"/>
              <c:showCatName val="1"/>
              <c:showSerName val="1"/>
              <c:showPercent val="0"/>
              <c:showBubbleSize val="0"/>
              <c:separator> =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26-43EF-B137-1BB7FA8F17B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26-43EF-B137-1BB7FA8F17B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26-43EF-B137-1BB7FA8F17B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26-43EF-B137-1BB7FA8F17B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26-43EF-B137-1BB7FA8F17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26-43EF-B137-1BB7FA8F17B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26-43EF-B137-1BB7FA8F17B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26-43EF-B137-1BB7FA8F17B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26-43EF-B137-1BB7FA8F17B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26-43EF-B137-1BB7FA8F17B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26-43EF-B137-1BB7FA8F17B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26-43EF-B137-1BB7FA8F17B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26-43EF-B137-1BB7FA8F17B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26-43EF-B137-1BB7FA8F17B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26-43EF-B137-1BB7FA8F17B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26-43EF-B137-1BB7FA8F17B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26-43EF-B137-1BB7FA8F17B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26-43EF-B137-1BB7FA8F17B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26-43EF-B137-1BB7FA8F17B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26-43EF-B137-1BB7FA8F17B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26-43EF-B137-1BB7FA8F17B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26-43EF-B137-1BB7FA8F17B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26-43EF-B137-1BB7FA8F17B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26-43EF-B137-1BB7FA8F17B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26-43EF-B137-1BB7FA8F17B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26-43EF-B137-1BB7FA8F17B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26-43EF-B137-1BB7FA8F17B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26-43EF-B137-1BB7FA8F17B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26-43EF-B137-1BB7FA8F17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26-43EF-B137-1BB7FA8F17B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26-43EF-B137-1BB7FA8F17B9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26-43EF-B137-1BB7FA8F17B9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26-43EF-B137-1BB7FA8F1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rgbClr val="C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1"/>
            <c:showSerName val="1"/>
            <c:showPercent val="0"/>
            <c:showBubbleSize val="0"/>
            <c:separator>=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Controls!$L$131:$L$163</c:f>
              <c:numCache>
                <c:formatCode>#,##0.0</c:formatCode>
                <c:ptCount val="33"/>
                <c:pt idx="0">
                  <c:v>13.541942959463107</c:v>
                </c:pt>
                <c:pt idx="1">
                  <c:v>13.541942959463107</c:v>
                </c:pt>
                <c:pt idx="2">
                  <c:v>13.541942959463107</c:v>
                </c:pt>
                <c:pt idx="3">
                  <c:v>13.541942959463107</c:v>
                </c:pt>
                <c:pt idx="4">
                  <c:v>13.541942959463107</c:v>
                </c:pt>
                <c:pt idx="5">
                  <c:v>13.541942959463107</c:v>
                </c:pt>
                <c:pt idx="6">
                  <c:v>13.541942959463107</c:v>
                </c:pt>
                <c:pt idx="7">
                  <c:v>13.541942959463107</c:v>
                </c:pt>
                <c:pt idx="8">
                  <c:v>13.541942959463107</c:v>
                </c:pt>
                <c:pt idx="9">
                  <c:v>13.541942959463107</c:v>
                </c:pt>
                <c:pt idx="10">
                  <c:v>13.541942959463107</c:v>
                </c:pt>
                <c:pt idx="11">
                  <c:v>13.541942959463107</c:v>
                </c:pt>
                <c:pt idx="12">
                  <c:v>13.541942959463107</c:v>
                </c:pt>
                <c:pt idx="13">
                  <c:v>13.541942959463107</c:v>
                </c:pt>
                <c:pt idx="14">
                  <c:v>13.541942959463107</c:v>
                </c:pt>
                <c:pt idx="15">
                  <c:v>13.541942959463107</c:v>
                </c:pt>
                <c:pt idx="16">
                  <c:v>13.541942959463107</c:v>
                </c:pt>
                <c:pt idx="17">
                  <c:v>13.541942959463107</c:v>
                </c:pt>
                <c:pt idx="18">
                  <c:v>13.541942959463107</c:v>
                </c:pt>
                <c:pt idx="19">
                  <c:v>13.541942959463107</c:v>
                </c:pt>
                <c:pt idx="20">
                  <c:v>13.541942959463107</c:v>
                </c:pt>
                <c:pt idx="21">
                  <c:v>13.541942959463107</c:v>
                </c:pt>
                <c:pt idx="22">
                  <c:v>13.541942959463107</c:v>
                </c:pt>
                <c:pt idx="23">
                  <c:v>13.541942959463107</c:v>
                </c:pt>
                <c:pt idx="24">
                  <c:v>13.541942959463107</c:v>
                </c:pt>
                <c:pt idx="25">
                  <c:v>13.541942959463107</c:v>
                </c:pt>
                <c:pt idx="26">
                  <c:v>13.541942959463107</c:v>
                </c:pt>
                <c:pt idx="27">
                  <c:v>13.541942959463107</c:v>
                </c:pt>
                <c:pt idx="28">
                  <c:v>13.541942959463107</c:v>
                </c:pt>
                <c:pt idx="29">
                  <c:v>13.541942959463107</c:v>
                </c:pt>
                <c:pt idx="30">
                  <c:v>13.541942959463107</c:v>
                </c:pt>
                <c:pt idx="31">
                  <c:v>13.541942959463107</c:v>
                </c:pt>
                <c:pt idx="32">
                  <c:v>13.541942959463107</c:v>
                </c:pt>
              </c:numCache>
            </c:numRef>
          </c:xVal>
          <c:yVal>
            <c:numRef>
              <c:f>Controls!$M$131:$M$163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1.5</c:v>
                </c:pt>
                <c:pt idx="3">
                  <c:v>2.5</c:v>
                </c:pt>
                <c:pt idx="4">
                  <c:v>3.5</c:v>
                </c:pt>
                <c:pt idx="5">
                  <c:v>4.5</c:v>
                </c:pt>
                <c:pt idx="6">
                  <c:v>5.5</c:v>
                </c:pt>
                <c:pt idx="7">
                  <c:v>6.5</c:v>
                </c:pt>
                <c:pt idx="8">
                  <c:v>7.5</c:v>
                </c:pt>
                <c:pt idx="9">
                  <c:v>8.5</c:v>
                </c:pt>
                <c:pt idx="10">
                  <c:v>9.5</c:v>
                </c:pt>
                <c:pt idx="11">
                  <c:v>10.5</c:v>
                </c:pt>
                <c:pt idx="12">
                  <c:v>11.5</c:v>
                </c:pt>
                <c:pt idx="13">
                  <c:v>12.5</c:v>
                </c:pt>
                <c:pt idx="14">
                  <c:v>13.5</c:v>
                </c:pt>
                <c:pt idx="15">
                  <c:v>14.5</c:v>
                </c:pt>
                <c:pt idx="16">
                  <c:v>15.5</c:v>
                </c:pt>
                <c:pt idx="17">
                  <c:v>16.5</c:v>
                </c:pt>
                <c:pt idx="18">
                  <c:v>17.5</c:v>
                </c:pt>
                <c:pt idx="19">
                  <c:v>18.5</c:v>
                </c:pt>
                <c:pt idx="20">
                  <c:v>19.5</c:v>
                </c:pt>
                <c:pt idx="21">
                  <c:v>20.5</c:v>
                </c:pt>
                <c:pt idx="22">
                  <c:v>21.5</c:v>
                </c:pt>
                <c:pt idx="23">
                  <c:v>22.5</c:v>
                </c:pt>
                <c:pt idx="24">
                  <c:v>23.5</c:v>
                </c:pt>
                <c:pt idx="25">
                  <c:v>24.5</c:v>
                </c:pt>
                <c:pt idx="26">
                  <c:v>25.5</c:v>
                </c:pt>
                <c:pt idx="27">
                  <c:v>26.5</c:v>
                </c:pt>
                <c:pt idx="28">
                  <c:v>27.5</c:v>
                </c:pt>
                <c:pt idx="29">
                  <c:v>28.5</c:v>
                </c:pt>
                <c:pt idx="30">
                  <c:v>29.5</c:v>
                </c:pt>
                <c:pt idx="31">
                  <c:v>30.5</c:v>
                </c:pt>
                <c:pt idx="32">
                  <c:v>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F926-43EF-B137-1BB7FA8F1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656128"/>
        <c:axId val="88657920"/>
      </c:scatterChart>
      <c:catAx>
        <c:axId val="88636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88654592"/>
        <c:crosses val="autoZero"/>
        <c:auto val="1"/>
        <c:lblAlgn val="ctr"/>
        <c:lblOffset val="200"/>
        <c:tickLblSkip val="1"/>
        <c:noMultiLvlLbl val="0"/>
      </c:catAx>
      <c:valAx>
        <c:axId val="88654592"/>
        <c:scaling>
          <c:orientation val="minMax"/>
          <c:max val="8"/>
          <c:min val="0"/>
        </c:scaling>
        <c:delete val="1"/>
        <c:axPos val="t"/>
        <c:numFmt formatCode="#,##0.0_ ;\-#,##0.0\ " sourceLinked="1"/>
        <c:majorTickMark val="out"/>
        <c:minorTickMark val="none"/>
        <c:tickLblPos val="none"/>
        <c:crossAx val="88636416"/>
        <c:crosses val="autoZero"/>
        <c:crossBetween val="between"/>
        <c:majorUnit val="10"/>
      </c:valAx>
      <c:valAx>
        <c:axId val="88656128"/>
        <c:scaling>
          <c:orientation val="minMax"/>
        </c:scaling>
        <c:delete val="0"/>
        <c:axPos val="t"/>
        <c:numFmt formatCode="#,##0.0" sourceLinked="1"/>
        <c:majorTickMark val="out"/>
        <c:minorTickMark val="none"/>
        <c:tickLblPos val="none"/>
        <c:spPr>
          <a:ln>
            <a:noFill/>
          </a:ln>
        </c:spPr>
        <c:crossAx val="88657920"/>
        <c:crosses val="autoZero"/>
        <c:crossBetween val="midCat"/>
      </c:valAx>
      <c:valAx>
        <c:axId val="88657920"/>
        <c:scaling>
          <c:orientation val="maxMin"/>
          <c:max val="31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88656128"/>
        <c:crosses val="autoZero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4286776816853681"/>
          <c:y val="0.16824308775164196"/>
          <c:w val="0.63971770284967577"/>
          <c:h val="0.76848788556206049"/>
        </c:manualLayout>
      </c:layout>
      <c:barChart>
        <c:barDir val="bar"/>
        <c:grouping val="clustered"/>
        <c:varyColors val="0"/>
        <c:ser>
          <c:idx val="0"/>
          <c:order val="0"/>
          <c:tx>
            <c:v>MLL</c:v>
          </c:tx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FFFFFF"/>
                    </a:solidFill>
                    <a:latin typeface="Verdana"/>
                    <a:ea typeface="Verdana"/>
                    <a:cs typeface="Verdana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Controls!$G$156:$G$162</c:f>
              <c:strCache>
                <c:ptCount val="7"/>
                <c:pt idx="0">
                  <c:v>Betsi Cadwaladr UHB</c:v>
                </c:pt>
                <c:pt idx="1">
                  <c:v>Powys tHB</c:v>
                </c:pt>
                <c:pt idx="2">
                  <c:v>Hywel Dda UHB</c:v>
                </c:pt>
                <c:pt idx="3">
                  <c:v>ABM UHB</c:v>
                </c:pt>
                <c:pt idx="4">
                  <c:v>Cardiff &amp; Vale UHB</c:v>
                </c:pt>
                <c:pt idx="5">
                  <c:v>Cwm Taf UHB</c:v>
                </c:pt>
                <c:pt idx="6">
                  <c:v>Aneurin Bevan UHB</c:v>
                </c:pt>
              </c:strCache>
            </c:strRef>
          </c:cat>
          <c:val>
            <c:numRef>
              <c:f>Controls!$J$156:$J$162</c:f>
              <c:numCache>
                <c:formatCode>#,##0.0_ ;\-#,##0.0\ </c:formatCode>
                <c:ptCount val="7"/>
                <c:pt idx="0">
                  <c:v>13.063641167832335</c:v>
                </c:pt>
                <c:pt idx="1">
                  <c:v>11.655790259647983</c:v>
                </c:pt>
                <c:pt idx="2">
                  <c:v>11.735302067483428</c:v>
                </c:pt>
                <c:pt idx="3">
                  <c:v>15.278702749055165</c:v>
                </c:pt>
                <c:pt idx="4">
                  <c:v>13.226066630590214</c:v>
                </c:pt>
                <c:pt idx="5">
                  <c:v>18.128672574212029</c:v>
                </c:pt>
                <c:pt idx="6">
                  <c:v>12.441798388613041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5-4445-BA61-4F1FB9E13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88668800"/>
        <c:axId val="89137536"/>
      </c:barChart>
      <c:scatterChart>
        <c:scatterStyle val="lineMarker"/>
        <c:varyColors val="0"/>
        <c:ser>
          <c:idx val="1"/>
          <c:order val="1"/>
          <c:tx>
            <c:v>Wales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5-4445-BA61-4F1FB9E13F5B}"/>
                </c:ext>
              </c:extLst>
            </c:dLbl>
            <c:dLbl>
              <c:idx val="1"/>
              <c:layout>
                <c:manualLayout>
                  <c:x val="-8.7386557886557317E-2"/>
                  <c:y val="-5.1425799284054365E-2"/>
                </c:manualLayout>
              </c:layout>
              <c:spPr/>
              <c:txPr>
                <a:bodyPr/>
                <a:lstStyle/>
                <a:p>
                  <a:pPr>
                    <a:defRPr sz="800" b="1">
                      <a:solidFill>
                        <a:srgbClr val="C00000"/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1"/>
              <c:showSerName val="1"/>
              <c:showPercent val="0"/>
              <c:showBubbleSize val="0"/>
              <c:separator> =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5-4445-BA61-4F1FB9E13F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5-4445-BA61-4F1FB9E13F5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5-4445-BA61-4F1FB9E13F5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5-4445-BA61-4F1FB9E13F5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5-4445-BA61-4F1FB9E13F5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85-4445-BA61-4F1FB9E13F5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85-4445-BA61-4F1FB9E13F5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85-4445-BA61-4F1FB9E13F5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85-4445-BA61-4F1FB9E13F5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85-4445-BA61-4F1FB9E13F5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85-4445-BA61-4F1FB9E13F5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85-4445-BA61-4F1FB9E13F5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85-4445-BA61-4F1FB9E13F5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85-4445-BA61-4F1FB9E13F5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85-4445-BA61-4F1FB9E13F5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85-4445-BA61-4F1FB9E13F5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85-4445-BA61-4F1FB9E13F5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85-4445-BA61-4F1FB9E13F5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85-4445-BA61-4F1FB9E13F5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85-4445-BA61-4F1FB9E13F5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85-4445-BA61-4F1FB9E13F5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85-4445-BA61-4F1FB9E13F5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85-4445-BA61-4F1FB9E13F5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85-4445-BA61-4F1FB9E13F5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85-4445-BA61-4F1FB9E13F5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85-4445-BA61-4F1FB9E13F5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85-4445-BA61-4F1FB9E13F5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85-4445-BA61-4F1FB9E13F5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85-4445-BA61-4F1FB9E13F5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85-4445-BA61-4F1FB9E13F5B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85-4445-BA61-4F1FB9E13F5B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85-4445-BA61-4F1FB9E13F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Controls!$L$131:$L$163</c:f>
              <c:numCache>
                <c:formatCode>#,##0.0</c:formatCode>
                <c:ptCount val="33"/>
                <c:pt idx="0">
                  <c:v>13.541942959463107</c:v>
                </c:pt>
                <c:pt idx="1">
                  <c:v>13.541942959463107</c:v>
                </c:pt>
                <c:pt idx="2">
                  <c:v>13.541942959463107</c:v>
                </c:pt>
                <c:pt idx="3">
                  <c:v>13.541942959463107</c:v>
                </c:pt>
                <c:pt idx="4">
                  <c:v>13.541942959463107</c:v>
                </c:pt>
                <c:pt idx="5">
                  <c:v>13.541942959463107</c:v>
                </c:pt>
                <c:pt idx="6">
                  <c:v>13.541942959463107</c:v>
                </c:pt>
                <c:pt idx="7">
                  <c:v>13.541942959463107</c:v>
                </c:pt>
                <c:pt idx="8">
                  <c:v>13.541942959463107</c:v>
                </c:pt>
                <c:pt idx="9">
                  <c:v>13.541942959463107</c:v>
                </c:pt>
                <c:pt idx="10">
                  <c:v>13.541942959463107</c:v>
                </c:pt>
                <c:pt idx="11">
                  <c:v>13.541942959463107</c:v>
                </c:pt>
                <c:pt idx="12">
                  <c:v>13.541942959463107</c:v>
                </c:pt>
                <c:pt idx="13">
                  <c:v>13.541942959463107</c:v>
                </c:pt>
                <c:pt idx="14">
                  <c:v>13.541942959463107</c:v>
                </c:pt>
                <c:pt idx="15">
                  <c:v>13.541942959463107</c:v>
                </c:pt>
                <c:pt idx="16">
                  <c:v>13.541942959463107</c:v>
                </c:pt>
                <c:pt idx="17">
                  <c:v>13.541942959463107</c:v>
                </c:pt>
                <c:pt idx="18">
                  <c:v>13.541942959463107</c:v>
                </c:pt>
                <c:pt idx="19">
                  <c:v>13.541942959463107</c:v>
                </c:pt>
                <c:pt idx="20">
                  <c:v>13.541942959463107</c:v>
                </c:pt>
                <c:pt idx="21">
                  <c:v>13.541942959463107</c:v>
                </c:pt>
                <c:pt idx="22">
                  <c:v>13.541942959463107</c:v>
                </c:pt>
                <c:pt idx="23">
                  <c:v>13.541942959463107</c:v>
                </c:pt>
                <c:pt idx="24">
                  <c:v>13.541942959463107</c:v>
                </c:pt>
                <c:pt idx="25">
                  <c:v>13.541942959463107</c:v>
                </c:pt>
                <c:pt idx="26">
                  <c:v>13.541942959463107</c:v>
                </c:pt>
                <c:pt idx="27">
                  <c:v>13.541942959463107</c:v>
                </c:pt>
                <c:pt idx="28">
                  <c:v>13.541942959463107</c:v>
                </c:pt>
                <c:pt idx="29">
                  <c:v>13.541942959463107</c:v>
                </c:pt>
                <c:pt idx="30">
                  <c:v>13.541942959463107</c:v>
                </c:pt>
                <c:pt idx="31">
                  <c:v>13.541942959463107</c:v>
                </c:pt>
                <c:pt idx="32">
                  <c:v>13.541942959463107</c:v>
                </c:pt>
              </c:numCache>
            </c:numRef>
          </c:xVal>
          <c:yVal>
            <c:numRef>
              <c:f>Controls!$U$94:$U$126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1.5</c:v>
                </c:pt>
                <c:pt idx="3">
                  <c:v>2.5</c:v>
                </c:pt>
                <c:pt idx="4">
                  <c:v>3.5</c:v>
                </c:pt>
                <c:pt idx="5">
                  <c:v>4.5</c:v>
                </c:pt>
                <c:pt idx="6">
                  <c:v>5.5</c:v>
                </c:pt>
                <c:pt idx="7">
                  <c:v>6.5</c:v>
                </c:pt>
                <c:pt idx="8">
                  <c:v>7.5</c:v>
                </c:pt>
                <c:pt idx="9">
                  <c:v>8.5</c:v>
                </c:pt>
                <c:pt idx="10">
                  <c:v>9.5</c:v>
                </c:pt>
                <c:pt idx="11">
                  <c:v>10.5</c:v>
                </c:pt>
                <c:pt idx="12">
                  <c:v>11.5</c:v>
                </c:pt>
                <c:pt idx="13">
                  <c:v>12.5</c:v>
                </c:pt>
                <c:pt idx="14">
                  <c:v>13.5</c:v>
                </c:pt>
                <c:pt idx="15">
                  <c:v>14.5</c:v>
                </c:pt>
                <c:pt idx="16">
                  <c:v>15.5</c:v>
                </c:pt>
                <c:pt idx="17">
                  <c:v>16.5</c:v>
                </c:pt>
                <c:pt idx="18">
                  <c:v>17.5</c:v>
                </c:pt>
                <c:pt idx="19">
                  <c:v>18.5</c:v>
                </c:pt>
                <c:pt idx="20">
                  <c:v>19.5</c:v>
                </c:pt>
                <c:pt idx="21">
                  <c:v>20.5</c:v>
                </c:pt>
                <c:pt idx="22">
                  <c:v>21.5</c:v>
                </c:pt>
                <c:pt idx="23">
                  <c:v>22.5</c:v>
                </c:pt>
                <c:pt idx="24">
                  <c:v>23.5</c:v>
                </c:pt>
                <c:pt idx="25">
                  <c:v>24.5</c:v>
                </c:pt>
                <c:pt idx="26">
                  <c:v>25.5</c:v>
                </c:pt>
                <c:pt idx="27">
                  <c:v>26.5</c:v>
                </c:pt>
                <c:pt idx="28">
                  <c:v>27.5</c:v>
                </c:pt>
                <c:pt idx="29">
                  <c:v>28.5</c:v>
                </c:pt>
                <c:pt idx="30">
                  <c:v>29.5</c:v>
                </c:pt>
                <c:pt idx="31">
                  <c:v>30.5</c:v>
                </c:pt>
                <c:pt idx="32">
                  <c:v>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4285-4445-BA61-4F1FB9E13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139072"/>
        <c:axId val="89140608"/>
      </c:scatterChart>
      <c:catAx>
        <c:axId val="886688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89137536"/>
        <c:crosses val="autoZero"/>
        <c:auto val="1"/>
        <c:lblAlgn val="ctr"/>
        <c:lblOffset val="200"/>
        <c:tickLblSkip val="1"/>
        <c:noMultiLvlLbl val="0"/>
      </c:catAx>
      <c:valAx>
        <c:axId val="89137536"/>
        <c:scaling>
          <c:orientation val="minMax"/>
          <c:max val="8"/>
          <c:min val="0"/>
        </c:scaling>
        <c:delete val="1"/>
        <c:axPos val="t"/>
        <c:numFmt formatCode="#,##0.0_ ;\-#,##0.0\ " sourceLinked="1"/>
        <c:majorTickMark val="out"/>
        <c:minorTickMark val="none"/>
        <c:tickLblPos val="none"/>
        <c:crossAx val="88668800"/>
        <c:crosses val="autoZero"/>
        <c:crossBetween val="between"/>
        <c:majorUnit val="10"/>
      </c:valAx>
      <c:valAx>
        <c:axId val="89139072"/>
        <c:scaling>
          <c:orientation val="minMax"/>
        </c:scaling>
        <c:delete val="0"/>
        <c:axPos val="t"/>
        <c:numFmt formatCode="#,##0.0" sourceLinked="1"/>
        <c:majorTickMark val="out"/>
        <c:minorTickMark val="none"/>
        <c:tickLblPos val="none"/>
        <c:spPr>
          <a:ln>
            <a:noFill/>
          </a:ln>
        </c:spPr>
        <c:crossAx val="89140608"/>
        <c:crosses val="autoZero"/>
        <c:crossBetween val="midCat"/>
      </c:valAx>
      <c:valAx>
        <c:axId val="89140608"/>
        <c:scaling>
          <c:orientation val="maxMin"/>
          <c:max val="31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89139072"/>
        <c:crosses val="autoZero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List" dx="16" fmlaLink="Controls!$B$54" fmlaRange="Controls!$B$49:$B$51" noThreeD="1" sel="3" val="0"/>
</file>

<file path=xl/ctrlProps/ctrlProp10.xml><?xml version="1.0" encoding="utf-8"?>
<formControlPr xmlns="http://schemas.microsoft.com/office/spreadsheetml/2009/9/main" objectType="List" dx="16" fmlaLink="Controls!$B$67" fmlaRange="Controls!$B$62:$B$64" noThreeD="1" sel="3" val="0"/>
</file>

<file path=xl/ctrlProps/ctrlProp11.xml><?xml version="1.0" encoding="utf-8"?>
<formControlPr xmlns="http://schemas.microsoft.com/office/spreadsheetml/2009/9/main" objectType="List" dx="16" fmlaLink="Controls!$B$74" fmlaRange="Controls!$B$70:$B$71" noThreeD="1" sel="2" val="0"/>
</file>

<file path=xl/ctrlProps/ctrlProp12.xml><?xml version="1.0" encoding="utf-8"?>
<formControlPr xmlns="http://schemas.microsoft.com/office/spreadsheetml/2009/9/main" objectType="List" dx="16" fmlaLink="Controls!$B$74" fmlaRange="Controls!$B$70:$B$71" noThreeD="1" sel="2" val="0"/>
</file>

<file path=xl/ctrlProps/ctrlProp2.xml><?xml version="1.0" encoding="utf-8"?>
<formControlPr xmlns="http://schemas.microsoft.com/office/spreadsheetml/2009/9/main" objectType="List" dx="16" fmlaLink="Controls!$B$36" fmlaRange="Controls!$B$6:$B$33" noThreeD="1" sel="17" val="0"/>
</file>

<file path=xl/ctrlProps/ctrlProp3.xml><?xml version="1.0" encoding="utf-8"?>
<formControlPr xmlns="http://schemas.microsoft.com/office/spreadsheetml/2009/9/main" objectType="List" dx="16" fmlaLink="Controls!$B$67" fmlaRange="Controls!$B$62:$B$64" noThreeD="1" sel="3" val="0"/>
</file>

<file path=xl/ctrlProps/ctrlProp4.xml><?xml version="1.0" encoding="utf-8"?>
<formControlPr xmlns="http://schemas.microsoft.com/office/spreadsheetml/2009/9/main" objectType="List" dx="16" fmlaLink="Controls!$B$36" fmlaRange="Controls!$B$6:$B$33" noThreeD="1" sel="17" val="0"/>
</file>

<file path=xl/ctrlProps/ctrlProp5.xml><?xml version="1.0" encoding="utf-8"?>
<formControlPr xmlns="http://schemas.microsoft.com/office/spreadsheetml/2009/9/main" objectType="List" dx="16" fmlaLink="Controls!$B$56" fmlaRange="Controls!$B$43:$B$48" noThreeD="1" sel="3" val="0"/>
</file>

<file path=xl/ctrlProps/ctrlProp6.xml><?xml version="1.0" encoding="utf-8"?>
<formControlPr xmlns="http://schemas.microsoft.com/office/spreadsheetml/2009/9/main" objectType="List" dx="16" fmlaLink="Controls!$B$67" fmlaRange="Controls!$B$62:$B$64" noThreeD="1" sel="3" val="0"/>
</file>

<file path=xl/ctrlProps/ctrlProp7.xml><?xml version="1.0" encoding="utf-8"?>
<formControlPr xmlns="http://schemas.microsoft.com/office/spreadsheetml/2009/9/main" objectType="List" dx="16" fmlaLink="Controls!$B$58" fmlaRange="Controls!$B$40:$B$51" noThreeD="1" sel="6" val="0"/>
</file>

<file path=xl/ctrlProps/ctrlProp8.xml><?xml version="1.0" encoding="utf-8"?>
<formControlPr xmlns="http://schemas.microsoft.com/office/spreadsheetml/2009/9/main" objectType="List" dx="16" fmlaLink="Controls!$B$67" fmlaRange="Controls!$B$62:$B$64" noThreeD="1" sel="3" val="0"/>
</file>

<file path=xl/ctrlProps/ctrlProp9.xml><?xml version="1.0" encoding="utf-8"?>
<formControlPr xmlns="http://schemas.microsoft.com/office/spreadsheetml/2009/9/main" objectType="List" dx="16" fmlaLink="Controls!$B$58" fmlaRange="Controls!$B$40:$B$51" noThreeD="1" sel="6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Data guide'!A1"/><Relationship Id="rId13" Type="http://schemas.openxmlformats.org/officeDocument/2006/relationships/image" Target="../media/image7.jpeg"/><Relationship Id="rId18" Type="http://schemas.openxmlformats.org/officeDocument/2006/relationships/image" Target="../media/image10.jpeg"/><Relationship Id="rId3" Type="http://schemas.openxmlformats.org/officeDocument/2006/relationships/image" Target="../media/image2.jpeg"/><Relationship Id="rId7" Type="http://schemas.openxmlformats.org/officeDocument/2006/relationships/image" Target="../media/image4.jpeg"/><Relationship Id="rId12" Type="http://schemas.openxmlformats.org/officeDocument/2006/relationships/hyperlink" Target="#'LA Comparison'!A1"/><Relationship Id="rId17" Type="http://schemas.openxmlformats.org/officeDocument/2006/relationships/image" Target="../media/image9.jpeg"/><Relationship Id="rId2" Type="http://schemas.openxmlformats.org/officeDocument/2006/relationships/hyperlink" Target="#'Trends - Mortality'!A1"/><Relationship Id="rId16" Type="http://schemas.openxmlformats.org/officeDocument/2006/relationships/hyperlink" Target="#'MLL_LA Comparison'!A1"/><Relationship Id="rId1" Type="http://schemas.openxmlformats.org/officeDocument/2006/relationships/image" Target="../media/image1.jpeg"/><Relationship Id="rId6" Type="http://schemas.openxmlformats.org/officeDocument/2006/relationships/hyperlink" Target="#'Copy tables and charts'!A1"/><Relationship Id="rId11" Type="http://schemas.openxmlformats.org/officeDocument/2006/relationships/image" Target="../media/image6.jpeg"/><Relationship Id="rId5" Type="http://schemas.openxmlformats.org/officeDocument/2006/relationships/image" Target="../media/image3.jpeg"/><Relationship Id="rId15" Type="http://schemas.openxmlformats.org/officeDocument/2006/relationships/image" Target="../media/image8.jpeg"/><Relationship Id="rId10" Type="http://schemas.openxmlformats.org/officeDocument/2006/relationships/hyperlink" Target="#'HB Comparison'!A1"/><Relationship Id="rId4" Type="http://schemas.openxmlformats.org/officeDocument/2006/relationships/hyperlink" Target="#'Trends - Admissions'!A1"/><Relationship Id="rId9" Type="http://schemas.openxmlformats.org/officeDocument/2006/relationships/image" Target="../media/image5.jpeg"/><Relationship Id="rId14" Type="http://schemas.openxmlformats.org/officeDocument/2006/relationships/hyperlink" Target="#'MLL_HB Comparison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hyperlink" Target="#Contents!A1"/><Relationship Id="rId1" Type="http://schemas.openxmlformats.org/officeDocument/2006/relationships/chart" Target="../charts/chart4.xml"/><Relationship Id="rId4" Type="http://schemas.openxmlformats.org/officeDocument/2006/relationships/image" Target="../media/image10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hyperlink" Target="#Contents!A1"/><Relationship Id="rId1" Type="http://schemas.openxmlformats.org/officeDocument/2006/relationships/chart" Target="../charts/chart5.xml"/><Relationship Id="rId4" Type="http://schemas.openxmlformats.org/officeDocument/2006/relationships/image" Target="../media/image10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hyperlink" Target="#Contents!A1"/><Relationship Id="rId1" Type="http://schemas.openxmlformats.org/officeDocument/2006/relationships/chart" Target="../charts/chart6.xml"/><Relationship Id="rId4" Type="http://schemas.openxmlformats.org/officeDocument/2006/relationships/image" Target="../media/image1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11.jpeg"/><Relationship Id="rId1" Type="http://schemas.openxmlformats.org/officeDocument/2006/relationships/hyperlink" Target="#Contents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7" Type="http://schemas.openxmlformats.org/officeDocument/2006/relationships/image" Target="../media/image10.jpe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1.jpeg"/><Relationship Id="rId5" Type="http://schemas.openxmlformats.org/officeDocument/2006/relationships/hyperlink" Target="#Contents!A1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hyperlink" Target="#Contents!A1"/><Relationship Id="rId1" Type="http://schemas.openxmlformats.org/officeDocument/2006/relationships/chart" Target="../charts/chart1.xml"/><Relationship Id="rId4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hyperlink" Target="#Contents!A1"/><Relationship Id="rId1" Type="http://schemas.openxmlformats.org/officeDocument/2006/relationships/chart" Target="../charts/chart2.xml"/><Relationship Id="rId4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hyperlink" Target="#Contents!A1"/><Relationship Id="rId1" Type="http://schemas.openxmlformats.org/officeDocument/2006/relationships/chart" Target="../charts/chart3.xml"/><Relationship Id="rId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1095374</xdr:colOff>
      <xdr:row>7</xdr:row>
      <xdr:rowOff>38100</xdr:rowOff>
    </xdr:from>
    <xdr:to>
      <xdr:col>6</xdr:col>
      <xdr:colOff>247650</xdr:colOff>
      <xdr:row>11</xdr:row>
      <xdr:rowOff>152400</xdr:rowOff>
    </xdr:to>
    <xdr:sp macro="" textlink="">
      <xdr:nvSpPr>
        <xdr:cNvPr id="3" name="TextBox 2"/>
        <xdr:cNvSpPr txBox="1"/>
      </xdr:nvSpPr>
      <xdr:spPr>
        <a:xfrm>
          <a:off x="1095374" y="1171575"/>
          <a:ext cx="7781926" cy="762000"/>
        </a:xfrm>
        <a:prstGeom prst="rect">
          <a:avLst/>
        </a:prstGeom>
        <a:solidFill>
          <a:srgbClr val="F2F7F7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n-GB" sz="1400" b="0">
              <a:solidFill>
                <a:schemeClr val="accent1">
                  <a:lumMod val="50000"/>
                </a:schemeClr>
              </a:solidFill>
              <a:latin typeface="Verdana" pitchFamily="34" charset="0"/>
            </a:rPr>
            <a:t>Please select from the following options:</a:t>
          </a:r>
        </a:p>
      </xdr:txBody>
    </xdr:sp>
    <xdr:clientData/>
  </xdr:twoCellAnchor>
  <xdr:twoCellAnchor editAs="oneCell">
    <xdr:from>
      <xdr:col>0</xdr:col>
      <xdr:colOff>1178311</xdr:colOff>
      <xdr:row>11</xdr:row>
      <xdr:rowOff>180975</xdr:rowOff>
    </xdr:from>
    <xdr:to>
      <xdr:col>1</xdr:col>
      <xdr:colOff>3139652</xdr:colOff>
      <xdr:row>23</xdr:row>
      <xdr:rowOff>333375</xdr:rowOff>
    </xdr:to>
    <xdr:pic>
      <xdr:nvPicPr>
        <xdr:cNvPr id="4" name="Picture 3" descr="BeerMap_profiletext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8311" y="1962150"/>
          <a:ext cx="3180541" cy="3638550"/>
        </a:xfrm>
        <a:prstGeom prst="rect">
          <a:avLst/>
        </a:prstGeom>
      </xdr:spPr>
    </xdr:pic>
    <xdr:clientData/>
  </xdr:twoCellAnchor>
  <xdr:twoCellAnchor editAs="oneCell">
    <xdr:from>
      <xdr:col>1</xdr:col>
      <xdr:colOff>3424409</xdr:colOff>
      <xdr:row>11</xdr:row>
      <xdr:rowOff>190500</xdr:rowOff>
    </xdr:from>
    <xdr:to>
      <xdr:col>2</xdr:col>
      <xdr:colOff>356296</xdr:colOff>
      <xdr:row>13</xdr:row>
      <xdr:rowOff>152399</xdr:rowOff>
    </xdr:to>
    <xdr:pic>
      <xdr:nvPicPr>
        <xdr:cNvPr id="7" name="Picture 6" descr="Table_and_chart(6).jpg">
          <a:hlinkClick xmlns:r="http://schemas.openxmlformats.org/officeDocument/2006/relationships" r:id="rId2" tooltip="Mortality trends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43609" y="1971675"/>
          <a:ext cx="1761062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3424408</xdr:colOff>
      <xdr:row>14</xdr:row>
      <xdr:rowOff>28575</xdr:rowOff>
    </xdr:from>
    <xdr:to>
      <xdr:col>2</xdr:col>
      <xdr:colOff>356295</xdr:colOff>
      <xdr:row>15</xdr:row>
      <xdr:rowOff>209549</xdr:rowOff>
    </xdr:to>
    <xdr:pic>
      <xdr:nvPicPr>
        <xdr:cNvPr id="8" name="Picture 7" descr="Table_and_chart(6).jpg">
          <a:hlinkClick xmlns:r="http://schemas.openxmlformats.org/officeDocument/2006/relationships" r:id="rId4" tooltip="Hospital admission trends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643608" y="2428875"/>
          <a:ext cx="1761062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3424408</xdr:colOff>
      <xdr:row>21</xdr:row>
      <xdr:rowOff>200025</xdr:rowOff>
    </xdr:from>
    <xdr:to>
      <xdr:col>2</xdr:col>
      <xdr:colOff>356295</xdr:colOff>
      <xdr:row>22</xdr:row>
      <xdr:rowOff>200024</xdr:rowOff>
    </xdr:to>
    <xdr:pic>
      <xdr:nvPicPr>
        <xdr:cNvPr id="9" name="Picture 8" descr="Table_and_chart(6).jpg">
          <a:hlinkClick xmlns:r="http://schemas.openxmlformats.org/officeDocument/2006/relationships" r:id="rId6" tooltip="Copying tables and charts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643608" y="4743450"/>
          <a:ext cx="1761062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3424408</xdr:colOff>
      <xdr:row>22</xdr:row>
      <xdr:rowOff>295275</xdr:rowOff>
    </xdr:from>
    <xdr:to>
      <xdr:col>2</xdr:col>
      <xdr:colOff>356295</xdr:colOff>
      <xdr:row>23</xdr:row>
      <xdr:rowOff>333374</xdr:rowOff>
    </xdr:to>
    <xdr:pic>
      <xdr:nvPicPr>
        <xdr:cNvPr id="10" name="Picture 9" descr="Table_and_chart(6).jpg">
          <a:hlinkClick xmlns:r="http://schemas.openxmlformats.org/officeDocument/2006/relationships" r:id="rId8" tooltip="Data guide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643608" y="5219700"/>
          <a:ext cx="1761062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3424409</xdr:colOff>
      <xdr:row>15</xdr:row>
      <xdr:rowOff>285750</xdr:rowOff>
    </xdr:from>
    <xdr:to>
      <xdr:col>2</xdr:col>
      <xdr:colOff>356296</xdr:colOff>
      <xdr:row>16</xdr:row>
      <xdr:rowOff>285749</xdr:rowOff>
    </xdr:to>
    <xdr:pic>
      <xdr:nvPicPr>
        <xdr:cNvPr id="11" name="Picture 10" descr="Table_and_chart(6).jpg">
          <a:hlinkClick xmlns:r="http://schemas.openxmlformats.org/officeDocument/2006/relationships" r:id="rId10" tooltip="Health board comparison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643609" y="2886075"/>
          <a:ext cx="1761062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3424408</xdr:colOff>
      <xdr:row>17</xdr:row>
      <xdr:rowOff>0</xdr:rowOff>
    </xdr:from>
    <xdr:to>
      <xdr:col>2</xdr:col>
      <xdr:colOff>356295</xdr:colOff>
      <xdr:row>18</xdr:row>
      <xdr:rowOff>19049</xdr:rowOff>
    </xdr:to>
    <xdr:pic>
      <xdr:nvPicPr>
        <xdr:cNvPr id="12" name="Picture 11" descr="Table_and_chart(6).jpg">
          <a:hlinkClick xmlns:r="http://schemas.openxmlformats.org/officeDocument/2006/relationships" r:id="rId12" tooltip="Local authority comparison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643608" y="3343275"/>
          <a:ext cx="1761062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3424409</xdr:colOff>
      <xdr:row>18</xdr:row>
      <xdr:rowOff>95250</xdr:rowOff>
    </xdr:from>
    <xdr:to>
      <xdr:col>2</xdr:col>
      <xdr:colOff>356296</xdr:colOff>
      <xdr:row>19</xdr:row>
      <xdr:rowOff>257174</xdr:rowOff>
    </xdr:to>
    <xdr:pic>
      <xdr:nvPicPr>
        <xdr:cNvPr id="13" name="Picture 12" descr="Table_and_chart(6).jpg">
          <a:hlinkClick xmlns:r="http://schemas.openxmlformats.org/officeDocument/2006/relationships" r:id="rId14" tooltip="HB comparison Months of life lost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643609" y="3800475"/>
          <a:ext cx="1761062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3424408</xdr:colOff>
      <xdr:row>19</xdr:row>
      <xdr:rowOff>342900</xdr:rowOff>
    </xdr:from>
    <xdr:to>
      <xdr:col>2</xdr:col>
      <xdr:colOff>356295</xdr:colOff>
      <xdr:row>21</xdr:row>
      <xdr:rowOff>104774</xdr:rowOff>
    </xdr:to>
    <xdr:pic>
      <xdr:nvPicPr>
        <xdr:cNvPr id="14" name="Picture 13" descr="Table_and_chart(6).jpg">
          <a:hlinkClick xmlns:r="http://schemas.openxmlformats.org/officeDocument/2006/relationships" r:id="rId16" tooltip="LA comparison Months of life lost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643608" y="4267200"/>
          <a:ext cx="1761062" cy="3809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21</xdr:col>
      <xdr:colOff>227838</xdr:colOff>
      <xdr:row>6</xdr:row>
      <xdr:rowOff>107442</xdr:rowOff>
    </xdr:to>
    <xdr:grpSp>
      <xdr:nvGrpSpPr>
        <xdr:cNvPr id="16" name="Group 15"/>
        <xdr:cNvGrpSpPr/>
      </xdr:nvGrpSpPr>
      <xdr:grpSpPr>
        <a:xfrm>
          <a:off x="0" y="0"/>
          <a:ext cx="18001488" cy="1078992"/>
          <a:chOff x="0" y="6657975"/>
          <a:chExt cx="18001488" cy="1078992"/>
        </a:xfrm>
      </xdr:grpSpPr>
      <xdr:pic>
        <xdr:nvPicPr>
          <xdr:cNvPr id="15" name="Picture 14" descr="FinalBannerGradient_lighter_3cm_50wide_AG.jpg"/>
          <xdr:cNvPicPr>
            <a:picLocks noChangeAspect="1"/>
          </xdr:cNvPicPr>
        </xdr:nvPicPr>
        <xdr:blipFill>
          <a:blip xmlns:r="http://schemas.openxmlformats.org/officeDocument/2006/relationships" r:embed="rId18" cstate="print"/>
          <a:stretch>
            <a:fillRect/>
          </a:stretch>
        </xdr:blipFill>
        <xdr:spPr>
          <a:xfrm>
            <a:off x="0" y="6657975"/>
            <a:ext cx="18001488" cy="1078992"/>
          </a:xfrm>
          <a:prstGeom prst="rect">
            <a:avLst/>
          </a:prstGeom>
        </xdr:spPr>
      </xdr:pic>
      <xdr:sp macro="" textlink="">
        <xdr:nvSpPr>
          <xdr:cNvPr id="6" name="TextBox 5"/>
          <xdr:cNvSpPr txBox="1"/>
        </xdr:nvSpPr>
        <xdr:spPr>
          <a:xfrm>
            <a:off x="3686174" y="6696075"/>
            <a:ext cx="4562476" cy="1019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2000" b="0">
                <a:solidFill>
                  <a:schemeClr val="bg1"/>
                </a:solidFill>
                <a:latin typeface="Verdana" pitchFamily="34" charset="0"/>
                <a:ea typeface="+mn-ea"/>
                <a:cs typeface="+mn-cs"/>
              </a:rPr>
              <a:t>Alcohol indicators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180974</xdr:colOff>
      <xdr:row>6</xdr:row>
      <xdr:rowOff>136524</xdr:rowOff>
    </xdr:from>
    <xdr:to>
      <xdr:col>14</xdr:col>
      <xdr:colOff>109274</xdr:colOff>
      <xdr:row>22</xdr:row>
      <xdr:rowOff>33249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6</xdr:row>
      <xdr:rowOff>209549</xdr:rowOff>
    </xdr:from>
    <xdr:to>
      <xdr:col>3</xdr:col>
      <xdr:colOff>28575</xdr:colOff>
      <xdr:row>19</xdr:row>
      <xdr:rowOff>209550</xdr:rowOff>
    </xdr:to>
    <xdr:sp macro="" textlink="">
      <xdr:nvSpPr>
        <xdr:cNvPr id="16" name="Rectangle 15"/>
        <xdr:cNvSpPr/>
      </xdr:nvSpPr>
      <xdr:spPr>
        <a:xfrm>
          <a:off x="9525" y="1285874"/>
          <a:ext cx="2647950" cy="2857501"/>
        </a:xfrm>
        <a:prstGeom prst="rect">
          <a:avLst/>
        </a:prstGeom>
        <a:solidFill>
          <a:schemeClr val="bg1">
            <a:lumMod val="8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0</xdr:col>
      <xdr:colOff>9525</xdr:colOff>
      <xdr:row>9</xdr:row>
      <xdr:rowOff>0</xdr:rowOff>
    </xdr:from>
    <xdr:to>
      <xdr:col>1</xdr:col>
      <xdr:colOff>1714500</xdr:colOff>
      <xdr:row>10</xdr:row>
      <xdr:rowOff>136525</xdr:rowOff>
    </xdr:to>
    <xdr:sp macro="" textlink="">
      <xdr:nvSpPr>
        <xdr:cNvPr id="17" name="TextBox 16"/>
        <xdr:cNvSpPr txBox="1"/>
      </xdr:nvSpPr>
      <xdr:spPr>
        <a:xfrm>
          <a:off x="9525" y="1809750"/>
          <a:ext cx="1905000" cy="193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1000" b="1">
              <a:solidFill>
                <a:schemeClr val="accent1">
                  <a:lumMod val="50000"/>
                </a:schemeClr>
              </a:solidFill>
              <a:latin typeface="Verdana" pitchFamily="34" charset="0"/>
            </a:rPr>
            <a:t>Choose parameters:</a:t>
          </a:r>
        </a:p>
      </xdr:txBody>
    </xdr:sp>
    <xdr:clientData/>
  </xdr:twoCellAnchor>
  <xdr:twoCellAnchor editAs="oneCell">
    <xdr:from>
      <xdr:col>0</xdr:col>
      <xdr:colOff>76200</xdr:colOff>
      <xdr:row>7</xdr:row>
      <xdr:rowOff>66675</xdr:rowOff>
    </xdr:from>
    <xdr:to>
      <xdr:col>1</xdr:col>
      <xdr:colOff>1428749</xdr:colOff>
      <xdr:row>7</xdr:row>
      <xdr:rowOff>397142</xdr:rowOff>
    </xdr:to>
    <xdr:pic>
      <xdr:nvPicPr>
        <xdr:cNvPr id="11" name="Picture 10" descr="Back_to_contents.jpg">
          <a:hlinkClick xmlns:r="http://schemas.openxmlformats.org/officeDocument/2006/relationships" r:id="rId2" tooltip="Back to contents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" y="1352550"/>
          <a:ext cx="1552574" cy="330467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28</xdr:col>
      <xdr:colOff>380238</xdr:colOff>
      <xdr:row>6</xdr:row>
      <xdr:rowOff>2667</xdr:rowOff>
    </xdr:to>
    <xdr:grpSp>
      <xdr:nvGrpSpPr>
        <xdr:cNvPr id="13" name="Group 12"/>
        <xdr:cNvGrpSpPr/>
      </xdr:nvGrpSpPr>
      <xdr:grpSpPr>
        <a:xfrm>
          <a:off x="0" y="0"/>
          <a:ext cx="17582388" cy="1078992"/>
          <a:chOff x="200025" y="6162675"/>
          <a:chExt cx="18001488" cy="1078992"/>
        </a:xfrm>
      </xdr:grpSpPr>
      <xdr:pic>
        <xdr:nvPicPr>
          <xdr:cNvPr id="12" name="Picture 11" descr="FinalBannerGradient_lighter_3cm_50wide_AG.jpg"/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200025" y="6162675"/>
            <a:ext cx="18001488" cy="1078992"/>
          </a:xfrm>
          <a:prstGeom prst="rect">
            <a:avLst/>
          </a:prstGeom>
        </xdr:spPr>
      </xdr:pic>
      <xdr:sp macro="" textlink="">
        <xdr:nvSpPr>
          <xdr:cNvPr id="3" name="TextBox 2"/>
          <xdr:cNvSpPr txBox="1"/>
        </xdr:nvSpPr>
        <xdr:spPr>
          <a:xfrm>
            <a:off x="4162425" y="6172200"/>
            <a:ext cx="3768725" cy="1019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2000" b="0">
                <a:solidFill>
                  <a:schemeClr val="bg1"/>
                </a:solidFill>
                <a:latin typeface="Verdana" pitchFamily="34" charset="0"/>
                <a:ea typeface="+mn-ea"/>
                <a:cs typeface="+mn-cs"/>
              </a:rPr>
              <a:t>Alcohol indicators:</a:t>
            </a:r>
          </a:p>
          <a:p>
            <a:pPr algn="ctr">
              <a:spcBef>
                <a:spcPts val="600"/>
              </a:spcBef>
            </a:pPr>
            <a:r>
              <a:rPr lang="en-GB" sz="2000" b="0">
                <a:solidFill>
                  <a:schemeClr val="bg1"/>
                </a:solidFill>
                <a:latin typeface="Verdana" pitchFamily="34" charset="0"/>
                <a:ea typeface="+mn-ea"/>
                <a:cs typeface="+mn-cs"/>
              </a:rPr>
              <a:t>health board comparison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10</xdr:row>
          <xdr:rowOff>171450</xdr:rowOff>
        </xdr:from>
        <xdr:to>
          <xdr:col>2</xdr:col>
          <xdr:colOff>447675</xdr:colOff>
          <xdr:row>17</xdr:row>
          <xdr:rowOff>57150</xdr:rowOff>
        </xdr:to>
        <xdr:sp macro="" textlink="">
          <xdr:nvSpPr>
            <xdr:cNvPr id="10242" name="List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17</xdr:row>
          <xdr:rowOff>142875</xdr:rowOff>
        </xdr:from>
        <xdr:to>
          <xdr:col>1</xdr:col>
          <xdr:colOff>647700</xdr:colOff>
          <xdr:row>19</xdr:row>
          <xdr:rowOff>123825</xdr:rowOff>
        </xdr:to>
        <xdr:sp macro="" textlink="">
          <xdr:nvSpPr>
            <xdr:cNvPr id="10243" name="List Box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0.03234</cdr:y>
    </cdr:from>
    <cdr:to>
      <cdr:x>1</cdr:x>
      <cdr:y>0.17557</cdr:y>
    </cdr:to>
    <cdr:sp macro="" textlink="Controls!$I$76">
      <cdr:nvSpPr>
        <cdr:cNvPr id="3" name="TextBox 1"/>
        <cdr:cNvSpPr txBox="1"/>
      </cdr:nvSpPr>
      <cdr:spPr>
        <a:xfrm xmlns:a="http://schemas.openxmlformats.org/drawingml/2006/main">
          <a:off x="0" y="104775"/>
          <a:ext cx="5148000" cy="4640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02188814-3D3F-4080-9E68-CB5CCDCCE996}" type="TxLink">
            <a:rPr lang="en-US" sz="900" b="1" i="0" u="none" strike="noStrike">
              <a:solidFill>
                <a:srgbClr val="000000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pPr/>
            <a:t>Alcohol-attributable hospital admissions (person-based, narrow), European age-standardised rate per 100,000*, persons, all ages, Wales health boards, financial year 2012/13</a:t>
          </a:fld>
          <a:endParaRPr lang="en-GB" sz="900" b="1">
            <a:latin typeface="Verdana" pitchFamily="34" charset="0"/>
            <a:ea typeface="Verdana" pitchFamily="34" charset="0"/>
            <a:cs typeface="Verdana" pitchFamily="34" charset="0"/>
          </a:endParaRPr>
        </a:p>
      </cdr:txBody>
    </cdr:sp>
  </cdr:relSizeAnchor>
  <cdr:relSizeAnchor xmlns:cdr="http://schemas.openxmlformats.org/drawingml/2006/chartDrawing">
    <cdr:from>
      <cdr:x>0.01296</cdr:x>
      <cdr:y>0.15272</cdr:y>
    </cdr:from>
    <cdr:to>
      <cdr:x>0.99582</cdr:x>
      <cdr:y>0.2022</cdr:y>
    </cdr:to>
    <cdr:sp macro="" textlink="Controls!$I$79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flipV="1">
          <a:off x="66718" y="494810"/>
          <a:ext cx="5059763" cy="1603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fld id="{DF327F17-9CC5-49EA-8FE3-EA8F2389E8B9}" type="TxLink">
            <a:rPr lang="en-US" sz="800" b="0" i="0" u="none" strike="noStrike" baseline="0">
              <a:solidFill>
                <a:srgbClr val="000000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pPr algn="l" rtl="0">
              <a:defRPr sz="1000"/>
            </a:pPr>
            <a:t>Produced by Public Health Wales Observatory, using PEDW (NWIS), fractions (PHE) &amp; MYE (ONS)</a:t>
          </a:fld>
          <a:endParaRPr lang="en-GB" sz="800" b="0" i="0" u="none" strike="noStrike" baseline="0">
            <a:solidFill>
              <a:srgbClr val="000000"/>
            </a:solidFill>
            <a:latin typeface="Verdana" pitchFamily="34" charset="0"/>
            <a:ea typeface="Verdana" pitchFamily="34" charset="0"/>
            <a:cs typeface="Verdana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0.92782</cdr:y>
    </cdr:from>
    <cdr:to>
      <cdr:x>0.98311</cdr:x>
      <cdr:y>0.97814</cdr:y>
    </cdr:to>
    <cdr:sp macro="" textlink="Controls!$I$81">
      <cdr:nvSpPr>
        <cdr:cNvPr id="6" name="TextBox 9"/>
        <cdr:cNvSpPr txBox="1"/>
      </cdr:nvSpPr>
      <cdr:spPr>
        <a:xfrm xmlns:a="http://schemas.openxmlformats.org/drawingml/2006/main">
          <a:off x="0" y="3638082"/>
          <a:ext cx="4991100" cy="1973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C35F10AC-97C3-4FD2-8D3C-984174B7E310}" type="TxLink">
            <a:rPr lang="en-US" sz="800" b="0" i="0" u="none" strike="noStrike">
              <a:solidFill>
                <a:srgbClr val="000000"/>
              </a:solidFill>
              <a:latin typeface="Verdana" pitchFamily="34" charset="0"/>
            </a:rPr>
            <a:pPr/>
            <a:t>* Using the 2013 European Standard Population</a:t>
          </a:fld>
          <a:endParaRPr lang="en-GB" sz="800">
            <a:latin typeface="Verdana" pitchFamily="34" charset="0"/>
          </a:endParaRPr>
        </a:p>
      </cdr:txBody>
    </cdr:sp>
  </cdr:relSizeAnchor>
  <cdr:relSizeAnchor xmlns:cdr="http://schemas.openxmlformats.org/drawingml/2006/chartDrawing">
    <cdr:from>
      <cdr:x>0.14634</cdr:x>
      <cdr:y>0.19379</cdr:y>
    </cdr:from>
    <cdr:to>
      <cdr:x>0.48028</cdr:x>
      <cdr:y>0.24738</cdr:y>
    </cdr:to>
    <cdr:grpSp>
      <cdr:nvGrpSpPr>
        <cdr:cNvPr id="8" name="Group 7"/>
        <cdr:cNvGrpSpPr/>
      </cdr:nvGrpSpPr>
      <cdr:grpSpPr>
        <a:xfrm xmlns:a="http://schemas.openxmlformats.org/drawingml/2006/main">
          <a:off x="753358" y="627880"/>
          <a:ext cx="1719123" cy="173631"/>
          <a:chOff x="0" y="0"/>
          <a:chExt cx="1347438" cy="249516"/>
        </a:xfrm>
      </cdr:grpSpPr>
      <cdr:sp macro="" textlink="">
        <cdr:nvSpPr>
          <cdr:cNvPr id="9" name="TextBox 1"/>
          <cdr:cNvSpPr txBox="1"/>
        </cdr:nvSpPr>
        <cdr:spPr>
          <a:xfrm xmlns:a="http://schemas.openxmlformats.org/drawingml/2006/main">
            <a:off x="54558" y="0"/>
            <a:ext cx="1292880" cy="21960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r>
              <a:rPr lang="en-US" sz="800" b="0" i="0" u="none" strike="noStrike">
                <a:solidFill>
                  <a:srgbClr val="000000"/>
                </a:solidFill>
                <a:latin typeface="Verdana" pitchFamily="34" charset="0"/>
              </a:rPr>
              <a:t>95% confidence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Verdana" pitchFamily="34" charset="0"/>
              </a:rPr>
              <a:t> </a:t>
            </a:r>
            <a:r>
              <a:rPr lang="en-US" sz="800" b="0" i="0" u="none" strike="noStrike">
                <a:solidFill>
                  <a:srgbClr val="000000"/>
                </a:solidFill>
                <a:latin typeface="Verdana" pitchFamily="34" charset="0"/>
              </a:rPr>
              <a:t>interval</a:t>
            </a:r>
            <a:endParaRPr lang="en-GB" sz="800" b="0">
              <a:latin typeface="Verdana" pitchFamily="34" charset="0"/>
            </a:endParaRPr>
          </a:p>
        </cdr:txBody>
      </cdr:sp>
      <cdr:grpSp>
        <cdr:nvGrpSpPr>
          <cdr:cNvPr id="10" name="Group 9"/>
          <cdr:cNvGrpSpPr/>
        </cdr:nvGrpSpPr>
        <cdr:grpSpPr>
          <a:xfrm xmlns:a="http://schemas.openxmlformats.org/drawingml/2006/main">
            <a:off x="0" y="35837"/>
            <a:ext cx="43259" cy="213679"/>
            <a:chOff x="0" y="29889"/>
            <a:chExt cx="54428" cy="177617"/>
          </a:xfrm>
          <a:scene3d xmlns:a="http://schemas.openxmlformats.org/drawingml/2006/main">
            <a:camera prst="orthographicFront">
              <a:rot lat="0" lon="0" rev="16200000"/>
            </a:camera>
            <a:lightRig rig="threePt" dir="t"/>
          </a:scene3d>
        </cdr:grpSpPr>
        <cdr:cxnSp macro="">
          <cdr:nvCxnSpPr>
            <cdr:cNvPr id="11" name="Straight Connector 10"/>
            <cdr:cNvCxnSpPr/>
          </cdr:nvCxnSpPr>
          <cdr:spPr>
            <a:xfrm xmlns:a="http://schemas.openxmlformats.org/drawingml/2006/main">
              <a:off x="27214" y="29889"/>
              <a:ext cx="0" cy="175709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 cap="flat" cmpd="sng" algn="ctr">
              <a:solidFill>
                <a:sysClr val="windowText" lastClr="000000"/>
              </a:solidFill>
              <a:prstDash val="solid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</cdr:cxnSp>
        <cdr:cxnSp macro="">
          <cdr:nvCxnSpPr>
            <cdr:cNvPr id="12" name="Straight Connector 11"/>
            <cdr:cNvCxnSpPr/>
          </cdr:nvCxnSpPr>
          <cdr:spPr>
            <a:xfrm xmlns:a="http://schemas.openxmlformats.org/drawingml/2006/main">
              <a:off x="0" y="34394"/>
              <a:ext cx="54428" cy="0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 cap="flat" cmpd="sng" algn="ctr">
              <a:solidFill>
                <a:sysClr val="windowText" lastClr="000000"/>
              </a:solidFill>
              <a:prstDash val="solid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</cdr:cxnSp>
        <cdr:cxnSp macro="">
          <cdr:nvCxnSpPr>
            <cdr:cNvPr id="13" name="Straight Connector 12"/>
            <cdr:cNvCxnSpPr/>
          </cdr:nvCxnSpPr>
          <cdr:spPr>
            <a:xfrm xmlns:a="http://schemas.openxmlformats.org/drawingml/2006/main">
              <a:off x="0" y="207506"/>
              <a:ext cx="54428" cy="0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 cap="flat" cmpd="sng" algn="ctr">
              <a:solidFill>
                <a:sysClr val="windowText" lastClr="000000"/>
              </a:solidFill>
              <a:prstDash val="solid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</cdr:cxnSp>
      </cdr:grp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7</xdr:row>
      <xdr:rowOff>161924</xdr:rowOff>
    </xdr:from>
    <xdr:to>
      <xdr:col>13</xdr:col>
      <xdr:colOff>52125</xdr:colOff>
      <xdr:row>34</xdr:row>
      <xdr:rowOff>39374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7</xdr:row>
      <xdr:rowOff>0</xdr:rowOff>
    </xdr:from>
    <xdr:to>
      <xdr:col>1</xdr:col>
      <xdr:colOff>1476374</xdr:colOff>
      <xdr:row>12</xdr:row>
      <xdr:rowOff>38100</xdr:rowOff>
    </xdr:to>
    <xdr:sp macro="" textlink="">
      <xdr:nvSpPr>
        <xdr:cNvPr id="7" name="Rectangle 6"/>
        <xdr:cNvSpPr/>
      </xdr:nvSpPr>
      <xdr:spPr>
        <a:xfrm>
          <a:off x="9524" y="1285875"/>
          <a:ext cx="1666875" cy="1152525"/>
        </a:xfrm>
        <a:prstGeom prst="rect">
          <a:avLst/>
        </a:prstGeom>
        <a:solidFill>
          <a:schemeClr val="bg1">
            <a:lumMod val="8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0</xdr:col>
      <xdr:colOff>0</xdr:colOff>
      <xdr:row>9</xdr:row>
      <xdr:rowOff>19050</xdr:rowOff>
    </xdr:from>
    <xdr:to>
      <xdr:col>2</xdr:col>
      <xdr:colOff>0</xdr:colOff>
      <xdr:row>10</xdr:row>
      <xdr:rowOff>155575</xdr:rowOff>
    </xdr:to>
    <xdr:sp macro="" textlink="">
      <xdr:nvSpPr>
        <xdr:cNvPr id="8" name="TextBox 7"/>
        <xdr:cNvSpPr txBox="1"/>
      </xdr:nvSpPr>
      <xdr:spPr>
        <a:xfrm>
          <a:off x="0" y="1838325"/>
          <a:ext cx="1695450" cy="193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1000" b="1">
              <a:solidFill>
                <a:schemeClr val="accent1">
                  <a:lumMod val="50000"/>
                </a:schemeClr>
              </a:solidFill>
              <a:latin typeface="Verdana" pitchFamily="34" charset="0"/>
            </a:rPr>
            <a:t>Choose parameter:</a:t>
          </a:r>
        </a:p>
      </xdr:txBody>
    </xdr:sp>
    <xdr:clientData/>
  </xdr:twoCellAnchor>
  <xdr:twoCellAnchor editAs="oneCell">
    <xdr:from>
      <xdr:col>0</xdr:col>
      <xdr:colOff>66675</xdr:colOff>
      <xdr:row>7</xdr:row>
      <xdr:rowOff>85725</xdr:rowOff>
    </xdr:from>
    <xdr:to>
      <xdr:col>1</xdr:col>
      <xdr:colOff>1419224</xdr:colOff>
      <xdr:row>7</xdr:row>
      <xdr:rowOff>416192</xdr:rowOff>
    </xdr:to>
    <xdr:pic>
      <xdr:nvPicPr>
        <xdr:cNvPr id="11" name="Picture 10" descr="Back_to_contents.jpg">
          <a:hlinkClick xmlns:r="http://schemas.openxmlformats.org/officeDocument/2006/relationships" r:id="rId2" tooltip="Back to contents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675" y="1371600"/>
          <a:ext cx="1552574" cy="330467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29</xdr:col>
      <xdr:colOff>380238</xdr:colOff>
      <xdr:row>6</xdr:row>
      <xdr:rowOff>2667</xdr:rowOff>
    </xdr:to>
    <xdr:grpSp>
      <xdr:nvGrpSpPr>
        <xdr:cNvPr id="13" name="Group 12"/>
        <xdr:cNvGrpSpPr/>
      </xdr:nvGrpSpPr>
      <xdr:grpSpPr>
        <a:xfrm>
          <a:off x="0" y="0"/>
          <a:ext cx="18001488" cy="1078992"/>
          <a:chOff x="200025" y="7829550"/>
          <a:chExt cx="18001488" cy="1078992"/>
        </a:xfrm>
      </xdr:grpSpPr>
      <xdr:pic>
        <xdr:nvPicPr>
          <xdr:cNvPr id="12" name="Picture 11" descr="FinalBannerGradient_lighter_3cm_50wide_AG.jpg"/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200025" y="7829550"/>
            <a:ext cx="18001488" cy="1078992"/>
          </a:xfrm>
          <a:prstGeom prst="rect">
            <a:avLst/>
          </a:prstGeom>
        </xdr:spPr>
      </xdr:pic>
      <xdr:sp macro="" textlink="">
        <xdr:nvSpPr>
          <xdr:cNvPr id="5" name="TextBox 4"/>
          <xdr:cNvSpPr txBox="1"/>
        </xdr:nvSpPr>
        <xdr:spPr>
          <a:xfrm>
            <a:off x="3476625" y="7829551"/>
            <a:ext cx="5448300" cy="10763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2000" b="0">
                <a:solidFill>
                  <a:schemeClr val="bg1"/>
                </a:solidFill>
                <a:latin typeface="Verdana" pitchFamily="34" charset="0"/>
                <a:ea typeface="+mn-ea"/>
                <a:cs typeface="+mn-cs"/>
              </a:rPr>
              <a:t>Alcohol indicators: months of life lost</a:t>
            </a:r>
          </a:p>
          <a:p>
            <a:pPr marL="0" indent="0" algn="ctr">
              <a:spcBef>
                <a:spcPts val="600"/>
              </a:spcBef>
            </a:pPr>
            <a:r>
              <a:rPr lang="en-GB" sz="2000" b="0">
                <a:solidFill>
                  <a:schemeClr val="bg1"/>
                </a:solidFill>
                <a:latin typeface="Verdana" pitchFamily="34" charset="0"/>
                <a:ea typeface="+mn-ea"/>
                <a:cs typeface="+mn-cs"/>
              </a:rPr>
              <a:t>local authority comparison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10</xdr:row>
          <xdr:rowOff>190500</xdr:rowOff>
        </xdr:from>
        <xdr:to>
          <xdr:col>1</xdr:col>
          <xdr:colOff>657225</xdr:colOff>
          <xdr:row>11</xdr:row>
          <xdr:rowOff>142875</xdr:rowOff>
        </xdr:to>
        <xdr:sp macro="" textlink="">
          <xdr:nvSpPr>
            <xdr:cNvPr id="23554" name="List Box 2" hidden="1">
              <a:extLst>
                <a:ext uri="{63B3BB69-23CF-44E3-9099-C40C66FF867C}">
                  <a14:compatExt spid="_x0000_s2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0.00387</cdr:y>
    </cdr:from>
    <cdr:to>
      <cdr:x>0.99784</cdr:x>
      <cdr:y>0.04119</cdr:y>
    </cdr:to>
    <cdr:sp macro="" textlink="Controls!$I$86">
      <cdr:nvSpPr>
        <cdr:cNvPr id="3" name="TextBox 1"/>
        <cdr:cNvSpPr txBox="1"/>
      </cdr:nvSpPr>
      <cdr:spPr>
        <a:xfrm xmlns:a="http://schemas.openxmlformats.org/drawingml/2006/main">
          <a:off x="0" y="27341"/>
          <a:ext cx="5179910" cy="2635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fld id="{E22E9B6D-8CB0-43DB-97D8-8418D8F59AC3}" type="TxLink">
            <a:rPr lang="en-US" sz="900" b="1" i="0" u="none" strike="noStrike">
              <a:solidFill>
                <a:srgbClr val="000000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pPr algn="l"/>
            <a:t>Months of life lost due to alcohol, males aged under 75, Wales local authorities, 2010-2012</a:t>
          </a:fld>
          <a:endParaRPr lang="en-GB" sz="900" b="1">
            <a:latin typeface="Verdana" pitchFamily="34" charset="0"/>
            <a:ea typeface="Verdana" pitchFamily="34" charset="0"/>
            <a:cs typeface="Verdana" pitchFamily="34" charset="0"/>
          </a:endParaRPr>
        </a:p>
      </cdr:txBody>
    </cdr:sp>
  </cdr:relSizeAnchor>
  <cdr:relSizeAnchor xmlns:cdr="http://schemas.openxmlformats.org/drawingml/2006/chartDrawing">
    <cdr:from>
      <cdr:x>0.01714</cdr:x>
      <cdr:y>0.03762</cdr:y>
    </cdr:from>
    <cdr:to>
      <cdr:x>1</cdr:x>
      <cdr:y>0.06427</cdr:y>
    </cdr:to>
    <cdr:sp macro="" textlink="Controls!$I$90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976" y="265606"/>
          <a:ext cx="5102147" cy="1881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fld id="{64F37FEA-065C-48E5-BB14-F08C1DA9C7E9}" type="TxLink">
            <a:rPr lang="en-US" sz="800" b="0" i="0" u="none" strike="noStrike" baseline="0">
              <a:solidFill>
                <a:srgbClr val="000000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pPr algn="l" rtl="0">
              <a:defRPr sz="1000"/>
            </a:pPr>
            <a:t>Produced by Public Health Wales Observatory, using ADDE, Life Tables for Wales &amp; MYE (ONS)</a:t>
          </a:fld>
          <a:endParaRPr lang="en-GB" sz="800" b="0" i="0" u="none" strike="noStrike" baseline="0">
            <a:solidFill>
              <a:srgbClr val="000000"/>
            </a:solidFill>
            <a:latin typeface="Verdana" pitchFamily="34" charset="0"/>
            <a:ea typeface="Verdana" pitchFamily="34" charset="0"/>
            <a:cs typeface="Verdana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9523</xdr:colOff>
      <xdr:row>7</xdr:row>
      <xdr:rowOff>114297</xdr:rowOff>
    </xdr:from>
    <xdr:to>
      <xdr:col>13</xdr:col>
      <xdr:colOff>175948</xdr:colOff>
      <xdr:row>22</xdr:row>
      <xdr:rowOff>87222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</xdr:row>
      <xdr:rowOff>9525</xdr:rowOff>
    </xdr:from>
    <xdr:to>
      <xdr:col>1</xdr:col>
      <xdr:colOff>1485900</xdr:colOff>
      <xdr:row>12</xdr:row>
      <xdr:rowOff>104775</xdr:rowOff>
    </xdr:to>
    <xdr:sp macro="" textlink="">
      <xdr:nvSpPr>
        <xdr:cNvPr id="7" name="Rectangle 6"/>
        <xdr:cNvSpPr/>
      </xdr:nvSpPr>
      <xdr:spPr>
        <a:xfrm>
          <a:off x="0" y="1295400"/>
          <a:ext cx="1685925" cy="1209675"/>
        </a:xfrm>
        <a:prstGeom prst="rect">
          <a:avLst/>
        </a:prstGeom>
        <a:solidFill>
          <a:schemeClr val="bg1">
            <a:lumMod val="8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0</xdr:col>
      <xdr:colOff>0</xdr:colOff>
      <xdr:row>9</xdr:row>
      <xdr:rowOff>19051</xdr:rowOff>
    </xdr:from>
    <xdr:to>
      <xdr:col>1</xdr:col>
      <xdr:colOff>1390650</xdr:colOff>
      <xdr:row>10</xdr:row>
      <xdr:rowOff>152401</xdr:rowOff>
    </xdr:to>
    <xdr:sp macro="" textlink="">
      <xdr:nvSpPr>
        <xdr:cNvPr id="8" name="TextBox 7"/>
        <xdr:cNvSpPr txBox="1"/>
      </xdr:nvSpPr>
      <xdr:spPr>
        <a:xfrm>
          <a:off x="0" y="1838326"/>
          <a:ext cx="159067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1000" b="1">
              <a:solidFill>
                <a:schemeClr val="accent1">
                  <a:lumMod val="50000"/>
                </a:schemeClr>
              </a:solidFill>
              <a:latin typeface="Verdana" pitchFamily="34" charset="0"/>
            </a:rPr>
            <a:t>Choose parameter:</a:t>
          </a:r>
        </a:p>
      </xdr:txBody>
    </xdr:sp>
    <xdr:clientData/>
  </xdr:twoCellAnchor>
  <xdr:twoCellAnchor editAs="oneCell">
    <xdr:from>
      <xdr:col>0</xdr:col>
      <xdr:colOff>57150</xdr:colOff>
      <xdr:row>7</xdr:row>
      <xdr:rowOff>85725</xdr:rowOff>
    </xdr:from>
    <xdr:to>
      <xdr:col>1</xdr:col>
      <xdr:colOff>1409699</xdr:colOff>
      <xdr:row>7</xdr:row>
      <xdr:rowOff>416192</xdr:rowOff>
    </xdr:to>
    <xdr:pic>
      <xdr:nvPicPr>
        <xdr:cNvPr id="11" name="Picture 10" descr="Back_to_contents.jpg">
          <a:hlinkClick xmlns:r="http://schemas.openxmlformats.org/officeDocument/2006/relationships" r:id="rId2" tooltip="Back to contents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1371600"/>
          <a:ext cx="1552574" cy="330467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28</xdr:col>
      <xdr:colOff>399288</xdr:colOff>
      <xdr:row>6</xdr:row>
      <xdr:rowOff>2667</xdr:rowOff>
    </xdr:to>
    <xdr:grpSp>
      <xdr:nvGrpSpPr>
        <xdr:cNvPr id="13" name="Group 12"/>
        <xdr:cNvGrpSpPr/>
      </xdr:nvGrpSpPr>
      <xdr:grpSpPr>
        <a:xfrm>
          <a:off x="0" y="0"/>
          <a:ext cx="18001488" cy="1078992"/>
          <a:chOff x="200025" y="5124450"/>
          <a:chExt cx="18001488" cy="1078992"/>
        </a:xfrm>
      </xdr:grpSpPr>
      <xdr:pic>
        <xdr:nvPicPr>
          <xdr:cNvPr id="12" name="Picture 11" descr="FinalBannerGradient_lighter_3cm_50wide_AG.jpg"/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200025" y="5124450"/>
            <a:ext cx="18001488" cy="1078992"/>
          </a:xfrm>
          <a:prstGeom prst="rect">
            <a:avLst/>
          </a:prstGeom>
        </xdr:spPr>
      </xdr:pic>
      <xdr:sp macro="" textlink="">
        <xdr:nvSpPr>
          <xdr:cNvPr id="3" name="TextBox 2"/>
          <xdr:cNvSpPr txBox="1"/>
        </xdr:nvSpPr>
        <xdr:spPr>
          <a:xfrm>
            <a:off x="3590926" y="5143501"/>
            <a:ext cx="5076824" cy="10477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2000" b="0">
                <a:solidFill>
                  <a:schemeClr val="bg1"/>
                </a:solidFill>
                <a:latin typeface="Verdana" pitchFamily="34" charset="0"/>
                <a:ea typeface="+mn-ea"/>
                <a:cs typeface="+mn-cs"/>
              </a:rPr>
              <a:t>Alcohol indicators:</a:t>
            </a:r>
            <a:r>
              <a:rPr lang="en-GB" sz="2000" b="0" baseline="0">
                <a:solidFill>
                  <a:schemeClr val="bg1"/>
                </a:solidFill>
                <a:latin typeface="Verdana" pitchFamily="34" charset="0"/>
                <a:ea typeface="+mn-ea"/>
                <a:cs typeface="+mn-cs"/>
              </a:rPr>
              <a:t> m</a:t>
            </a:r>
            <a:r>
              <a:rPr lang="en-GB" sz="2000" b="0">
                <a:solidFill>
                  <a:schemeClr val="bg1"/>
                </a:solidFill>
                <a:latin typeface="Verdana" pitchFamily="34" charset="0"/>
                <a:ea typeface="+mn-ea"/>
                <a:cs typeface="+mn-cs"/>
              </a:rPr>
              <a:t>onths of life</a:t>
            </a:r>
            <a:r>
              <a:rPr lang="en-GB" sz="2000" b="0" baseline="0">
                <a:solidFill>
                  <a:schemeClr val="bg1"/>
                </a:solidFill>
                <a:latin typeface="Verdana" pitchFamily="34" charset="0"/>
                <a:ea typeface="+mn-ea"/>
                <a:cs typeface="+mn-cs"/>
              </a:rPr>
              <a:t> </a:t>
            </a:r>
            <a:r>
              <a:rPr lang="en-GB" sz="2000" b="0">
                <a:solidFill>
                  <a:schemeClr val="bg1"/>
                </a:solidFill>
                <a:latin typeface="Verdana" pitchFamily="34" charset="0"/>
                <a:ea typeface="+mn-ea"/>
                <a:cs typeface="+mn-cs"/>
              </a:rPr>
              <a:t>lost  </a:t>
            </a:r>
          </a:p>
          <a:p>
            <a:pPr algn="ctr"/>
            <a:r>
              <a:rPr lang="en-GB" sz="2000" b="0">
                <a:solidFill>
                  <a:schemeClr val="bg1"/>
                </a:solidFill>
                <a:latin typeface="Verdana" pitchFamily="34" charset="0"/>
                <a:ea typeface="+mn-ea"/>
                <a:cs typeface="+mn-cs"/>
              </a:rPr>
              <a:t>health board comparison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10</xdr:row>
          <xdr:rowOff>219075</xdr:rowOff>
        </xdr:from>
        <xdr:to>
          <xdr:col>1</xdr:col>
          <xdr:colOff>657225</xdr:colOff>
          <xdr:row>11</xdr:row>
          <xdr:rowOff>171450</xdr:rowOff>
        </xdr:to>
        <xdr:sp macro="" textlink="">
          <xdr:nvSpPr>
            <xdr:cNvPr id="24578" name="List Box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0.00235</cdr:y>
    </cdr:from>
    <cdr:to>
      <cdr:x>1</cdr:x>
      <cdr:y>0.066</cdr:y>
    </cdr:to>
    <cdr:sp macro="" textlink="Controls!$I$88">
      <cdr:nvSpPr>
        <cdr:cNvPr id="3" name="TextBox 1"/>
        <cdr:cNvSpPr txBox="1"/>
      </cdr:nvSpPr>
      <cdr:spPr>
        <a:xfrm xmlns:a="http://schemas.openxmlformats.org/drawingml/2006/main">
          <a:off x="0" y="7462"/>
          <a:ext cx="5148000" cy="2021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CFBBB4D9-21E3-4956-84EC-CCC8A58099F9}" type="TxLink">
            <a:rPr lang="en-US" sz="900" b="1" i="0" u="none" strike="noStrike">
              <a:solidFill>
                <a:srgbClr val="000000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pPr/>
            <a:t>Months of life lost due to alcohol, males aged under 75, Wales health boards, 2010-2012</a:t>
          </a:fld>
          <a:endParaRPr lang="en-GB" sz="900" b="1">
            <a:latin typeface="Verdana" pitchFamily="34" charset="0"/>
            <a:ea typeface="Verdana" pitchFamily="34" charset="0"/>
            <a:cs typeface="Verdana" pitchFamily="34" charset="0"/>
          </a:endParaRPr>
        </a:p>
      </cdr:txBody>
    </cdr:sp>
  </cdr:relSizeAnchor>
  <cdr:relSizeAnchor xmlns:cdr="http://schemas.openxmlformats.org/drawingml/2006/chartDrawing">
    <cdr:from>
      <cdr:x>0.01491</cdr:x>
      <cdr:y>0.05362</cdr:y>
    </cdr:from>
    <cdr:to>
      <cdr:x>0.99777</cdr:x>
      <cdr:y>0.1031</cdr:y>
    </cdr:to>
    <cdr:sp macro="" textlink="Controls!$I$90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flipV="1">
          <a:off x="76757" y="170328"/>
          <a:ext cx="5059763" cy="1571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fld id="{97A410AB-AED2-4621-97F2-07CC82E4A8AB}" type="TxLink">
            <a:rPr lang="en-US" sz="800" b="0" i="0" u="none" strike="noStrike" baseline="0">
              <a:solidFill>
                <a:srgbClr val="000000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pPr algn="l" rtl="0">
              <a:defRPr sz="1000"/>
            </a:pPr>
            <a:t>Produced by Public Health Wales Observatory, using ADDE, Life Tables for Wales &amp; MYE (ONS)</a:t>
          </a:fld>
          <a:endParaRPr lang="en-GB" sz="800" b="0" i="0" u="none" strike="noStrike" baseline="0">
            <a:solidFill>
              <a:srgbClr val="000000"/>
            </a:solidFill>
            <a:latin typeface="Verdana" pitchFamily="34" charset="0"/>
            <a:ea typeface="Verdana" pitchFamily="34" charset="0"/>
            <a:cs typeface="Verdana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333374</xdr:colOff>
      <xdr:row>8</xdr:row>
      <xdr:rowOff>0</xdr:rowOff>
    </xdr:from>
    <xdr:to>
      <xdr:col>6</xdr:col>
      <xdr:colOff>600074</xdr:colOff>
      <xdr:row>8</xdr:row>
      <xdr:rowOff>123824</xdr:rowOff>
    </xdr:to>
    <xdr:sp macro="" textlink="">
      <xdr:nvSpPr>
        <xdr:cNvPr id="7" name="TextBox 6"/>
        <xdr:cNvSpPr txBox="1"/>
      </xdr:nvSpPr>
      <xdr:spPr>
        <a:xfrm>
          <a:off x="6381749" y="1571625"/>
          <a:ext cx="2238375" cy="3333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GB" sz="1000" b="1">
            <a:solidFill>
              <a:srgbClr val="428666"/>
            </a:solidFill>
            <a:latin typeface="Verdana" pitchFamily="34" charset="0"/>
          </a:endParaRPr>
        </a:p>
      </xdr:txBody>
    </xdr:sp>
    <xdr:clientData/>
  </xdr:twoCellAnchor>
  <xdr:twoCellAnchor>
    <xdr:from>
      <xdr:col>0</xdr:col>
      <xdr:colOff>47625</xdr:colOff>
      <xdr:row>5</xdr:row>
      <xdr:rowOff>38100</xdr:rowOff>
    </xdr:from>
    <xdr:to>
      <xdr:col>5</xdr:col>
      <xdr:colOff>295276</xdr:colOff>
      <xdr:row>6</xdr:row>
      <xdr:rowOff>133350</xdr:rowOff>
    </xdr:to>
    <xdr:sp macro="" textlink="">
      <xdr:nvSpPr>
        <xdr:cNvPr id="8" name="TextBox 7"/>
        <xdr:cNvSpPr txBox="1"/>
      </xdr:nvSpPr>
      <xdr:spPr>
        <a:xfrm>
          <a:off x="47625" y="800100"/>
          <a:ext cx="7781926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en-GB" sz="1600" b="1">
              <a:solidFill>
                <a:schemeClr val="accent1">
                  <a:lumMod val="50000"/>
                </a:schemeClr>
              </a:solidFill>
              <a:latin typeface="Verdana" pitchFamily="34" charset="0"/>
            </a:rPr>
            <a:t>Alcohol Indicators: Alcohol and health in Wales 2014</a:t>
          </a:r>
        </a:p>
      </xdr:txBody>
    </xdr:sp>
    <xdr:clientData/>
  </xdr:twoCellAnchor>
  <xdr:twoCellAnchor editAs="oneCell">
    <xdr:from>
      <xdr:col>0</xdr:col>
      <xdr:colOff>85726</xdr:colOff>
      <xdr:row>4</xdr:row>
      <xdr:rowOff>352425</xdr:rowOff>
    </xdr:from>
    <xdr:to>
      <xdr:col>2</xdr:col>
      <xdr:colOff>295272</xdr:colOff>
      <xdr:row>5</xdr:row>
      <xdr:rowOff>82817</xdr:rowOff>
    </xdr:to>
    <xdr:pic>
      <xdr:nvPicPr>
        <xdr:cNvPr id="11" name="Picture 10" descr="Back_to_contents.jpg">
          <a:hlinkClick xmlns:r="http://schemas.openxmlformats.org/officeDocument/2006/relationships" r:id="rId1" tooltip="Back to contents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6" y="1171575"/>
          <a:ext cx="1552571" cy="330467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18</xdr:col>
      <xdr:colOff>227838</xdr:colOff>
      <xdr:row>4</xdr:row>
      <xdr:rowOff>259842</xdr:rowOff>
    </xdr:to>
    <xdr:grpSp>
      <xdr:nvGrpSpPr>
        <xdr:cNvPr id="13" name="Group 12"/>
        <xdr:cNvGrpSpPr/>
      </xdr:nvGrpSpPr>
      <xdr:grpSpPr>
        <a:xfrm>
          <a:off x="0" y="0"/>
          <a:ext cx="18001488" cy="1078992"/>
          <a:chOff x="123825" y="12696825"/>
          <a:chExt cx="18001488" cy="1078992"/>
        </a:xfrm>
      </xdr:grpSpPr>
      <xdr:pic>
        <xdr:nvPicPr>
          <xdr:cNvPr id="12" name="Picture 11" descr="FinalBannerGradient_lighter_3cm_50wide_AG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123825" y="12696825"/>
            <a:ext cx="18001488" cy="1078992"/>
          </a:xfrm>
          <a:prstGeom prst="rect">
            <a:avLst/>
          </a:prstGeom>
        </xdr:spPr>
      </xdr:pic>
      <xdr:sp macro="" textlink="">
        <xdr:nvSpPr>
          <xdr:cNvPr id="10" name="TextBox 9"/>
          <xdr:cNvSpPr txBox="1"/>
        </xdr:nvSpPr>
        <xdr:spPr>
          <a:xfrm>
            <a:off x="4257675" y="12706350"/>
            <a:ext cx="3495675" cy="1028700"/>
          </a:xfrm>
          <a:prstGeom prst="rect">
            <a:avLst/>
          </a:prstGeom>
          <a:solidFill>
            <a:schemeClr val="lt1">
              <a:alpha val="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2000">
                <a:solidFill>
                  <a:schemeClr val="bg1"/>
                </a:solidFill>
                <a:latin typeface="Verdana" pitchFamily="34" charset="0"/>
              </a:rPr>
              <a:t>Data guide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9524</xdr:colOff>
      <xdr:row>9</xdr:row>
      <xdr:rowOff>9526</xdr:rowOff>
    </xdr:from>
    <xdr:to>
      <xdr:col>19</xdr:col>
      <xdr:colOff>400049</xdr:colOff>
      <xdr:row>31</xdr:row>
      <xdr:rowOff>27562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8381" t="6167" r="21660" b="37144"/>
        <a:stretch>
          <a:fillRect/>
        </a:stretch>
      </xdr:blipFill>
      <xdr:spPr bwMode="auto">
        <a:xfrm>
          <a:off x="7324724" y="1466851"/>
          <a:ext cx="4657725" cy="34184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19052</xdr:colOff>
      <xdr:row>31</xdr:row>
      <xdr:rowOff>95250</xdr:rowOff>
    </xdr:from>
    <xdr:to>
      <xdr:col>7</xdr:col>
      <xdr:colOff>600076</xdr:colOff>
      <xdr:row>44</xdr:row>
      <xdr:rowOff>112623</xdr:rowOff>
    </xdr:to>
    <xdr:pic>
      <xdr:nvPicPr>
        <xdr:cNvPr id="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48288" t="24688" r="25288" b="45446"/>
        <a:stretch>
          <a:fillRect/>
        </a:stretch>
      </xdr:blipFill>
      <xdr:spPr bwMode="auto">
        <a:xfrm>
          <a:off x="19052" y="4067175"/>
          <a:ext cx="4848224" cy="21223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23533</xdr:colOff>
      <xdr:row>31</xdr:row>
      <xdr:rowOff>78442</xdr:rowOff>
    </xdr:from>
    <xdr:to>
      <xdr:col>11</xdr:col>
      <xdr:colOff>400051</xdr:colOff>
      <xdr:row>45</xdr:row>
      <xdr:rowOff>85725</xdr:rowOff>
    </xdr:to>
    <xdr:pic>
      <xdr:nvPicPr>
        <xdr:cNvPr id="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8224" t="7884" r="45427" b="68825"/>
        <a:stretch>
          <a:fillRect/>
        </a:stretch>
      </xdr:blipFill>
      <xdr:spPr bwMode="auto">
        <a:xfrm>
          <a:off x="5509933" y="4050367"/>
          <a:ext cx="1595718" cy="22742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552451</xdr:colOff>
      <xdr:row>31</xdr:row>
      <xdr:rowOff>104776</xdr:rowOff>
    </xdr:from>
    <xdr:to>
      <xdr:col>17</xdr:col>
      <xdr:colOff>266377</xdr:colOff>
      <xdr:row>45</xdr:row>
      <xdr:rowOff>104776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53184" t="10213" r="26985" b="55283"/>
        <a:stretch>
          <a:fillRect/>
        </a:stretch>
      </xdr:blipFill>
      <xdr:spPr bwMode="auto">
        <a:xfrm>
          <a:off x="7258051" y="4686301"/>
          <a:ext cx="3371526" cy="2266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0</xdr:col>
      <xdr:colOff>38101</xdr:colOff>
      <xdr:row>7</xdr:row>
      <xdr:rowOff>9525</xdr:rowOff>
    </xdr:from>
    <xdr:to>
      <xdr:col>2</xdr:col>
      <xdr:colOff>371472</xdr:colOff>
      <xdr:row>9</xdr:row>
      <xdr:rowOff>16142</xdr:rowOff>
    </xdr:to>
    <xdr:pic>
      <xdr:nvPicPr>
        <xdr:cNvPr id="7" name="Picture 6" descr="Back_to_contents.jpg">
          <a:hlinkClick xmlns:r="http://schemas.openxmlformats.org/officeDocument/2006/relationships" r:id="rId5" tooltip="Back to contents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8101" y="1143000"/>
          <a:ext cx="1552571" cy="330467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29</xdr:col>
      <xdr:colOff>323088</xdr:colOff>
      <xdr:row>6</xdr:row>
      <xdr:rowOff>107442</xdr:rowOff>
    </xdr:to>
    <xdr:pic>
      <xdr:nvPicPr>
        <xdr:cNvPr id="8" name="Picture 7" descr="FinalBannerGradient_lighter_3cm_50wide_AG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18001488" cy="1078992"/>
        </a:xfrm>
        <a:prstGeom prst="rect">
          <a:avLst/>
        </a:prstGeom>
      </xdr:spPr>
    </xdr:pic>
    <xdr:clientData/>
  </xdr:twoCellAnchor>
  <xdr:twoCellAnchor>
    <xdr:from>
      <xdr:col>5</xdr:col>
      <xdr:colOff>361950</xdr:colOff>
      <xdr:row>0</xdr:row>
      <xdr:rowOff>0</xdr:rowOff>
    </xdr:from>
    <xdr:to>
      <xdr:col>13</xdr:col>
      <xdr:colOff>47626</xdr:colOff>
      <xdr:row>6</xdr:row>
      <xdr:rowOff>47626</xdr:rowOff>
    </xdr:to>
    <xdr:sp macro="" textlink="">
      <xdr:nvSpPr>
        <xdr:cNvPr id="9" name="TextBox 8"/>
        <xdr:cNvSpPr txBox="1"/>
      </xdr:nvSpPr>
      <xdr:spPr>
        <a:xfrm>
          <a:off x="3409950" y="0"/>
          <a:ext cx="4562476" cy="1019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2000" b="0">
              <a:solidFill>
                <a:schemeClr val="bg1"/>
              </a:solidFill>
              <a:latin typeface="Verdana" pitchFamily="34" charset="0"/>
              <a:ea typeface="+mn-ea"/>
              <a:cs typeface="+mn-cs"/>
            </a:rPr>
            <a:t>Copying</a:t>
          </a:r>
          <a:r>
            <a:rPr lang="en-GB" sz="2000" b="0" baseline="0">
              <a:solidFill>
                <a:schemeClr val="bg1"/>
              </a:solidFill>
              <a:latin typeface="Verdana" pitchFamily="34" charset="0"/>
              <a:ea typeface="+mn-ea"/>
              <a:cs typeface="+mn-cs"/>
            </a:rPr>
            <a:t> tables and charts</a:t>
          </a:r>
          <a:endParaRPr lang="en-GB" sz="2000" b="0">
            <a:solidFill>
              <a:schemeClr val="bg1"/>
            </a:solidFill>
            <a:latin typeface="Verdana" pitchFamily="34" charset="0"/>
            <a:ea typeface="+mn-ea"/>
            <a:cs typeface="+mn-cs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3</xdr:col>
      <xdr:colOff>9524</xdr:colOff>
      <xdr:row>36</xdr:row>
      <xdr:rowOff>66675</xdr:rowOff>
    </xdr:to>
    <xdr:sp macro="" textlink="">
      <xdr:nvSpPr>
        <xdr:cNvPr id="8" name="Rectangle 7"/>
        <xdr:cNvSpPr/>
      </xdr:nvSpPr>
      <xdr:spPr>
        <a:xfrm>
          <a:off x="0" y="1285875"/>
          <a:ext cx="2552699" cy="4838700"/>
        </a:xfrm>
        <a:prstGeom prst="rect">
          <a:avLst/>
        </a:prstGeom>
        <a:solidFill>
          <a:srgbClr val="D9D9D9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 editAs="absolute">
    <xdr:from>
      <xdr:col>3</xdr:col>
      <xdr:colOff>318559</xdr:colOff>
      <xdr:row>6</xdr:row>
      <xdr:rowOff>104775</xdr:rowOff>
    </xdr:from>
    <xdr:to>
      <xdr:col>14</xdr:col>
      <xdr:colOff>334984</xdr:colOff>
      <xdr:row>30</xdr:row>
      <xdr:rowOff>104325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</xdr:row>
      <xdr:rowOff>180975</xdr:rowOff>
    </xdr:from>
    <xdr:to>
      <xdr:col>1</xdr:col>
      <xdr:colOff>1704975</xdr:colOff>
      <xdr:row>9</xdr:row>
      <xdr:rowOff>60325</xdr:rowOff>
    </xdr:to>
    <xdr:sp macro="" textlink="">
      <xdr:nvSpPr>
        <xdr:cNvPr id="9" name="TextBox 8"/>
        <xdr:cNvSpPr txBox="1"/>
      </xdr:nvSpPr>
      <xdr:spPr>
        <a:xfrm>
          <a:off x="0" y="1743075"/>
          <a:ext cx="1905000" cy="193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1000" b="1">
              <a:solidFill>
                <a:schemeClr val="accent1">
                  <a:lumMod val="50000"/>
                </a:schemeClr>
              </a:solidFill>
              <a:latin typeface="Verdana" pitchFamily="34" charset="0"/>
            </a:rPr>
            <a:t>Choose parameters:</a:t>
          </a:r>
        </a:p>
      </xdr:txBody>
    </xdr:sp>
    <xdr:clientData/>
  </xdr:twoCellAnchor>
  <xdr:twoCellAnchor editAs="oneCell">
    <xdr:from>
      <xdr:col>0</xdr:col>
      <xdr:colOff>95250</xdr:colOff>
      <xdr:row>7</xdr:row>
      <xdr:rowOff>85725</xdr:rowOff>
    </xdr:from>
    <xdr:to>
      <xdr:col>1</xdr:col>
      <xdr:colOff>1447799</xdr:colOff>
      <xdr:row>8</xdr:row>
      <xdr:rowOff>139967</xdr:rowOff>
    </xdr:to>
    <xdr:pic>
      <xdr:nvPicPr>
        <xdr:cNvPr id="12" name="Picture 11" descr="Back_to_contents.jpg">
          <a:hlinkClick xmlns:r="http://schemas.openxmlformats.org/officeDocument/2006/relationships" r:id="rId2" tooltip="Back to contents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0" y="1371600"/>
          <a:ext cx="1552574" cy="330467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28</xdr:col>
      <xdr:colOff>389763</xdr:colOff>
      <xdr:row>6</xdr:row>
      <xdr:rowOff>2667</xdr:rowOff>
    </xdr:to>
    <xdr:grpSp>
      <xdr:nvGrpSpPr>
        <xdr:cNvPr id="14" name="Group 13"/>
        <xdr:cNvGrpSpPr/>
      </xdr:nvGrpSpPr>
      <xdr:grpSpPr>
        <a:xfrm>
          <a:off x="0" y="0"/>
          <a:ext cx="18001488" cy="1078992"/>
          <a:chOff x="200025" y="9296400"/>
          <a:chExt cx="18001488" cy="1078992"/>
        </a:xfrm>
      </xdr:grpSpPr>
      <xdr:pic>
        <xdr:nvPicPr>
          <xdr:cNvPr id="13" name="Picture 12" descr="FinalBannerGradient_lighter_3cm_50wide_AG.jpg"/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200025" y="9296400"/>
            <a:ext cx="18001488" cy="1078992"/>
          </a:xfrm>
          <a:prstGeom prst="rect">
            <a:avLst/>
          </a:prstGeom>
        </xdr:spPr>
      </xdr:pic>
      <xdr:sp macro="" textlink="">
        <xdr:nvSpPr>
          <xdr:cNvPr id="4" name="TextBox 3"/>
          <xdr:cNvSpPr txBox="1"/>
        </xdr:nvSpPr>
        <xdr:spPr>
          <a:xfrm>
            <a:off x="4427008" y="9324975"/>
            <a:ext cx="3393017" cy="1019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2000" b="0" i="0" u="none" strike="noStrike" kern="0" cap="none" spc="0" normalizeH="0" baseline="0" noProof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Verdana" pitchFamily="34" charset="0"/>
                <a:ea typeface="+mn-ea"/>
                <a:cs typeface="+mn-cs"/>
              </a:rPr>
              <a:t>Alcohol indicators:</a:t>
            </a: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6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2000" b="0" i="0" u="none" strike="noStrike" kern="0" cap="none" spc="0" normalizeH="0" baseline="0" noProof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Verdana" pitchFamily="34" charset="0"/>
                <a:ea typeface="+mn-ea"/>
                <a:cs typeface="+mn-cs"/>
              </a:rPr>
              <a:t>mortality trends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10</xdr:row>
          <xdr:rowOff>9525</xdr:rowOff>
        </xdr:from>
        <xdr:to>
          <xdr:col>2</xdr:col>
          <xdr:colOff>333375</xdr:colOff>
          <xdr:row>13</xdr:row>
          <xdr:rowOff>19050</xdr:rowOff>
        </xdr:to>
        <xdr:sp macro="" textlink="">
          <xdr:nvSpPr>
            <xdr:cNvPr id="11266" name="List Box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13</xdr:row>
          <xdr:rowOff>104775</xdr:rowOff>
        </xdr:from>
        <xdr:to>
          <xdr:col>1</xdr:col>
          <xdr:colOff>1228725</xdr:colOff>
          <xdr:row>35</xdr:row>
          <xdr:rowOff>438150</xdr:rowOff>
        </xdr:to>
        <xdr:sp macro="" textlink="">
          <xdr:nvSpPr>
            <xdr:cNvPr id="11265" name="List Box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1419225</xdr:colOff>
          <xdr:row>13</xdr:row>
          <xdr:rowOff>104775</xdr:rowOff>
        </xdr:from>
        <xdr:to>
          <xdr:col>2</xdr:col>
          <xdr:colOff>200025</xdr:colOff>
          <xdr:row>16</xdr:row>
          <xdr:rowOff>114300</xdr:rowOff>
        </xdr:to>
        <xdr:sp macro="" textlink="">
          <xdr:nvSpPr>
            <xdr:cNvPr id="11267" name="List Box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0.0182</cdr:y>
    </cdr:from>
    <cdr:to>
      <cdr:x>0.99097</cdr:x>
      <cdr:y>0.14104</cdr:y>
    </cdr:to>
    <cdr:sp macro="" textlink="Controls!$I$59">
      <cdr:nvSpPr>
        <cdr:cNvPr id="3" name="TextBox 3"/>
        <cdr:cNvSpPr txBox="1"/>
      </cdr:nvSpPr>
      <cdr:spPr>
        <a:xfrm xmlns:a="http://schemas.openxmlformats.org/drawingml/2006/main">
          <a:off x="0" y="65618"/>
          <a:ext cx="5680720" cy="44287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l"/>
          <a:fld id="{95ED19B6-05BB-4B2D-BDBA-EA25AF72B767}" type="TxLink">
            <a:rPr lang="en-US" sz="900" b="1" i="0" u="none" strike="noStrike">
              <a:solidFill>
                <a:srgbClr val="000000"/>
              </a:solidFill>
              <a:latin typeface="Verdana" pitchFamily="34" charset="0"/>
            </a:rPr>
            <a:pPr algn="l"/>
            <a:t>Mortality from chronic liver disease and cirrhosis, 3-year rolling European age-standardised rate per 100,000*, persons, all ages, Cardiff and Vale UHB and Wales, 2003-05 to 2010-12</a:t>
          </a:fld>
          <a:endParaRPr lang="en-GB" sz="900" b="1">
            <a:latin typeface="Verdana" pitchFamily="34" charset="0"/>
          </a:endParaRPr>
        </a:p>
      </cdr:txBody>
    </cdr:sp>
  </cdr:relSizeAnchor>
  <cdr:relSizeAnchor xmlns:cdr="http://schemas.openxmlformats.org/drawingml/2006/chartDrawing">
    <cdr:from>
      <cdr:x>0.00184</cdr:x>
      <cdr:y>0.12322</cdr:y>
    </cdr:from>
    <cdr:to>
      <cdr:x>0.96896</cdr:x>
      <cdr:y>0.1854</cdr:y>
    </cdr:to>
    <cdr:sp macro="" textlink="Controls!$I$61">
      <cdr:nvSpPr>
        <cdr:cNvPr id="4" name="TextBox 3"/>
        <cdr:cNvSpPr txBox="1"/>
      </cdr:nvSpPr>
      <cdr:spPr>
        <a:xfrm xmlns:a="http://schemas.openxmlformats.org/drawingml/2006/main">
          <a:off x="10583" y="455856"/>
          <a:ext cx="5566517" cy="2300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0F12DFCF-2981-4649-8DA4-4B4F647AEB7A}" type="TxLink">
            <a:rPr lang="en-US" sz="800" b="0" i="0" u="none" strike="noStrike">
              <a:solidFill>
                <a:srgbClr val="000000"/>
              </a:solidFill>
              <a:latin typeface="Verdana" pitchFamily="34" charset="0"/>
              <a:cs typeface="Arial" pitchFamily="34" charset="0"/>
            </a:rPr>
            <a:pPr/>
            <a:t>Produced by Public Health Wales Observatory, using ADDE &amp; MYE (ONS)</a:t>
          </a:fld>
          <a:endParaRPr lang="en-GB" sz="800" b="0">
            <a:latin typeface="Verdana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0.02758</cdr:x>
      <cdr:y>0.93833</cdr:y>
    </cdr:from>
    <cdr:to>
      <cdr:x>0.88884</cdr:x>
      <cdr:y>0.9821</cdr:y>
    </cdr:to>
    <cdr:sp macro="" textlink="">
      <cdr:nvSpPr>
        <cdr:cNvPr id="11" name="TextBox 8"/>
        <cdr:cNvSpPr txBox="1"/>
      </cdr:nvSpPr>
      <cdr:spPr>
        <a:xfrm xmlns:a="http://schemas.openxmlformats.org/drawingml/2006/main">
          <a:off x="158749" y="3471334"/>
          <a:ext cx="4957233" cy="16192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GB" sz="800">
              <a:latin typeface="Verdana" pitchFamily="34" charset="0"/>
            </a:rPr>
            <a:t>* Adjusted for ICD-10 coding changes and using the 2013 European Standard Population</a:t>
          </a:r>
        </a:p>
      </cdr:txBody>
    </cdr:sp>
  </cdr:relSizeAnchor>
  <cdr:relSizeAnchor xmlns:cdr="http://schemas.openxmlformats.org/drawingml/2006/chartDrawing">
    <cdr:from>
      <cdr:x>0.15214</cdr:x>
      <cdr:y>0.17463</cdr:y>
    </cdr:from>
    <cdr:to>
      <cdr:x>0.43409</cdr:x>
      <cdr:y>0.24606</cdr:y>
    </cdr:to>
    <cdr:grpSp>
      <cdr:nvGrpSpPr>
        <cdr:cNvPr id="12" name="Group 11"/>
        <cdr:cNvGrpSpPr/>
      </cdr:nvGrpSpPr>
      <cdr:grpSpPr>
        <a:xfrm xmlns:a="http://schemas.openxmlformats.org/drawingml/2006/main">
          <a:off x="876326" y="628668"/>
          <a:ext cx="1624032" cy="257148"/>
          <a:chOff x="0" y="14208"/>
          <a:chExt cx="1411845" cy="142077"/>
        </a:xfrm>
      </cdr:grpSpPr>
      <cdr:sp macro="" textlink="">
        <cdr:nvSpPr>
          <cdr:cNvPr id="13" name="TextBox 1"/>
          <cdr:cNvSpPr txBox="1"/>
        </cdr:nvSpPr>
        <cdr:spPr>
          <a:xfrm xmlns:a="http://schemas.openxmlformats.org/drawingml/2006/main">
            <a:off x="0" y="14208"/>
            <a:ext cx="1411845" cy="13091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r>
              <a:rPr lang="en-US" sz="900" b="0" i="0" u="none" strike="noStrike">
                <a:solidFill>
                  <a:srgbClr val="000000"/>
                </a:solidFill>
                <a:latin typeface="Verdana" pitchFamily="34" charset="0"/>
              </a:rPr>
              <a:t>95% confidence interval</a:t>
            </a:r>
            <a:endParaRPr lang="en-GB" sz="900" b="0">
              <a:latin typeface="Verdana" pitchFamily="34" charset="0"/>
            </a:endParaRPr>
          </a:p>
        </cdr:txBody>
      </cdr:sp>
      <cdr:grpSp>
        <cdr:nvGrpSpPr>
          <cdr:cNvPr id="14" name="Group 13"/>
          <cdr:cNvGrpSpPr/>
        </cdr:nvGrpSpPr>
        <cdr:grpSpPr>
          <a:xfrm xmlns:a="http://schemas.openxmlformats.org/drawingml/2006/main">
            <a:off x="5989" y="17591"/>
            <a:ext cx="47317" cy="138694"/>
            <a:chOff x="6889" y="22679"/>
            <a:chExt cx="54428" cy="178810"/>
          </a:xfrm>
        </cdr:grpSpPr>
        <cdr:cxnSp macro="">
          <cdr:nvCxnSpPr>
            <cdr:cNvPr id="15" name="Straight Connector 14"/>
            <cdr:cNvCxnSpPr/>
          </cdr:nvCxnSpPr>
          <cdr:spPr>
            <a:xfrm xmlns:a="http://schemas.openxmlformats.org/drawingml/2006/main">
              <a:off x="34103" y="22679"/>
              <a:ext cx="0" cy="176890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 cap="flat" cmpd="sng" algn="ctr">
              <a:solidFill>
                <a:sysClr val="windowText" lastClr="000000"/>
              </a:solidFill>
              <a:prstDash val="solid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</cdr:cxnSp>
        <cdr:cxnSp macro="">
          <cdr:nvCxnSpPr>
            <cdr:cNvPr id="16" name="Straight Connector 15"/>
            <cdr:cNvCxnSpPr/>
          </cdr:nvCxnSpPr>
          <cdr:spPr>
            <a:xfrm xmlns:a="http://schemas.openxmlformats.org/drawingml/2006/main">
              <a:off x="6889" y="27214"/>
              <a:ext cx="54428" cy="0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 cap="flat" cmpd="sng" algn="ctr">
              <a:solidFill>
                <a:sysClr val="windowText" lastClr="000000"/>
              </a:solidFill>
              <a:prstDash val="solid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</cdr:cxnSp>
        <cdr:cxnSp macro="">
          <cdr:nvCxnSpPr>
            <cdr:cNvPr id="17" name="Straight Connector 16"/>
            <cdr:cNvCxnSpPr/>
          </cdr:nvCxnSpPr>
          <cdr:spPr>
            <a:xfrm xmlns:a="http://schemas.openxmlformats.org/drawingml/2006/main">
              <a:off x="6889" y="201489"/>
              <a:ext cx="54428" cy="0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 cap="flat" cmpd="sng" algn="ctr">
              <a:solidFill>
                <a:sysClr val="windowText" lastClr="000000"/>
              </a:solidFill>
              <a:prstDash val="solid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</cdr:cxnSp>
      </cdr:grp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7</xdr:row>
      <xdr:rowOff>28575</xdr:rowOff>
    </xdr:from>
    <xdr:to>
      <xdr:col>3</xdr:col>
      <xdr:colOff>47625</xdr:colOff>
      <xdr:row>39</xdr:row>
      <xdr:rowOff>76200</xdr:rowOff>
    </xdr:to>
    <xdr:sp macro="" textlink="">
      <xdr:nvSpPr>
        <xdr:cNvPr id="10" name="Rectangle 9"/>
        <xdr:cNvSpPr/>
      </xdr:nvSpPr>
      <xdr:spPr>
        <a:xfrm>
          <a:off x="9526" y="1314450"/>
          <a:ext cx="2647949" cy="5314950"/>
        </a:xfrm>
        <a:prstGeom prst="rect">
          <a:avLst/>
        </a:prstGeom>
        <a:solidFill>
          <a:srgbClr val="D9D9D9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3</xdr:col>
      <xdr:colOff>421217</xdr:colOff>
      <xdr:row>7</xdr:row>
      <xdr:rowOff>92072</xdr:rowOff>
    </xdr:from>
    <xdr:to>
      <xdr:col>14</xdr:col>
      <xdr:colOff>66167</xdr:colOff>
      <xdr:row>32</xdr:row>
      <xdr:rowOff>34472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9</xdr:row>
      <xdr:rowOff>0</xdr:rowOff>
    </xdr:from>
    <xdr:to>
      <xdr:col>1</xdr:col>
      <xdr:colOff>1714500</xdr:colOff>
      <xdr:row>10</xdr:row>
      <xdr:rowOff>60325</xdr:rowOff>
    </xdr:to>
    <xdr:sp macro="" textlink="">
      <xdr:nvSpPr>
        <xdr:cNvPr id="11" name="TextBox 10"/>
        <xdr:cNvSpPr txBox="1"/>
      </xdr:nvSpPr>
      <xdr:spPr>
        <a:xfrm>
          <a:off x="9525" y="1876425"/>
          <a:ext cx="1905000" cy="193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1000" b="1">
              <a:solidFill>
                <a:schemeClr val="accent1">
                  <a:lumMod val="50000"/>
                </a:schemeClr>
              </a:solidFill>
              <a:latin typeface="Verdana" pitchFamily="34" charset="0"/>
            </a:rPr>
            <a:t>Choose parameters:</a:t>
          </a:r>
        </a:p>
      </xdr:txBody>
    </xdr:sp>
    <xdr:clientData/>
  </xdr:twoCellAnchor>
  <xdr:twoCellAnchor editAs="oneCell">
    <xdr:from>
      <xdr:col>0</xdr:col>
      <xdr:colOff>76200</xdr:colOff>
      <xdr:row>7</xdr:row>
      <xdr:rowOff>114300</xdr:rowOff>
    </xdr:from>
    <xdr:to>
      <xdr:col>1</xdr:col>
      <xdr:colOff>1428749</xdr:colOff>
      <xdr:row>8</xdr:row>
      <xdr:rowOff>120917</xdr:rowOff>
    </xdr:to>
    <xdr:pic>
      <xdr:nvPicPr>
        <xdr:cNvPr id="14" name="Picture 13" descr="Back_to_contents.jpg">
          <a:hlinkClick xmlns:r="http://schemas.openxmlformats.org/officeDocument/2006/relationships" r:id="rId2" tooltip="Back to contents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" y="1400175"/>
          <a:ext cx="1552574" cy="330467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28</xdr:col>
      <xdr:colOff>8763</xdr:colOff>
      <xdr:row>6</xdr:row>
      <xdr:rowOff>2667</xdr:rowOff>
    </xdr:to>
    <xdr:grpSp>
      <xdr:nvGrpSpPr>
        <xdr:cNvPr id="16" name="Group 15"/>
        <xdr:cNvGrpSpPr/>
      </xdr:nvGrpSpPr>
      <xdr:grpSpPr>
        <a:xfrm>
          <a:off x="0" y="0"/>
          <a:ext cx="18001488" cy="1078992"/>
          <a:chOff x="200025" y="9982200"/>
          <a:chExt cx="18001488" cy="1078992"/>
        </a:xfrm>
      </xdr:grpSpPr>
      <xdr:pic>
        <xdr:nvPicPr>
          <xdr:cNvPr id="15" name="Picture 14" descr="FinalBannerGradient_lighter_3cm_50wide_AG.jpg"/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200025" y="9982200"/>
            <a:ext cx="18001488" cy="1078992"/>
          </a:xfrm>
          <a:prstGeom prst="rect">
            <a:avLst/>
          </a:prstGeom>
        </xdr:spPr>
      </xdr:pic>
      <xdr:sp macro="" textlink="">
        <xdr:nvSpPr>
          <xdr:cNvPr id="5" name="TextBox 4"/>
          <xdr:cNvSpPr txBox="1"/>
        </xdr:nvSpPr>
        <xdr:spPr>
          <a:xfrm>
            <a:off x="4301067" y="10020300"/>
            <a:ext cx="4023783" cy="1019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2000" b="0" i="0" u="none" strike="noStrike" kern="0" cap="none" spc="0" normalizeH="0" baseline="0" noProof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Verdana" pitchFamily="34" charset="0"/>
                <a:ea typeface="+mn-ea"/>
                <a:cs typeface="+mn-cs"/>
              </a:rPr>
              <a:t>Alcohol indicators:</a:t>
            </a: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60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2000" b="0" i="0" u="none" strike="noStrike" kern="0" cap="none" spc="0" normalizeH="0" baseline="0" noProof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Verdana" pitchFamily="34" charset="0"/>
                <a:ea typeface="+mn-ea"/>
                <a:cs typeface="+mn-cs"/>
              </a:rPr>
              <a:t>hospital admission trends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17</xdr:row>
          <xdr:rowOff>85725</xdr:rowOff>
        </xdr:from>
        <xdr:to>
          <xdr:col>1</xdr:col>
          <xdr:colOff>1209675</xdr:colOff>
          <xdr:row>38</xdr:row>
          <xdr:rowOff>171450</xdr:rowOff>
        </xdr:to>
        <xdr:sp macro="" textlink="">
          <xdr:nvSpPr>
            <xdr:cNvPr id="8193" name="List Box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11</xdr:row>
          <xdr:rowOff>9525</xdr:rowOff>
        </xdr:from>
        <xdr:to>
          <xdr:col>2</xdr:col>
          <xdr:colOff>438150</xdr:colOff>
          <xdr:row>16</xdr:row>
          <xdr:rowOff>123825</xdr:rowOff>
        </xdr:to>
        <xdr:sp macro="" textlink="">
          <xdr:nvSpPr>
            <xdr:cNvPr id="8194" name="List Box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1495425</xdr:colOff>
          <xdr:row>17</xdr:row>
          <xdr:rowOff>85725</xdr:rowOff>
        </xdr:from>
        <xdr:to>
          <xdr:col>2</xdr:col>
          <xdr:colOff>238125</xdr:colOff>
          <xdr:row>20</xdr:row>
          <xdr:rowOff>95250</xdr:rowOff>
        </xdr:to>
        <xdr:sp macro="" textlink="">
          <xdr:nvSpPr>
            <xdr:cNvPr id="8195" name="List Box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0.14104</cdr:y>
    </cdr:to>
    <cdr:sp macro="" textlink="Controls!$I$67">
      <cdr:nvSpPr>
        <cdr:cNvPr id="3" name="TextBox 3"/>
        <cdr:cNvSpPr txBox="1"/>
      </cdr:nvSpPr>
      <cdr:spPr>
        <a:xfrm xmlns:a="http://schemas.openxmlformats.org/drawingml/2006/main">
          <a:off x="0" y="0"/>
          <a:ext cx="5883825" cy="525208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B7A2347A-4200-4E95-8C1F-2C77AAFF8521}" type="TxLink">
            <a:rPr lang="en-US" sz="900" b="1" i="0" u="none" strike="noStrike">
              <a:solidFill>
                <a:srgbClr val="000000"/>
              </a:solidFill>
              <a:latin typeface="Verdana" pitchFamily="34" charset="0"/>
            </a:rPr>
            <a:pPr/>
            <a:t>Alcohol-attributable hospital admissions (person-based, narrow), European age-standardised rate per 100,000*, persons, all ages, Cardiff and Vale UHB and Wales, financial years 2003/04-2012/13</a:t>
          </a:fld>
          <a:endParaRPr lang="en-GB" sz="900" b="1">
            <a:latin typeface="Verdana" pitchFamily="34" charset="0"/>
          </a:endParaRPr>
        </a:p>
      </cdr:txBody>
    </cdr:sp>
  </cdr:relSizeAnchor>
  <cdr:relSizeAnchor xmlns:cdr="http://schemas.openxmlformats.org/drawingml/2006/chartDrawing">
    <cdr:from>
      <cdr:x>0.00184</cdr:x>
      <cdr:y>0.12322</cdr:y>
    </cdr:from>
    <cdr:to>
      <cdr:x>0.96896</cdr:x>
      <cdr:y>0.1854</cdr:y>
    </cdr:to>
    <cdr:sp macro="" textlink="Controls!$I$69">
      <cdr:nvSpPr>
        <cdr:cNvPr id="4" name="TextBox 3"/>
        <cdr:cNvSpPr txBox="1"/>
      </cdr:nvSpPr>
      <cdr:spPr>
        <a:xfrm xmlns:a="http://schemas.openxmlformats.org/drawingml/2006/main">
          <a:off x="10583" y="455856"/>
          <a:ext cx="5566517" cy="2300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7C57FCEF-FEEC-47D3-853D-7EB237D4FF6B}" type="TxLink">
            <a:rPr lang="en-US" sz="800" b="0" i="0" u="none" strike="noStrike">
              <a:solidFill>
                <a:srgbClr val="000000"/>
              </a:solidFill>
              <a:latin typeface="Verdana" pitchFamily="34" charset="0"/>
              <a:cs typeface="Arial" pitchFamily="34" charset="0"/>
            </a:rPr>
            <a:pPr/>
            <a:t>Produced by Public Health Wales Observatory, using PEDW (NWIS), fractions (PHE) &amp; MYE (ONS)</a:t>
          </a:fld>
          <a:endParaRPr lang="en-GB" sz="800" b="0">
            <a:latin typeface="Verdana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0.17404</cdr:x>
      <cdr:y>0.17214</cdr:y>
    </cdr:from>
    <cdr:to>
      <cdr:x>0.48206</cdr:x>
      <cdr:y>0.2443</cdr:y>
    </cdr:to>
    <cdr:grpSp>
      <cdr:nvGrpSpPr>
        <cdr:cNvPr id="5" name="Group 4"/>
        <cdr:cNvGrpSpPr/>
      </cdr:nvGrpSpPr>
      <cdr:grpSpPr>
        <a:xfrm xmlns:a="http://schemas.openxmlformats.org/drawingml/2006/main">
          <a:off x="1002470" y="619704"/>
          <a:ext cx="1774196" cy="259776"/>
          <a:chOff x="0" y="0"/>
          <a:chExt cx="1624019" cy="201492"/>
        </a:xfrm>
      </cdr:grpSpPr>
      <cdr:sp macro="" textlink="">
        <cdr:nvSpPr>
          <cdr:cNvPr id="6" name="TextBox 1"/>
          <cdr:cNvSpPr txBox="1"/>
        </cdr:nvSpPr>
        <cdr:spPr>
          <a:xfrm xmlns:a="http://schemas.openxmlformats.org/drawingml/2006/main">
            <a:off x="0" y="0"/>
            <a:ext cx="1624019" cy="17848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r>
              <a:rPr lang="en-US" sz="900" b="0" i="0" u="none" strike="noStrike">
                <a:solidFill>
                  <a:srgbClr val="000000"/>
                </a:solidFill>
                <a:latin typeface="Verdana" pitchFamily="34" charset="0"/>
              </a:rPr>
              <a:t>95% confidence interval</a:t>
            </a:r>
            <a:endParaRPr lang="en-GB" sz="900" b="0">
              <a:latin typeface="Verdana" pitchFamily="34" charset="0"/>
            </a:endParaRPr>
          </a:p>
        </cdr:txBody>
      </cdr:sp>
      <cdr:grpSp>
        <cdr:nvGrpSpPr>
          <cdr:cNvPr id="7" name="Group 6"/>
          <cdr:cNvGrpSpPr/>
        </cdr:nvGrpSpPr>
        <cdr:grpSpPr>
          <a:xfrm xmlns:a="http://schemas.openxmlformats.org/drawingml/2006/main">
            <a:off x="6889" y="22679"/>
            <a:ext cx="54429" cy="178813"/>
            <a:chOff x="6890" y="22679"/>
            <a:chExt cx="54428" cy="178812"/>
          </a:xfrm>
        </cdr:grpSpPr>
        <cdr:cxnSp macro="">
          <cdr:nvCxnSpPr>
            <cdr:cNvPr id="8" name="Straight Connector 7"/>
            <cdr:cNvCxnSpPr/>
          </cdr:nvCxnSpPr>
          <cdr:spPr>
            <a:xfrm xmlns:a="http://schemas.openxmlformats.org/drawingml/2006/main">
              <a:off x="34104" y="22679"/>
              <a:ext cx="0" cy="176892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 cap="flat" cmpd="sng" algn="ctr">
              <a:solidFill>
                <a:sysClr val="windowText" lastClr="000000"/>
              </a:solidFill>
              <a:prstDash val="solid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</cdr:cxnSp>
        <cdr:cxnSp macro="">
          <cdr:nvCxnSpPr>
            <cdr:cNvPr id="9" name="Straight Connector 8"/>
            <cdr:cNvCxnSpPr/>
          </cdr:nvCxnSpPr>
          <cdr:spPr>
            <a:xfrm xmlns:a="http://schemas.openxmlformats.org/drawingml/2006/main">
              <a:off x="6890" y="27214"/>
              <a:ext cx="54428" cy="0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 cap="flat" cmpd="sng" algn="ctr">
              <a:solidFill>
                <a:sysClr val="windowText" lastClr="000000"/>
              </a:solidFill>
              <a:prstDash val="solid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</cdr:cxnSp>
        <cdr:cxnSp macro="">
          <cdr:nvCxnSpPr>
            <cdr:cNvPr id="10" name="Straight Connector 9"/>
            <cdr:cNvCxnSpPr/>
          </cdr:nvCxnSpPr>
          <cdr:spPr>
            <a:xfrm xmlns:a="http://schemas.openxmlformats.org/drawingml/2006/main">
              <a:off x="6890" y="201491"/>
              <a:ext cx="54428" cy="0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 cap="flat" cmpd="sng" algn="ctr">
              <a:solidFill>
                <a:sysClr val="windowText" lastClr="000000"/>
              </a:solidFill>
              <a:prstDash val="solid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</cdr:cxnSp>
      </cdr:grpSp>
    </cdr:grpSp>
  </cdr:relSizeAnchor>
  <cdr:relSizeAnchor xmlns:cdr="http://schemas.openxmlformats.org/drawingml/2006/chartDrawing">
    <cdr:from>
      <cdr:x>0</cdr:x>
      <cdr:y>0.92163</cdr:y>
    </cdr:from>
    <cdr:to>
      <cdr:x>0.99519</cdr:x>
      <cdr:y>0.99839</cdr:y>
    </cdr:to>
    <cdr:sp macro="" textlink="Controls!$I$70">
      <cdr:nvSpPr>
        <cdr:cNvPr id="11" name="TextBox 8"/>
        <cdr:cNvSpPr txBox="1"/>
      </cdr:nvSpPr>
      <cdr:spPr>
        <a:xfrm xmlns:a="http://schemas.openxmlformats.org/drawingml/2006/main">
          <a:off x="0" y="3317877"/>
          <a:ext cx="6035628" cy="27632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562198A0-ADF9-4393-911A-E4031245058B}" type="TxLink">
            <a:rPr lang="en-US" sz="800" b="0" i="0" u="none" strike="noStrike">
              <a:solidFill>
                <a:srgbClr val="000000"/>
              </a:solidFill>
              <a:latin typeface="Verdana" pitchFamily="34" charset="0"/>
            </a:rPr>
            <a:pPr/>
            <a:t>* Using the 2013 European Standard Population</a:t>
          </a:fld>
          <a:endParaRPr lang="en-GB" sz="800">
            <a:latin typeface="Verdana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6</xdr:row>
      <xdr:rowOff>209549</xdr:rowOff>
    </xdr:from>
    <xdr:to>
      <xdr:col>14</xdr:col>
      <xdr:colOff>99750</xdr:colOff>
      <xdr:row>31</xdr:row>
      <xdr:rowOff>182249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7</xdr:row>
      <xdr:rowOff>1</xdr:rowOff>
    </xdr:from>
    <xdr:to>
      <xdr:col>3</xdr:col>
      <xdr:colOff>28575</xdr:colOff>
      <xdr:row>20</xdr:row>
      <xdr:rowOff>95251</xdr:rowOff>
    </xdr:to>
    <xdr:sp macro="" textlink="">
      <xdr:nvSpPr>
        <xdr:cNvPr id="11" name="Rectangle 10"/>
        <xdr:cNvSpPr/>
      </xdr:nvSpPr>
      <xdr:spPr>
        <a:xfrm>
          <a:off x="9525" y="1285876"/>
          <a:ext cx="2647950" cy="2857500"/>
        </a:xfrm>
        <a:prstGeom prst="rect">
          <a:avLst/>
        </a:prstGeom>
        <a:solidFill>
          <a:srgbClr val="D9D9D9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0</xdr:col>
      <xdr:colOff>0</xdr:colOff>
      <xdr:row>8</xdr:row>
      <xdr:rowOff>28575</xdr:rowOff>
    </xdr:from>
    <xdr:to>
      <xdr:col>1</xdr:col>
      <xdr:colOff>1704975</xdr:colOff>
      <xdr:row>10</xdr:row>
      <xdr:rowOff>117475</xdr:rowOff>
    </xdr:to>
    <xdr:sp macro="" textlink="">
      <xdr:nvSpPr>
        <xdr:cNvPr id="12" name="TextBox 11"/>
        <xdr:cNvSpPr txBox="1"/>
      </xdr:nvSpPr>
      <xdr:spPr>
        <a:xfrm>
          <a:off x="0" y="1762125"/>
          <a:ext cx="1905000" cy="193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GB" sz="1000" b="1">
              <a:solidFill>
                <a:schemeClr val="accent1">
                  <a:lumMod val="50000"/>
                </a:schemeClr>
              </a:solidFill>
              <a:latin typeface="Verdana" pitchFamily="34" charset="0"/>
            </a:rPr>
            <a:t>Choose parameters:</a:t>
          </a:r>
        </a:p>
      </xdr:txBody>
    </xdr:sp>
    <xdr:clientData/>
  </xdr:twoCellAnchor>
  <xdr:twoCellAnchor editAs="oneCell">
    <xdr:from>
      <xdr:col>0</xdr:col>
      <xdr:colOff>85725</xdr:colOff>
      <xdr:row>7</xdr:row>
      <xdr:rowOff>66675</xdr:rowOff>
    </xdr:from>
    <xdr:to>
      <xdr:col>1</xdr:col>
      <xdr:colOff>1438274</xdr:colOff>
      <xdr:row>7</xdr:row>
      <xdr:rowOff>397142</xdr:rowOff>
    </xdr:to>
    <xdr:pic>
      <xdr:nvPicPr>
        <xdr:cNvPr id="14" name="Picture 13" descr="Back_to_contents.jpg">
          <a:hlinkClick xmlns:r="http://schemas.openxmlformats.org/officeDocument/2006/relationships" r:id="rId2" tooltip="Back to contents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1352550"/>
          <a:ext cx="1552574" cy="330467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28</xdr:col>
      <xdr:colOff>104013</xdr:colOff>
      <xdr:row>6</xdr:row>
      <xdr:rowOff>2667</xdr:rowOff>
    </xdr:to>
    <xdr:grpSp>
      <xdr:nvGrpSpPr>
        <xdr:cNvPr id="16" name="Group 15"/>
        <xdr:cNvGrpSpPr/>
      </xdr:nvGrpSpPr>
      <xdr:grpSpPr>
        <a:xfrm>
          <a:off x="0" y="0"/>
          <a:ext cx="17477613" cy="1078992"/>
          <a:chOff x="200025" y="9725025"/>
          <a:chExt cx="18001488" cy="1078992"/>
        </a:xfrm>
      </xdr:grpSpPr>
      <xdr:pic>
        <xdr:nvPicPr>
          <xdr:cNvPr id="15" name="Picture 14" descr="FinalBannerGradient_lighter_3cm_50wide_AG.jpg"/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200025" y="9725025"/>
            <a:ext cx="18001488" cy="1078992"/>
          </a:xfrm>
          <a:prstGeom prst="rect">
            <a:avLst/>
          </a:prstGeom>
        </xdr:spPr>
      </xdr:pic>
      <xdr:sp macro="" textlink="">
        <xdr:nvSpPr>
          <xdr:cNvPr id="10" name="TextBox 9"/>
          <xdr:cNvSpPr txBox="1"/>
        </xdr:nvSpPr>
        <xdr:spPr>
          <a:xfrm>
            <a:off x="4451349" y="9738782"/>
            <a:ext cx="3711576" cy="10435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2000" b="0">
                <a:solidFill>
                  <a:schemeClr val="bg1"/>
                </a:solidFill>
                <a:latin typeface="Verdana" pitchFamily="34" charset="0"/>
                <a:ea typeface="+mn-ea"/>
                <a:cs typeface="+mn-cs"/>
              </a:rPr>
              <a:t>Alcohol indicators:</a:t>
            </a:r>
          </a:p>
          <a:p>
            <a:pPr algn="ctr">
              <a:spcBef>
                <a:spcPts val="600"/>
              </a:spcBef>
            </a:pPr>
            <a:r>
              <a:rPr lang="en-GB" sz="2000" b="0">
                <a:solidFill>
                  <a:schemeClr val="bg1"/>
                </a:solidFill>
                <a:latin typeface="Verdana" pitchFamily="34" charset="0"/>
                <a:ea typeface="+mn-ea"/>
                <a:cs typeface="+mn-cs"/>
              </a:rPr>
              <a:t>local authority comparison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10</xdr:row>
          <xdr:rowOff>200025</xdr:rowOff>
        </xdr:from>
        <xdr:to>
          <xdr:col>2</xdr:col>
          <xdr:colOff>428625</xdr:colOff>
          <xdr:row>17</xdr:row>
          <xdr:rowOff>85725</xdr:rowOff>
        </xdr:to>
        <xdr:sp macro="" textlink="">
          <xdr:nvSpPr>
            <xdr:cNvPr id="9218" name="List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17</xdr:row>
          <xdr:rowOff>161925</xdr:rowOff>
        </xdr:from>
        <xdr:to>
          <xdr:col>1</xdr:col>
          <xdr:colOff>638175</xdr:colOff>
          <xdr:row>20</xdr:row>
          <xdr:rowOff>0</xdr:rowOff>
        </xdr:to>
        <xdr:sp macro="" textlink="">
          <xdr:nvSpPr>
            <xdr:cNvPr id="9219" name="List Box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0.00189</cdr:y>
    </cdr:from>
    <cdr:to>
      <cdr:x>0.99969</cdr:x>
      <cdr:y>0.12095</cdr:y>
    </cdr:to>
    <cdr:sp macro="" textlink="Controls!I75">
      <cdr:nvSpPr>
        <cdr:cNvPr id="3" name="TextBox 1"/>
        <cdr:cNvSpPr txBox="1"/>
      </cdr:nvSpPr>
      <cdr:spPr>
        <a:xfrm xmlns:a="http://schemas.openxmlformats.org/drawingml/2006/main">
          <a:off x="9524" y="9527"/>
          <a:ext cx="5136880" cy="6000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fld id="{D379E72B-91BE-4B6E-B5BC-0403A0C614B7}" type="TxLink">
            <a:rPr lang="en-US" sz="900" b="1" i="0" u="none" strike="noStrike">
              <a:solidFill>
                <a:srgbClr val="000000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pPr algn="l"/>
            <a:t>Alcohol-attributable hospital admissions (person-based, narrow), European age-standardised rate per 100,000*, persons, all ages, Wales local authorities, financial year 2012/13</a:t>
          </a:fld>
          <a:endParaRPr lang="en-GB" sz="900" b="1">
            <a:latin typeface="Verdana" pitchFamily="34" charset="0"/>
            <a:ea typeface="Verdana" pitchFamily="34" charset="0"/>
            <a:cs typeface="Verdana" pitchFamily="34" charset="0"/>
          </a:endParaRPr>
        </a:p>
        <a:p xmlns:a="http://schemas.openxmlformats.org/drawingml/2006/main">
          <a:pPr algn="l"/>
          <a:endParaRPr lang="en-GB" sz="900" b="1">
            <a:latin typeface="Verdana" pitchFamily="34" charset="0"/>
            <a:ea typeface="Verdana" pitchFamily="34" charset="0"/>
            <a:cs typeface="Verdana" pitchFamily="34" charset="0"/>
          </a:endParaRPr>
        </a:p>
      </cdr:txBody>
    </cdr:sp>
  </cdr:relSizeAnchor>
  <cdr:relSizeAnchor xmlns:cdr="http://schemas.openxmlformats.org/drawingml/2006/chartDrawing">
    <cdr:from>
      <cdr:x>0.01529</cdr:x>
      <cdr:y>0.08646</cdr:y>
    </cdr:from>
    <cdr:to>
      <cdr:x>0.99815</cdr:x>
      <cdr:y>0.11311</cdr:y>
    </cdr:to>
    <cdr:sp macro="" textlink="Controls!I79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712" y="435757"/>
          <a:ext cx="5059763" cy="1343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fld id="{9506B7E1-92DA-4423-87B1-51C0402DEFD5}" type="TxLink">
            <a:rPr lang="en-US" sz="800" b="0" i="0" u="none" strike="noStrike" baseline="0">
              <a:solidFill>
                <a:srgbClr val="000000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pPr algn="l" rtl="0">
              <a:defRPr sz="1000"/>
            </a:pPr>
            <a:t>Produced by Public Health Wales Observatory, using PEDW (NWIS), fractions (PHE) &amp; MYE (ONS)</a:t>
          </a:fld>
          <a:endParaRPr lang="en-GB" sz="800" b="0" i="0" u="none" strike="noStrike" baseline="0">
            <a:solidFill>
              <a:srgbClr val="000000"/>
            </a:solidFill>
            <a:latin typeface="Verdana" pitchFamily="34" charset="0"/>
            <a:ea typeface="Verdana" pitchFamily="34" charset="0"/>
            <a:cs typeface="Verdana" pitchFamily="34" charset="0"/>
          </a:endParaRPr>
        </a:p>
      </cdr:txBody>
    </cdr:sp>
  </cdr:relSizeAnchor>
  <cdr:relSizeAnchor xmlns:cdr="http://schemas.openxmlformats.org/drawingml/2006/chartDrawing">
    <cdr:from>
      <cdr:x>0.00183</cdr:x>
      <cdr:y>0.93661</cdr:y>
    </cdr:from>
    <cdr:to>
      <cdr:x>0.99083</cdr:x>
      <cdr:y>0.98374</cdr:y>
    </cdr:to>
    <cdr:sp macro="" textlink="Controls!$I$81">
      <cdr:nvSpPr>
        <cdr:cNvPr id="7" name="TextBox 10"/>
        <cdr:cNvSpPr txBox="1"/>
      </cdr:nvSpPr>
      <cdr:spPr>
        <a:xfrm xmlns:a="http://schemas.openxmlformats.org/drawingml/2006/main">
          <a:off x="9524" y="6838950"/>
          <a:ext cx="5133975" cy="34411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540F2BED-5BFA-4872-955A-D8F599205084}" type="TxLink">
            <a:rPr lang="en-US" sz="800" b="0" i="0" u="none" strike="noStrike">
              <a:solidFill>
                <a:srgbClr val="000000"/>
              </a:solidFill>
              <a:latin typeface="Verdana" pitchFamily="34" charset="0"/>
            </a:rPr>
            <a:pPr/>
            <a:t>* Using the 2013 European Standard Population</a:t>
          </a:fld>
          <a:endParaRPr lang="en-GB" sz="800">
            <a:latin typeface="Verdana" pitchFamily="34" charset="0"/>
          </a:endParaRPr>
        </a:p>
      </cdr:txBody>
    </cdr:sp>
  </cdr:relSizeAnchor>
  <cdr:relSizeAnchor xmlns:cdr="http://schemas.openxmlformats.org/drawingml/2006/chartDrawing">
    <cdr:from>
      <cdr:x>0.08625</cdr:x>
      <cdr:y>0.10772</cdr:y>
    </cdr:from>
    <cdr:to>
      <cdr:x>0.41284</cdr:x>
      <cdr:y>0.14726</cdr:y>
    </cdr:to>
    <cdr:grpSp>
      <cdr:nvGrpSpPr>
        <cdr:cNvPr id="8" name="Group 7"/>
        <cdr:cNvGrpSpPr/>
      </cdr:nvGrpSpPr>
      <cdr:grpSpPr>
        <a:xfrm xmlns:a="http://schemas.openxmlformats.org/drawingml/2006/main">
          <a:off x="444015" y="542909"/>
          <a:ext cx="1681285" cy="199281"/>
          <a:chOff x="0" y="0"/>
          <a:chExt cx="1347438" cy="249516"/>
        </a:xfrm>
      </cdr:grpSpPr>
      <cdr:sp macro="" textlink="">
        <cdr:nvSpPr>
          <cdr:cNvPr id="9" name="TextBox 1"/>
          <cdr:cNvSpPr txBox="1"/>
        </cdr:nvSpPr>
        <cdr:spPr>
          <a:xfrm xmlns:a="http://schemas.openxmlformats.org/drawingml/2006/main">
            <a:off x="54558" y="0"/>
            <a:ext cx="1292880" cy="21960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r>
              <a:rPr lang="en-US" sz="800" b="0" i="0" u="none" strike="noStrike">
                <a:solidFill>
                  <a:srgbClr val="000000"/>
                </a:solidFill>
                <a:latin typeface="Verdana" pitchFamily="34" charset="0"/>
              </a:rPr>
              <a:t>95% confidence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Verdana" pitchFamily="34" charset="0"/>
              </a:rPr>
              <a:t> </a:t>
            </a:r>
            <a:r>
              <a:rPr lang="en-US" sz="800" b="0" i="0" u="none" strike="noStrike">
                <a:solidFill>
                  <a:srgbClr val="000000"/>
                </a:solidFill>
                <a:latin typeface="Verdana" pitchFamily="34" charset="0"/>
              </a:rPr>
              <a:t>interval</a:t>
            </a:r>
            <a:endParaRPr lang="en-GB" sz="800" b="0">
              <a:latin typeface="Verdana" pitchFamily="34" charset="0"/>
            </a:endParaRPr>
          </a:p>
        </cdr:txBody>
      </cdr:sp>
      <cdr:grpSp>
        <cdr:nvGrpSpPr>
          <cdr:cNvPr id="10" name="Group 9"/>
          <cdr:cNvGrpSpPr/>
        </cdr:nvGrpSpPr>
        <cdr:grpSpPr>
          <a:xfrm xmlns:a="http://schemas.openxmlformats.org/drawingml/2006/main">
            <a:off x="0" y="35837"/>
            <a:ext cx="43259" cy="213679"/>
            <a:chOff x="0" y="29889"/>
            <a:chExt cx="54428" cy="177617"/>
          </a:xfrm>
          <a:scene3d xmlns:a="http://schemas.openxmlformats.org/drawingml/2006/main">
            <a:camera prst="orthographicFront">
              <a:rot lat="0" lon="0" rev="16200000"/>
            </a:camera>
            <a:lightRig rig="threePt" dir="t"/>
          </a:scene3d>
        </cdr:grpSpPr>
        <cdr:cxnSp macro="">
          <cdr:nvCxnSpPr>
            <cdr:cNvPr id="11" name="Straight Connector 10"/>
            <cdr:cNvCxnSpPr/>
          </cdr:nvCxnSpPr>
          <cdr:spPr>
            <a:xfrm xmlns:a="http://schemas.openxmlformats.org/drawingml/2006/main">
              <a:off x="27214" y="29889"/>
              <a:ext cx="0" cy="175709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 cap="flat" cmpd="sng" algn="ctr">
              <a:solidFill>
                <a:sysClr val="windowText" lastClr="000000"/>
              </a:solidFill>
              <a:prstDash val="solid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</cdr:cxnSp>
        <cdr:cxnSp macro="">
          <cdr:nvCxnSpPr>
            <cdr:cNvPr id="12" name="Straight Connector 11"/>
            <cdr:cNvCxnSpPr/>
          </cdr:nvCxnSpPr>
          <cdr:spPr>
            <a:xfrm xmlns:a="http://schemas.openxmlformats.org/drawingml/2006/main">
              <a:off x="0" y="34394"/>
              <a:ext cx="54428" cy="0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 cap="flat" cmpd="sng" algn="ctr">
              <a:solidFill>
                <a:sysClr val="windowText" lastClr="000000"/>
              </a:solidFill>
              <a:prstDash val="solid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</cdr:cxnSp>
        <cdr:cxnSp macro="">
          <cdr:nvCxnSpPr>
            <cdr:cNvPr id="13" name="Straight Connector 12"/>
            <cdr:cNvCxnSpPr/>
          </cdr:nvCxnSpPr>
          <cdr:spPr>
            <a:xfrm xmlns:a="http://schemas.openxmlformats.org/drawingml/2006/main">
              <a:off x="0" y="207506"/>
              <a:ext cx="54428" cy="0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 cap="flat" cmpd="sng" algn="ctr">
              <a:solidFill>
                <a:sysClr val="windowText" lastClr="000000"/>
              </a:solidFill>
              <a:prstDash val="solid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</cdr:cxnSp>
      </cdr:grp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h168211\Downloads\Copy%20of%2020140605_InteractiveTrends_RH_v1k_designTest_I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ents (2)"/>
      <sheetName val="Data guide"/>
      <sheetName val="Copy tables and charts"/>
      <sheetName val="Trends - Mortality"/>
      <sheetName val="Trends - Admissions"/>
      <sheetName val="LA Comparison"/>
      <sheetName val="HB Comparison"/>
      <sheetName val="MLL_LA Comparison"/>
      <sheetName val="MLL_HB Comparison"/>
      <sheetName val="Controls"/>
      <sheetName val="All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W33">
            <v>1337.63220023697</v>
          </cell>
        </row>
        <row r="45">
          <cell r="S45">
            <v>1214.4987850492</v>
          </cell>
          <cell r="W45">
            <v>1276.8391725245201</v>
          </cell>
        </row>
        <row r="56">
          <cell r="E56" t="str">
            <v>A</v>
          </cell>
        </row>
        <row r="57">
          <cell r="F57">
            <v>10</v>
          </cell>
        </row>
        <row r="59">
          <cell r="F59">
            <v>1</v>
          </cell>
        </row>
        <row r="94">
          <cell r="S94">
            <v>42.675530000000002</v>
          </cell>
        </row>
        <row r="95">
          <cell r="L95">
            <v>40.31494</v>
          </cell>
        </row>
        <row r="118">
          <cell r="S118">
            <v>42.675530000000002</v>
          </cell>
        </row>
        <row r="119">
          <cell r="L119">
            <v>42.627629999999996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wales.nhs.uk/sitesplus/922/page/75228" TargetMode="External"/><Relationship Id="rId1" Type="http://schemas.openxmlformats.org/officeDocument/2006/relationships/hyperlink" Target="mailto:publichealthwalesobservatory@wales.nhs.uk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1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8:C46"/>
  <sheetViews>
    <sheetView showGridLines="0" showRowColHeaders="0" tabSelected="1" zoomScaleNormal="100" workbookViewId="0"/>
  </sheetViews>
  <sheetFormatPr defaultRowHeight="12.75" x14ac:dyDescent="0.2"/>
  <cols>
    <col min="1" max="1" width="18.28515625" style="199" customWidth="1"/>
    <col min="2" max="2" width="72.42578125" style="199" customWidth="1"/>
    <col min="3" max="3" width="11.85546875" style="199" customWidth="1"/>
    <col min="4" max="4" width="8.5703125" style="199" customWidth="1"/>
    <col min="5" max="256" width="9.140625" style="199"/>
    <col min="257" max="257" width="18.28515625" style="199" customWidth="1"/>
    <col min="258" max="258" width="72.42578125" style="199" customWidth="1"/>
    <col min="259" max="512" width="9.140625" style="199"/>
    <col min="513" max="513" width="18.28515625" style="199" customWidth="1"/>
    <col min="514" max="514" width="72.42578125" style="199" customWidth="1"/>
    <col min="515" max="768" width="9.140625" style="199"/>
    <col min="769" max="769" width="18.28515625" style="199" customWidth="1"/>
    <col min="770" max="770" width="72.42578125" style="199" customWidth="1"/>
    <col min="771" max="1024" width="9.140625" style="199"/>
    <col min="1025" max="1025" width="18.28515625" style="199" customWidth="1"/>
    <col min="1026" max="1026" width="72.42578125" style="199" customWidth="1"/>
    <col min="1027" max="1280" width="9.140625" style="199"/>
    <col min="1281" max="1281" width="18.28515625" style="199" customWidth="1"/>
    <col min="1282" max="1282" width="72.42578125" style="199" customWidth="1"/>
    <col min="1283" max="1536" width="9.140625" style="199"/>
    <col min="1537" max="1537" width="18.28515625" style="199" customWidth="1"/>
    <col min="1538" max="1538" width="72.42578125" style="199" customWidth="1"/>
    <col min="1539" max="1792" width="9.140625" style="199"/>
    <col min="1793" max="1793" width="18.28515625" style="199" customWidth="1"/>
    <col min="1794" max="1794" width="72.42578125" style="199" customWidth="1"/>
    <col min="1795" max="2048" width="9.140625" style="199"/>
    <col min="2049" max="2049" width="18.28515625" style="199" customWidth="1"/>
    <col min="2050" max="2050" width="72.42578125" style="199" customWidth="1"/>
    <col min="2051" max="2304" width="9.140625" style="199"/>
    <col min="2305" max="2305" width="18.28515625" style="199" customWidth="1"/>
    <col min="2306" max="2306" width="72.42578125" style="199" customWidth="1"/>
    <col min="2307" max="2560" width="9.140625" style="199"/>
    <col min="2561" max="2561" width="18.28515625" style="199" customWidth="1"/>
    <col min="2562" max="2562" width="72.42578125" style="199" customWidth="1"/>
    <col min="2563" max="2816" width="9.140625" style="199"/>
    <col min="2817" max="2817" width="18.28515625" style="199" customWidth="1"/>
    <col min="2818" max="2818" width="72.42578125" style="199" customWidth="1"/>
    <col min="2819" max="3072" width="9.140625" style="199"/>
    <col min="3073" max="3073" width="18.28515625" style="199" customWidth="1"/>
    <col min="3074" max="3074" width="72.42578125" style="199" customWidth="1"/>
    <col min="3075" max="3328" width="9.140625" style="199"/>
    <col min="3329" max="3329" width="18.28515625" style="199" customWidth="1"/>
    <col min="3330" max="3330" width="72.42578125" style="199" customWidth="1"/>
    <col min="3331" max="3584" width="9.140625" style="199"/>
    <col min="3585" max="3585" width="18.28515625" style="199" customWidth="1"/>
    <col min="3586" max="3586" width="72.42578125" style="199" customWidth="1"/>
    <col min="3587" max="3840" width="9.140625" style="199"/>
    <col min="3841" max="3841" width="18.28515625" style="199" customWidth="1"/>
    <col min="3842" max="3842" width="72.42578125" style="199" customWidth="1"/>
    <col min="3843" max="4096" width="9.140625" style="199"/>
    <col min="4097" max="4097" width="18.28515625" style="199" customWidth="1"/>
    <col min="4098" max="4098" width="72.42578125" style="199" customWidth="1"/>
    <col min="4099" max="4352" width="9.140625" style="199"/>
    <col min="4353" max="4353" width="18.28515625" style="199" customWidth="1"/>
    <col min="4354" max="4354" width="72.42578125" style="199" customWidth="1"/>
    <col min="4355" max="4608" width="9.140625" style="199"/>
    <col min="4609" max="4609" width="18.28515625" style="199" customWidth="1"/>
    <col min="4610" max="4610" width="72.42578125" style="199" customWidth="1"/>
    <col min="4611" max="4864" width="9.140625" style="199"/>
    <col min="4865" max="4865" width="18.28515625" style="199" customWidth="1"/>
    <col min="4866" max="4866" width="72.42578125" style="199" customWidth="1"/>
    <col min="4867" max="5120" width="9.140625" style="199"/>
    <col min="5121" max="5121" width="18.28515625" style="199" customWidth="1"/>
    <col min="5122" max="5122" width="72.42578125" style="199" customWidth="1"/>
    <col min="5123" max="5376" width="9.140625" style="199"/>
    <col min="5377" max="5377" width="18.28515625" style="199" customWidth="1"/>
    <col min="5378" max="5378" width="72.42578125" style="199" customWidth="1"/>
    <col min="5379" max="5632" width="9.140625" style="199"/>
    <col min="5633" max="5633" width="18.28515625" style="199" customWidth="1"/>
    <col min="5634" max="5634" width="72.42578125" style="199" customWidth="1"/>
    <col min="5635" max="5888" width="9.140625" style="199"/>
    <col min="5889" max="5889" width="18.28515625" style="199" customWidth="1"/>
    <col min="5890" max="5890" width="72.42578125" style="199" customWidth="1"/>
    <col min="5891" max="6144" width="9.140625" style="199"/>
    <col min="6145" max="6145" width="18.28515625" style="199" customWidth="1"/>
    <col min="6146" max="6146" width="72.42578125" style="199" customWidth="1"/>
    <col min="6147" max="6400" width="9.140625" style="199"/>
    <col min="6401" max="6401" width="18.28515625" style="199" customWidth="1"/>
    <col min="6402" max="6402" width="72.42578125" style="199" customWidth="1"/>
    <col min="6403" max="6656" width="9.140625" style="199"/>
    <col min="6657" max="6657" width="18.28515625" style="199" customWidth="1"/>
    <col min="6658" max="6658" width="72.42578125" style="199" customWidth="1"/>
    <col min="6659" max="6912" width="9.140625" style="199"/>
    <col min="6913" max="6913" width="18.28515625" style="199" customWidth="1"/>
    <col min="6914" max="6914" width="72.42578125" style="199" customWidth="1"/>
    <col min="6915" max="7168" width="9.140625" style="199"/>
    <col min="7169" max="7169" width="18.28515625" style="199" customWidth="1"/>
    <col min="7170" max="7170" width="72.42578125" style="199" customWidth="1"/>
    <col min="7171" max="7424" width="9.140625" style="199"/>
    <col min="7425" max="7425" width="18.28515625" style="199" customWidth="1"/>
    <col min="7426" max="7426" width="72.42578125" style="199" customWidth="1"/>
    <col min="7427" max="7680" width="9.140625" style="199"/>
    <col min="7681" max="7681" width="18.28515625" style="199" customWidth="1"/>
    <col min="7682" max="7682" width="72.42578125" style="199" customWidth="1"/>
    <col min="7683" max="7936" width="9.140625" style="199"/>
    <col min="7937" max="7937" width="18.28515625" style="199" customWidth="1"/>
    <col min="7938" max="7938" width="72.42578125" style="199" customWidth="1"/>
    <col min="7939" max="8192" width="9.140625" style="199"/>
    <col min="8193" max="8193" width="18.28515625" style="199" customWidth="1"/>
    <col min="8194" max="8194" width="72.42578125" style="199" customWidth="1"/>
    <col min="8195" max="8448" width="9.140625" style="199"/>
    <col min="8449" max="8449" width="18.28515625" style="199" customWidth="1"/>
    <col min="8450" max="8450" width="72.42578125" style="199" customWidth="1"/>
    <col min="8451" max="8704" width="9.140625" style="199"/>
    <col min="8705" max="8705" width="18.28515625" style="199" customWidth="1"/>
    <col min="8706" max="8706" width="72.42578125" style="199" customWidth="1"/>
    <col min="8707" max="8960" width="9.140625" style="199"/>
    <col min="8961" max="8961" width="18.28515625" style="199" customWidth="1"/>
    <col min="8962" max="8962" width="72.42578125" style="199" customWidth="1"/>
    <col min="8963" max="9216" width="9.140625" style="199"/>
    <col min="9217" max="9217" width="18.28515625" style="199" customWidth="1"/>
    <col min="9218" max="9218" width="72.42578125" style="199" customWidth="1"/>
    <col min="9219" max="9472" width="9.140625" style="199"/>
    <col min="9473" max="9473" width="18.28515625" style="199" customWidth="1"/>
    <col min="9474" max="9474" width="72.42578125" style="199" customWidth="1"/>
    <col min="9475" max="9728" width="9.140625" style="199"/>
    <col min="9729" max="9729" width="18.28515625" style="199" customWidth="1"/>
    <col min="9730" max="9730" width="72.42578125" style="199" customWidth="1"/>
    <col min="9731" max="9984" width="9.140625" style="199"/>
    <col min="9985" max="9985" width="18.28515625" style="199" customWidth="1"/>
    <col min="9986" max="9986" width="72.42578125" style="199" customWidth="1"/>
    <col min="9987" max="10240" width="9.140625" style="199"/>
    <col min="10241" max="10241" width="18.28515625" style="199" customWidth="1"/>
    <col min="10242" max="10242" width="72.42578125" style="199" customWidth="1"/>
    <col min="10243" max="10496" width="9.140625" style="199"/>
    <col min="10497" max="10497" width="18.28515625" style="199" customWidth="1"/>
    <col min="10498" max="10498" width="72.42578125" style="199" customWidth="1"/>
    <col min="10499" max="10752" width="9.140625" style="199"/>
    <col min="10753" max="10753" width="18.28515625" style="199" customWidth="1"/>
    <col min="10754" max="10754" width="72.42578125" style="199" customWidth="1"/>
    <col min="10755" max="11008" width="9.140625" style="199"/>
    <col min="11009" max="11009" width="18.28515625" style="199" customWidth="1"/>
    <col min="11010" max="11010" width="72.42578125" style="199" customWidth="1"/>
    <col min="11011" max="11264" width="9.140625" style="199"/>
    <col min="11265" max="11265" width="18.28515625" style="199" customWidth="1"/>
    <col min="11266" max="11266" width="72.42578125" style="199" customWidth="1"/>
    <col min="11267" max="11520" width="9.140625" style="199"/>
    <col min="11521" max="11521" width="18.28515625" style="199" customWidth="1"/>
    <col min="11522" max="11522" width="72.42578125" style="199" customWidth="1"/>
    <col min="11523" max="11776" width="9.140625" style="199"/>
    <col min="11777" max="11777" width="18.28515625" style="199" customWidth="1"/>
    <col min="11778" max="11778" width="72.42578125" style="199" customWidth="1"/>
    <col min="11779" max="12032" width="9.140625" style="199"/>
    <col min="12033" max="12033" width="18.28515625" style="199" customWidth="1"/>
    <col min="12034" max="12034" width="72.42578125" style="199" customWidth="1"/>
    <col min="12035" max="12288" width="9.140625" style="199"/>
    <col min="12289" max="12289" width="18.28515625" style="199" customWidth="1"/>
    <col min="12290" max="12290" width="72.42578125" style="199" customWidth="1"/>
    <col min="12291" max="12544" width="9.140625" style="199"/>
    <col min="12545" max="12545" width="18.28515625" style="199" customWidth="1"/>
    <col min="12546" max="12546" width="72.42578125" style="199" customWidth="1"/>
    <col min="12547" max="12800" width="9.140625" style="199"/>
    <col min="12801" max="12801" width="18.28515625" style="199" customWidth="1"/>
    <col min="12802" max="12802" width="72.42578125" style="199" customWidth="1"/>
    <col min="12803" max="13056" width="9.140625" style="199"/>
    <col min="13057" max="13057" width="18.28515625" style="199" customWidth="1"/>
    <col min="13058" max="13058" width="72.42578125" style="199" customWidth="1"/>
    <col min="13059" max="13312" width="9.140625" style="199"/>
    <col min="13313" max="13313" width="18.28515625" style="199" customWidth="1"/>
    <col min="13314" max="13314" width="72.42578125" style="199" customWidth="1"/>
    <col min="13315" max="13568" width="9.140625" style="199"/>
    <col min="13569" max="13569" width="18.28515625" style="199" customWidth="1"/>
    <col min="13570" max="13570" width="72.42578125" style="199" customWidth="1"/>
    <col min="13571" max="13824" width="9.140625" style="199"/>
    <col min="13825" max="13825" width="18.28515625" style="199" customWidth="1"/>
    <col min="13826" max="13826" width="72.42578125" style="199" customWidth="1"/>
    <col min="13827" max="14080" width="9.140625" style="199"/>
    <col min="14081" max="14081" width="18.28515625" style="199" customWidth="1"/>
    <col min="14082" max="14082" width="72.42578125" style="199" customWidth="1"/>
    <col min="14083" max="14336" width="9.140625" style="199"/>
    <col min="14337" max="14337" width="18.28515625" style="199" customWidth="1"/>
    <col min="14338" max="14338" width="72.42578125" style="199" customWidth="1"/>
    <col min="14339" max="14592" width="9.140625" style="199"/>
    <col min="14593" max="14593" width="18.28515625" style="199" customWidth="1"/>
    <col min="14594" max="14594" width="72.42578125" style="199" customWidth="1"/>
    <col min="14595" max="14848" width="9.140625" style="199"/>
    <col min="14849" max="14849" width="18.28515625" style="199" customWidth="1"/>
    <col min="14850" max="14850" width="72.42578125" style="199" customWidth="1"/>
    <col min="14851" max="15104" width="9.140625" style="199"/>
    <col min="15105" max="15105" width="18.28515625" style="199" customWidth="1"/>
    <col min="15106" max="15106" width="72.42578125" style="199" customWidth="1"/>
    <col min="15107" max="15360" width="9.140625" style="199"/>
    <col min="15361" max="15361" width="18.28515625" style="199" customWidth="1"/>
    <col min="15362" max="15362" width="72.42578125" style="199" customWidth="1"/>
    <col min="15363" max="15616" width="9.140625" style="199"/>
    <col min="15617" max="15617" width="18.28515625" style="199" customWidth="1"/>
    <col min="15618" max="15618" width="72.42578125" style="199" customWidth="1"/>
    <col min="15619" max="15872" width="9.140625" style="199"/>
    <col min="15873" max="15873" width="18.28515625" style="199" customWidth="1"/>
    <col min="15874" max="15874" width="72.42578125" style="199" customWidth="1"/>
    <col min="15875" max="16128" width="9.140625" style="199"/>
    <col min="16129" max="16129" width="18.28515625" style="199" customWidth="1"/>
    <col min="16130" max="16130" width="72.42578125" style="199" customWidth="1"/>
    <col min="16131" max="16384" width="9.140625" style="199"/>
  </cols>
  <sheetData>
    <row r="8" spans="1:2" x14ac:dyDescent="0.2">
      <c r="A8" s="198"/>
      <c r="B8" s="198"/>
    </row>
    <row r="9" spans="1:2" x14ac:dyDescent="0.2">
      <c r="A9" s="198"/>
      <c r="B9" s="198"/>
    </row>
    <row r="10" spans="1:2" ht="8.25" customHeight="1" x14ac:dyDescent="0.2">
      <c r="A10" s="200"/>
      <c r="B10" s="201"/>
    </row>
    <row r="11" spans="1:2" ht="17.25" customHeight="1" x14ac:dyDescent="0.2">
      <c r="A11" s="202"/>
      <c r="B11" s="203"/>
    </row>
    <row r="12" spans="1:2" ht="17.25" customHeight="1" x14ac:dyDescent="0.2">
      <c r="A12" s="202"/>
      <c r="B12" s="204"/>
    </row>
    <row r="13" spans="1:2" s="207" customFormat="1" ht="15.75" customHeight="1" x14ac:dyDescent="0.25">
      <c r="A13" s="205"/>
      <c r="B13" s="206"/>
    </row>
    <row r="14" spans="1:2" s="207" customFormat="1" ht="15.75" customHeight="1" x14ac:dyDescent="0.25">
      <c r="A14" s="205"/>
      <c r="B14" s="208"/>
    </row>
    <row r="15" spans="1:2" s="207" customFormat="1" ht="15.75" customHeight="1" x14ac:dyDescent="0.25">
      <c r="A15" s="205"/>
      <c r="B15" s="206"/>
    </row>
    <row r="16" spans="1:2" ht="30" customHeight="1" x14ac:dyDescent="0.2">
      <c r="A16" s="202"/>
      <c r="B16" s="206"/>
    </row>
    <row r="17" spans="1:3" ht="28.5" customHeight="1" x14ac:dyDescent="0.2">
      <c r="A17" s="202"/>
      <c r="B17" s="208"/>
    </row>
    <row r="18" spans="1:3" ht="28.5" customHeight="1" x14ac:dyDescent="0.2">
      <c r="A18" s="202"/>
      <c r="B18" s="208"/>
    </row>
    <row r="19" spans="1:3" ht="17.25" customHeight="1" x14ac:dyDescent="0.2">
      <c r="A19" s="202"/>
      <c r="B19" s="203"/>
    </row>
    <row r="20" spans="1:3" ht="29.25" customHeight="1" x14ac:dyDescent="0.2">
      <c r="A20" s="202"/>
      <c r="B20" s="208"/>
    </row>
    <row r="21" spans="1:3" ht="19.5" customHeight="1" x14ac:dyDescent="0.2">
      <c r="A21" s="202"/>
      <c r="B21" s="209"/>
    </row>
    <row r="22" spans="1:3" ht="30" customHeight="1" x14ac:dyDescent="0.2">
      <c r="A22" s="210"/>
      <c r="B22" s="206"/>
    </row>
    <row r="23" spans="1:3" ht="27" customHeight="1" x14ac:dyDescent="0.2">
      <c r="A23" s="210"/>
      <c r="B23" s="206"/>
    </row>
    <row r="24" spans="1:3" ht="39" customHeight="1" x14ac:dyDescent="0.2">
      <c r="A24" s="210"/>
    </row>
    <row r="25" spans="1:3" ht="41.25" customHeight="1" x14ac:dyDescent="0.2">
      <c r="A25" s="210"/>
      <c r="B25" s="206"/>
    </row>
    <row r="26" spans="1:3" ht="16.5" customHeight="1" x14ac:dyDescent="0.2">
      <c r="A26" s="210"/>
      <c r="B26" s="211"/>
    </row>
    <row r="27" spans="1:3" ht="12.75" customHeight="1" x14ac:dyDescent="0.2">
      <c r="A27" s="210"/>
      <c r="B27" s="211"/>
      <c r="C27" s="208"/>
    </row>
    <row r="28" spans="1:3" ht="12.75" customHeight="1" x14ac:dyDescent="0.2">
      <c r="A28" s="210"/>
      <c r="B28" s="212"/>
    </row>
    <row r="29" spans="1:3" ht="12.75" customHeight="1" x14ac:dyDescent="0.2">
      <c r="A29" s="210"/>
      <c r="B29" s="212"/>
    </row>
    <row r="30" spans="1:3" ht="12.75" customHeight="1" x14ac:dyDescent="0.2">
      <c r="A30" s="210"/>
      <c r="B30" s="212"/>
    </row>
    <row r="31" spans="1:3" ht="12.75" customHeight="1" x14ac:dyDescent="0.2">
      <c r="A31" s="210"/>
      <c r="B31" s="211"/>
    </row>
    <row r="32" spans="1:3" ht="12.75" customHeight="1" x14ac:dyDescent="0.2">
      <c r="A32" s="210"/>
      <c r="B32" s="212"/>
    </row>
    <row r="33" spans="1:2" ht="12.75" customHeight="1" x14ac:dyDescent="0.2">
      <c r="A33" s="210"/>
      <c r="B33" s="212"/>
    </row>
    <row r="34" spans="1:2" ht="12.75" customHeight="1" x14ac:dyDescent="0.2">
      <c r="A34" s="198"/>
      <c r="B34" s="212"/>
    </row>
    <row r="35" spans="1:2" ht="12.75" customHeight="1" x14ac:dyDescent="0.2">
      <c r="A35" s="198"/>
      <c r="B35" s="212"/>
    </row>
    <row r="36" spans="1:2" ht="14.25" customHeight="1" x14ac:dyDescent="0.2">
      <c r="A36" s="198"/>
      <c r="B36" s="212"/>
    </row>
    <row r="37" spans="1:2" ht="16.5" customHeight="1" x14ac:dyDescent="0.2">
      <c r="A37" s="198"/>
      <c r="B37" s="212"/>
    </row>
    <row r="38" spans="1:2" ht="12.75" customHeight="1" x14ac:dyDescent="0.2">
      <c r="A38" s="198"/>
      <c r="B38" s="212"/>
    </row>
    <row r="39" spans="1:2" ht="14.25" customHeight="1" x14ac:dyDescent="0.2">
      <c r="A39" s="198"/>
      <c r="B39" s="211"/>
    </row>
    <row r="40" spans="1:2" ht="14.25" customHeight="1" x14ac:dyDescent="0.2">
      <c r="A40" s="198"/>
      <c r="B40" s="212"/>
    </row>
    <row r="41" spans="1:2" ht="27" customHeight="1" x14ac:dyDescent="0.2">
      <c r="A41" s="198"/>
      <c r="B41" s="212"/>
    </row>
    <row r="42" spans="1:2" ht="27" customHeight="1" x14ac:dyDescent="0.2">
      <c r="A42" s="198"/>
      <c r="B42" s="212"/>
    </row>
    <row r="43" spans="1:2" ht="27" customHeight="1" x14ac:dyDescent="0.2">
      <c r="A43" s="198"/>
      <c r="B43" s="212"/>
    </row>
    <row r="44" spans="1:2" ht="6" customHeight="1" x14ac:dyDescent="0.2">
      <c r="A44" s="198"/>
      <c r="B44" s="198"/>
    </row>
    <row r="45" spans="1:2" x14ac:dyDescent="0.2">
      <c r="A45" s="198"/>
      <c r="B45" s="213"/>
    </row>
    <row r="46" spans="1:2" x14ac:dyDescent="0.2">
      <c r="B46" s="213"/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Y213"/>
  <sheetViews>
    <sheetView topLeftCell="A7" zoomScale="90" zoomScaleNormal="90" workbookViewId="0">
      <selection activeCell="B45" sqref="B45:G48"/>
    </sheetView>
  </sheetViews>
  <sheetFormatPr defaultRowHeight="12.75" x14ac:dyDescent="0.2"/>
  <cols>
    <col min="1" max="1" width="2.5703125" style="8" customWidth="1"/>
    <col min="2" max="2" width="48.5703125" style="8" customWidth="1"/>
    <col min="3" max="3" width="1.85546875" style="8" customWidth="1"/>
    <col min="4" max="4" width="16.28515625" style="8" customWidth="1"/>
    <col min="5" max="5" width="2.140625" style="8" customWidth="1"/>
    <col min="6" max="6" width="36.42578125" style="8" customWidth="1"/>
    <col min="7" max="7" width="25" style="8" customWidth="1"/>
    <col min="8" max="8" width="21.140625" style="8" customWidth="1"/>
    <col min="9" max="9" width="26.5703125" style="8" customWidth="1"/>
    <col min="10" max="10" width="10.5703125" style="8" customWidth="1"/>
    <col min="11" max="11" width="11.85546875" style="8" customWidth="1"/>
    <col min="12" max="12" width="8.7109375" style="8" customWidth="1"/>
    <col min="13" max="13" width="8.5703125" style="8" customWidth="1"/>
    <col min="14" max="14" width="9" style="8" customWidth="1"/>
    <col min="15" max="15" width="8.140625" style="8" customWidth="1"/>
    <col min="16" max="16" width="7.140625" style="8" customWidth="1"/>
    <col min="17" max="17" width="15.7109375" style="8" bestFit="1" customWidth="1"/>
    <col min="18" max="18" width="14.5703125" style="8" customWidth="1"/>
    <col min="19" max="19" width="9.28515625" style="8" customWidth="1"/>
    <col min="20" max="20" width="12" style="8" bestFit="1" customWidth="1"/>
    <col min="21" max="21" width="15.85546875" style="8" bestFit="1" customWidth="1"/>
    <col min="22" max="22" width="18.140625" style="8" customWidth="1"/>
    <col min="23" max="16384" width="9.140625" style="8"/>
  </cols>
  <sheetData>
    <row r="2" spans="2:22" ht="26.25" customHeight="1" x14ac:dyDescent="0.25">
      <c r="B2" s="44" t="s">
        <v>61</v>
      </c>
      <c r="C2" s="45"/>
      <c r="D2" s="45"/>
      <c r="E2" s="45"/>
      <c r="F2" s="46"/>
      <c r="H2" s="419" t="s">
        <v>213</v>
      </c>
      <c r="I2" s="420"/>
      <c r="J2" s="420"/>
      <c r="K2" s="421"/>
      <c r="M2"/>
      <c r="Q2" s="425" t="s">
        <v>214</v>
      </c>
      <c r="R2" s="426"/>
      <c r="S2" s="426"/>
      <c r="T2" s="427"/>
      <c r="U2" s="247"/>
      <c r="V2" s="247"/>
    </row>
    <row r="3" spans="2:22" ht="6.75" customHeight="1" x14ac:dyDescent="0.2">
      <c r="B3" s="11"/>
      <c r="C3" s="10"/>
      <c r="D3" s="10"/>
      <c r="E3" s="10"/>
      <c r="F3" s="12"/>
      <c r="H3" s="422"/>
      <c r="I3" s="423"/>
      <c r="J3" s="423"/>
      <c r="K3" s="424"/>
      <c r="L3" s="10"/>
      <c r="M3" s="10"/>
      <c r="Q3" s="428"/>
      <c r="R3" s="429"/>
      <c r="S3" s="429"/>
      <c r="T3" s="430"/>
      <c r="U3" s="248"/>
      <c r="V3" s="248"/>
    </row>
    <row r="4" spans="2:22" ht="15" customHeight="1" x14ac:dyDescent="0.2">
      <c r="B4" s="30" t="s">
        <v>59</v>
      </c>
      <c r="C4" s="20"/>
      <c r="D4" s="20"/>
      <c r="E4" s="20"/>
      <c r="F4" s="31" t="s">
        <v>4</v>
      </c>
      <c r="H4" s="11"/>
      <c r="I4" s="13"/>
      <c r="J4" s="13"/>
      <c r="K4" s="12"/>
      <c r="Q4" s="11"/>
      <c r="R4" s="13"/>
      <c r="S4" s="13"/>
      <c r="T4" s="12"/>
      <c r="U4" s="249"/>
      <c r="V4" s="431" t="s">
        <v>261</v>
      </c>
    </row>
    <row r="5" spans="2:22" ht="19.5" customHeight="1" x14ac:dyDescent="0.25">
      <c r="B5" s="32"/>
      <c r="C5" s="21"/>
      <c r="D5" s="20"/>
      <c r="E5" s="21"/>
      <c r="F5" s="33"/>
      <c r="H5" s="17" t="str">
        <f>I58</f>
        <v>Cardiff and Vale UHB</v>
      </c>
      <c r="I5" s="10"/>
      <c r="J5" s="13"/>
      <c r="K5" s="14"/>
      <c r="L5" s="13"/>
      <c r="O5" s="4"/>
      <c r="P5" s="10"/>
      <c r="Q5" s="17" t="str">
        <f>I58</f>
        <v>Cardiff and Vale UHB</v>
      </c>
      <c r="R5" s="10"/>
      <c r="S5" s="13"/>
      <c r="T5" s="14"/>
      <c r="U5" s="251" t="s">
        <v>244</v>
      </c>
      <c r="V5" s="431"/>
    </row>
    <row r="6" spans="2:22" ht="15" x14ac:dyDescent="0.25">
      <c r="B6" s="32" t="s">
        <v>6</v>
      </c>
      <c r="C6" s="21"/>
      <c r="D6" s="20"/>
      <c r="E6" s="21"/>
      <c r="F6" s="33" t="s">
        <v>6</v>
      </c>
      <c r="H6" s="11" t="s">
        <v>131</v>
      </c>
      <c r="I6" s="13" t="str">
        <f t="shared" ref="I6:I13" si="0">$D$54&amp;"_" &amp; $D$67 &amp; "_"  &amp; $H6 &amp;$F$36</f>
        <v>Liver_Mort_Persons_2003-2005Cardiff &amp; Vale UHB</v>
      </c>
      <c r="J6" s="13"/>
      <c r="K6" s="14"/>
      <c r="L6" s="13"/>
      <c r="O6" s="4"/>
      <c r="P6" s="10"/>
      <c r="Q6" s="11">
        <v>2003</v>
      </c>
      <c r="R6" s="13" t="str">
        <f t="shared" ref="R6:R15" si="1">$D$56&amp;"_" &amp; $D$67 &amp; "_"  &amp; $Q6 &amp;$F$36</f>
        <v>Att_Adm_P2_Persons_2003Cardiff &amp; Vale UHB</v>
      </c>
      <c r="S6" s="13"/>
      <c r="T6" s="14"/>
      <c r="U6" s="249" t="s">
        <v>234</v>
      </c>
      <c r="V6" s="249" t="str">
        <f>U6&amp;"-"&amp;U8</f>
        <v>2003/04-2005/06</v>
      </c>
    </row>
    <row r="7" spans="2:22" ht="15" x14ac:dyDescent="0.25">
      <c r="B7" s="32" t="s">
        <v>7</v>
      </c>
      <c r="C7" s="21"/>
      <c r="D7" s="20"/>
      <c r="E7" s="21"/>
      <c r="F7" s="33" t="s">
        <v>37</v>
      </c>
      <c r="H7" s="11" t="s">
        <v>132</v>
      </c>
      <c r="I7" s="13" t="str">
        <f t="shared" si="0"/>
        <v>Liver_Mort_Persons_2004-2006Cardiff &amp; Vale UHB</v>
      </c>
      <c r="J7" s="13"/>
      <c r="K7" s="14"/>
      <c r="L7" s="13"/>
      <c r="O7" s="4"/>
      <c r="P7" s="10"/>
      <c r="Q7" s="11">
        <v>2004</v>
      </c>
      <c r="R7" s="13" t="str">
        <f t="shared" si="1"/>
        <v>Att_Adm_P2_Persons_2004Cardiff &amp; Vale UHB</v>
      </c>
      <c r="S7" s="13"/>
      <c r="T7" s="14"/>
      <c r="U7" s="249" t="s">
        <v>235</v>
      </c>
      <c r="V7" s="249" t="str">
        <f t="shared" ref="V7:V13" si="2">U7&amp;"-"&amp;U9</f>
        <v>2004/05-2006/07</v>
      </c>
    </row>
    <row r="8" spans="2:22" ht="15" x14ac:dyDescent="0.25">
      <c r="B8" s="32" t="s">
        <v>8</v>
      </c>
      <c r="C8" s="21"/>
      <c r="D8" s="20"/>
      <c r="E8" s="21"/>
      <c r="F8" s="33" t="s">
        <v>38</v>
      </c>
      <c r="H8" s="11" t="s">
        <v>133</v>
      </c>
      <c r="I8" s="13" t="str">
        <f t="shared" si="0"/>
        <v>Liver_Mort_Persons_2005-2007Cardiff &amp; Vale UHB</v>
      </c>
      <c r="J8" s="13"/>
      <c r="K8" s="14"/>
      <c r="L8" s="13"/>
      <c r="O8" s="4"/>
      <c r="P8" s="10"/>
      <c r="Q8" s="11">
        <v>2005</v>
      </c>
      <c r="R8" s="13" t="str">
        <f t="shared" si="1"/>
        <v>Att_Adm_P2_Persons_2005Cardiff &amp; Vale UHB</v>
      </c>
      <c r="S8" s="13"/>
      <c r="T8" s="14"/>
      <c r="U8" s="249" t="s">
        <v>236</v>
      </c>
      <c r="V8" s="249" t="str">
        <f t="shared" si="2"/>
        <v>2005/06-2007/08</v>
      </c>
    </row>
    <row r="9" spans="2:22" ht="15" x14ac:dyDescent="0.25">
      <c r="B9" s="32" t="s">
        <v>9</v>
      </c>
      <c r="C9" s="21"/>
      <c r="D9" s="20"/>
      <c r="E9" s="21"/>
      <c r="F9" s="33" t="s">
        <v>39</v>
      </c>
      <c r="H9" s="11" t="s">
        <v>134</v>
      </c>
      <c r="I9" s="13" t="str">
        <f t="shared" si="0"/>
        <v>Liver_Mort_Persons_2006-2008Cardiff &amp; Vale UHB</v>
      </c>
      <c r="J9" s="13"/>
      <c r="K9" s="14"/>
      <c r="L9" s="13"/>
      <c r="O9" s="4"/>
      <c r="P9" s="10"/>
      <c r="Q9" s="11">
        <v>2006</v>
      </c>
      <c r="R9" s="13" t="str">
        <f t="shared" si="1"/>
        <v>Att_Adm_P2_Persons_2006Cardiff &amp; Vale UHB</v>
      </c>
      <c r="S9" s="13"/>
      <c r="T9" s="14"/>
      <c r="U9" s="249" t="s">
        <v>237</v>
      </c>
      <c r="V9" s="249" t="str">
        <f t="shared" si="2"/>
        <v>2006/07-2008/09</v>
      </c>
    </row>
    <row r="10" spans="2:22" ht="15" x14ac:dyDescent="0.25">
      <c r="B10" s="32" t="s">
        <v>10</v>
      </c>
      <c r="C10" s="21"/>
      <c r="D10" s="20"/>
      <c r="E10" s="21"/>
      <c r="F10" s="33" t="s">
        <v>40</v>
      </c>
      <c r="H10" s="11" t="s">
        <v>135</v>
      </c>
      <c r="I10" s="13" t="str">
        <f t="shared" si="0"/>
        <v>Liver_Mort_Persons_2007-2009Cardiff &amp; Vale UHB</v>
      </c>
      <c r="J10" s="13"/>
      <c r="K10" s="14"/>
      <c r="L10" s="13"/>
      <c r="O10" s="4"/>
      <c r="P10" s="10"/>
      <c r="Q10" s="11">
        <v>2007</v>
      </c>
      <c r="R10" s="13" t="str">
        <f t="shared" si="1"/>
        <v>Att_Adm_P2_Persons_2007Cardiff &amp; Vale UHB</v>
      </c>
      <c r="S10" s="13"/>
      <c r="T10" s="14"/>
      <c r="U10" s="249" t="s">
        <v>238</v>
      </c>
      <c r="V10" s="249" t="str">
        <f t="shared" si="2"/>
        <v>2007/08-2009/10</v>
      </c>
    </row>
    <row r="11" spans="2:22" ht="15" x14ac:dyDescent="0.25">
      <c r="B11" s="32" t="s">
        <v>11</v>
      </c>
      <c r="C11" s="21"/>
      <c r="D11" s="20"/>
      <c r="E11" s="21"/>
      <c r="F11" s="33" t="s">
        <v>41</v>
      </c>
      <c r="H11" s="11" t="s">
        <v>136</v>
      </c>
      <c r="I11" s="13" t="str">
        <f t="shared" si="0"/>
        <v>Liver_Mort_Persons_2008-2010Cardiff &amp; Vale UHB</v>
      </c>
      <c r="J11" s="13"/>
      <c r="K11" s="14"/>
      <c r="L11" s="13"/>
      <c r="O11" s="4"/>
      <c r="P11" s="10"/>
      <c r="Q11" s="11">
        <v>2008</v>
      </c>
      <c r="R11" s="13" t="str">
        <f t="shared" si="1"/>
        <v>Att_Adm_P2_Persons_2008Cardiff &amp; Vale UHB</v>
      </c>
      <c r="S11" s="13"/>
      <c r="T11" s="14"/>
      <c r="U11" s="249" t="s">
        <v>239</v>
      </c>
      <c r="V11" s="249" t="str">
        <f t="shared" si="2"/>
        <v>2008/09-2010/11</v>
      </c>
    </row>
    <row r="12" spans="2:22" ht="15" x14ac:dyDescent="0.25">
      <c r="B12" s="32" t="s">
        <v>12</v>
      </c>
      <c r="C12" s="21"/>
      <c r="D12" s="20"/>
      <c r="E12" s="21"/>
      <c r="F12" s="33" t="s">
        <v>42</v>
      </c>
      <c r="H12" s="11" t="s">
        <v>137</v>
      </c>
      <c r="I12" s="13" t="str">
        <f t="shared" si="0"/>
        <v>Liver_Mort_Persons_2009-2011Cardiff &amp; Vale UHB</v>
      </c>
      <c r="J12" s="13"/>
      <c r="K12" s="14"/>
      <c r="L12" s="13"/>
      <c r="O12" s="4"/>
      <c r="P12" s="10"/>
      <c r="Q12" s="11">
        <v>2009</v>
      </c>
      <c r="R12" s="13" t="str">
        <f t="shared" si="1"/>
        <v>Att_Adm_P2_Persons_2009Cardiff &amp; Vale UHB</v>
      </c>
      <c r="S12" s="13"/>
      <c r="T12" s="14"/>
      <c r="U12" s="249" t="s">
        <v>240</v>
      </c>
      <c r="V12" s="249" t="str">
        <f t="shared" si="2"/>
        <v>2009/10-2011/12</v>
      </c>
    </row>
    <row r="13" spans="2:22" ht="15" x14ac:dyDescent="0.25">
      <c r="B13" s="32" t="s">
        <v>13</v>
      </c>
      <c r="C13" s="21"/>
      <c r="D13" s="20"/>
      <c r="E13" s="21"/>
      <c r="F13" s="33" t="s">
        <v>102</v>
      </c>
      <c r="H13" s="11" t="s">
        <v>138</v>
      </c>
      <c r="I13" s="13" t="str">
        <f t="shared" si="0"/>
        <v>Liver_Mort_Persons_2010-2012Cardiff &amp; Vale UHB</v>
      </c>
      <c r="J13" s="13"/>
      <c r="K13" s="14"/>
      <c r="L13" s="13"/>
      <c r="O13" s="4"/>
      <c r="P13" s="10"/>
      <c r="Q13" s="11">
        <v>2010</v>
      </c>
      <c r="R13" s="13" t="str">
        <f t="shared" si="1"/>
        <v>Att_Adm_P2_Persons_2010Cardiff &amp; Vale UHB</v>
      </c>
      <c r="S13" s="13"/>
      <c r="T13" s="14"/>
      <c r="U13" s="249" t="s">
        <v>241</v>
      </c>
      <c r="V13" s="249" t="str">
        <f t="shared" si="2"/>
        <v>2010/11-2012/13</v>
      </c>
    </row>
    <row r="14" spans="2:22" ht="15" x14ac:dyDescent="0.25">
      <c r="B14" s="32" t="s">
        <v>14</v>
      </c>
      <c r="C14" s="21"/>
      <c r="D14" s="20"/>
      <c r="E14" s="21"/>
      <c r="F14" s="33" t="s">
        <v>103</v>
      </c>
      <c r="H14" s="11"/>
      <c r="I14" s="13"/>
      <c r="J14" s="13"/>
      <c r="K14" s="14"/>
      <c r="L14" s="13"/>
      <c r="O14" s="4"/>
      <c r="P14" s="10"/>
      <c r="Q14" s="11">
        <v>2011</v>
      </c>
      <c r="R14" s="13" t="str">
        <f t="shared" si="1"/>
        <v>Att_Adm_P2_Persons_2011Cardiff &amp; Vale UHB</v>
      </c>
      <c r="S14" s="13"/>
      <c r="T14" s="14"/>
      <c r="U14" s="249" t="s">
        <v>242</v>
      </c>
      <c r="V14" s="266" t="s">
        <v>263</v>
      </c>
    </row>
    <row r="15" spans="2:22" ht="15" x14ac:dyDescent="0.25">
      <c r="B15" s="32" t="s">
        <v>15</v>
      </c>
      <c r="C15" s="21"/>
      <c r="D15" s="20"/>
      <c r="E15" s="21"/>
      <c r="F15" s="33" t="s">
        <v>43</v>
      </c>
      <c r="H15" s="11"/>
      <c r="I15" s="13"/>
      <c r="J15" s="13"/>
      <c r="K15" s="14"/>
      <c r="L15" s="13"/>
      <c r="O15" s="4"/>
      <c r="P15" s="10"/>
      <c r="Q15" s="11">
        <v>2012</v>
      </c>
      <c r="R15" s="13" t="str">
        <f t="shared" si="1"/>
        <v>Att_Adm_P2_Persons_2012Cardiff &amp; Vale UHB</v>
      </c>
      <c r="S15" s="13"/>
      <c r="T15" s="14"/>
      <c r="U15" s="249" t="s">
        <v>243</v>
      </c>
      <c r="V15" s="266" t="s">
        <v>263</v>
      </c>
    </row>
    <row r="16" spans="2:22" ht="15" x14ac:dyDescent="0.25">
      <c r="B16" s="32" t="s">
        <v>16</v>
      </c>
      <c r="C16" s="21"/>
      <c r="D16" s="20"/>
      <c r="E16" s="21"/>
      <c r="F16" s="33" t="s">
        <v>44</v>
      </c>
      <c r="H16" s="11"/>
      <c r="I16" s="10"/>
      <c r="J16" s="13"/>
      <c r="K16" s="14"/>
      <c r="L16" s="13"/>
      <c r="O16" s="4"/>
      <c r="P16" s="10"/>
      <c r="Q16" s="11"/>
      <c r="R16" s="10"/>
      <c r="S16" s="13"/>
      <c r="T16" s="14"/>
      <c r="U16" s="249"/>
      <c r="V16" s="249"/>
    </row>
    <row r="17" spans="2:25" ht="15" x14ac:dyDescent="0.25">
      <c r="B17" s="32" t="s">
        <v>17</v>
      </c>
      <c r="C17" s="21"/>
      <c r="D17" s="20"/>
      <c r="E17" s="21"/>
      <c r="F17" s="33" t="s">
        <v>45</v>
      </c>
      <c r="H17" s="17" t="s">
        <v>5</v>
      </c>
      <c r="I17" s="10"/>
      <c r="J17" s="13"/>
      <c r="K17" s="14"/>
      <c r="L17" s="13"/>
      <c r="M17" s="13"/>
      <c r="O17" s="4"/>
      <c r="P17" s="10"/>
      <c r="Q17" s="11" t="s">
        <v>5</v>
      </c>
      <c r="R17" s="10"/>
      <c r="S17" s="13"/>
      <c r="T17" s="14"/>
      <c r="U17" s="249"/>
      <c r="V17" s="249"/>
    </row>
    <row r="18" spans="2:25" ht="15" x14ac:dyDescent="0.25">
      <c r="B18" s="32" t="s">
        <v>18</v>
      </c>
      <c r="C18" s="21"/>
      <c r="D18" s="20"/>
      <c r="E18" s="21"/>
      <c r="F18" s="33" t="s">
        <v>18</v>
      </c>
      <c r="H18" s="11" t="s">
        <v>131</v>
      </c>
      <c r="I18" s="13" t="str">
        <f t="shared" ref="I18:I25" si="3">$D$54&amp;"_" &amp; $D$67 &amp; "_"  &amp; $H18 &amp;"Wales"</f>
        <v>Liver_Mort_Persons_2003-2005Wales</v>
      </c>
      <c r="J18" s="13"/>
      <c r="K18" s="14"/>
      <c r="L18" s="13"/>
      <c r="M18" s="13"/>
      <c r="O18" s="4"/>
      <c r="P18" s="10"/>
      <c r="Q18" s="11">
        <v>2003</v>
      </c>
      <c r="R18" s="13" t="str">
        <f t="shared" ref="R18:R27" si="4">$D$56&amp;"_" &amp; $D$67 &amp; "_"  &amp; $Q18 &amp;"Wales"</f>
        <v>Att_Adm_P2_Persons_2003Wales</v>
      </c>
      <c r="S18" s="13"/>
      <c r="T18" s="14"/>
      <c r="U18" s="249" t="str">
        <f>IF($E$56="AU",V6,U6)</f>
        <v>2003/04</v>
      </c>
      <c r="V18" s="249"/>
    </row>
    <row r="19" spans="2:25" ht="15" x14ac:dyDescent="0.25">
      <c r="B19" s="32" t="s">
        <v>19</v>
      </c>
      <c r="C19" s="21"/>
      <c r="D19" s="20"/>
      <c r="E19" s="21"/>
      <c r="F19" s="33" t="s">
        <v>46</v>
      </c>
      <c r="H19" s="11" t="s">
        <v>132</v>
      </c>
      <c r="I19" s="13" t="str">
        <f t="shared" si="3"/>
        <v>Liver_Mort_Persons_2004-2006Wales</v>
      </c>
      <c r="J19" s="13"/>
      <c r="K19" s="14"/>
      <c r="L19" s="13"/>
      <c r="M19" s="13"/>
      <c r="O19" s="4"/>
      <c r="P19" s="10"/>
      <c r="Q19" s="11">
        <v>2004</v>
      </c>
      <c r="R19" s="13" t="str">
        <f t="shared" si="4"/>
        <v>Att_Adm_P2_Persons_2004Wales</v>
      </c>
      <c r="S19" s="13"/>
      <c r="T19" s="14"/>
      <c r="U19" s="249" t="str">
        <f t="shared" ref="U19:U27" si="5">IF($E$56="AU",V7,U7)</f>
        <v>2004/05</v>
      </c>
      <c r="V19" s="249"/>
    </row>
    <row r="20" spans="2:25" ht="15" x14ac:dyDescent="0.25">
      <c r="B20" s="32" t="s">
        <v>20</v>
      </c>
      <c r="C20" s="21"/>
      <c r="D20" s="20"/>
      <c r="E20" s="21"/>
      <c r="F20" s="33" t="s">
        <v>47</v>
      </c>
      <c r="H20" s="11" t="s">
        <v>133</v>
      </c>
      <c r="I20" s="13" t="str">
        <f t="shared" si="3"/>
        <v>Liver_Mort_Persons_2005-2007Wales</v>
      </c>
      <c r="J20" s="13"/>
      <c r="K20" s="14"/>
      <c r="L20" s="13"/>
      <c r="M20" s="13"/>
      <c r="O20" s="4"/>
      <c r="P20" s="10"/>
      <c r="Q20" s="11">
        <v>2005</v>
      </c>
      <c r="R20" s="13" t="str">
        <f t="shared" si="4"/>
        <v>Att_Adm_P2_Persons_2005Wales</v>
      </c>
      <c r="S20" s="13"/>
      <c r="T20" s="14"/>
      <c r="U20" s="249" t="str">
        <f t="shared" si="5"/>
        <v>2005/06</v>
      </c>
      <c r="V20" s="249"/>
    </row>
    <row r="21" spans="2:25" ht="15" x14ac:dyDescent="0.25">
      <c r="B21" s="32" t="s">
        <v>21</v>
      </c>
      <c r="C21" s="21"/>
      <c r="D21" s="20"/>
      <c r="E21" s="21"/>
      <c r="F21" s="33" t="s">
        <v>48</v>
      </c>
      <c r="H21" s="11" t="s">
        <v>134</v>
      </c>
      <c r="I21" s="13" t="str">
        <f t="shared" si="3"/>
        <v>Liver_Mort_Persons_2006-2008Wales</v>
      </c>
      <c r="J21" s="13"/>
      <c r="K21" s="14"/>
      <c r="L21" s="13"/>
      <c r="M21" s="13"/>
      <c r="O21" s="4"/>
      <c r="P21" s="10"/>
      <c r="Q21" s="11">
        <v>2006</v>
      </c>
      <c r="R21" s="13" t="str">
        <f t="shared" si="4"/>
        <v>Att_Adm_P2_Persons_2006Wales</v>
      </c>
      <c r="S21" s="13"/>
      <c r="T21" s="14"/>
      <c r="U21" s="249" t="str">
        <f t="shared" si="5"/>
        <v>2006/07</v>
      </c>
      <c r="V21" s="249"/>
    </row>
    <row r="22" spans="2:25" ht="15" x14ac:dyDescent="0.25">
      <c r="B22" s="32" t="s">
        <v>22</v>
      </c>
      <c r="C22" s="21"/>
      <c r="D22" s="20"/>
      <c r="E22" s="21"/>
      <c r="F22" s="33" t="s">
        <v>104</v>
      </c>
      <c r="H22" s="11" t="s">
        <v>135</v>
      </c>
      <c r="I22" s="13" t="str">
        <f t="shared" si="3"/>
        <v>Liver_Mort_Persons_2007-2009Wales</v>
      </c>
      <c r="J22" s="13"/>
      <c r="K22" s="14"/>
      <c r="L22" s="13"/>
      <c r="M22" s="13"/>
      <c r="O22" s="4"/>
      <c r="P22" s="10"/>
      <c r="Q22" s="11">
        <v>2007</v>
      </c>
      <c r="R22" s="13" t="str">
        <f t="shared" si="4"/>
        <v>Att_Adm_P2_Persons_2007Wales</v>
      </c>
      <c r="S22" s="13"/>
      <c r="T22" s="14"/>
      <c r="U22" s="249" t="str">
        <f t="shared" si="5"/>
        <v>2007/08</v>
      </c>
      <c r="V22" s="249"/>
    </row>
    <row r="23" spans="2:25" ht="15" x14ac:dyDescent="0.25">
      <c r="B23" s="32" t="s">
        <v>23</v>
      </c>
      <c r="C23" s="21"/>
      <c r="D23" s="20"/>
      <c r="E23" s="21"/>
      <c r="F23" s="33" t="s">
        <v>49</v>
      </c>
      <c r="H23" s="11" t="s">
        <v>136</v>
      </c>
      <c r="I23" s="13" t="str">
        <f t="shared" si="3"/>
        <v>Liver_Mort_Persons_2008-2010Wales</v>
      </c>
      <c r="J23" s="13"/>
      <c r="K23" s="14"/>
      <c r="L23" s="13"/>
      <c r="M23" s="13"/>
      <c r="O23" s="4"/>
      <c r="P23" s="10"/>
      <c r="Q23" s="11">
        <v>2008</v>
      </c>
      <c r="R23" s="13" t="str">
        <f t="shared" si="4"/>
        <v>Att_Adm_P2_Persons_2008Wales</v>
      </c>
      <c r="S23" s="13"/>
      <c r="T23" s="14"/>
      <c r="U23" s="249" t="str">
        <f t="shared" si="5"/>
        <v>2008/09</v>
      </c>
      <c r="V23" s="249"/>
    </row>
    <row r="24" spans="2:25" ht="15" x14ac:dyDescent="0.25">
      <c r="B24" s="32" t="s">
        <v>24</v>
      </c>
      <c r="C24" s="21"/>
      <c r="D24" s="20"/>
      <c r="E24" s="21"/>
      <c r="F24" s="33" t="s">
        <v>50</v>
      </c>
      <c r="H24" s="11" t="s">
        <v>137</v>
      </c>
      <c r="I24" s="13" t="str">
        <f t="shared" si="3"/>
        <v>Liver_Mort_Persons_2009-2011Wales</v>
      </c>
      <c r="J24" s="13"/>
      <c r="K24" s="14"/>
      <c r="L24" s="13"/>
      <c r="M24" s="13"/>
      <c r="O24" s="4"/>
      <c r="P24" s="10"/>
      <c r="Q24" s="11">
        <v>2009</v>
      </c>
      <c r="R24" s="13" t="str">
        <f t="shared" si="4"/>
        <v>Att_Adm_P2_Persons_2009Wales</v>
      </c>
      <c r="S24" s="13"/>
      <c r="T24" s="14"/>
      <c r="U24" s="249" t="str">
        <f t="shared" si="5"/>
        <v>2009/10</v>
      </c>
      <c r="V24" s="249"/>
    </row>
    <row r="25" spans="2:25" ht="15" x14ac:dyDescent="0.25">
      <c r="B25" s="32" t="s">
        <v>25</v>
      </c>
      <c r="C25" s="21"/>
      <c r="D25" s="20"/>
      <c r="E25" s="21"/>
      <c r="F25" s="33" t="s">
        <v>105</v>
      </c>
      <c r="H25" s="11" t="s">
        <v>138</v>
      </c>
      <c r="I25" s="13" t="str">
        <f t="shared" si="3"/>
        <v>Liver_Mort_Persons_2010-2012Wales</v>
      </c>
      <c r="J25" s="13"/>
      <c r="K25" s="14"/>
      <c r="L25" s="13"/>
      <c r="M25" s="13"/>
      <c r="O25" s="4"/>
      <c r="P25" s="10"/>
      <c r="Q25" s="11">
        <v>2010</v>
      </c>
      <c r="R25" s="13" t="str">
        <f t="shared" si="4"/>
        <v>Att_Adm_P2_Persons_2010Wales</v>
      </c>
      <c r="S25" s="13"/>
      <c r="T25" s="14"/>
      <c r="U25" s="249" t="str">
        <f t="shared" si="5"/>
        <v>2010/11</v>
      </c>
      <c r="V25" s="249"/>
    </row>
    <row r="26" spans="2:25" ht="15" x14ac:dyDescent="0.25">
      <c r="B26" s="32" t="s">
        <v>26</v>
      </c>
      <c r="C26" s="21"/>
      <c r="D26" s="20"/>
      <c r="E26" s="21"/>
      <c r="F26" s="33" t="s">
        <v>51</v>
      </c>
      <c r="H26" s="11"/>
      <c r="I26" s="13"/>
      <c r="J26" s="13"/>
      <c r="K26" s="14"/>
      <c r="L26" s="13"/>
      <c r="M26" s="13"/>
      <c r="O26" s="4"/>
      <c r="P26" s="10"/>
      <c r="Q26" s="11">
        <v>2011</v>
      </c>
      <c r="R26" s="13" t="str">
        <f t="shared" si="4"/>
        <v>Att_Adm_P2_Persons_2011Wales</v>
      </c>
      <c r="S26" s="13"/>
      <c r="T26" s="14"/>
      <c r="U26" s="249" t="str">
        <f t="shared" si="5"/>
        <v>2011/12</v>
      </c>
      <c r="V26" s="249"/>
    </row>
    <row r="27" spans="2:25" ht="15" x14ac:dyDescent="0.25">
      <c r="B27" s="32" t="s">
        <v>27</v>
      </c>
      <c r="C27" s="21"/>
      <c r="D27" s="20"/>
      <c r="E27" s="21"/>
      <c r="F27" s="33" t="s">
        <v>52</v>
      </c>
      <c r="H27" s="66"/>
      <c r="I27" s="68"/>
      <c r="J27" s="68"/>
      <c r="K27" s="15"/>
      <c r="L27" s="13"/>
      <c r="M27" s="13"/>
      <c r="O27" s="4"/>
      <c r="P27" s="10"/>
      <c r="Q27" s="66">
        <v>2012</v>
      </c>
      <c r="R27" s="68" t="str">
        <f t="shared" si="4"/>
        <v>Att_Adm_P2_Persons_2012Wales</v>
      </c>
      <c r="S27" s="68"/>
      <c r="T27" s="15"/>
      <c r="U27" s="249" t="str">
        <f t="shared" si="5"/>
        <v>2012/13</v>
      </c>
      <c r="V27" s="250"/>
    </row>
    <row r="28" spans="2:25" ht="15" x14ac:dyDescent="0.25">
      <c r="B28" s="32" t="s">
        <v>28</v>
      </c>
      <c r="C28" s="21"/>
      <c r="D28" s="20"/>
      <c r="E28" s="21"/>
      <c r="F28" s="33" t="s">
        <v>106</v>
      </c>
      <c r="I28" s="13"/>
      <c r="J28" s="13"/>
      <c r="K28" s="13"/>
      <c r="L28" s="13"/>
      <c r="M28" s="13"/>
      <c r="N28" s="13"/>
      <c r="O28" s="4"/>
      <c r="P28" s="13"/>
    </row>
    <row r="29" spans="2:25" ht="15.75" x14ac:dyDescent="0.25">
      <c r="B29" s="32" t="s">
        <v>29</v>
      </c>
      <c r="C29" s="21"/>
      <c r="D29" s="20"/>
      <c r="E29" s="21"/>
      <c r="F29" s="33" t="s">
        <v>53</v>
      </c>
      <c r="H29" s="174" t="s">
        <v>115</v>
      </c>
      <c r="I29" s="175"/>
      <c r="J29" s="175"/>
      <c r="K29" s="175"/>
      <c r="L29" s="176"/>
      <c r="M29" s="176"/>
      <c r="N29" s="176"/>
      <c r="O29" s="177"/>
      <c r="P29" s="4"/>
      <c r="Q29" s="181" t="s">
        <v>115</v>
      </c>
      <c r="R29" s="182"/>
      <c r="S29" s="182"/>
      <c r="T29" s="182"/>
      <c r="U29" s="183"/>
      <c r="V29" s="183"/>
      <c r="W29" s="183"/>
      <c r="X29" s="183"/>
      <c r="Y29" s="184"/>
    </row>
    <row r="30" spans="2:25" ht="15.75" x14ac:dyDescent="0.25">
      <c r="B30" s="32" t="s">
        <v>30</v>
      </c>
      <c r="C30" s="21"/>
      <c r="D30" s="20"/>
      <c r="E30" s="21"/>
      <c r="F30" s="33" t="s">
        <v>54</v>
      </c>
      <c r="H30" s="178" t="s">
        <v>208</v>
      </c>
      <c r="I30" s="179"/>
      <c r="J30" s="179"/>
      <c r="K30" s="179"/>
      <c r="L30" s="179"/>
      <c r="M30" s="179"/>
      <c r="N30" s="179"/>
      <c r="O30" s="180"/>
      <c r="P30" s="4"/>
      <c r="Q30" s="185" t="s">
        <v>209</v>
      </c>
      <c r="R30" s="186"/>
      <c r="S30" s="186"/>
      <c r="T30" s="186"/>
      <c r="U30" s="186"/>
      <c r="V30" s="186"/>
      <c r="W30" s="186"/>
      <c r="X30" s="186"/>
      <c r="Y30" s="187"/>
    </row>
    <row r="31" spans="2:25" x14ac:dyDescent="0.2">
      <c r="B31" s="32" t="s">
        <v>31</v>
      </c>
      <c r="C31" s="21"/>
      <c r="D31" s="20"/>
      <c r="E31" s="21"/>
      <c r="F31" s="33" t="s">
        <v>55</v>
      </c>
      <c r="H31" s="11"/>
      <c r="I31" s="10" t="s">
        <v>254</v>
      </c>
      <c r="J31" s="10" t="s">
        <v>170</v>
      </c>
      <c r="K31" s="10" t="s">
        <v>98</v>
      </c>
      <c r="L31" s="10" t="s">
        <v>107</v>
      </c>
      <c r="M31" s="10" t="s">
        <v>108</v>
      </c>
      <c r="N31" s="10" t="s">
        <v>109</v>
      </c>
      <c r="O31" s="12" t="s">
        <v>110</v>
      </c>
      <c r="Q31" s="11"/>
      <c r="R31" s="10" t="s">
        <v>254</v>
      </c>
      <c r="S31" s="10" t="s">
        <v>170</v>
      </c>
      <c r="T31" s="10" t="s">
        <v>98</v>
      </c>
      <c r="U31" s="10" t="s">
        <v>107</v>
      </c>
      <c r="V31" s="10" t="s">
        <v>108</v>
      </c>
      <c r="W31" s="10" t="s">
        <v>264</v>
      </c>
      <c r="X31" s="10" t="s">
        <v>109</v>
      </c>
      <c r="Y31" s="12" t="s">
        <v>110</v>
      </c>
    </row>
    <row r="32" spans="2:25" x14ac:dyDescent="0.2">
      <c r="B32" s="32" t="s">
        <v>32</v>
      </c>
      <c r="C32" s="21"/>
      <c r="D32" s="20"/>
      <c r="E32" s="21"/>
      <c r="F32" s="33" t="s">
        <v>56</v>
      </c>
      <c r="H32" s="17" t="str">
        <f t="shared" ref="H32:H37" si="6">H5</f>
        <v>Cardiff and Vale UHB</v>
      </c>
      <c r="I32" s="96"/>
      <c r="J32" s="96"/>
      <c r="K32" s="10"/>
      <c r="L32" s="10"/>
      <c r="M32" s="10"/>
      <c r="N32" s="10"/>
      <c r="O32" s="12"/>
      <c r="Q32" s="17" t="str">
        <f>H5</f>
        <v>Cardiff and Vale UHB</v>
      </c>
      <c r="R32" s="96"/>
      <c r="S32" s="96"/>
      <c r="T32" s="10"/>
      <c r="U32" s="10"/>
      <c r="V32" s="10"/>
      <c r="W32" s="10"/>
      <c r="X32" s="10"/>
      <c r="Y32" s="12"/>
    </row>
    <row r="33" spans="2:25" x14ac:dyDescent="0.2">
      <c r="B33" s="32" t="s">
        <v>33</v>
      </c>
      <c r="C33" s="21"/>
      <c r="D33" s="20"/>
      <c r="E33" s="21"/>
      <c r="F33" s="33" t="s">
        <v>57</v>
      </c>
      <c r="H33" s="11" t="str">
        <f t="shared" si="6"/>
        <v>2003-2005</v>
      </c>
      <c r="I33" s="16" t="str">
        <f>FIXED(VLOOKUP(I6,'All data'!$A$4:$J$9429,6,FALSE),0)</f>
        <v>53</v>
      </c>
      <c r="J33" s="16">
        <f>VLOOKUP(I6,'All data'!$A$4:$J$9429,7,FALSE)</f>
        <v>12.0508613708938</v>
      </c>
      <c r="K33" s="16">
        <f>VLOOKUP(I6,'All data'!$A$4:$J$9429,8,FALSE)</f>
        <v>14.492969704162</v>
      </c>
      <c r="L33" s="16">
        <f>VLOOKUP(I6,'All data'!$A$4:$J$9429,9,FALSE)</f>
        <v>12.309244834097401</v>
      </c>
      <c r="M33" s="16">
        <f>VLOOKUP(I6,'All data'!$A$4:$J$9429,10,FALSE)</f>
        <v>16.950003620267101</v>
      </c>
      <c r="N33" s="16">
        <f t="shared" ref="N33:N40" si="7">M33-K33</f>
        <v>2.4570339161051002</v>
      </c>
      <c r="O33" s="73">
        <f>K33-L33</f>
        <v>2.1837248700645997</v>
      </c>
      <c r="Q33" s="11">
        <f>Q6</f>
        <v>2003</v>
      </c>
      <c r="R33" s="343" t="str">
        <f>FIXED(VLOOKUP(R6,'All data'!$A$4:$J$9429,6,FALSE),0)</f>
        <v>1,380</v>
      </c>
      <c r="S33" s="343">
        <f>VLOOKUP(R6,'All data'!$A$4:$J$9429,7,FALSE)</f>
        <v>317.81087595216002</v>
      </c>
      <c r="T33" s="343">
        <f>VLOOKUP(R6,'All data'!$A$4:$J$9429,8,FALSE)</f>
        <v>342.29027236449099</v>
      </c>
      <c r="U33" s="343">
        <f>VLOOKUP(R6,'All data'!$A$4:$J$9429,9,FALSE)</f>
        <v>324.09985788096901</v>
      </c>
      <c r="V33" s="343">
        <f>VLOOKUP(R6,'All data'!$A$4:$J$9429,10,FALSE)</f>
        <v>361.21999512436099</v>
      </c>
      <c r="W33" s="344">
        <f>IF(T33="-",S33,T33)</f>
        <v>342.29027236449099</v>
      </c>
      <c r="X33" s="344">
        <f>IFERROR(V33-T33,V33-S33)</f>
        <v>18.929722759870003</v>
      </c>
      <c r="Y33" s="347">
        <f>IFERROR(T33-U33,S33-U33)</f>
        <v>18.190414483521977</v>
      </c>
    </row>
    <row r="34" spans="2:25" x14ac:dyDescent="0.2">
      <c r="B34" s="34"/>
      <c r="C34" s="21"/>
      <c r="D34" s="20"/>
      <c r="E34" s="21"/>
      <c r="F34" s="35"/>
      <c r="H34" s="11" t="str">
        <f t="shared" si="6"/>
        <v>2004-2006</v>
      </c>
      <c r="I34" s="16" t="str">
        <f>FIXED(VLOOKUP(I7,'All data'!$A$4:$J$9429,6,FALSE),0)</f>
        <v>51</v>
      </c>
      <c r="J34" s="16">
        <f>VLOOKUP(I7,'All data'!$A$4:$J$9429,7,FALSE)</f>
        <v>11.5429598499144</v>
      </c>
      <c r="K34" s="16">
        <f>VLOOKUP(I7,'All data'!$A$4:$J$9429,8,FALSE)</f>
        <v>13.8310598433817</v>
      </c>
      <c r="L34" s="16">
        <f>VLOOKUP(I7,'All data'!$A$4:$J$9429,9,FALSE)</f>
        <v>11.714109633751001</v>
      </c>
      <c r="M34" s="16">
        <f>VLOOKUP(I7,'All data'!$A$4:$J$9429,10,FALSE)</f>
        <v>16.217680915581202</v>
      </c>
      <c r="N34" s="16">
        <f t="shared" si="7"/>
        <v>2.3866210721995014</v>
      </c>
      <c r="O34" s="73">
        <f>K34-L34</f>
        <v>2.1169502096306996</v>
      </c>
      <c r="Q34" s="11">
        <f t="shared" ref="Q34:Q42" si="8">Q7</f>
        <v>2004</v>
      </c>
      <c r="R34" s="343" t="str">
        <f>FIXED(VLOOKUP(R7,'All data'!$A$4:$J$9429,6,FALSE),0)</f>
        <v>1,544</v>
      </c>
      <c r="S34" s="343">
        <f>VLOOKUP(R7,'All data'!$A$4:$J$9429,7,FALSE)</f>
        <v>351.62335414085999</v>
      </c>
      <c r="T34" s="343">
        <f>VLOOKUP(R7,'All data'!$A$4:$J$9429,8,FALSE)</f>
        <v>377.00732224865499</v>
      </c>
      <c r="U34" s="343">
        <f>VLOOKUP(R7,'All data'!$A$4:$J$9429,9,FALSE)</f>
        <v>358.032724536888</v>
      </c>
      <c r="V34" s="343">
        <f>VLOOKUP(R7,'All data'!$A$4:$J$9429,10,FALSE)</f>
        <v>396.71003513476302</v>
      </c>
      <c r="W34" s="344">
        <f t="shared" ref="W34:W54" si="9">IF(T34="-",S34,T34)</f>
        <v>377.00732224865499</v>
      </c>
      <c r="X34" s="344">
        <f t="shared" ref="X34:X40" si="10">IFERROR(V34-T34,V34-S34)</f>
        <v>19.702712886108031</v>
      </c>
      <c r="Y34" s="347">
        <f t="shared" ref="Y34:Y40" si="11">IFERROR(T34-U34,S34-U34)</f>
        <v>18.97459771176699</v>
      </c>
    </row>
    <row r="35" spans="2:25" x14ac:dyDescent="0.2">
      <c r="B35" s="30" t="s">
        <v>34</v>
      </c>
      <c r="C35" s="20"/>
      <c r="D35" s="20"/>
      <c r="E35" s="20"/>
      <c r="F35" s="36" t="s">
        <v>35</v>
      </c>
      <c r="H35" s="11" t="str">
        <f t="shared" si="6"/>
        <v>2005-2007</v>
      </c>
      <c r="I35" s="16" t="str">
        <f>FIXED(VLOOKUP(I8,'All data'!$A$4:$J$9429,6,FALSE),0)</f>
        <v>56</v>
      </c>
      <c r="J35" s="16">
        <f>VLOOKUP(I8,'All data'!$A$4:$J$9429,7,FALSE)</f>
        <v>12.602788745261201</v>
      </c>
      <c r="K35" s="16">
        <f>VLOOKUP(I8,'All data'!$A$4:$J$9429,8,FALSE)</f>
        <v>14.978008985789099</v>
      </c>
      <c r="L35" s="16">
        <f>VLOOKUP(I8,'All data'!$A$4:$J$9429,9,FALSE)</f>
        <v>12.790616479784701</v>
      </c>
      <c r="M35" s="16">
        <f>VLOOKUP(I8,'All data'!$A$4:$J$9429,10,FALSE)</f>
        <v>17.429855278345698</v>
      </c>
      <c r="N35" s="16">
        <f t="shared" si="7"/>
        <v>2.4518462925565991</v>
      </c>
      <c r="O35" s="73">
        <f>K35-L35</f>
        <v>2.1873925060043984</v>
      </c>
      <c r="Q35" s="11">
        <f t="shared" si="8"/>
        <v>2005</v>
      </c>
      <c r="R35" s="343" t="str">
        <f>FIXED(VLOOKUP(R8,'All data'!$A$4:$J$9429,6,FALSE),0)</f>
        <v>1,737</v>
      </c>
      <c r="S35" s="343">
        <f>VLOOKUP(R8,'All data'!$A$4:$J$9429,7,FALSE)</f>
        <v>391.38659993370402</v>
      </c>
      <c r="T35" s="343">
        <f>VLOOKUP(R8,'All data'!$A$4:$J$9429,8,FALSE)</f>
        <v>412.981156072972</v>
      </c>
      <c r="U35" s="343">
        <f>VLOOKUP(R8,'All data'!$A$4:$J$9429,9,FALSE)</f>
        <v>393.33061802610598</v>
      </c>
      <c r="V35" s="343">
        <f>VLOOKUP(R8,'All data'!$A$4:$J$9429,10,FALSE)</f>
        <v>433.34178820402298</v>
      </c>
      <c r="W35" s="344">
        <f t="shared" si="9"/>
        <v>412.981156072972</v>
      </c>
      <c r="X35" s="344">
        <f t="shared" si="10"/>
        <v>20.360632131050977</v>
      </c>
      <c r="Y35" s="347">
        <f t="shared" si="11"/>
        <v>19.650538046866018</v>
      </c>
    </row>
    <row r="36" spans="2:25" x14ac:dyDescent="0.2">
      <c r="B36" s="37">
        <v>17</v>
      </c>
      <c r="C36" s="22"/>
      <c r="D36" s="22"/>
      <c r="E36" s="22"/>
      <c r="F36" s="38" t="str">
        <f>INDEX(F6:F33, B36)</f>
        <v>Cardiff &amp; Vale UHB</v>
      </c>
      <c r="H36" s="11" t="str">
        <f t="shared" si="6"/>
        <v>2006-2008</v>
      </c>
      <c r="I36" s="16" t="str">
        <f>FIXED(VLOOKUP(I9,'All data'!$A$4:$J$9429,6,FALSE),0)</f>
        <v>65</v>
      </c>
      <c r="J36" s="16">
        <f>VLOOKUP(I9,'All data'!$A$4:$J$9429,7,FALSE)</f>
        <v>14.3131715932851</v>
      </c>
      <c r="K36" s="16">
        <f>VLOOKUP(I9,'All data'!$A$4:$J$9429,8,FALSE)</f>
        <v>16.9718397188349</v>
      </c>
      <c r="L36" s="16">
        <f>VLOOKUP(I9,'All data'!$A$4:$J$9429,9,FALSE)</f>
        <v>14.651682463576201</v>
      </c>
      <c r="M36" s="16">
        <f>VLOOKUP(I9,'All data'!$A$4:$J$9429,10,FALSE)</f>
        <v>19.552674995071801</v>
      </c>
      <c r="N36" s="16">
        <f t="shared" si="7"/>
        <v>2.5808352762369005</v>
      </c>
      <c r="O36" s="73">
        <f>K36-L36</f>
        <v>2.3201572552586995</v>
      </c>
      <c r="Q36" s="11">
        <f t="shared" si="8"/>
        <v>2006</v>
      </c>
      <c r="R36" s="343" t="str">
        <f>FIXED(VLOOKUP(R9,'All data'!$A$4:$J$9429,6,FALSE),0)</f>
        <v>1,881</v>
      </c>
      <c r="S36" s="343">
        <f>VLOOKUP(R9,'All data'!$A$4:$J$9429,7,FALSE)</f>
        <v>420.47233054288199</v>
      </c>
      <c r="T36" s="343">
        <f>VLOOKUP(R9,'All data'!$A$4:$J$9429,8,FALSE)</f>
        <v>440.188687855507</v>
      </c>
      <c r="U36" s="343">
        <f>VLOOKUP(R9,'All data'!$A$4:$J$9429,9,FALSE)</f>
        <v>420.04782584221698</v>
      </c>
      <c r="V36" s="343">
        <f>VLOOKUP(R9,'All data'!$A$4:$J$9429,10,FALSE)</f>
        <v>461.02842291021301</v>
      </c>
      <c r="W36" s="344">
        <f t="shared" si="9"/>
        <v>440.188687855507</v>
      </c>
      <c r="X36" s="344">
        <f t="shared" si="10"/>
        <v>20.839735054706011</v>
      </c>
      <c r="Y36" s="347">
        <f t="shared" si="11"/>
        <v>20.140862013290018</v>
      </c>
    </row>
    <row r="37" spans="2:25" x14ac:dyDescent="0.2">
      <c r="B37" s="11">
        <v>15</v>
      </c>
      <c r="C37" s="10"/>
      <c r="D37" s="10"/>
      <c r="E37" s="10"/>
      <c r="F37" s="12"/>
      <c r="H37" s="11" t="str">
        <f t="shared" si="6"/>
        <v>2007-2009</v>
      </c>
      <c r="I37" s="16" t="str">
        <f>FIXED(VLOOKUP(I10,'All data'!$A$4:$J$9429,6,FALSE),0)</f>
        <v>63</v>
      </c>
      <c r="J37" s="16">
        <f>VLOOKUP(I10,'All data'!$A$4:$J$9429,7,FALSE)</f>
        <v>13.645672298688201</v>
      </c>
      <c r="K37" s="16">
        <f>VLOOKUP(I10,'All data'!$A$4:$J$9429,8,FALSE)</f>
        <v>16.1276899126585</v>
      </c>
      <c r="L37" s="16">
        <f>VLOOKUP(I10,'All data'!$A$4:$J$9429,9,FALSE)</f>
        <v>13.8852543622372</v>
      </c>
      <c r="M37" s="16">
        <f>VLOOKUP(I10,'All data'!$A$4:$J$9429,10,FALSE)</f>
        <v>18.6268916739952</v>
      </c>
      <c r="N37" s="16">
        <f t="shared" si="7"/>
        <v>2.4992017613366997</v>
      </c>
      <c r="O37" s="73">
        <f>K37-L37</f>
        <v>2.2424355504213001</v>
      </c>
      <c r="Q37" s="11">
        <f t="shared" si="8"/>
        <v>2007</v>
      </c>
      <c r="R37" s="343" t="str">
        <f>FIXED(VLOOKUP(R10,'All data'!$A$4:$J$9429,6,FALSE),0)</f>
        <v>1,867</v>
      </c>
      <c r="S37" s="343">
        <f>VLOOKUP(R10,'All data'!$A$4:$J$9429,7,FALSE)</f>
        <v>412.275638038804</v>
      </c>
      <c r="T37" s="343">
        <f>VLOOKUP(R10,'All data'!$A$4:$J$9429,8,FALSE)</f>
        <v>431.26616253839302</v>
      </c>
      <c r="U37" s="343">
        <f>VLOOKUP(R10,'All data'!$A$4:$J$9429,9,FALSE)</f>
        <v>411.42550125640702</v>
      </c>
      <c r="V37" s="343">
        <f>VLOOKUP(R10,'All data'!$A$4:$J$9429,10,FALSE)</f>
        <v>451.79788939449799</v>
      </c>
      <c r="W37" s="344">
        <f t="shared" si="9"/>
        <v>431.26616253839302</v>
      </c>
      <c r="X37" s="344">
        <f t="shared" si="10"/>
        <v>20.531726856104967</v>
      </c>
      <c r="Y37" s="347">
        <f t="shared" si="11"/>
        <v>19.840661281986002</v>
      </c>
    </row>
    <row r="38" spans="2:25" x14ac:dyDescent="0.2">
      <c r="B38" s="11"/>
      <c r="C38" s="10"/>
      <c r="D38" s="10"/>
      <c r="E38" s="9"/>
      <c r="F38" s="12"/>
      <c r="H38" s="11" t="str">
        <f t="shared" ref="H38" si="12">H11</f>
        <v>2008-2010</v>
      </c>
      <c r="I38" s="16" t="str">
        <f>FIXED(VLOOKUP(I11,'All data'!$A$4:$J$9429,6,FALSE),0)</f>
        <v>63</v>
      </c>
      <c r="J38" s="16">
        <f>VLOOKUP(I11,'All data'!$A$4:$J$9429,7,FALSE)</f>
        <v>13.4932478746108</v>
      </c>
      <c r="K38" s="16">
        <f>VLOOKUP(I11,'All data'!$A$4:$J$9429,8,FALSE)</f>
        <v>15.837584898671</v>
      </c>
      <c r="L38" s="16">
        <f>VLOOKUP(I11,'All data'!$A$4:$J$9429,9,FALSE)</f>
        <v>13.632673152722599</v>
      </c>
      <c r="M38" s="16">
        <f>VLOOKUP(I11,'All data'!$A$4:$J$9429,10,FALSE)</f>
        <v>18.295026574834498</v>
      </c>
      <c r="N38" s="16">
        <f t="shared" si="7"/>
        <v>2.4574416761634978</v>
      </c>
      <c r="O38" s="73">
        <f t="shared" ref="O38:O40" si="13">K38-L38</f>
        <v>2.2049117459484009</v>
      </c>
      <c r="Q38" s="11">
        <f t="shared" si="8"/>
        <v>2008</v>
      </c>
      <c r="R38" s="343" t="str">
        <f>FIXED(VLOOKUP(R11,'All data'!$A$4:$J$9429,6,FALSE),0)</f>
        <v>1,970</v>
      </c>
      <c r="S38" s="343">
        <f>VLOOKUP(R11,'All data'!$A$4:$J$9429,7,FALSE)</f>
        <v>429.76734209461301</v>
      </c>
      <c r="T38" s="343">
        <f>VLOOKUP(R11,'All data'!$A$4:$J$9429,8,FALSE)</f>
        <v>445.43480640149102</v>
      </c>
      <c r="U38" s="343">
        <f>VLOOKUP(R11,'All data'!$A$4:$J$9429,9,FALSE)</f>
        <v>425.46021940967898</v>
      </c>
      <c r="V38" s="343">
        <f>VLOOKUP(R11,'All data'!$A$4:$J$9429,10,FALSE)</f>
        <v>466.086319978174</v>
      </c>
      <c r="W38" s="344">
        <f t="shared" si="9"/>
        <v>445.43480640149102</v>
      </c>
      <c r="X38" s="344">
        <f t="shared" si="10"/>
        <v>20.651513576682987</v>
      </c>
      <c r="Y38" s="347">
        <f t="shared" si="11"/>
        <v>19.974586991812032</v>
      </c>
    </row>
    <row r="39" spans="2:25" x14ac:dyDescent="0.2">
      <c r="B39" s="39" t="s">
        <v>85</v>
      </c>
      <c r="C39" s="21"/>
      <c r="D39" s="24" t="s">
        <v>4</v>
      </c>
      <c r="E39" s="10"/>
      <c r="F39" s="47" t="s">
        <v>62</v>
      </c>
      <c r="H39" s="11" t="str">
        <f t="shared" ref="H39" si="14">H12</f>
        <v>2009-2011</v>
      </c>
      <c r="I39" s="16" t="str">
        <f>FIXED(VLOOKUP(I12,'All data'!$A$4:$J$9429,6,FALSE),0)</f>
        <v>57</v>
      </c>
      <c r="J39" s="16">
        <f>VLOOKUP(I12,'All data'!$A$4:$J$9429,7,FALSE)</f>
        <v>12.157350733378101</v>
      </c>
      <c r="K39" s="16">
        <f>VLOOKUP(I12,'All data'!$A$4:$J$9429,8,FALSE)</f>
        <v>14.1448039247446</v>
      </c>
      <c r="L39" s="16">
        <f>VLOOKUP(I12,'All data'!$A$4:$J$9429,9,FALSE)</f>
        <v>12.0858418744481</v>
      </c>
      <c r="M39" s="16">
        <f>VLOOKUP(I12,'All data'!$A$4:$J$9429,10,FALSE)</f>
        <v>16.451718425146598</v>
      </c>
      <c r="N39" s="16">
        <f t="shared" si="7"/>
        <v>2.306914500401998</v>
      </c>
      <c r="O39" s="73">
        <f t="shared" si="13"/>
        <v>2.0589620502965005</v>
      </c>
      <c r="Q39" s="11">
        <f t="shared" si="8"/>
        <v>2009</v>
      </c>
      <c r="R39" s="343" t="str">
        <f>FIXED(VLOOKUP(R12,'All data'!$A$4:$J$9429,6,FALSE),0)</f>
        <v>1,867</v>
      </c>
      <c r="S39" s="343">
        <f>VLOOKUP(R12,'All data'!$A$4:$J$9429,7,FALSE)</f>
        <v>402.578410729307</v>
      </c>
      <c r="T39" s="343">
        <f>VLOOKUP(R12,'All data'!$A$4:$J$9429,8,FALSE)</f>
        <v>420.48964733325101</v>
      </c>
      <c r="U39" s="343">
        <f>VLOOKUP(R12,'All data'!$A$4:$J$9429,9,FALSE)</f>
        <v>401.16098958906201</v>
      </c>
      <c r="V39" s="343">
        <f>VLOOKUP(R12,'All data'!$A$4:$J$9429,10,FALSE)</f>
        <v>440.491551992506</v>
      </c>
      <c r="W39" s="344">
        <f t="shared" si="9"/>
        <v>420.48964733325101</v>
      </c>
      <c r="X39" s="344">
        <f t="shared" si="10"/>
        <v>20.00190465925499</v>
      </c>
      <c r="Y39" s="347">
        <f t="shared" si="11"/>
        <v>19.328657744189002</v>
      </c>
    </row>
    <row r="40" spans="2:25" x14ac:dyDescent="0.2">
      <c r="B40" s="40" t="s">
        <v>161</v>
      </c>
      <c r="C40" s="10"/>
      <c r="D40" s="25" t="s">
        <v>159</v>
      </c>
      <c r="E40" s="10" t="s">
        <v>167</v>
      </c>
      <c r="F40" s="71" t="s">
        <v>186</v>
      </c>
      <c r="G40" s="8" t="str">
        <f>E40</f>
        <v>W</v>
      </c>
      <c r="H40" s="11" t="str">
        <f t="shared" ref="H40" si="15">H13</f>
        <v>2010-2012</v>
      </c>
      <c r="I40" s="16" t="str">
        <f>FIXED(VLOOKUP(I13,'All data'!$A$4:$J$9429,6,FALSE),0)</f>
        <v>65</v>
      </c>
      <c r="J40" s="16">
        <f>VLOOKUP(I13,'All data'!$A$4:$J$9429,7,FALSE)</f>
        <v>13.7602597131342</v>
      </c>
      <c r="K40" s="16">
        <f>VLOOKUP(I13,'All data'!$A$4:$J$9429,8,FALSE)</f>
        <v>15.9657227059297</v>
      </c>
      <c r="L40" s="16">
        <f>VLOOKUP(I13,'All data'!$A$4:$J$9429,9,FALSE)</f>
        <v>13.7873653043674</v>
      </c>
      <c r="M40" s="16">
        <f>VLOOKUP(I13,'All data'!$A$4:$J$9429,10,FALSE)</f>
        <v>18.3886575522302</v>
      </c>
      <c r="N40" s="16">
        <f t="shared" si="7"/>
        <v>2.4229348463004996</v>
      </c>
      <c r="O40" s="73">
        <f t="shared" si="13"/>
        <v>2.1783574015623</v>
      </c>
      <c r="Q40" s="11">
        <f t="shared" si="8"/>
        <v>2010</v>
      </c>
      <c r="R40" s="343" t="str">
        <f>FIXED(VLOOKUP(R13,'All data'!$A$4:$J$9429,6,FALSE),0)</f>
        <v>1,876</v>
      </c>
      <c r="S40" s="343">
        <f>VLOOKUP(R13,'All data'!$A$4:$J$9429,7,FALSE)</f>
        <v>400.98169931931801</v>
      </c>
      <c r="T40" s="343">
        <f>VLOOKUP(R13,'All data'!$A$4:$J$9429,8,FALSE)</f>
        <v>419.68471158674703</v>
      </c>
      <c r="U40" s="343">
        <f>VLOOKUP(R13,'All data'!$A$4:$J$9429,9,FALSE)</f>
        <v>400.43626971268498</v>
      </c>
      <c r="V40" s="343">
        <f>VLOOKUP(R13,'All data'!$A$4:$J$9429,10,FALSE)</f>
        <v>439.602018456248</v>
      </c>
      <c r="W40" s="344">
        <f t="shared" si="9"/>
        <v>419.68471158674703</v>
      </c>
      <c r="X40" s="344">
        <f t="shared" si="10"/>
        <v>19.917306869500976</v>
      </c>
      <c r="Y40" s="347">
        <f t="shared" si="11"/>
        <v>19.248441874062053</v>
      </c>
    </row>
    <row r="41" spans="2:25" x14ac:dyDescent="0.2">
      <c r="B41" s="40" t="s">
        <v>162</v>
      </c>
      <c r="C41" s="10"/>
      <c r="D41" s="25" t="s">
        <v>164</v>
      </c>
      <c r="E41" s="10" t="s">
        <v>167</v>
      </c>
      <c r="F41" s="71" t="s">
        <v>187</v>
      </c>
      <c r="G41" s="8" t="str">
        <f t="shared" ref="G41:G44" si="16">E41</f>
        <v>W</v>
      </c>
      <c r="H41" s="11"/>
      <c r="I41" s="16"/>
      <c r="J41" s="16"/>
      <c r="K41" s="16"/>
      <c r="L41" s="16"/>
      <c r="M41" s="16"/>
      <c r="N41" s="16"/>
      <c r="O41" s="73"/>
      <c r="Q41" s="11">
        <f t="shared" si="8"/>
        <v>2011</v>
      </c>
      <c r="R41" s="343" t="str">
        <f>IFERROR(FIXED(VLOOKUP(R14,'All data'!$A$4:$J$9429,6,FALSE),0)," ")</f>
        <v>1,659</v>
      </c>
      <c r="S41" s="343">
        <f>IFERROR(VLOOKUP(R14,'All data'!$A$4:$J$9429,7,FALSE)," ")</f>
        <v>351.32960325451899</v>
      </c>
      <c r="T41" s="343">
        <f>IFERROR(VLOOKUP(R14,'All data'!$A$4:$J$9429,8,FALSE),"")</f>
        <v>370.57468960581701</v>
      </c>
      <c r="U41" s="343">
        <f>IFERROR(VLOOKUP(R14,'All data'!$A$4:$J$9429,9,FALSE),"")</f>
        <v>352.55464422847302</v>
      </c>
      <c r="V41" s="343">
        <f>IFERROR(VLOOKUP(R14,'All data'!$A$4:$J$9429,10,FALSE),"")</f>
        <v>389.26146400749701</v>
      </c>
      <c r="W41" s="344">
        <f t="shared" si="9"/>
        <v>370.57468960581701</v>
      </c>
      <c r="X41" s="344">
        <f>IFERROR(V41-T41,"")</f>
        <v>18.686774401679997</v>
      </c>
      <c r="Y41" s="347">
        <f>IFERROR(T41-U41,"")</f>
        <v>18.02004537734399</v>
      </c>
    </row>
    <row r="42" spans="2:25" x14ac:dyDescent="0.2">
      <c r="B42" s="40" t="s">
        <v>163</v>
      </c>
      <c r="C42" s="10"/>
      <c r="D42" s="25" t="s">
        <v>165</v>
      </c>
      <c r="E42" s="10" t="s">
        <v>167</v>
      </c>
      <c r="F42" s="71" t="s">
        <v>188</v>
      </c>
      <c r="G42" s="8" t="str">
        <f t="shared" si="16"/>
        <v>W</v>
      </c>
      <c r="H42" s="11"/>
      <c r="I42" s="16"/>
      <c r="J42" s="16"/>
      <c r="K42" s="16"/>
      <c r="L42" s="16"/>
      <c r="M42" s="16"/>
      <c r="N42" s="16"/>
      <c r="O42" s="73"/>
      <c r="Q42" s="11">
        <f t="shared" si="8"/>
        <v>2012</v>
      </c>
      <c r="R42" s="343" t="str">
        <f>IFERROR(FIXED(VLOOKUP(R15,'All data'!$A$4:$J$9429,6,FALSE),0)," ")</f>
        <v>1,742</v>
      </c>
      <c r="S42" s="343">
        <f>IFERROR(VLOOKUP(R15,'All data'!$A$4:$J$9429,7,FALSE)," ")</f>
        <v>366.47273404754498</v>
      </c>
      <c r="T42" s="343">
        <f>IFERROR(VLOOKUP(R15,'All data'!$A$4:$J$9429,8,FALSE),"")</f>
        <v>388.77660855635997</v>
      </c>
      <c r="U42" s="343">
        <f>IFERROR(VLOOKUP(R15,'All data'!$A$4:$J$9429,9,FALSE),"")</f>
        <v>370.34154963591902</v>
      </c>
      <c r="V42" s="343">
        <f>IFERROR(VLOOKUP(R15,'All data'!$A$4:$J$9429,10,FALSE),"")</f>
        <v>407.876930780073</v>
      </c>
      <c r="W42" s="344">
        <f t="shared" si="9"/>
        <v>388.77660855635997</v>
      </c>
      <c r="X42" s="344">
        <f>IFERROR(V42-T42,"")</f>
        <v>19.100322223713022</v>
      </c>
      <c r="Y42" s="347">
        <f>IFERROR(T42-U42,"")</f>
        <v>18.435058920440952</v>
      </c>
    </row>
    <row r="43" spans="2:25" x14ac:dyDescent="0.2">
      <c r="B43" s="40" t="s">
        <v>180</v>
      </c>
      <c r="C43" s="21"/>
      <c r="D43" s="25" t="s">
        <v>89</v>
      </c>
      <c r="E43" s="10" t="s">
        <v>130</v>
      </c>
      <c r="F43" s="71" t="s">
        <v>250</v>
      </c>
      <c r="G43" s="8" t="str">
        <f t="shared" si="16"/>
        <v>A</v>
      </c>
      <c r="H43" s="11"/>
      <c r="I43" s="10"/>
      <c r="J43" s="10"/>
      <c r="K43" s="16"/>
      <c r="L43" s="16"/>
      <c r="M43" s="16"/>
      <c r="N43" s="16"/>
      <c r="O43" s="73"/>
      <c r="Q43" s="11"/>
      <c r="R43" s="337"/>
      <c r="S43" s="337"/>
      <c r="T43" s="336"/>
      <c r="U43" s="336"/>
      <c r="V43" s="336"/>
      <c r="W43" s="16"/>
      <c r="X43" s="16"/>
      <c r="Y43" s="73"/>
    </row>
    <row r="44" spans="2:25" x14ac:dyDescent="0.2">
      <c r="B44" s="40" t="s">
        <v>181</v>
      </c>
      <c r="C44" s="21"/>
      <c r="D44" s="25" t="s">
        <v>90</v>
      </c>
      <c r="E44" s="10" t="s">
        <v>262</v>
      </c>
      <c r="F44" s="71" t="s">
        <v>250</v>
      </c>
      <c r="G44" s="8" t="str">
        <f t="shared" si="16"/>
        <v>AU</v>
      </c>
      <c r="H44" s="17" t="str">
        <f>H17</f>
        <v>Wales</v>
      </c>
      <c r="I44" s="96"/>
      <c r="J44" s="96"/>
      <c r="K44" s="10"/>
      <c r="L44" s="16"/>
      <c r="M44" s="16"/>
      <c r="N44" s="16"/>
      <c r="O44" s="73"/>
      <c r="Q44" s="17" t="str">
        <f>H17</f>
        <v>Wales</v>
      </c>
      <c r="R44" s="338"/>
      <c r="S44" s="338"/>
      <c r="T44" s="337"/>
      <c r="U44" s="336"/>
      <c r="V44" s="336"/>
      <c r="W44" s="16"/>
      <c r="X44" s="16"/>
      <c r="Y44" s="73"/>
    </row>
    <row r="45" spans="2:25" x14ac:dyDescent="0.2">
      <c r="B45" s="40" t="s">
        <v>256</v>
      </c>
      <c r="C45" s="21"/>
      <c r="D45" s="25" t="s">
        <v>92</v>
      </c>
      <c r="E45" s="10" t="s">
        <v>130</v>
      </c>
      <c r="F45" s="71" t="s">
        <v>248</v>
      </c>
      <c r="G45" s="8" t="str">
        <f>E45</f>
        <v>A</v>
      </c>
      <c r="H45" s="11" t="str">
        <f>H18</f>
        <v>2003-2005</v>
      </c>
      <c r="I45" s="16" t="str">
        <f>FIXED(VLOOKUP(I18,'All data'!$A$4:$J$9429,6,FALSE),0)</f>
        <v>365</v>
      </c>
      <c r="J45" s="16">
        <f>VLOOKUP(I18,'All data'!$A$4:$J$9429,7,FALSE)</f>
        <v>12.3679626521307</v>
      </c>
      <c r="K45" s="16">
        <f>VLOOKUP(I18,'All data'!$A$4:$J$9429,8,FALSE)</f>
        <v>13.0515772773816</v>
      </c>
      <c r="L45" s="16">
        <f>VLOOKUP(I18,'All data'!$A$4:$J$88181,9,FALSE)</f>
        <v>12.2881040375909</v>
      </c>
      <c r="M45" s="16">
        <f>VLOOKUP(I18,'All data'!$A$4:$J$9429,10,FALSE)</f>
        <v>13.8499582003719</v>
      </c>
      <c r="N45" s="16">
        <f t="shared" ref="N45:N52" si="17">M45-K45</f>
        <v>0.79838092299029917</v>
      </c>
      <c r="O45" s="73">
        <f t="shared" ref="O45:O50" si="18">K45-L45</f>
        <v>0.76347323979070048</v>
      </c>
      <c r="Q45" s="11">
        <f>Q18</f>
        <v>2003</v>
      </c>
      <c r="R45" s="343" t="str">
        <f>FIXED(VLOOKUP(R18,'All data'!$A$4:$J$9429,6,FALSE),0)</f>
        <v>12,278</v>
      </c>
      <c r="S45" s="343">
        <f>VLOOKUP(R18,'All data'!$A$4:$J$9429,7,FALSE)</f>
        <v>417.95344341936499</v>
      </c>
      <c r="T45" s="343">
        <f>VLOOKUP(R18,'All data'!$A$4:$J$9429,8,FALSE)</f>
        <v>430.64002672759</v>
      </c>
      <c r="U45" s="343">
        <f>VLOOKUP(R18,'All data'!$A$4:$J$9429,9,FALSE)</f>
        <v>423.01669890458697</v>
      </c>
      <c r="V45" s="343">
        <f>VLOOKUP(R18,'All data'!$A$4:$J$9429,10,FALSE)</f>
        <v>438.36570627142697</v>
      </c>
      <c r="W45" s="344">
        <f t="shared" si="9"/>
        <v>430.64002672759</v>
      </c>
      <c r="X45" s="16"/>
      <c r="Y45" s="73"/>
    </row>
    <row r="46" spans="2:25" x14ac:dyDescent="0.2">
      <c r="B46" s="40" t="s">
        <v>255</v>
      </c>
      <c r="C46" s="21"/>
      <c r="D46" s="25" t="s">
        <v>91</v>
      </c>
      <c r="E46" s="10" t="s">
        <v>130</v>
      </c>
      <c r="F46" s="71" t="s">
        <v>247</v>
      </c>
      <c r="G46" s="8" t="str">
        <f t="shared" ref="G46" si="19">E46</f>
        <v>A</v>
      </c>
      <c r="H46" s="11" t="str">
        <f>H19</f>
        <v>2004-2006</v>
      </c>
      <c r="I46" s="16" t="str">
        <f>FIXED(VLOOKUP(I19,'All data'!$A$4:$J$9429,6,FALSE),0)</f>
        <v>368</v>
      </c>
      <c r="J46" s="16">
        <f>VLOOKUP(I19,'All data'!$A$4:$J$9429,7,FALSE)</f>
        <v>12.3734883041852</v>
      </c>
      <c r="K46" s="16">
        <f>VLOOKUP(I19,'All data'!$A$4:$J$9429,8,FALSE)</f>
        <v>13.0160799328462</v>
      </c>
      <c r="L46" s="16">
        <f>VLOOKUP(I19,'All data'!$A$4:$J$88181,9,FALSE)</f>
        <v>12.256741244215799</v>
      </c>
      <c r="M46" s="16">
        <f>VLOOKUP(I19,'All data'!$A$4:$J$9429,10,FALSE)</f>
        <v>13.8100334980209</v>
      </c>
      <c r="N46" s="16">
        <f t="shared" si="17"/>
        <v>0.79395356517470006</v>
      </c>
      <c r="O46" s="73">
        <f t="shared" si="18"/>
        <v>0.75933868863040033</v>
      </c>
      <c r="Q46" s="11">
        <f>Q19</f>
        <v>2004</v>
      </c>
      <c r="R46" s="343" t="str">
        <f>FIXED(VLOOKUP(R19,'All data'!$A$4:$J$9429,6,FALSE),0)</f>
        <v>12,337</v>
      </c>
      <c r="S46" s="343">
        <f>VLOOKUP(R19,'All data'!$A$4:$J$9429,7,FALSE)</f>
        <v>417.15152128526199</v>
      </c>
      <c r="T46" s="343">
        <f>VLOOKUP(R19,'All data'!$A$4:$J$9429,8,FALSE)</f>
        <v>428.518718632375</v>
      </c>
      <c r="U46" s="343">
        <f>VLOOKUP(R19,'All data'!$A$4:$J$9429,9,FALSE)</f>
        <v>420.95030097617303</v>
      </c>
      <c r="V46" s="343">
        <f>VLOOKUP(R19,'All data'!$A$4:$J$9429,10,FALSE)</f>
        <v>436.18850726546498</v>
      </c>
      <c r="W46" s="344">
        <f t="shared" si="9"/>
        <v>428.518718632375</v>
      </c>
      <c r="X46" s="16"/>
      <c r="Y46" s="73"/>
    </row>
    <row r="47" spans="2:25" x14ac:dyDescent="0.2">
      <c r="B47" s="40" t="s">
        <v>258</v>
      </c>
      <c r="C47" s="21"/>
      <c r="D47" s="25" t="s">
        <v>94</v>
      </c>
      <c r="E47" s="10" t="s">
        <v>130</v>
      </c>
      <c r="F47" s="71" t="s">
        <v>259</v>
      </c>
      <c r="G47" s="8" t="str">
        <f>E47</f>
        <v>A</v>
      </c>
      <c r="H47" s="11" t="str">
        <f>H20</f>
        <v>2005-2007</v>
      </c>
      <c r="I47" s="16" t="str">
        <f>FIXED(VLOOKUP(I20,'All data'!$A$4:$J$9429,6,FALSE),0)</f>
        <v>391</v>
      </c>
      <c r="J47" s="16">
        <f>VLOOKUP(I20,'All data'!$A$4:$J$9429,7,FALSE)</f>
        <v>13.077865941991201</v>
      </c>
      <c r="K47" s="16">
        <f>VLOOKUP(I20,'All data'!$A$4:$J$9429,8,FALSE)</f>
        <v>13.6797109550767</v>
      </c>
      <c r="L47" s="16">
        <f>VLOOKUP(I20,'All data'!$A$4:$J$88181,9,FALSE)</f>
        <v>12.9051272891859</v>
      </c>
      <c r="M47" s="16">
        <f>VLOOKUP(I20,'All data'!$A$4:$J$9429,10,FALSE)</f>
        <v>14.4885210868712</v>
      </c>
      <c r="N47" s="16">
        <f t="shared" si="17"/>
        <v>0.80881013179450001</v>
      </c>
      <c r="O47" s="73">
        <f t="shared" si="18"/>
        <v>0.77458366589080008</v>
      </c>
      <c r="Q47" s="11">
        <f>Q20</f>
        <v>2005</v>
      </c>
      <c r="R47" s="343" t="str">
        <f>FIXED(VLOOKUP(R20,'All data'!$A$4:$J$9429,6,FALSE),0)</f>
        <v>13,128</v>
      </c>
      <c r="S47" s="343">
        <f>VLOOKUP(R20,'All data'!$A$4:$J$9429,7,FALSE)</f>
        <v>442.11386136578602</v>
      </c>
      <c r="T47" s="343">
        <f>VLOOKUP(R20,'All data'!$A$4:$J$9429,8,FALSE)</f>
        <v>452.01746512854203</v>
      </c>
      <c r="U47" s="343">
        <f>VLOOKUP(R20,'All data'!$A$4:$J$9429,9,FALSE)</f>
        <v>444.278287430104</v>
      </c>
      <c r="V47" s="343">
        <f>VLOOKUP(R20,'All data'!$A$4:$J$9429,10,FALSE)</f>
        <v>459.85710758253299</v>
      </c>
      <c r="W47" s="344">
        <f t="shared" si="9"/>
        <v>452.01746512854203</v>
      </c>
      <c r="X47" s="16"/>
      <c r="Y47" s="73"/>
    </row>
    <row r="48" spans="2:25" x14ac:dyDescent="0.2">
      <c r="B48" s="40" t="s">
        <v>257</v>
      </c>
      <c r="C48" s="21"/>
      <c r="D48" s="25" t="s">
        <v>93</v>
      </c>
      <c r="E48" s="10" t="s">
        <v>130</v>
      </c>
      <c r="F48" s="71" t="s">
        <v>249</v>
      </c>
      <c r="G48" s="8" t="str">
        <f t="shared" ref="G48" si="20">E48</f>
        <v>A</v>
      </c>
      <c r="H48" s="11" t="str">
        <f>H21</f>
        <v>2006-2008</v>
      </c>
      <c r="I48" s="16" t="str">
        <f>FIXED(VLOOKUP(I21,'All data'!$A$4:$J$9429,6,FALSE),0)</f>
        <v>431</v>
      </c>
      <c r="J48" s="16">
        <f>VLOOKUP(I21,'All data'!$A$4:$J$9429,7,FALSE)</f>
        <v>14.323729410466701</v>
      </c>
      <c r="K48" s="16">
        <f>VLOOKUP(I21,'All data'!$A$4:$J$9429,8,FALSE)</f>
        <v>14.931663533833801</v>
      </c>
      <c r="L48" s="16">
        <f>VLOOKUP(I21,'All data'!$A$4:$J$88181,9,FALSE)</f>
        <v>14.1258730405105</v>
      </c>
      <c r="M48" s="16">
        <f>VLOOKUP(I21,'All data'!$A$4:$J$9429,10,FALSE)</f>
        <v>15.771330074923601</v>
      </c>
      <c r="N48" s="16">
        <f t="shared" si="17"/>
        <v>0.83966654108979988</v>
      </c>
      <c r="O48" s="73">
        <f t="shared" si="18"/>
        <v>0.80579049332330044</v>
      </c>
      <c r="Q48" s="11">
        <f>Q21</f>
        <v>2006</v>
      </c>
      <c r="R48" s="343" t="str">
        <f>FIXED(VLOOKUP(R21,'All data'!$A$4:$J$9429,6,FALSE),0)</f>
        <v>13,765</v>
      </c>
      <c r="S48" s="343">
        <f>VLOOKUP(R21,'All data'!$A$4:$J$9429,7,FALSE)</f>
        <v>461.04471661500901</v>
      </c>
      <c r="T48" s="343">
        <f>VLOOKUP(R21,'All data'!$A$4:$J$9429,8,FALSE)</f>
        <v>469.69639754621801</v>
      </c>
      <c r="U48" s="343">
        <f>VLOOKUP(R21,'All data'!$A$4:$J$9429,9,FALSE)</f>
        <v>461.84089462834402</v>
      </c>
      <c r="V48" s="343">
        <f>VLOOKUP(R21,'All data'!$A$4:$J$9429,10,FALSE)</f>
        <v>477.65146903939399</v>
      </c>
      <c r="W48" s="344">
        <f t="shared" si="9"/>
        <v>469.69639754621801</v>
      </c>
      <c r="X48" s="16"/>
      <c r="Y48" s="73"/>
    </row>
    <row r="49" spans="2:25" x14ac:dyDescent="0.2">
      <c r="B49" s="40" t="s">
        <v>82</v>
      </c>
      <c r="C49" s="10"/>
      <c r="D49" s="25" t="s">
        <v>86</v>
      </c>
      <c r="E49" s="10" t="s">
        <v>129</v>
      </c>
      <c r="F49" s="71" t="s">
        <v>82</v>
      </c>
      <c r="G49" s="8" t="str">
        <f>E49</f>
        <v>M</v>
      </c>
      <c r="H49" s="11" t="str">
        <f t="shared" ref="H49" si="21">H22</f>
        <v>2007-2009</v>
      </c>
      <c r="I49" s="16" t="str">
        <f>FIXED(VLOOKUP(I22,'All data'!$A$4:$J$9429,6,FALSE),0)</f>
        <v>446</v>
      </c>
      <c r="J49" s="16">
        <f>VLOOKUP(I22,'All data'!$A$4:$J$9429,7,FALSE)</f>
        <v>14.758781165808401</v>
      </c>
      <c r="K49" s="16">
        <f>VLOOKUP(I22,'All data'!$A$4:$J$9429,8,FALSE)</f>
        <v>15.3110311058365</v>
      </c>
      <c r="L49" s="16">
        <f>VLOOKUP(I22,'All data'!$A$4:$J$88181,9,FALSE)</f>
        <v>14.499384558265699</v>
      </c>
      <c r="M49" s="16">
        <f>VLOOKUP(I22,'All data'!$A$4:$J$9429,10,FALSE)</f>
        <v>16.156180830002999</v>
      </c>
      <c r="N49" s="16">
        <f t="shared" si="17"/>
        <v>0.84514972416649847</v>
      </c>
      <c r="O49" s="73">
        <f t="shared" si="18"/>
        <v>0.81164654757080079</v>
      </c>
      <c r="Q49" s="11">
        <f t="shared" ref="Q49:Q54" si="22">Q22</f>
        <v>2007</v>
      </c>
      <c r="R49" s="343" t="str">
        <f>FIXED(VLOOKUP(R22,'All data'!$A$4:$J$9429,6,FALSE),0)</f>
        <v>13,681</v>
      </c>
      <c r="S49" s="343">
        <f>VLOOKUP(R22,'All data'!$A$4:$J$9429,7,FALSE)</f>
        <v>455.06465734525301</v>
      </c>
      <c r="T49" s="343">
        <f>VLOOKUP(R22,'All data'!$A$4:$J$9429,8,FALSE)</f>
        <v>462.71538304721201</v>
      </c>
      <c r="U49" s="343">
        <f>VLOOKUP(R22,'All data'!$A$4:$J$9429,9,FALSE)</f>
        <v>454.95119667439201</v>
      </c>
      <c r="V49" s="343">
        <f>VLOOKUP(R22,'All data'!$A$4:$J$9429,10,FALSE)</f>
        <v>470.57828672798098</v>
      </c>
      <c r="W49" s="344">
        <f t="shared" si="9"/>
        <v>462.71538304721201</v>
      </c>
      <c r="X49" s="16"/>
      <c r="Y49" s="73"/>
    </row>
    <row r="50" spans="2:25" x14ac:dyDescent="0.2">
      <c r="B50" s="40" t="s">
        <v>83</v>
      </c>
      <c r="C50" s="10"/>
      <c r="D50" s="25" t="s">
        <v>87</v>
      </c>
      <c r="E50" s="10" t="s">
        <v>129</v>
      </c>
      <c r="F50" s="71" t="s">
        <v>83</v>
      </c>
      <c r="G50" s="8" t="str">
        <f>E50</f>
        <v>M</v>
      </c>
      <c r="H50" s="11" t="str">
        <f t="shared" ref="H50" si="23">H23</f>
        <v>2008-2010</v>
      </c>
      <c r="I50" s="16" t="str">
        <f>FIXED(VLOOKUP(I23,'All data'!$A$4:$J$9429,6,FALSE),0)</f>
        <v>446</v>
      </c>
      <c r="J50" s="16">
        <f>VLOOKUP(I23,'All data'!$A$4:$J$9429,7,FALSE)</f>
        <v>14.6770950242775</v>
      </c>
      <c r="K50" s="16">
        <f>VLOOKUP(I23,'All data'!$A$4:$J$9429,8,FALSE)</f>
        <v>15.144673105664699</v>
      </c>
      <c r="L50" s="16">
        <f>VLOOKUP(I23,'All data'!$A$4:$J$88181,9,FALSE)</f>
        <v>14.341622102224999</v>
      </c>
      <c r="M50" s="16">
        <f>VLOOKUP(I23,'All data'!$A$4:$J$9429,10,FALSE)</f>
        <v>15.9808851451336</v>
      </c>
      <c r="N50" s="16">
        <f t="shared" si="17"/>
        <v>0.83621203946890077</v>
      </c>
      <c r="O50" s="73">
        <f t="shared" si="18"/>
        <v>0.80305100343970004</v>
      </c>
      <c r="Q50" s="11">
        <f t="shared" si="22"/>
        <v>2008</v>
      </c>
      <c r="R50" s="343" t="str">
        <f>FIXED(VLOOKUP(R23,'All data'!$A$4:$J$9429,6,FALSE),0)</f>
        <v>13,736</v>
      </c>
      <c r="S50" s="343">
        <f>VLOOKUP(R23,'All data'!$A$4:$J$9429,7,FALSE)</f>
        <v>453.95824400610098</v>
      </c>
      <c r="T50" s="343">
        <f>VLOOKUP(R23,'All data'!$A$4:$J$9429,8,FALSE)</f>
        <v>461.31043726440299</v>
      </c>
      <c r="U50" s="343">
        <f>VLOOKUP(R23,'All data'!$A$4:$J$9429,9,FALSE)</f>
        <v>453.58429932636801</v>
      </c>
      <c r="V50" s="343">
        <f>VLOOKUP(R23,'All data'!$A$4:$J$9429,10,FALSE)</f>
        <v>469.13460845021302</v>
      </c>
      <c r="W50" s="344">
        <f t="shared" si="9"/>
        <v>461.31043726440299</v>
      </c>
      <c r="X50" s="16"/>
      <c r="Y50" s="73"/>
    </row>
    <row r="51" spans="2:25" x14ac:dyDescent="0.2">
      <c r="B51" s="40" t="s">
        <v>179</v>
      </c>
      <c r="C51" s="10"/>
      <c r="D51" s="25" t="s">
        <v>88</v>
      </c>
      <c r="E51" s="10" t="s">
        <v>129</v>
      </c>
      <c r="F51" s="71" t="s">
        <v>84</v>
      </c>
      <c r="G51" s="8" t="str">
        <f>E51</f>
        <v>M</v>
      </c>
      <c r="H51" s="11" t="str">
        <f t="shared" ref="H51" si="24">H24</f>
        <v>2009-2011</v>
      </c>
      <c r="I51" s="16" t="str">
        <f>FIXED(VLOOKUP(I24,'All data'!$A$4:$J$9429,6,FALSE),0)</f>
        <v>427</v>
      </c>
      <c r="J51" s="16">
        <f>VLOOKUP(I24,'All data'!$A$4:$J$9429,7,FALSE)</f>
        <v>14.0010996735507</v>
      </c>
      <c r="K51" s="16">
        <f>VLOOKUP(I24,'All data'!$A$4:$J$9429,8,FALSE)</f>
        <v>14.398447552933</v>
      </c>
      <c r="L51" s="16">
        <f>VLOOKUP(I24,'All data'!$A$4:$J$88181,9,FALSE)</f>
        <v>13.618527050397701</v>
      </c>
      <c r="M51" s="16">
        <f>VLOOKUP(I24,'All data'!$A$4:$J$9429,10,FALSE)</f>
        <v>15.2112900766869</v>
      </c>
      <c r="N51" s="16">
        <f t="shared" si="17"/>
        <v>0.81284252375390054</v>
      </c>
      <c r="O51" s="73">
        <f t="shared" ref="O51:O52" si="25">K51-L51</f>
        <v>0.77992050253529932</v>
      </c>
      <c r="Q51" s="11">
        <f t="shared" si="22"/>
        <v>2009</v>
      </c>
      <c r="R51" s="343" t="str">
        <f>FIXED(VLOOKUP(R24,'All data'!$A$4:$J$9429,6,FALSE),0)</f>
        <v>13,622</v>
      </c>
      <c r="S51" s="343">
        <f>VLOOKUP(R24,'All data'!$A$4:$J$9429,7,FALSE)</f>
        <v>448.24882858477503</v>
      </c>
      <c r="T51" s="343">
        <f>VLOOKUP(R24,'All data'!$A$4:$J$9429,8,FALSE)</f>
        <v>455.31871397059302</v>
      </c>
      <c r="U51" s="343">
        <f>VLOOKUP(R24,'All data'!$A$4:$J$9429,9,FALSE)</f>
        <v>447.66459409671597</v>
      </c>
      <c r="V51" s="343">
        <f>VLOOKUP(R24,'All data'!$A$4:$J$9429,10,FALSE)</f>
        <v>463.07036335952</v>
      </c>
      <c r="W51" s="344">
        <f t="shared" si="9"/>
        <v>455.31871397059302</v>
      </c>
      <c r="X51" s="16"/>
      <c r="Y51" s="73"/>
    </row>
    <row r="52" spans="2:25" x14ac:dyDescent="0.2">
      <c r="B52" s="34"/>
      <c r="C52" s="21"/>
      <c r="D52" s="21"/>
      <c r="E52" s="10"/>
      <c r="F52" s="12"/>
      <c r="H52" s="11" t="str">
        <f t="shared" ref="H52" si="26">H25</f>
        <v>2010-2012</v>
      </c>
      <c r="I52" s="16" t="str">
        <f>FIXED(VLOOKUP(I25,'All data'!$A$4:$J$9429,6,FALSE),0)</f>
        <v>432</v>
      </c>
      <c r="J52" s="16">
        <f>VLOOKUP(I25,'All data'!$A$4:$J$9429,7,FALSE)</f>
        <v>14.114559154431101</v>
      </c>
      <c r="K52" s="16">
        <f>VLOOKUP(I25,'All data'!$A$4:$J$9429,8,FALSE)</f>
        <v>14.4603529186959</v>
      </c>
      <c r="L52" s="16">
        <f>VLOOKUP(I25,'All data'!$A$4:$J$88181,9,FALSE)</f>
        <v>13.6817187168699</v>
      </c>
      <c r="M52" s="16">
        <f>VLOOKUP(I25,'All data'!$A$4:$J$9429,10,FALSE)</f>
        <v>15.2716552430946</v>
      </c>
      <c r="N52" s="16">
        <f t="shared" si="17"/>
        <v>0.81130232439869943</v>
      </c>
      <c r="O52" s="73">
        <f t="shared" si="25"/>
        <v>0.77863420182599974</v>
      </c>
      <c r="Q52" s="11">
        <f t="shared" si="22"/>
        <v>2010</v>
      </c>
      <c r="R52" s="343" t="str">
        <f>FIXED(VLOOKUP(R25,'All data'!$A$4:$J$9429,6,FALSE),0)</f>
        <v>13,475</v>
      </c>
      <c r="S52" s="343">
        <f>VLOOKUP(R25,'All data'!$A$4:$J$9429,7,FALSE)</f>
        <v>441.80738151846202</v>
      </c>
      <c r="T52" s="343">
        <f>VLOOKUP(R25,'All data'!$A$4:$J$9429,8,FALSE)</f>
        <v>448.39119382437798</v>
      </c>
      <c r="U52" s="343">
        <f>VLOOKUP(R25,'All data'!$A$4:$J$9429,9,FALSE)</f>
        <v>440.81568315777901</v>
      </c>
      <c r="V52" s="343">
        <f>VLOOKUP(R25,'All data'!$A$4:$J$9429,10,FALSE)</f>
        <v>456.06376013413598</v>
      </c>
      <c r="W52" s="344">
        <f t="shared" si="9"/>
        <v>448.39119382437798</v>
      </c>
      <c r="X52" s="16"/>
      <c r="Y52" s="73"/>
    </row>
    <row r="53" spans="2:25" x14ac:dyDescent="0.2">
      <c r="B53" s="39" t="s">
        <v>210</v>
      </c>
      <c r="C53" s="21"/>
      <c r="D53" s="23" t="s">
        <v>58</v>
      </c>
      <c r="E53" s="10"/>
      <c r="F53" s="49" t="s">
        <v>63</v>
      </c>
      <c r="H53" s="11"/>
      <c r="I53" s="16"/>
      <c r="J53" s="16"/>
      <c r="K53" s="16"/>
      <c r="L53" s="16"/>
      <c r="M53" s="16"/>
      <c r="N53" s="16"/>
      <c r="O53" s="73"/>
      <c r="Q53" s="11">
        <f t="shared" si="22"/>
        <v>2011</v>
      </c>
      <c r="R53" s="343" t="str">
        <f>IFERROR(FIXED(VLOOKUP(R26,'All data'!$A$4:$J$9429,6,FALSE),0),"")</f>
        <v>13,396</v>
      </c>
      <c r="S53" s="343">
        <f>IFERROR(VLOOKUP(R26,'All data'!$A$4:$J$9429,7,FALSE),"")</f>
        <v>437.23260990257302</v>
      </c>
      <c r="T53" s="343">
        <f>IFERROR(VLOOKUP(R26,'All data'!$A$4:$J$9429,8,FALSE),"")</f>
        <v>444.28154865380998</v>
      </c>
      <c r="U53" s="343">
        <f>IFERROR(VLOOKUP(R26,'All data'!$A$4:$J$9429,9,FALSE),"")</f>
        <v>436.75368368853498</v>
      </c>
      <c r="V53" s="343">
        <f>IFERROR(VLOOKUP(R26,'All data'!$A$4:$J$9429,10,FALSE),"")</f>
        <v>451.90614572198598</v>
      </c>
      <c r="W53" s="344">
        <f t="shared" si="9"/>
        <v>444.28154865380998</v>
      </c>
      <c r="X53" s="16"/>
      <c r="Y53" s="73"/>
    </row>
    <row r="54" spans="2:25" x14ac:dyDescent="0.2">
      <c r="B54" s="41">
        <v>3</v>
      </c>
      <c r="C54" s="21"/>
      <c r="D54" s="18" t="str">
        <f>INDEX($D$49:$D$51,$B$54)</f>
        <v>Liver_Mort</v>
      </c>
      <c r="E54" s="18" t="str">
        <f>INDEX($E$49:$E$51,$B$54)</f>
        <v>M</v>
      </c>
      <c r="F54" s="48" t="str">
        <f>VLOOKUP(D54,$D$40:$F$51,3,FALSE)</f>
        <v>Mortality from chronic liver disease and cirrhosis</v>
      </c>
      <c r="H54" s="66"/>
      <c r="I54" s="67"/>
      <c r="J54" s="67"/>
      <c r="K54" s="67"/>
      <c r="L54" s="67"/>
      <c r="M54" s="67"/>
      <c r="N54" s="67"/>
      <c r="O54" s="74"/>
      <c r="Q54" s="66">
        <f t="shared" si="22"/>
        <v>2012</v>
      </c>
      <c r="R54" s="345" t="str">
        <f>IFERROR(FIXED(VLOOKUP(R27,'All data'!$A$4:$J$9429,6,FALSE),0),"")</f>
        <v>12,738</v>
      </c>
      <c r="S54" s="345">
        <f>IFERROR(VLOOKUP(R27,'All data'!$A$4:$J$9429,7,FALSE),"")</f>
        <v>414.358372098649</v>
      </c>
      <c r="T54" s="345">
        <f>IFERROR(VLOOKUP(R27,'All data'!$A$4:$J$9429,8,FALSE),"")</f>
        <v>421.51449792850701</v>
      </c>
      <c r="U54" s="345">
        <f>IFERROR(VLOOKUP(R27,'All data'!$A$4:$J$9429,9,FALSE),"")</f>
        <v>414.19054786268799</v>
      </c>
      <c r="V54" s="345">
        <f>IFERROR(VLOOKUP(R27,'All data'!$A$4:$J$9429,10,FALSE),"")</f>
        <v>428.93497786706399</v>
      </c>
      <c r="W54" s="346">
        <f t="shared" si="9"/>
        <v>421.51449792850701</v>
      </c>
      <c r="X54" s="67"/>
      <c r="Y54" s="74"/>
    </row>
    <row r="55" spans="2:25" x14ac:dyDescent="0.2">
      <c r="B55" s="39" t="s">
        <v>211</v>
      </c>
      <c r="C55" s="21"/>
      <c r="D55" s="18"/>
      <c r="E55" s="18"/>
      <c r="F55" s="48"/>
      <c r="R55" s="339"/>
    </row>
    <row r="56" spans="2:25" ht="15.75" x14ac:dyDescent="0.25">
      <c r="B56" s="41">
        <v>3</v>
      </c>
      <c r="C56" s="21"/>
      <c r="D56" s="18" t="str">
        <f>INDEX($D$43:$D$48,$B$56)</f>
        <v>Att_Adm_P2</v>
      </c>
      <c r="E56" s="18" t="str">
        <f>INDEX($E$43:$E$48,$B$56)</f>
        <v>A</v>
      </c>
      <c r="F56" s="48" t="str">
        <f>VLOOKUP(D56,$D$40:$F$51,3,FALSE)</f>
        <v>Alcohol-attributable hospital admissions (person-based, narrow)</v>
      </c>
      <c r="H56" s="188" t="s">
        <v>171</v>
      </c>
      <c r="I56" s="189"/>
      <c r="J56" s="189"/>
      <c r="K56" s="189"/>
      <c r="L56" s="190"/>
      <c r="M56" s="190"/>
      <c r="N56" s="190"/>
      <c r="O56" s="190"/>
      <c r="P56" s="190"/>
      <c r="Q56" s="190"/>
      <c r="R56" s="190"/>
      <c r="S56" s="190"/>
      <c r="T56" s="190"/>
      <c r="U56" s="190"/>
    </row>
    <row r="57" spans="2:25" ht="15" x14ac:dyDescent="0.25">
      <c r="B57" s="39" t="s">
        <v>216</v>
      </c>
      <c r="C57" s="21"/>
      <c r="D57" s="18"/>
      <c r="E57" s="18" t="str">
        <f>E56</f>
        <v>A</v>
      </c>
      <c r="F57" s="258">
        <f>IF($E$56="AU",8,10)</f>
        <v>10</v>
      </c>
      <c r="H57" s="122" t="s">
        <v>212</v>
      </c>
      <c r="I57" s="10"/>
      <c r="J57" s="10"/>
      <c r="K57" s="10"/>
      <c r="L57" s="4"/>
      <c r="M57" s="10"/>
      <c r="N57" s="10"/>
      <c r="O57" s="10"/>
      <c r="P57" s="10"/>
      <c r="Q57" s="4"/>
      <c r="R57" s="10"/>
      <c r="S57" s="10"/>
      <c r="T57" s="10"/>
      <c r="U57" s="12"/>
    </row>
    <row r="58" spans="2:25" ht="15" x14ac:dyDescent="0.25">
      <c r="B58" s="41">
        <v>6</v>
      </c>
      <c r="C58" s="21"/>
      <c r="D58" s="18" t="str">
        <f>INDEX($D$40:$D$51,$B$58)</f>
        <v>Att_Adm_P2</v>
      </c>
      <c r="E58" s="18" t="str">
        <f>INDEX($E$40:$E$51,$B$58)</f>
        <v>A</v>
      </c>
      <c r="F58" s="48" t="str">
        <f>VLOOKUP(D58,$D$40:$F$51,3,FALSE)</f>
        <v>Alcohol-attributable hospital admissions (person-based, narrow)</v>
      </c>
      <c r="H58" s="29" t="s">
        <v>66</v>
      </c>
      <c r="I58" s="10" t="str">
        <f>TRIM(INDEX($B$6:$B$33,$B$36))</f>
        <v>Cardiff and Vale UHB</v>
      </c>
      <c r="J58" s="10"/>
      <c r="K58" s="10"/>
      <c r="L58" s="4"/>
      <c r="M58" s="10"/>
      <c r="N58" s="10"/>
      <c r="O58" s="10"/>
      <c r="P58" s="10"/>
      <c r="Q58" s="4"/>
      <c r="R58" s="10"/>
      <c r="S58" s="10"/>
      <c r="T58" s="10"/>
      <c r="U58" s="12"/>
    </row>
    <row r="59" spans="2:25" ht="15" x14ac:dyDescent="0.25">
      <c r="B59" s="11"/>
      <c r="C59" s="21"/>
      <c r="D59" s="18"/>
      <c r="E59" s="18" t="str">
        <f>E58</f>
        <v>A</v>
      </c>
      <c r="F59" s="258">
        <f>IF($E$59="W",1,0)</f>
        <v>0</v>
      </c>
      <c r="H59" s="54" t="s">
        <v>3</v>
      </c>
      <c r="I59" s="10" t="str">
        <f>$F$54&amp;", "&amp;IF($E$54="M","3-year rolling ","")&amp;"European age-standardised rate per 100,000*, "&amp;$F$67&amp;", all ages, "&amp;I58&amp;" and Wales, "&amp;"2003-05 to 2010-12"</f>
        <v>Mortality from chronic liver disease and cirrhosis, 3-year rolling European age-standardised rate per 100,000*, persons, all ages, Cardiff and Vale UHB and Wales, 2003-05 to 2010-12</v>
      </c>
      <c r="J59" s="10"/>
      <c r="K59" s="10"/>
      <c r="L59" s="4"/>
      <c r="M59" s="10"/>
      <c r="N59" s="10"/>
      <c r="O59" s="10"/>
      <c r="P59" s="10"/>
      <c r="Q59" s="10"/>
      <c r="R59" s="10"/>
      <c r="S59" s="10"/>
      <c r="T59" s="10"/>
      <c r="U59" s="12"/>
    </row>
    <row r="60" spans="2:25" ht="15" x14ac:dyDescent="0.25">
      <c r="B60" s="11"/>
      <c r="C60" s="10"/>
      <c r="D60" s="10"/>
      <c r="E60" s="10"/>
      <c r="F60" s="12"/>
      <c r="H60" s="29" t="s">
        <v>67</v>
      </c>
      <c r="I60" s="10" t="str">
        <f>$F$54&amp;$I$63&amp;", "&amp;$F$67&amp;", all ages, "&amp;I58 &amp; " and Wales, "&amp;"2003-05 to 2010-12"</f>
        <v>Mortality from chronic liver disease and cirrhosis†, persons, all ages, Cardiff and Vale UHB and Wales, 2003-05 to 2010-12</v>
      </c>
      <c r="J60" s="10"/>
      <c r="K60" s="10"/>
      <c r="L60" s="4"/>
      <c r="M60" s="10"/>
      <c r="N60" s="10"/>
      <c r="O60" s="10"/>
      <c r="P60" s="10"/>
      <c r="Q60" s="10"/>
      <c r="R60" s="10"/>
      <c r="S60" s="10"/>
      <c r="T60" s="10"/>
      <c r="U60" s="12"/>
    </row>
    <row r="61" spans="2:25" ht="15" x14ac:dyDescent="0.25">
      <c r="B61" s="42" t="s">
        <v>60</v>
      </c>
      <c r="C61" s="21"/>
      <c r="D61" s="27" t="s">
        <v>4</v>
      </c>
      <c r="E61" s="10"/>
      <c r="F61" s="50" t="s">
        <v>62</v>
      </c>
      <c r="H61" s="29" t="s">
        <v>113</v>
      </c>
      <c r="I61" s="4" t="str">
        <f>"Produced by Public Health Wales Observatory, using "&amp;VLOOKUP($F$54,$B$77:$F$89,5,FALSE)</f>
        <v>Produced by Public Health Wales Observatory, using ADDE &amp; MYE (ONS)</v>
      </c>
      <c r="J61" s="4"/>
      <c r="K61" s="4"/>
      <c r="L61" s="4"/>
      <c r="M61" s="10"/>
      <c r="N61" s="10"/>
      <c r="O61" s="10"/>
      <c r="P61" s="10"/>
      <c r="Q61" s="10"/>
      <c r="R61" s="10"/>
      <c r="S61" s="10"/>
      <c r="T61" s="10"/>
      <c r="U61" s="12"/>
    </row>
    <row r="62" spans="2:25" ht="15" x14ac:dyDescent="0.25">
      <c r="B62" s="43" t="s">
        <v>2</v>
      </c>
      <c r="C62" s="21"/>
      <c r="D62" s="28" t="s">
        <v>2</v>
      </c>
      <c r="E62" s="10"/>
      <c r="F62" s="51" t="s">
        <v>65</v>
      </c>
      <c r="H62" s="29" t="s">
        <v>127</v>
      </c>
      <c r="I62" s="242" t="s">
        <v>277</v>
      </c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2"/>
    </row>
    <row r="63" spans="2:25" x14ac:dyDescent="0.2">
      <c r="B63" s="43" t="s">
        <v>1</v>
      </c>
      <c r="C63" s="21"/>
      <c r="D63" s="19" t="s">
        <v>1</v>
      </c>
      <c r="E63" s="10"/>
      <c r="F63" s="52" t="s">
        <v>64</v>
      </c>
      <c r="H63" s="29" t="s">
        <v>196</v>
      </c>
      <c r="I63" s="364" t="s">
        <v>195</v>
      </c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2"/>
    </row>
    <row r="64" spans="2:25" x14ac:dyDescent="0.2">
      <c r="B64" s="43" t="s">
        <v>101</v>
      </c>
      <c r="C64" s="21"/>
      <c r="D64" s="28" t="s">
        <v>101</v>
      </c>
      <c r="E64" s="10"/>
      <c r="F64" s="51" t="s">
        <v>226</v>
      </c>
      <c r="H64" s="29"/>
      <c r="I64" s="167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2"/>
    </row>
    <row r="65" spans="2:21" x14ac:dyDescent="0.2">
      <c r="B65" s="34"/>
      <c r="C65" s="21"/>
      <c r="D65" s="21"/>
      <c r="E65" s="10"/>
      <c r="F65" s="12"/>
      <c r="H65" s="122" t="s">
        <v>215</v>
      </c>
      <c r="I65" s="167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2"/>
    </row>
    <row r="66" spans="2:21" x14ac:dyDescent="0.2">
      <c r="B66" s="42" t="s">
        <v>34</v>
      </c>
      <c r="C66" s="21"/>
      <c r="D66" s="26" t="s">
        <v>58</v>
      </c>
      <c r="E66" s="10"/>
      <c r="F66" s="53" t="s">
        <v>63</v>
      </c>
      <c r="H66" s="29" t="s">
        <v>66</v>
      </c>
      <c r="I66" s="10" t="str">
        <f>TRIM(INDEX($B$6:$B$33,$B$36))</f>
        <v>Cardiff and Vale UHB</v>
      </c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2"/>
    </row>
    <row r="67" spans="2:21" x14ac:dyDescent="0.2">
      <c r="B67" s="75">
        <v>3</v>
      </c>
      <c r="C67" s="21"/>
      <c r="D67" s="19" t="str">
        <f>INDEX(D62:D64,B67)</f>
        <v>Persons</v>
      </c>
      <c r="E67" s="10"/>
      <c r="F67" s="52" t="str">
        <f>INDEX(F62:F64,B67)</f>
        <v>persons</v>
      </c>
      <c r="H67" s="54" t="s">
        <v>3</v>
      </c>
      <c r="I67" s="10" t="str">
        <f>$F$56&amp;", "&amp;IF($E$56="M","3-year rolling ","")&amp;IF($E$56="AU","3-year rolling crude rate per 100,000, ","European age-standardised rate per 100,000*, ")&amp;$F$67&amp;$I$71&amp;", "&amp;$I$66&amp;" and Wales, "&amp;"financial years 2003/04-2012/13"</f>
        <v>Alcohol-attributable hospital admissions (person-based, narrow), European age-standardised rate per 100,000*, persons, all ages, Cardiff and Vale UHB and Wales, financial years 2003/04-2012/13</v>
      </c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2"/>
    </row>
    <row r="68" spans="2:21" x14ac:dyDescent="0.2">
      <c r="B68" s="11"/>
      <c r="C68" s="10"/>
      <c r="D68" s="10"/>
      <c r="E68" s="10"/>
      <c r="F68" s="12"/>
      <c r="H68" s="29" t="s">
        <v>67</v>
      </c>
      <c r="I68" s="10" t="str">
        <f>$F$56&amp;IF($E$56="M",$I$63,"")&amp;", "&amp;$F$67&amp;I71&amp;", "&amp;I66 &amp; " and Wales, "&amp;IF(E56="AU"," 3-year rolling financial years 2003/04-2012/13"," financial years 2003/04-2012/13")</f>
        <v>Alcohol-attributable hospital admissions (person-based, narrow), persons, all ages, Cardiff and Vale UHB and Wales,  financial years 2003/04-2012/13</v>
      </c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2"/>
    </row>
    <row r="69" spans="2:21" ht="15" x14ac:dyDescent="0.25">
      <c r="B69" s="42" t="s">
        <v>271</v>
      </c>
      <c r="C69" s="21"/>
      <c r="D69" s="27" t="s">
        <v>4</v>
      </c>
      <c r="E69" s="10"/>
      <c r="F69" s="50" t="s">
        <v>62</v>
      </c>
      <c r="H69" s="29" t="s">
        <v>113</v>
      </c>
      <c r="I69" s="4" t="str">
        <f>"Produced by Public Health Wales Observatory, using "&amp;VLOOKUP($F$56,$B$77:$F$89,5,FALSE)</f>
        <v>Produced by Public Health Wales Observatory, using PEDW (NWIS), fractions (PHE) &amp; MYE (ONS)</v>
      </c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2"/>
    </row>
    <row r="70" spans="2:21" ht="12.75" customHeight="1" x14ac:dyDescent="0.2">
      <c r="B70" s="43" t="s">
        <v>2</v>
      </c>
      <c r="C70" s="21"/>
      <c r="D70" s="28" t="s">
        <v>2</v>
      </c>
      <c r="E70" s="10"/>
      <c r="F70" s="51" t="s">
        <v>65</v>
      </c>
      <c r="H70" s="29" t="s">
        <v>127</v>
      </c>
      <c r="I70" s="10" t="str">
        <f>IF($E$56="A","* Using the 2013 European Standard Population","")</f>
        <v>* Using the 2013 European Standard Population</v>
      </c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2"/>
    </row>
    <row r="71" spans="2:21" x14ac:dyDescent="0.2">
      <c r="B71" s="43" t="s">
        <v>1</v>
      </c>
      <c r="C71" s="21"/>
      <c r="D71" s="19" t="s">
        <v>1</v>
      </c>
      <c r="E71" s="10"/>
      <c r="F71" s="52" t="s">
        <v>64</v>
      </c>
      <c r="H71" s="29" t="s">
        <v>253</v>
      </c>
      <c r="I71" s="10" t="str">
        <f>IF($D$56="Sp_Adm_U18"," aged under 18",", all ages")</f>
        <v>, all ages</v>
      </c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2"/>
    </row>
    <row r="72" spans="2:21" x14ac:dyDescent="0.2">
      <c r="B72" s="11"/>
      <c r="C72" s="10"/>
      <c r="D72" s="10"/>
      <c r="E72" s="10"/>
      <c r="F72" s="12"/>
      <c r="H72" s="122" t="s">
        <v>146</v>
      </c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2"/>
    </row>
    <row r="73" spans="2:21" x14ac:dyDescent="0.2">
      <c r="B73" s="42" t="s">
        <v>34</v>
      </c>
      <c r="C73" s="21"/>
      <c r="D73" s="26" t="s">
        <v>58</v>
      </c>
      <c r="E73" s="10"/>
      <c r="F73" s="53" t="s">
        <v>63</v>
      </c>
      <c r="H73" s="29" t="s">
        <v>142</v>
      </c>
      <c r="I73" s="10"/>
      <c r="J73" s="10"/>
      <c r="K73" s="9" t="s">
        <v>245</v>
      </c>
      <c r="L73" s="10"/>
      <c r="M73" s="10"/>
      <c r="N73" s="10"/>
      <c r="O73" s="10"/>
      <c r="P73" s="10"/>
      <c r="Q73" s="10"/>
      <c r="R73" s="10"/>
      <c r="S73" s="10"/>
      <c r="T73" s="10"/>
      <c r="U73" s="12"/>
    </row>
    <row r="74" spans="2:21" x14ac:dyDescent="0.2">
      <c r="B74" s="75">
        <v>2</v>
      </c>
      <c r="C74" s="21"/>
      <c r="D74" s="19" t="str">
        <f>INDEX(D70:D71,B74)</f>
        <v>Males</v>
      </c>
      <c r="E74" s="10"/>
      <c r="F74" s="52" t="str">
        <f>INDEX(F70:F71,B74)</f>
        <v>males</v>
      </c>
      <c r="H74" s="11">
        <f>IF($E$58="A",Q54,IF($E$58="M",$H$52,IF($E$58="AU","2010","2011-2012")))</f>
        <v>2012</v>
      </c>
      <c r="I74" s="13" t="str">
        <f>$D$58&amp;"_" &amp; $D$67 &amp; "_"  &amp; $H74</f>
        <v>Att_Adm_P2_Persons_2012</v>
      </c>
      <c r="J74" s="10"/>
      <c r="K74" s="10" t="str">
        <f>IF($E$58="A",$U$15,IF($E$58="M",$H$52,IF($E$58="AU","2010/11-2012/13","2011-2012")))</f>
        <v>2012/13</v>
      </c>
      <c r="L74" s="10"/>
      <c r="M74" s="10"/>
      <c r="N74" s="10"/>
      <c r="O74" s="10"/>
      <c r="P74" s="10"/>
      <c r="Q74" s="10"/>
      <c r="R74" s="10"/>
      <c r="S74" s="10"/>
      <c r="T74" s="10"/>
      <c r="U74" s="12"/>
    </row>
    <row r="75" spans="2:21" ht="14.25" customHeight="1" x14ac:dyDescent="0.2">
      <c r="B75" s="11"/>
      <c r="C75" s="10"/>
      <c r="D75" s="10"/>
      <c r="E75" s="10"/>
      <c r="F75" s="12"/>
      <c r="H75" s="54" t="s">
        <v>288</v>
      </c>
      <c r="I75" s="10" t="str">
        <f>$F$58&amp;", "&amp;IF($E$58="W","age-standardised percentage*, ",IF($E$58="AU","crude rate per 100,000, ","European age-standardised rate per 100,000*, "))&amp;$F$67&amp;$I$91&amp;", "&amp;"Wales local authorities, "&amp;IF($E$58="A","financial year ",IF($E$58="AU","financial years ", ""))&amp;$K$74</f>
        <v>Alcohol-attributable hospital admissions (person-based, narrow), European age-standardised rate per 100,000*, persons, all ages, Wales local authorities, financial year 2012/13</v>
      </c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2"/>
    </row>
    <row r="76" spans="2:21" ht="14.25" customHeight="1" x14ac:dyDescent="0.2">
      <c r="B76" s="76" t="s">
        <v>118</v>
      </c>
      <c r="C76" s="10"/>
      <c r="D76" s="10"/>
      <c r="E76" s="10"/>
      <c r="F76" s="83" t="s">
        <v>114</v>
      </c>
      <c r="H76" s="54" t="s">
        <v>289</v>
      </c>
      <c r="I76" s="10" t="str">
        <f>$F$58&amp;", "&amp;IF($E$58="W","age-standardised percentage*, ",IF($E$58="AU","crude rate per 100,000, ","European age-standardised rate per 100,000*, "))&amp;$F$67&amp;$I$91&amp;", "&amp;"Wales health boards, "&amp;IF($E$58="A","financial year ",IF($E$58="AU","financial years ", ""))&amp;$K$74</f>
        <v>Alcohol-attributable hospital admissions (person-based, narrow), European age-standardised rate per 100,000*, persons, all ages, Wales health boards, financial year 2012/13</v>
      </c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2"/>
    </row>
    <row r="77" spans="2:21" ht="14.25" customHeight="1" x14ac:dyDescent="0.2">
      <c r="B77" s="72" t="s">
        <v>82</v>
      </c>
      <c r="C77" s="10"/>
      <c r="D77" s="10"/>
      <c r="E77" s="10"/>
      <c r="F77" s="77" t="s">
        <v>116</v>
      </c>
      <c r="H77" s="29" t="s">
        <v>290</v>
      </c>
      <c r="I77" s="10" t="str">
        <f>$F$58&amp;", "&amp;$F$67&amp;$I$91&amp;", "&amp;"England, Wales health boards and local authorities, "&amp;IF($E$58="A","financial year ",IF($E$58="AU","financial years ",""))&amp;$K$74</f>
        <v>Alcohol-attributable hospital admissions (person-based, narrow), persons, all ages, England, Wales health boards and local authorities, financial year 2012/13</v>
      </c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2"/>
    </row>
    <row r="78" spans="2:21" ht="14.25" customHeight="1" x14ac:dyDescent="0.2">
      <c r="B78" s="72" t="s">
        <v>83</v>
      </c>
      <c r="C78" s="10"/>
      <c r="D78" s="10"/>
      <c r="E78" s="10"/>
      <c r="F78" s="82" t="s">
        <v>228</v>
      </c>
      <c r="H78" s="29" t="s">
        <v>291</v>
      </c>
      <c r="I78" s="10" t="str">
        <f>$F$58&amp;", "&amp;$F$67&amp;$I$91&amp;", "&amp;"England and Wales health boards, "&amp;IF($E$58="A","financial year ",IF($E$58="AU","financial years ",""))&amp;$K$74</f>
        <v>Alcohol-attributable hospital admissions (person-based, narrow), persons, all ages, England and Wales health boards, financial year 2012/13</v>
      </c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2"/>
    </row>
    <row r="79" spans="2:21" ht="15" x14ac:dyDescent="0.25">
      <c r="B79" s="72" t="s">
        <v>84</v>
      </c>
      <c r="C79" s="10"/>
      <c r="D79" s="10"/>
      <c r="E79" s="10"/>
      <c r="F79" s="77" t="s">
        <v>116</v>
      </c>
      <c r="H79" s="29" t="s">
        <v>113</v>
      </c>
      <c r="I79" s="4" t="str">
        <f>"Produced by Public Health Wales Observatory, using "&amp;VLOOKUP($F$58,$B$77:$F$89,5,FALSE)</f>
        <v>Produced by Public Health Wales Observatory, using PEDW (NWIS), fractions (PHE) &amp; MYE (ONS)</v>
      </c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2"/>
    </row>
    <row r="80" spans="2:21" x14ac:dyDescent="0.2">
      <c r="B80" s="72" t="s">
        <v>250</v>
      </c>
      <c r="C80" s="10"/>
      <c r="D80" s="10" t="s">
        <v>251</v>
      </c>
      <c r="E80" s="10"/>
      <c r="F80" s="77" t="s">
        <v>117</v>
      </c>
      <c r="H80" s="29" t="s">
        <v>169</v>
      </c>
      <c r="I80" s="10" t="str">
        <f>IF($E$58="W","Age-standardised percentage* (95% CI)",IF(E58="AU","Crude rate (95% CI)","EASR* (95% CI)"))</f>
        <v>EASR* (95% CI)</v>
      </c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2"/>
    </row>
    <row r="81" spans="2:24" ht="15" x14ac:dyDescent="0.25">
      <c r="B81" s="72" t="s">
        <v>250</v>
      </c>
      <c r="C81" s="10"/>
      <c r="D81" s="10" t="s">
        <v>252</v>
      </c>
      <c r="E81" s="10"/>
      <c r="F81" s="77" t="s">
        <v>117</v>
      </c>
      <c r="H81" s="29" t="s">
        <v>217</v>
      </c>
      <c r="I81" s="10" t="str">
        <f>IF($E$58="W","* Using aggregated weightings from the 2013 European Standard Population",IF($E$58="M","*Adjusted for ICD-10 coding changes and using the 2013 European Standard Population",IF($E$58="AU"," ","* Using the 2013 European Standard Population")))</f>
        <v>* Using the 2013 European Standard Population</v>
      </c>
      <c r="J81" s="10"/>
      <c r="K81" s="10"/>
      <c r="L81" s="10"/>
      <c r="M81" s="10"/>
      <c r="N81" s="10"/>
      <c r="O81" s="10"/>
      <c r="P81" s="242" t="str">
        <f>IF(E58="M","† Adjusted for ICD-10 coding changes","")</f>
        <v/>
      </c>
      <c r="Q81" s="10"/>
      <c r="R81" s="10"/>
      <c r="S81" s="10"/>
      <c r="T81" s="10"/>
      <c r="U81" s="12"/>
    </row>
    <row r="82" spans="2:24" ht="12" customHeight="1" x14ac:dyDescent="0.2">
      <c r="B82" s="72" t="s">
        <v>247</v>
      </c>
      <c r="C82" s="10"/>
      <c r="D82" s="10"/>
      <c r="E82" s="10"/>
      <c r="F82" s="77" t="s">
        <v>227</v>
      </c>
      <c r="H82" s="11"/>
      <c r="I82" s="10" t="str">
        <f>IF($E$58="W","* Using aggregated weightings from the 2013 European Standard Population",IF($E$58="M","* European age-standardised rates adjusted for ICD-10 coding changes, using the 2013 European Standard Population",IF($E$58="AU"," ","* European age-standardised rates using the 2013 European Standard Population")))</f>
        <v>* European age-standardised rates using the 2013 European Standard Population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2"/>
    </row>
    <row r="83" spans="2:24" ht="12" customHeight="1" x14ac:dyDescent="0.2">
      <c r="B83" s="72" t="s">
        <v>248</v>
      </c>
      <c r="C83" s="10"/>
      <c r="D83" s="10"/>
      <c r="E83" s="10"/>
      <c r="F83" s="77" t="s">
        <v>227</v>
      </c>
      <c r="H83" s="11" t="s">
        <v>287</v>
      </c>
      <c r="I83" s="10" t="s">
        <v>285</v>
      </c>
      <c r="J83" s="10" t="s">
        <v>286</v>
      </c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2"/>
    </row>
    <row r="84" spans="2:24" ht="12" customHeight="1" x14ac:dyDescent="0.2">
      <c r="B84" s="72" t="s">
        <v>249</v>
      </c>
      <c r="C84" s="10"/>
      <c r="D84" s="10"/>
      <c r="E84" s="10"/>
      <c r="F84" s="77" t="s">
        <v>227</v>
      </c>
      <c r="H84" s="122" t="s">
        <v>269</v>
      </c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2"/>
    </row>
    <row r="85" spans="2:24" x14ac:dyDescent="0.2">
      <c r="B85" s="72" t="s">
        <v>259</v>
      </c>
      <c r="C85" s="10"/>
      <c r="D85" s="10"/>
      <c r="E85" s="10"/>
      <c r="F85" s="77" t="s">
        <v>227</v>
      </c>
      <c r="H85" s="29" t="s">
        <v>270</v>
      </c>
      <c r="I85" s="10" t="str">
        <f>"MLL_"&amp;D74&amp;"_2010-2012"</f>
        <v>MLL_Males_2010-2012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2"/>
    </row>
    <row r="86" spans="2:24" ht="13.5" customHeight="1" x14ac:dyDescent="0.2">
      <c r="B86" s="72" t="s">
        <v>272</v>
      </c>
      <c r="C86" s="10"/>
      <c r="D86" s="10"/>
      <c r="E86" s="10"/>
      <c r="F86" s="77" t="s">
        <v>273</v>
      </c>
      <c r="H86" s="54" t="s">
        <v>288</v>
      </c>
      <c r="I86" s="10" t="str">
        <f>$B$86&amp;", "&amp;$F$74&amp;" aged under 75, Wales local authorities, 2010-2012"</f>
        <v>Months of life lost due to alcohol, males aged under 75, Wales local authorities, 2010-2012</v>
      </c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2"/>
    </row>
    <row r="87" spans="2:24" ht="27" customHeight="1" x14ac:dyDescent="0.2">
      <c r="B87" s="143" t="s">
        <v>186</v>
      </c>
      <c r="C87" s="10"/>
      <c r="D87" s="10"/>
      <c r="E87" s="10"/>
      <c r="F87" s="77" t="s">
        <v>166</v>
      </c>
      <c r="H87" s="54" t="s">
        <v>290</v>
      </c>
      <c r="I87" s="10" t="str">
        <f>$B$86&amp;", "&amp;$F$74&amp;" aged under 75, England and Wales local authorities, 2010-2012"</f>
        <v>Months of life lost due to alcohol, males aged under 75, England and Wales local authorities, 2010-2012</v>
      </c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2"/>
    </row>
    <row r="88" spans="2:24" ht="27" customHeight="1" x14ac:dyDescent="0.2">
      <c r="B88" s="72" t="s">
        <v>187</v>
      </c>
      <c r="C88" s="10"/>
      <c r="D88" s="10"/>
      <c r="E88" s="10"/>
      <c r="F88" s="77" t="s">
        <v>166</v>
      </c>
      <c r="H88" s="54" t="s">
        <v>289</v>
      </c>
      <c r="I88" s="10" t="str">
        <f>$B$86&amp;", "&amp;$F$74&amp;" aged under 75, Wales health boards, 2010-2012"</f>
        <v>Months of life lost due to alcohol, males aged under 75, Wales health boards, 2010-2012</v>
      </c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2"/>
    </row>
    <row r="89" spans="2:24" ht="15" customHeight="1" x14ac:dyDescent="0.2">
      <c r="B89" s="72" t="s">
        <v>188</v>
      </c>
      <c r="C89" s="10"/>
      <c r="D89" s="10"/>
      <c r="E89" s="10"/>
      <c r="F89" s="77" t="s">
        <v>166</v>
      </c>
      <c r="H89" s="54" t="s">
        <v>291</v>
      </c>
      <c r="I89" s="10" t="str">
        <f>$B$86&amp;", "&amp;$F$74&amp;" aged under 75, England and Wales health boards, 2010-2012"</f>
        <v>Months of life lost due to alcohol, males aged under 75, England and Wales health boards, 2010-2012</v>
      </c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2"/>
    </row>
    <row r="90" spans="2:24" ht="15" customHeight="1" x14ac:dyDescent="0.25">
      <c r="B90" s="11"/>
      <c r="C90" s="10"/>
      <c r="D90" s="10"/>
      <c r="E90" s="10"/>
      <c r="F90" s="12"/>
      <c r="H90" s="29" t="s">
        <v>113</v>
      </c>
      <c r="I90" s="4" t="str">
        <f>"Produced by Public Health Wales Observatory, using "&amp;F86</f>
        <v>Produced by Public Health Wales Observatory, using ADDE, Life Tables for Wales &amp; MYE (ONS)</v>
      </c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2"/>
    </row>
    <row r="91" spans="2:24" x14ac:dyDescent="0.2">
      <c r="B91" s="30" t="s">
        <v>118</v>
      </c>
      <c r="C91" s="10"/>
      <c r="D91" s="10"/>
      <c r="E91" s="10"/>
      <c r="F91" s="31" t="s">
        <v>128</v>
      </c>
      <c r="H91" s="29" t="s">
        <v>253</v>
      </c>
      <c r="I91" s="10" t="str">
        <f>IF($E$58="W","",IF($D$58="Sp_Adm_U18"," aged under 18",", all ages"))</f>
        <v>, all ages</v>
      </c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34"/>
    </row>
    <row r="92" spans="2:24" ht="15.75" x14ac:dyDescent="0.25">
      <c r="B92" s="32" t="s">
        <v>82</v>
      </c>
      <c r="C92" s="10"/>
      <c r="D92" s="10"/>
      <c r="E92" s="10"/>
      <c r="F92" s="245" t="s">
        <v>276</v>
      </c>
      <c r="H92" s="191" t="s">
        <v>140</v>
      </c>
      <c r="I92" s="192"/>
      <c r="J92" s="192"/>
      <c r="K92" s="192"/>
      <c r="L92" s="192"/>
      <c r="M92" s="192"/>
      <c r="N92" s="192"/>
      <c r="O92" s="193"/>
      <c r="P92" s="193"/>
      <c r="Q92" s="193"/>
      <c r="R92" s="193"/>
      <c r="S92" s="414" t="s">
        <v>143</v>
      </c>
      <c r="T92" s="416"/>
      <c r="U92" s="415"/>
      <c r="V92" s="417" t="s">
        <v>150</v>
      </c>
      <c r="W92" s="417"/>
      <c r="X92" s="418"/>
    </row>
    <row r="93" spans="2:24" ht="15.75" x14ac:dyDescent="0.25">
      <c r="B93" s="32" t="s">
        <v>83</v>
      </c>
      <c r="C93" s="10"/>
      <c r="D93" s="10"/>
      <c r="E93" s="10"/>
      <c r="F93" s="245" t="s">
        <v>276</v>
      </c>
      <c r="H93" s="194" t="s">
        <v>141</v>
      </c>
      <c r="I93" s="195"/>
      <c r="J93" s="195"/>
      <c r="K93" s="195"/>
      <c r="L93" s="195"/>
      <c r="M93" s="195"/>
      <c r="N93" s="195"/>
      <c r="O93" s="196"/>
      <c r="P93" s="196"/>
      <c r="Q93" s="196"/>
      <c r="R93" s="196"/>
      <c r="S93" s="142" t="s">
        <v>143</v>
      </c>
      <c r="T93" s="135" t="s">
        <v>144</v>
      </c>
      <c r="U93" s="136" t="s">
        <v>145</v>
      </c>
      <c r="V93" s="135" t="s">
        <v>150</v>
      </c>
      <c r="W93" s="135" t="s">
        <v>151</v>
      </c>
      <c r="X93" s="136" t="s">
        <v>145</v>
      </c>
    </row>
    <row r="94" spans="2:24" ht="15" x14ac:dyDescent="0.25">
      <c r="B94" s="32" t="s">
        <v>84</v>
      </c>
      <c r="C94" s="10"/>
      <c r="D94" s="10"/>
      <c r="E94" s="10"/>
      <c r="F94" s="245" t="s">
        <v>276</v>
      </c>
      <c r="G94" s="243" t="s">
        <v>148</v>
      </c>
      <c r="H94" s="131"/>
      <c r="I94" s="4" t="s">
        <v>95</v>
      </c>
      <c r="J94" s="10" t="str">
        <f>IF($E$58="M","Average annual count"&amp;$I$63,"Average annual count")</f>
        <v>Average annual count</v>
      </c>
      <c r="K94" s="10" t="str">
        <f>IF(E58="AU","",IF(E58="M","Crude rate†","Crude rate"))</f>
        <v>Crude rate</v>
      </c>
      <c r="L94" s="10" t="s">
        <v>246</v>
      </c>
      <c r="M94" s="10" t="s">
        <v>260</v>
      </c>
      <c r="N94" s="10" t="s">
        <v>99</v>
      </c>
      <c r="O94" s="10" t="s">
        <v>100</v>
      </c>
      <c r="P94" s="10" t="s">
        <v>109</v>
      </c>
      <c r="Q94" s="10" t="s">
        <v>110</v>
      </c>
      <c r="R94" s="10"/>
      <c r="S94" s="260">
        <f>$L$126</f>
        <v>421.51449792850701</v>
      </c>
      <c r="T94" s="259">
        <f>S94</f>
        <v>421.51449792850701</v>
      </c>
      <c r="U94" s="12">
        <v>0</v>
      </c>
      <c r="V94" s="137" t="str">
        <f>$L$127</f>
        <v>-</v>
      </c>
      <c r="W94" s="133" t="str">
        <f>V94</f>
        <v>-</v>
      </c>
      <c r="X94" s="12">
        <v>0</v>
      </c>
    </row>
    <row r="95" spans="2:24" x14ac:dyDescent="0.2">
      <c r="B95" s="66"/>
      <c r="C95" s="141"/>
      <c r="D95" s="141"/>
      <c r="E95" s="141"/>
      <c r="F95" s="134"/>
      <c r="G95" s="244" t="str">
        <f>H95</f>
        <v>Isle of Anglesey</v>
      </c>
      <c r="H95" s="11" t="s">
        <v>37</v>
      </c>
      <c r="I95" s="13" t="str">
        <f>$I$74&amp;H95</f>
        <v>Att_Adm_P2_Persons_2012Isle of Anglesey</v>
      </c>
      <c r="J95" s="16" t="str">
        <f>IFERROR(FIXED(VLOOKUP(I95,'All data'!$A$4:$J$9913,6,FALSE),0),"-")</f>
        <v>308</v>
      </c>
      <c r="K95" s="16" t="str">
        <f>IFERROR(FIXED(VLOOKUP(I95,'All data'!$A$4:$J$9429,7,FALSE),0),"-")</f>
        <v>440</v>
      </c>
      <c r="L95" s="252">
        <f>VLOOKUP(I95,'All data'!$A$4:$J$9429,8,FALSE)</f>
        <v>436.87176133321202</v>
      </c>
      <c r="M95" s="253">
        <f>L95</f>
        <v>436.87176133321202</v>
      </c>
      <c r="N95" s="16">
        <f>VLOOKUP(I95,'All data'!$A$4:$J$9429,9,FALSE)</f>
        <v>388.84513420090798</v>
      </c>
      <c r="O95" s="16">
        <f>VLOOKUP(I95,'All data'!$A$4:$J$9429,10,FALSE)</f>
        <v>489.13174280172001</v>
      </c>
      <c r="P95" s="16">
        <f t="shared" ref="P95:P116" si="27">O95-L95</f>
        <v>52.259981468507988</v>
      </c>
      <c r="Q95" s="16">
        <f t="shared" ref="Q95:Q116" si="28">L95-N95</f>
        <v>48.026627132304043</v>
      </c>
      <c r="R95" s="130" t="str">
        <f>IF($L$126=0,"-",IF($L$126&lt;N95,"Sig. high",IF($L$126&gt;O95,"Sig. low","No sig. difference")))</f>
        <v>No sig. difference</v>
      </c>
      <c r="S95" s="260">
        <f t="shared" ref="S95:S126" si="29">$L$126</f>
        <v>421.51449792850701</v>
      </c>
      <c r="T95" s="259">
        <f t="shared" ref="T95:T126" si="30">S95</f>
        <v>421.51449792850701</v>
      </c>
      <c r="U95" s="12">
        <v>0.5</v>
      </c>
      <c r="V95" s="137" t="str">
        <f t="shared" ref="V95:V126" si="31">$L$127</f>
        <v>-</v>
      </c>
      <c r="W95" s="133" t="str">
        <f t="shared" ref="W95:W126" si="32">V95</f>
        <v>-</v>
      </c>
      <c r="X95" s="12">
        <v>0.5</v>
      </c>
    </row>
    <row r="96" spans="2:24" x14ac:dyDescent="0.2">
      <c r="G96" s="244" t="str">
        <f t="shared" ref="G96:G116" si="33">H96</f>
        <v>Gwynedd</v>
      </c>
      <c r="H96" s="11" t="s">
        <v>38</v>
      </c>
      <c r="I96" s="13" t="str">
        <f t="shared" ref="I96:I126" si="34">$I$74&amp;H96</f>
        <v>Att_Adm_P2_Persons_2012Gwynedd</v>
      </c>
      <c r="J96" s="16" t="str">
        <f>IFERROR(FIXED(VLOOKUP(I96,'All data'!$A$4:$J$9429,6,FALSE),0),"-")</f>
        <v>536</v>
      </c>
      <c r="K96" s="16" t="str">
        <f>IFERROR(FIXED(VLOOKUP(I96,'All data'!$A$4:$J$9429,7,FALSE),0),"-")</f>
        <v>439</v>
      </c>
      <c r="L96" s="252">
        <f>VLOOKUP(I96,'All data'!$A$4:$J$9429,8,FALSE)</f>
        <v>440.49807713509603</v>
      </c>
      <c r="M96" s="253">
        <f t="shared" ref="M96:M126" si="35">L96</f>
        <v>440.49807713509603</v>
      </c>
      <c r="N96" s="16">
        <f>VLOOKUP(I96,'All data'!$A$4:$J$9429,9,FALSE)</f>
        <v>403.47834207478297</v>
      </c>
      <c r="O96" s="16">
        <f>VLOOKUP(I96,'All data'!$A$4:$J$9429,10,FALSE)</f>
        <v>479.96508934931597</v>
      </c>
      <c r="P96" s="16">
        <f t="shared" si="27"/>
        <v>39.467012214219949</v>
      </c>
      <c r="Q96" s="16">
        <f t="shared" si="28"/>
        <v>37.019735060313053</v>
      </c>
      <c r="R96" s="130" t="str">
        <f t="shared" ref="R96:R125" si="36">IF($L$126=0,"-",IF($L$126&lt;N96,"Sig. high",IF($L$126&gt;O96,"Sig. low","No sig. difference")))</f>
        <v>No sig. difference</v>
      </c>
      <c r="S96" s="260">
        <f t="shared" si="29"/>
        <v>421.51449792850701</v>
      </c>
      <c r="T96" s="259">
        <f t="shared" si="30"/>
        <v>421.51449792850701</v>
      </c>
      <c r="U96" s="12">
        <v>1.5</v>
      </c>
      <c r="V96" s="137" t="str">
        <f t="shared" si="31"/>
        <v>-</v>
      </c>
      <c r="W96" s="133" t="str">
        <f t="shared" si="32"/>
        <v>-</v>
      </c>
      <c r="X96" s="12">
        <v>1.5</v>
      </c>
    </row>
    <row r="97" spans="7:24" x14ac:dyDescent="0.2">
      <c r="G97" s="244" t="str">
        <f t="shared" si="33"/>
        <v>Conwy</v>
      </c>
      <c r="H97" s="11" t="s">
        <v>39</v>
      </c>
      <c r="I97" s="13" t="str">
        <f t="shared" si="34"/>
        <v>Att_Adm_P2_Persons_2012Conwy</v>
      </c>
      <c r="J97" s="16" t="str">
        <f>IFERROR(FIXED(VLOOKUP(I97,'All data'!$A$4:$J$9429,6,FALSE),0),"-")</f>
        <v>516</v>
      </c>
      <c r="K97" s="16" t="str">
        <f>IFERROR(FIXED(VLOOKUP(I97,'All data'!$A$4:$J$9429,7,FALSE),0),"-")</f>
        <v>447</v>
      </c>
      <c r="L97" s="252">
        <f>VLOOKUP(I97,'All data'!$A$4:$J$9429,8,FALSE)</f>
        <v>432.95619245374297</v>
      </c>
      <c r="M97" s="253">
        <f t="shared" si="35"/>
        <v>432.95619245374297</v>
      </c>
      <c r="N97" s="16">
        <f>VLOOKUP(I97,'All data'!$A$4:$J$9429,9,FALSE)</f>
        <v>395.502293523074</v>
      </c>
      <c r="O97" s="16">
        <f>VLOOKUP(I97,'All data'!$A$4:$J$9429,10,FALSE)</f>
        <v>472.93437178273399</v>
      </c>
      <c r="P97" s="16">
        <f t="shared" si="27"/>
        <v>39.978179328991018</v>
      </c>
      <c r="Q97" s="16">
        <f t="shared" si="28"/>
        <v>37.45389893066897</v>
      </c>
      <c r="R97" s="130" t="str">
        <f t="shared" si="36"/>
        <v>No sig. difference</v>
      </c>
      <c r="S97" s="260">
        <f t="shared" si="29"/>
        <v>421.51449792850701</v>
      </c>
      <c r="T97" s="259">
        <f t="shared" si="30"/>
        <v>421.51449792850701</v>
      </c>
      <c r="U97" s="12">
        <v>2.5</v>
      </c>
      <c r="V97" s="137" t="str">
        <f t="shared" si="31"/>
        <v>-</v>
      </c>
      <c r="W97" s="133" t="str">
        <f t="shared" si="32"/>
        <v>-</v>
      </c>
      <c r="X97" s="12">
        <v>2.5</v>
      </c>
    </row>
    <row r="98" spans="7:24" x14ac:dyDescent="0.2">
      <c r="G98" s="244" t="str">
        <f t="shared" si="33"/>
        <v>Denbighshire</v>
      </c>
      <c r="H98" s="11" t="s">
        <v>40</v>
      </c>
      <c r="I98" s="13" t="str">
        <f t="shared" si="34"/>
        <v>Att_Adm_P2_Persons_2012Denbighshire</v>
      </c>
      <c r="J98" s="16" t="str">
        <f>IFERROR(FIXED(VLOOKUP(I98,'All data'!$A$4:$J$9429,6,FALSE),0),"-")</f>
        <v>412</v>
      </c>
      <c r="K98" s="16" t="str">
        <f>IFERROR(FIXED(VLOOKUP(I98,'All data'!$A$4:$J$9429,7,FALSE),0),"-")</f>
        <v>437</v>
      </c>
      <c r="L98" s="252">
        <f>VLOOKUP(I98,'All data'!$A$4:$J$9429,8,FALSE)</f>
        <v>437.05873775829502</v>
      </c>
      <c r="M98" s="253">
        <f t="shared" si="35"/>
        <v>437.05873775829502</v>
      </c>
      <c r="N98" s="16">
        <f>VLOOKUP(I98,'All data'!$A$4:$J$9429,9,FALSE)</f>
        <v>395.35222475742103</v>
      </c>
      <c r="O98" s="16">
        <f>VLOOKUP(I98,'All data'!$A$4:$J$9429,10,FALSE)</f>
        <v>481.92735873662201</v>
      </c>
      <c r="P98" s="16">
        <f t="shared" si="27"/>
        <v>44.868620978326987</v>
      </c>
      <c r="Q98" s="16">
        <f t="shared" si="28"/>
        <v>41.706513000873997</v>
      </c>
      <c r="R98" s="130" t="str">
        <f t="shared" si="36"/>
        <v>No sig. difference</v>
      </c>
      <c r="S98" s="260">
        <f t="shared" si="29"/>
        <v>421.51449792850701</v>
      </c>
      <c r="T98" s="259">
        <f t="shared" si="30"/>
        <v>421.51449792850701</v>
      </c>
      <c r="U98" s="12">
        <v>3.5</v>
      </c>
      <c r="V98" s="137" t="str">
        <f t="shared" si="31"/>
        <v>-</v>
      </c>
      <c r="W98" s="133" t="str">
        <f t="shared" si="32"/>
        <v>-</v>
      </c>
      <c r="X98" s="12">
        <v>3.5</v>
      </c>
    </row>
    <row r="99" spans="7:24" x14ac:dyDescent="0.2">
      <c r="G99" s="244" t="str">
        <f t="shared" si="33"/>
        <v>Flintshire</v>
      </c>
      <c r="H99" s="11" t="s">
        <v>41</v>
      </c>
      <c r="I99" s="13" t="str">
        <f t="shared" si="34"/>
        <v>Att_Adm_P2_Persons_2012Flintshire</v>
      </c>
      <c r="J99" s="16" t="str">
        <f>IFERROR(FIXED(VLOOKUP(I99,'All data'!$A$4:$J$9429,6,FALSE),0),"-")</f>
        <v>598</v>
      </c>
      <c r="K99" s="16" t="str">
        <f>IFERROR(FIXED(VLOOKUP(I99,'All data'!$A$4:$J$9429,7,FALSE),0),"-")</f>
        <v>391</v>
      </c>
      <c r="L99" s="252">
        <f>VLOOKUP(I99,'All data'!$A$4:$J$9429,8,FALSE)</f>
        <v>399.71915558391697</v>
      </c>
      <c r="M99" s="253">
        <f t="shared" si="35"/>
        <v>399.71915558391697</v>
      </c>
      <c r="N99" s="16">
        <f>VLOOKUP(I99,'All data'!$A$4:$J$9429,9,FALSE)</f>
        <v>368.127894433059</v>
      </c>
      <c r="O99" s="16">
        <f>VLOOKUP(I99,'All data'!$A$4:$J$9429,10,FALSE)</f>
        <v>433.28413780004303</v>
      </c>
      <c r="P99" s="16">
        <f t="shared" si="27"/>
        <v>33.564982216126054</v>
      </c>
      <c r="Q99" s="16">
        <f t="shared" si="28"/>
        <v>31.591261150857974</v>
      </c>
      <c r="R99" s="130" t="str">
        <f t="shared" si="36"/>
        <v>No sig. difference</v>
      </c>
      <c r="S99" s="260">
        <f t="shared" si="29"/>
        <v>421.51449792850701</v>
      </c>
      <c r="T99" s="259">
        <f t="shared" si="30"/>
        <v>421.51449792850701</v>
      </c>
      <c r="U99" s="12">
        <v>4.5</v>
      </c>
      <c r="V99" s="137" t="str">
        <f t="shared" si="31"/>
        <v>-</v>
      </c>
      <c r="W99" s="133" t="str">
        <f t="shared" si="32"/>
        <v>-</v>
      </c>
      <c r="X99" s="12">
        <v>4.5</v>
      </c>
    </row>
    <row r="100" spans="7:24" x14ac:dyDescent="0.2">
      <c r="G100" s="244" t="str">
        <f t="shared" si="33"/>
        <v>Wrexham</v>
      </c>
      <c r="H100" s="11" t="s">
        <v>42</v>
      </c>
      <c r="I100" s="13" t="str">
        <f t="shared" si="34"/>
        <v>Att_Adm_P2_Persons_2012Wrexham</v>
      </c>
      <c r="J100" s="16" t="str">
        <f>IFERROR(FIXED(VLOOKUP(I100,'All data'!$A$4:$J$9429,6,FALSE),0),"-")</f>
        <v>499</v>
      </c>
      <c r="K100" s="16" t="str">
        <f>IFERROR(FIXED(VLOOKUP(I100,'All data'!$A$4:$J$9429,7,FALSE),0),"-")</f>
        <v>367</v>
      </c>
      <c r="L100" s="252">
        <f>VLOOKUP(I100,'All data'!$A$4:$J$9429,8,FALSE)</f>
        <v>378.36853586272201</v>
      </c>
      <c r="M100" s="253">
        <f t="shared" si="35"/>
        <v>378.36853586272201</v>
      </c>
      <c r="N100" s="16">
        <f>VLOOKUP(I100,'All data'!$A$4:$J$9429,9,FALSE)</f>
        <v>345.74570554389197</v>
      </c>
      <c r="O100" s="16">
        <f>VLOOKUP(I100,'All data'!$A$4:$J$9429,10,FALSE)</f>
        <v>413.229518869348</v>
      </c>
      <c r="P100" s="16">
        <f t="shared" si="27"/>
        <v>34.860983006625986</v>
      </c>
      <c r="Q100" s="16">
        <f t="shared" si="28"/>
        <v>32.62283031883004</v>
      </c>
      <c r="R100" s="130" t="str">
        <f t="shared" si="36"/>
        <v>Sig. low</v>
      </c>
      <c r="S100" s="260">
        <f t="shared" si="29"/>
        <v>421.51449792850701</v>
      </c>
      <c r="T100" s="259">
        <f t="shared" si="30"/>
        <v>421.51449792850701</v>
      </c>
      <c r="U100" s="12">
        <v>5.5</v>
      </c>
      <c r="V100" s="137" t="str">
        <f t="shared" si="31"/>
        <v>-</v>
      </c>
      <c r="W100" s="133" t="str">
        <f t="shared" si="32"/>
        <v>-</v>
      </c>
      <c r="X100" s="12">
        <v>5.5</v>
      </c>
    </row>
    <row r="101" spans="7:24" x14ac:dyDescent="0.2">
      <c r="G101" s="132" t="s">
        <v>139</v>
      </c>
      <c r="H101" s="11" t="s">
        <v>13</v>
      </c>
      <c r="I101" s="13" t="str">
        <f t="shared" si="34"/>
        <v>Att_Adm_P2_Persons_2012Powys tHB</v>
      </c>
      <c r="J101" s="16" t="str">
        <f>IFERROR(FIXED(VLOOKUP(I101,'All data'!$A$4:$J$9429,6,FALSE),0),"-")</f>
        <v>488</v>
      </c>
      <c r="K101" s="16" t="str">
        <f>IFERROR(FIXED(VLOOKUP(I101,'All data'!$A$4:$J$9429,7,FALSE),0),"-")</f>
        <v>367</v>
      </c>
      <c r="L101" s="252">
        <f>VLOOKUP(I101,'All data'!$A$4:$J$9429,8,FALSE)</f>
        <v>359.83947291925801</v>
      </c>
      <c r="M101" s="253">
        <f t="shared" si="35"/>
        <v>359.83947291925801</v>
      </c>
      <c r="N101" s="16">
        <f>VLOOKUP(I101,'All data'!$A$4:$J$9429,9,FALSE)</f>
        <v>327.80417058713499</v>
      </c>
      <c r="O101" s="16">
        <f>VLOOKUP(I101,'All data'!$A$4:$J$9429,10,FALSE)</f>
        <v>394.09831228838402</v>
      </c>
      <c r="P101" s="16">
        <f t="shared" si="27"/>
        <v>34.258839369126008</v>
      </c>
      <c r="Q101" s="16">
        <f t="shared" si="28"/>
        <v>32.035302332123024</v>
      </c>
      <c r="R101" s="130" t="str">
        <f t="shared" si="36"/>
        <v>Sig. low</v>
      </c>
      <c r="S101" s="260">
        <f t="shared" si="29"/>
        <v>421.51449792850701</v>
      </c>
      <c r="T101" s="259">
        <f t="shared" si="30"/>
        <v>421.51449792850701</v>
      </c>
      <c r="U101" s="12">
        <v>6.5</v>
      </c>
      <c r="V101" s="137" t="str">
        <f t="shared" si="31"/>
        <v>-</v>
      </c>
      <c r="W101" s="133" t="str">
        <f t="shared" si="32"/>
        <v>-</v>
      </c>
      <c r="X101" s="12">
        <v>6.5</v>
      </c>
    </row>
    <row r="102" spans="7:24" x14ac:dyDescent="0.2">
      <c r="G102" s="132" t="str">
        <f t="shared" si="33"/>
        <v>Ceredigion</v>
      </c>
      <c r="H102" s="11" t="s">
        <v>43</v>
      </c>
      <c r="I102" s="13" t="str">
        <f t="shared" si="34"/>
        <v>Att_Adm_P2_Persons_2012Ceredigion</v>
      </c>
      <c r="J102" s="16" t="str">
        <f>IFERROR(FIXED(VLOOKUP(I102,'All data'!$A$4:$J$9429,6,FALSE),0),"-")</f>
        <v>267</v>
      </c>
      <c r="K102" s="16" t="str">
        <f>IFERROR(FIXED(VLOOKUP(I102,'All data'!$A$4:$J$9429,7,FALSE),0),"-")</f>
        <v>351</v>
      </c>
      <c r="L102" s="252">
        <f>VLOOKUP(I102,'All data'!$A$4:$J$9429,8,FALSE)</f>
        <v>357.62537502842599</v>
      </c>
      <c r="M102" s="253">
        <f t="shared" si="35"/>
        <v>357.62537502842599</v>
      </c>
      <c r="N102" s="16">
        <f>VLOOKUP(I102,'All data'!$A$4:$J$9429,9,FALSE)</f>
        <v>314.57800683235598</v>
      </c>
      <c r="O102" s="16">
        <f>VLOOKUP(I102,'All data'!$A$4:$J$9429,10,FALSE)</f>
        <v>404.76366744564302</v>
      </c>
      <c r="P102" s="16">
        <f t="shared" si="27"/>
        <v>47.138292417217031</v>
      </c>
      <c r="Q102" s="16">
        <f t="shared" si="28"/>
        <v>43.047368196070011</v>
      </c>
      <c r="R102" s="130" t="str">
        <f t="shared" si="36"/>
        <v>Sig. low</v>
      </c>
      <c r="S102" s="260">
        <f t="shared" si="29"/>
        <v>421.51449792850701</v>
      </c>
      <c r="T102" s="259">
        <f t="shared" si="30"/>
        <v>421.51449792850701</v>
      </c>
      <c r="U102" s="12">
        <v>7.5</v>
      </c>
      <c r="V102" s="137" t="str">
        <f t="shared" si="31"/>
        <v>-</v>
      </c>
      <c r="W102" s="133" t="str">
        <f t="shared" si="32"/>
        <v>-</v>
      </c>
      <c r="X102" s="12">
        <v>7.5</v>
      </c>
    </row>
    <row r="103" spans="7:24" x14ac:dyDescent="0.2">
      <c r="G103" s="132" t="str">
        <f t="shared" si="33"/>
        <v>Pembrokeshire</v>
      </c>
      <c r="H103" s="11" t="s">
        <v>44</v>
      </c>
      <c r="I103" s="13" t="str">
        <f t="shared" si="34"/>
        <v>Att_Adm_P2_Persons_2012Pembrokeshire</v>
      </c>
      <c r="J103" s="16" t="str">
        <f>IFERROR(FIXED(VLOOKUP(I103,'All data'!$A$4:$J$9429,6,FALSE),0),"-")</f>
        <v>581</v>
      </c>
      <c r="K103" s="16" t="str">
        <f>IFERROR(FIXED(VLOOKUP(I103,'All data'!$A$4:$J$9429,7,FALSE),0),"-")</f>
        <v>472</v>
      </c>
      <c r="L103" s="252">
        <f>VLOOKUP(I103,'All data'!$A$4:$J$9429,8,FALSE)</f>
        <v>471.60945921868603</v>
      </c>
      <c r="M103" s="253">
        <f t="shared" si="35"/>
        <v>471.60945921868603</v>
      </c>
      <c r="N103" s="16">
        <f>VLOOKUP(I103,'All data'!$A$4:$J$9429,9,FALSE)</f>
        <v>433.43041916000601</v>
      </c>
      <c r="O103" s="16">
        <f>VLOOKUP(I103,'All data'!$A$4:$J$9429,10,FALSE)</f>
        <v>512.20980907084595</v>
      </c>
      <c r="P103" s="16">
        <f t="shared" si="27"/>
        <v>40.600349852159923</v>
      </c>
      <c r="Q103" s="16">
        <f t="shared" si="28"/>
        <v>38.179040058680016</v>
      </c>
      <c r="R103" s="130" t="str">
        <f t="shared" si="36"/>
        <v>Sig. high</v>
      </c>
      <c r="S103" s="260">
        <f t="shared" si="29"/>
        <v>421.51449792850701</v>
      </c>
      <c r="T103" s="259">
        <f t="shared" si="30"/>
        <v>421.51449792850701</v>
      </c>
      <c r="U103" s="12">
        <v>8.5</v>
      </c>
      <c r="V103" s="137" t="str">
        <f t="shared" si="31"/>
        <v>-</v>
      </c>
      <c r="W103" s="133" t="str">
        <f t="shared" si="32"/>
        <v>-</v>
      </c>
      <c r="X103" s="12">
        <v>8.5</v>
      </c>
    </row>
    <row r="104" spans="7:24" x14ac:dyDescent="0.2">
      <c r="G104" s="132" t="str">
        <f t="shared" si="33"/>
        <v>Carmarthenshire</v>
      </c>
      <c r="H104" s="11" t="s">
        <v>45</v>
      </c>
      <c r="I104" s="13" t="str">
        <f t="shared" si="34"/>
        <v>Att_Adm_P2_Persons_2012Carmarthenshire</v>
      </c>
      <c r="J104" s="16" t="str">
        <f>IFERROR(FIXED(VLOOKUP(I104,'All data'!$A$4:$J$9429,6,FALSE),0),"-")</f>
        <v>762</v>
      </c>
      <c r="K104" s="16" t="str">
        <f>IFERROR(FIXED(VLOOKUP(I104,'All data'!$A$4:$J$9429,7,FALSE),0),"-")</f>
        <v>413</v>
      </c>
      <c r="L104" s="252">
        <f>VLOOKUP(I104,'All data'!$A$4:$J$9429,8,FALSE)</f>
        <v>412.78247082325601</v>
      </c>
      <c r="M104" s="253">
        <f t="shared" si="35"/>
        <v>412.78247082325601</v>
      </c>
      <c r="N104" s="16">
        <f>VLOOKUP(I104,'All data'!$A$4:$J$9429,9,FALSE)</f>
        <v>383.725912385036</v>
      </c>
      <c r="O104" s="16">
        <f>VLOOKUP(I104,'All data'!$A$4:$J$9429,10,FALSE)</f>
        <v>443.44043289920802</v>
      </c>
      <c r="P104" s="16">
        <f t="shared" si="27"/>
        <v>30.657962075952014</v>
      </c>
      <c r="Q104" s="16">
        <f t="shared" si="28"/>
        <v>29.056558438220009</v>
      </c>
      <c r="R104" s="130" t="str">
        <f t="shared" si="36"/>
        <v>No sig. difference</v>
      </c>
      <c r="S104" s="260">
        <f t="shared" si="29"/>
        <v>421.51449792850701</v>
      </c>
      <c r="T104" s="259">
        <f t="shared" si="30"/>
        <v>421.51449792850701</v>
      </c>
      <c r="U104" s="12">
        <v>9.5</v>
      </c>
      <c r="V104" s="137" t="str">
        <f t="shared" si="31"/>
        <v>-</v>
      </c>
      <c r="W104" s="133" t="str">
        <f t="shared" si="32"/>
        <v>-</v>
      </c>
      <c r="X104" s="12">
        <v>9.5</v>
      </c>
    </row>
    <row r="105" spans="7:24" x14ac:dyDescent="0.2">
      <c r="G105" s="132" t="str">
        <f t="shared" si="33"/>
        <v>Swansea</v>
      </c>
      <c r="H105" s="11" t="s">
        <v>46</v>
      </c>
      <c r="I105" s="13" t="str">
        <f t="shared" si="34"/>
        <v>Att_Adm_P2_Persons_2012Swansea</v>
      </c>
      <c r="J105" s="16" t="str">
        <f>IFERROR(FIXED(VLOOKUP(I105,'All data'!$A$4:$J$9429,6,FALSE),0),"-")</f>
        <v>1,051</v>
      </c>
      <c r="K105" s="16" t="str">
        <f>IFERROR(FIXED(VLOOKUP(I105,'All data'!$A$4:$J$9429,7,FALSE),0),"-")</f>
        <v>438</v>
      </c>
      <c r="L105" s="252">
        <f>VLOOKUP(I105,'All data'!$A$4:$J$9429,8,FALSE)</f>
        <v>450.82785479567298</v>
      </c>
      <c r="M105" s="253">
        <f t="shared" si="35"/>
        <v>450.82785479567298</v>
      </c>
      <c r="N105" s="16">
        <f>VLOOKUP(I105,'All data'!$A$4:$J$9429,9,FALSE)</f>
        <v>423.77916986065298</v>
      </c>
      <c r="O105" s="16">
        <f>VLOOKUP(I105,'All data'!$A$4:$J$9429,10,FALSE)</f>
        <v>479.14052730915699</v>
      </c>
      <c r="P105" s="16">
        <f t="shared" si="27"/>
        <v>28.312672513484017</v>
      </c>
      <c r="Q105" s="16">
        <f t="shared" si="28"/>
        <v>27.048684935019992</v>
      </c>
      <c r="R105" s="130" t="str">
        <f t="shared" si="36"/>
        <v>Sig. high</v>
      </c>
      <c r="S105" s="260">
        <f t="shared" si="29"/>
        <v>421.51449792850701</v>
      </c>
      <c r="T105" s="259">
        <f t="shared" si="30"/>
        <v>421.51449792850701</v>
      </c>
      <c r="U105" s="12">
        <v>10.5</v>
      </c>
      <c r="V105" s="137" t="str">
        <f t="shared" si="31"/>
        <v>-</v>
      </c>
      <c r="W105" s="133" t="str">
        <f t="shared" si="32"/>
        <v>-</v>
      </c>
      <c r="X105" s="12">
        <v>10.5</v>
      </c>
    </row>
    <row r="106" spans="7:24" x14ac:dyDescent="0.2">
      <c r="G106" s="132" t="str">
        <f t="shared" si="33"/>
        <v>Neath Port Talbot</v>
      </c>
      <c r="H106" s="11" t="s">
        <v>47</v>
      </c>
      <c r="I106" s="13" t="str">
        <f t="shared" si="34"/>
        <v>Att_Adm_P2_Persons_2012Neath Port Talbot</v>
      </c>
      <c r="J106" s="16" t="str">
        <f>IFERROR(FIXED(VLOOKUP(I106,'All data'!$A$4:$J$9429,6,FALSE),0),"-")</f>
        <v>626</v>
      </c>
      <c r="K106" s="16" t="str">
        <f>IFERROR(FIXED(VLOOKUP(I106,'All data'!$A$4:$J$9429,7,FALSE),0),"-")</f>
        <v>447</v>
      </c>
      <c r="L106" s="252">
        <f>VLOOKUP(I106,'All data'!$A$4:$J$9429,8,FALSE)</f>
        <v>447.80924190472001</v>
      </c>
      <c r="M106" s="253">
        <f t="shared" si="35"/>
        <v>447.80924190472001</v>
      </c>
      <c r="N106" s="16">
        <f>VLOOKUP(I106,'All data'!$A$4:$J$9429,9,FALSE)</f>
        <v>413.29089363176502</v>
      </c>
      <c r="O106" s="16">
        <f>VLOOKUP(I106,'All data'!$A$4:$J$9429,10,FALSE)</f>
        <v>484.43388744871402</v>
      </c>
      <c r="P106" s="16">
        <f t="shared" si="27"/>
        <v>36.624645543994006</v>
      </c>
      <c r="Q106" s="16">
        <f t="shared" si="28"/>
        <v>34.518348272954995</v>
      </c>
      <c r="R106" s="130" t="str">
        <f t="shared" si="36"/>
        <v>No sig. difference</v>
      </c>
      <c r="S106" s="260">
        <f t="shared" si="29"/>
        <v>421.51449792850701</v>
      </c>
      <c r="T106" s="259">
        <f t="shared" si="30"/>
        <v>421.51449792850701</v>
      </c>
      <c r="U106" s="12">
        <v>11.5</v>
      </c>
      <c r="V106" s="137" t="str">
        <f t="shared" si="31"/>
        <v>-</v>
      </c>
      <c r="W106" s="133" t="str">
        <f t="shared" si="32"/>
        <v>-</v>
      </c>
      <c r="X106" s="12">
        <v>11.5</v>
      </c>
    </row>
    <row r="107" spans="7:24" x14ac:dyDescent="0.2">
      <c r="G107" s="132" t="str">
        <f t="shared" si="33"/>
        <v>Bridgend</v>
      </c>
      <c r="H107" s="11" t="s">
        <v>48</v>
      </c>
      <c r="I107" s="13" t="str">
        <f t="shared" si="34"/>
        <v>Att_Adm_P2_Persons_2012Bridgend</v>
      </c>
      <c r="J107" s="16" t="str">
        <f>IFERROR(FIXED(VLOOKUP(I107,'All data'!$A$4:$J$9429,6,FALSE),0),"-")</f>
        <v>552</v>
      </c>
      <c r="K107" s="16" t="str">
        <f>IFERROR(FIXED(VLOOKUP(I107,'All data'!$A$4:$J$9429,7,FALSE),0),"-")</f>
        <v>395</v>
      </c>
      <c r="L107" s="252">
        <f>VLOOKUP(I107,'All data'!$A$4:$J$9429,8,FALSE)</f>
        <v>402.30170534554998</v>
      </c>
      <c r="M107" s="253">
        <f t="shared" si="35"/>
        <v>402.30170534554998</v>
      </c>
      <c r="N107" s="16">
        <f>VLOOKUP(I107,'All data'!$A$4:$J$9429,9,FALSE)</f>
        <v>369.31287895453198</v>
      </c>
      <c r="O107" s="16">
        <f>VLOOKUP(I107,'All data'!$A$4:$J$9429,10,FALSE)</f>
        <v>437.43887244701</v>
      </c>
      <c r="P107" s="16">
        <f t="shared" si="27"/>
        <v>35.137167101460022</v>
      </c>
      <c r="Q107" s="16">
        <f t="shared" si="28"/>
        <v>32.988826391017994</v>
      </c>
      <c r="R107" s="130" t="str">
        <f t="shared" si="36"/>
        <v>No sig. difference</v>
      </c>
      <c r="S107" s="260">
        <f t="shared" si="29"/>
        <v>421.51449792850701</v>
      </c>
      <c r="T107" s="259">
        <f t="shared" si="30"/>
        <v>421.51449792850701</v>
      </c>
      <c r="U107" s="12">
        <v>12.5</v>
      </c>
      <c r="V107" s="137" t="str">
        <f t="shared" si="31"/>
        <v>-</v>
      </c>
      <c r="W107" s="133" t="str">
        <f t="shared" si="32"/>
        <v>-</v>
      </c>
      <c r="X107" s="12">
        <v>12.5</v>
      </c>
    </row>
    <row r="108" spans="7:24" x14ac:dyDescent="0.2">
      <c r="G108" s="132" t="str">
        <f t="shared" si="33"/>
        <v>The Vale of Glamorgan</v>
      </c>
      <c r="H108" s="11" t="s">
        <v>49</v>
      </c>
      <c r="I108" s="13" t="str">
        <f t="shared" si="34"/>
        <v>Att_Adm_P2_Persons_2012The Vale of Glamorgan</v>
      </c>
      <c r="J108" s="16" t="str">
        <f>IFERROR(FIXED(VLOOKUP(I108,'All data'!$A$4:$J$9429,6,FALSE),0),"-")</f>
        <v>519</v>
      </c>
      <c r="K108" s="16" t="str">
        <f>IFERROR(FIXED(VLOOKUP(I108,'All data'!$A$4:$J$9429,7,FALSE),0),"-")</f>
        <v>410</v>
      </c>
      <c r="L108" s="252">
        <f>VLOOKUP(I108,'All data'!$A$4:$J$9429,8,FALSE)</f>
        <v>416.481468486832</v>
      </c>
      <c r="M108" s="253">
        <f t="shared" si="35"/>
        <v>416.481468486832</v>
      </c>
      <c r="N108" s="16">
        <f>VLOOKUP(I108,'All data'!$A$4:$J$9429,9,FALSE)</f>
        <v>381.28509855982497</v>
      </c>
      <c r="O108" s="16">
        <f>VLOOKUP(I108,'All data'!$A$4:$J$9429,10,FALSE)</f>
        <v>454.042496882916</v>
      </c>
      <c r="P108" s="16">
        <f t="shared" si="27"/>
        <v>37.561028396083998</v>
      </c>
      <c r="Q108" s="16">
        <f t="shared" si="28"/>
        <v>35.196369927007026</v>
      </c>
      <c r="R108" s="130" t="str">
        <f t="shared" si="36"/>
        <v>No sig. difference</v>
      </c>
      <c r="S108" s="260">
        <f t="shared" si="29"/>
        <v>421.51449792850701</v>
      </c>
      <c r="T108" s="259">
        <f t="shared" si="30"/>
        <v>421.51449792850701</v>
      </c>
      <c r="U108" s="12">
        <v>13.5</v>
      </c>
      <c r="V108" s="137" t="str">
        <f t="shared" si="31"/>
        <v>-</v>
      </c>
      <c r="W108" s="133" t="str">
        <f t="shared" si="32"/>
        <v>-</v>
      </c>
      <c r="X108" s="12">
        <v>13.5</v>
      </c>
    </row>
    <row r="109" spans="7:24" x14ac:dyDescent="0.2">
      <c r="G109" s="132" t="str">
        <f t="shared" si="33"/>
        <v>Cardiff</v>
      </c>
      <c r="H109" s="11" t="s">
        <v>50</v>
      </c>
      <c r="I109" s="13" t="str">
        <f t="shared" si="34"/>
        <v>Att_Adm_P2_Persons_2012Cardiff</v>
      </c>
      <c r="J109" s="16" t="str">
        <f>IFERROR(FIXED(VLOOKUP(I109,'All data'!$A$4:$J$9429,6,FALSE),0),"-")</f>
        <v>1,223</v>
      </c>
      <c r="K109" s="16" t="str">
        <f>IFERROR(FIXED(VLOOKUP(I109,'All data'!$A$4:$J$9429,7,FALSE),0),"-")</f>
        <v>351</v>
      </c>
      <c r="L109" s="252">
        <f>VLOOKUP(I109,'All data'!$A$4:$J$9429,8,FALSE)</f>
        <v>380.29104634309698</v>
      </c>
      <c r="M109" s="253">
        <f t="shared" si="35"/>
        <v>380.29104634309698</v>
      </c>
      <c r="N109" s="16">
        <f>VLOOKUP(I109,'All data'!$A$4:$J$9429,9,FALSE)</f>
        <v>358.46613370314998</v>
      </c>
      <c r="O109" s="16">
        <f>VLOOKUP(I109,'All data'!$A$4:$J$9429,10,FALSE)</f>
        <v>403.05968700324598</v>
      </c>
      <c r="P109" s="16">
        <f t="shared" si="27"/>
        <v>22.768640660149003</v>
      </c>
      <c r="Q109" s="16">
        <f t="shared" si="28"/>
        <v>21.824912639947001</v>
      </c>
      <c r="R109" s="130" t="str">
        <f t="shared" si="36"/>
        <v>Sig. low</v>
      </c>
      <c r="S109" s="260">
        <f t="shared" si="29"/>
        <v>421.51449792850701</v>
      </c>
      <c r="T109" s="259">
        <f t="shared" si="30"/>
        <v>421.51449792850701</v>
      </c>
      <c r="U109" s="12">
        <v>14.5</v>
      </c>
      <c r="V109" s="137" t="str">
        <f t="shared" si="31"/>
        <v>-</v>
      </c>
      <c r="W109" s="133" t="str">
        <f t="shared" si="32"/>
        <v>-</v>
      </c>
      <c r="X109" s="12">
        <v>14.5</v>
      </c>
    </row>
    <row r="110" spans="7:24" x14ac:dyDescent="0.2">
      <c r="G110" s="132" t="str">
        <f t="shared" si="33"/>
        <v>Rhondda Cynon Taf</v>
      </c>
      <c r="H110" s="11" t="s">
        <v>51</v>
      </c>
      <c r="I110" s="13" t="str">
        <f t="shared" si="34"/>
        <v>Att_Adm_P2_Persons_2012Rhondda Cynon Taf</v>
      </c>
      <c r="J110" s="16" t="str">
        <f>IFERROR(FIXED(VLOOKUP(I110,'All data'!$A$4:$J$9429,6,FALSE),0),"-")</f>
        <v>992</v>
      </c>
      <c r="K110" s="16" t="str">
        <f>IFERROR(FIXED(VLOOKUP(I110,'All data'!$A$4:$J$9429,7,FALSE),0),"-")</f>
        <v>421</v>
      </c>
      <c r="L110" s="252">
        <f>VLOOKUP(I110,'All data'!$A$4:$J$9429,8,FALSE)</f>
        <v>436.52594171353797</v>
      </c>
      <c r="M110" s="253">
        <f t="shared" si="35"/>
        <v>436.52594171353797</v>
      </c>
      <c r="N110" s="16">
        <f>VLOOKUP(I110,'All data'!$A$4:$J$9429,9,FALSE)</f>
        <v>409.627617488851</v>
      </c>
      <c r="O110" s="16">
        <f>VLOOKUP(I110,'All data'!$A$4:$J$9429,10,FALSE)</f>
        <v>464.71872622304397</v>
      </c>
      <c r="P110" s="16">
        <f t="shared" si="27"/>
        <v>28.192784509505998</v>
      </c>
      <c r="Q110" s="16">
        <f t="shared" si="28"/>
        <v>26.898324224686974</v>
      </c>
      <c r="R110" s="130" t="str">
        <f t="shared" si="36"/>
        <v>No sig. difference</v>
      </c>
      <c r="S110" s="260">
        <f t="shared" si="29"/>
        <v>421.51449792850701</v>
      </c>
      <c r="T110" s="259">
        <f t="shared" si="30"/>
        <v>421.51449792850701</v>
      </c>
      <c r="U110" s="12">
        <v>15.5</v>
      </c>
      <c r="V110" s="137" t="str">
        <f t="shared" si="31"/>
        <v>-</v>
      </c>
      <c r="W110" s="133" t="str">
        <f t="shared" si="32"/>
        <v>-</v>
      </c>
      <c r="X110" s="12">
        <v>15.5</v>
      </c>
    </row>
    <row r="111" spans="7:24" x14ac:dyDescent="0.2">
      <c r="G111" s="132" t="str">
        <f t="shared" si="33"/>
        <v>Merthyr Tydfil</v>
      </c>
      <c r="H111" s="11" t="s">
        <v>52</v>
      </c>
      <c r="I111" s="13" t="str">
        <f t="shared" si="34"/>
        <v>Att_Adm_P2_Persons_2012Merthyr Tydfil</v>
      </c>
      <c r="J111" s="16" t="str">
        <f>IFERROR(FIXED(VLOOKUP(I111,'All data'!$A$4:$J$9429,6,FALSE),0),"-")</f>
        <v>264</v>
      </c>
      <c r="K111" s="16" t="str">
        <f>IFERROR(FIXED(VLOOKUP(I111,'All data'!$A$4:$J$9429,7,FALSE),0),"-")</f>
        <v>449</v>
      </c>
      <c r="L111" s="252">
        <f>VLOOKUP(I111,'All data'!$A$4:$J$9429,8,FALSE)</f>
        <v>461.104749865553</v>
      </c>
      <c r="M111" s="253">
        <f t="shared" si="35"/>
        <v>461.104749865553</v>
      </c>
      <c r="N111" s="16">
        <f>VLOOKUP(I111,'All data'!$A$4:$J$9429,9,FALSE)</f>
        <v>406.786418545792</v>
      </c>
      <c r="O111" s="16">
        <f>VLOOKUP(I111,'All data'!$A$4:$J$9429,10,FALSE)</f>
        <v>520.61523415405497</v>
      </c>
      <c r="P111" s="16">
        <f t="shared" si="27"/>
        <v>59.510484288501971</v>
      </c>
      <c r="Q111" s="16">
        <f t="shared" si="28"/>
        <v>54.318331319761</v>
      </c>
      <c r="R111" s="130" t="str">
        <f t="shared" si="36"/>
        <v>No sig. difference</v>
      </c>
      <c r="S111" s="260">
        <f t="shared" si="29"/>
        <v>421.51449792850701</v>
      </c>
      <c r="T111" s="259">
        <f t="shared" si="30"/>
        <v>421.51449792850701</v>
      </c>
      <c r="U111" s="12">
        <v>16.5</v>
      </c>
      <c r="V111" s="137" t="str">
        <f t="shared" si="31"/>
        <v>-</v>
      </c>
      <c r="W111" s="133" t="str">
        <f t="shared" si="32"/>
        <v>-</v>
      </c>
      <c r="X111" s="12">
        <v>16.5</v>
      </c>
    </row>
    <row r="112" spans="7:24" x14ac:dyDescent="0.2">
      <c r="G112" s="132" t="str">
        <f t="shared" si="33"/>
        <v>Caerphilly</v>
      </c>
      <c r="H112" s="11" t="s">
        <v>53</v>
      </c>
      <c r="I112" s="13" t="str">
        <f t="shared" si="34"/>
        <v>Att_Adm_P2_Persons_2012Caerphilly</v>
      </c>
      <c r="J112" s="16" t="str">
        <f>IFERROR(FIXED(VLOOKUP(I112,'All data'!$A$4:$J$9429,6,FALSE),0),"-")</f>
        <v>805</v>
      </c>
      <c r="K112" s="16" t="str">
        <f>IFERROR(FIXED(VLOOKUP(I112,'All data'!$A$4:$J$9429,7,FALSE),0),"-")</f>
        <v>450</v>
      </c>
      <c r="L112" s="252">
        <f>VLOOKUP(I112,'All data'!$A$4:$J$9429,8,FALSE)</f>
        <v>465.9915518194</v>
      </c>
      <c r="M112" s="253">
        <f t="shared" si="35"/>
        <v>465.9915518194</v>
      </c>
      <c r="N112" s="16">
        <f>VLOOKUP(I112,'All data'!$A$4:$J$9429,9,FALSE)</f>
        <v>434.17372914898198</v>
      </c>
      <c r="O112" s="16">
        <f>VLOOKUP(I112,'All data'!$A$4:$J$9429,10,FALSE)</f>
        <v>499.51385474155802</v>
      </c>
      <c r="P112" s="16">
        <f t="shared" si="27"/>
        <v>33.522302922158019</v>
      </c>
      <c r="Q112" s="16">
        <f t="shared" si="28"/>
        <v>31.817822670418025</v>
      </c>
      <c r="R112" s="130" t="str">
        <f t="shared" si="36"/>
        <v>Sig. high</v>
      </c>
      <c r="S112" s="260">
        <f t="shared" si="29"/>
        <v>421.51449792850701</v>
      </c>
      <c r="T112" s="259">
        <f t="shared" si="30"/>
        <v>421.51449792850701</v>
      </c>
      <c r="U112" s="12">
        <v>17.5</v>
      </c>
      <c r="V112" s="137" t="str">
        <f t="shared" si="31"/>
        <v>-</v>
      </c>
      <c r="W112" s="133" t="str">
        <f t="shared" si="32"/>
        <v>-</v>
      </c>
      <c r="X112" s="12">
        <v>17.5</v>
      </c>
    </row>
    <row r="113" spans="6:24" x14ac:dyDescent="0.2">
      <c r="G113" s="132" t="str">
        <f t="shared" si="33"/>
        <v>Blaenau Gwent</v>
      </c>
      <c r="H113" s="11" t="s">
        <v>54</v>
      </c>
      <c r="I113" s="13" t="str">
        <f t="shared" si="34"/>
        <v>Att_Adm_P2_Persons_2012Blaenau Gwent</v>
      </c>
      <c r="J113" s="16" t="str">
        <f>IFERROR(FIXED(VLOOKUP(I113,'All data'!$A$4:$J$9429,6,FALSE),0),"-")</f>
        <v>357</v>
      </c>
      <c r="K113" s="16" t="str">
        <f>IFERROR(FIXED(VLOOKUP(I113,'All data'!$A$4:$J$9429,7,FALSE),0),"-")</f>
        <v>512</v>
      </c>
      <c r="L113" s="252">
        <f>VLOOKUP(I113,'All data'!$A$4:$J$9429,8,FALSE)</f>
        <v>520.84754718496004</v>
      </c>
      <c r="M113" s="253">
        <f t="shared" si="35"/>
        <v>520.84754718496004</v>
      </c>
      <c r="N113" s="16">
        <f>VLOOKUP(I113,'All data'!$A$4:$J$9429,9,FALSE)</f>
        <v>467.92905666599501</v>
      </c>
      <c r="O113" s="16">
        <f>VLOOKUP(I113,'All data'!$A$4:$J$9429,10,FALSE)</f>
        <v>578.08561833306703</v>
      </c>
      <c r="P113" s="16">
        <f t="shared" si="27"/>
        <v>57.238071148106997</v>
      </c>
      <c r="Q113" s="16">
        <f t="shared" si="28"/>
        <v>52.918490518965029</v>
      </c>
      <c r="R113" s="130" t="str">
        <f t="shared" si="36"/>
        <v>Sig. high</v>
      </c>
      <c r="S113" s="260">
        <f t="shared" si="29"/>
        <v>421.51449792850701</v>
      </c>
      <c r="T113" s="259">
        <f t="shared" si="30"/>
        <v>421.51449792850701</v>
      </c>
      <c r="U113" s="12">
        <v>18.5</v>
      </c>
      <c r="V113" s="137" t="str">
        <f t="shared" si="31"/>
        <v>-</v>
      </c>
      <c r="W113" s="133" t="str">
        <f t="shared" si="32"/>
        <v>-</v>
      </c>
      <c r="X113" s="12">
        <v>18.5</v>
      </c>
    </row>
    <row r="114" spans="6:24" x14ac:dyDescent="0.2">
      <c r="G114" s="132" t="str">
        <f t="shared" si="33"/>
        <v>Torfaen</v>
      </c>
      <c r="H114" s="11" t="s">
        <v>55</v>
      </c>
      <c r="I114" s="13" t="str">
        <f t="shared" si="34"/>
        <v>Att_Adm_P2_Persons_2012Torfaen</v>
      </c>
      <c r="J114" s="16" t="str">
        <f>IFERROR(FIXED(VLOOKUP(I114,'All data'!$A$4:$J$9429,6,FALSE),0),"-")</f>
        <v>404</v>
      </c>
      <c r="K114" s="16" t="str">
        <f>IFERROR(FIXED(VLOOKUP(I114,'All data'!$A$4:$J$9429,7,FALSE),0),"-")</f>
        <v>443</v>
      </c>
      <c r="L114" s="252">
        <f>VLOOKUP(I114,'All data'!$A$4:$J$9429,8,FALSE)</f>
        <v>450.50077262657999</v>
      </c>
      <c r="M114" s="253">
        <f t="shared" si="35"/>
        <v>450.50077262657999</v>
      </c>
      <c r="N114" s="16">
        <f>VLOOKUP(I114,'All data'!$A$4:$J$9429,9,FALSE)</f>
        <v>407.425522885828</v>
      </c>
      <c r="O114" s="16">
        <f>VLOOKUP(I114,'All data'!$A$4:$J$9429,10,FALSE)</f>
        <v>496.87194788065898</v>
      </c>
      <c r="P114" s="16">
        <f t="shared" si="27"/>
        <v>46.371175254078992</v>
      </c>
      <c r="Q114" s="16">
        <f t="shared" si="28"/>
        <v>43.075249740751985</v>
      </c>
      <c r="R114" s="130" t="str">
        <f t="shared" si="36"/>
        <v>No sig. difference</v>
      </c>
      <c r="S114" s="260">
        <f t="shared" si="29"/>
        <v>421.51449792850701</v>
      </c>
      <c r="T114" s="259">
        <f t="shared" si="30"/>
        <v>421.51449792850701</v>
      </c>
      <c r="U114" s="12">
        <v>19.5</v>
      </c>
      <c r="V114" s="137" t="str">
        <f t="shared" si="31"/>
        <v>-</v>
      </c>
      <c r="W114" s="133" t="str">
        <f t="shared" si="32"/>
        <v>-</v>
      </c>
      <c r="X114" s="12">
        <v>19.5</v>
      </c>
    </row>
    <row r="115" spans="6:24" x14ac:dyDescent="0.2">
      <c r="G115" s="132" t="str">
        <f t="shared" si="33"/>
        <v>Monmouthshire</v>
      </c>
      <c r="H115" s="11" t="s">
        <v>56</v>
      </c>
      <c r="I115" s="13" t="str">
        <f t="shared" si="34"/>
        <v>Att_Adm_P2_Persons_2012Monmouthshire</v>
      </c>
      <c r="J115" s="16" t="str">
        <f>IFERROR(FIXED(VLOOKUP(I115,'All data'!$A$4:$J$9429,6,FALSE),0),"-")</f>
        <v>336</v>
      </c>
      <c r="K115" s="16" t="str">
        <f>IFERROR(FIXED(VLOOKUP(I115,'All data'!$A$4:$J$9429,7,FALSE),0),"-")</f>
        <v>366</v>
      </c>
      <c r="L115" s="252">
        <f>VLOOKUP(I115,'All data'!$A$4:$J$9429,8,FALSE)</f>
        <v>358.82783663428597</v>
      </c>
      <c r="M115" s="253">
        <f t="shared" si="35"/>
        <v>358.82783663428597</v>
      </c>
      <c r="N115" s="16">
        <f>VLOOKUP(I115,'All data'!$A$4:$J$9429,9,FALSE)</f>
        <v>320.70549652811502</v>
      </c>
      <c r="O115" s="16">
        <f>VLOOKUP(I115,'All data'!$A$4:$J$9429,10,FALSE)</f>
        <v>400.16416019356097</v>
      </c>
      <c r="P115" s="16">
        <f t="shared" si="27"/>
        <v>41.336323559275002</v>
      </c>
      <c r="Q115" s="16">
        <f t="shared" si="28"/>
        <v>38.122340106170952</v>
      </c>
      <c r="R115" s="130" t="str">
        <f t="shared" si="36"/>
        <v>Sig. low</v>
      </c>
      <c r="S115" s="260">
        <f t="shared" si="29"/>
        <v>421.51449792850701</v>
      </c>
      <c r="T115" s="259">
        <f t="shared" si="30"/>
        <v>421.51449792850701</v>
      </c>
      <c r="U115" s="12">
        <v>20.5</v>
      </c>
      <c r="V115" s="137" t="str">
        <f t="shared" si="31"/>
        <v>-</v>
      </c>
      <c r="W115" s="133" t="str">
        <f t="shared" si="32"/>
        <v>-</v>
      </c>
      <c r="X115" s="12">
        <v>20.5</v>
      </c>
    </row>
    <row r="116" spans="6:24" x14ac:dyDescent="0.2">
      <c r="G116" s="132" t="str">
        <f t="shared" si="33"/>
        <v>Newport</v>
      </c>
      <c r="H116" s="11" t="s">
        <v>57</v>
      </c>
      <c r="I116" s="13" t="str">
        <f t="shared" si="34"/>
        <v>Att_Adm_P2_Persons_2012Newport</v>
      </c>
      <c r="J116" s="16" t="str">
        <f>IFERROR(FIXED(VLOOKUP(I116,'All data'!$A$4:$J$9429,6,FALSE),0),"-")</f>
        <v>643</v>
      </c>
      <c r="K116" s="16" t="str">
        <f>IFERROR(FIXED(VLOOKUP(I116,'All data'!$A$4:$J$9429,7,FALSE),0),"-")</f>
        <v>440</v>
      </c>
      <c r="L116" s="252">
        <f>VLOOKUP(I116,'All data'!$A$4:$J$9429,8,FALSE)</f>
        <v>460.62771303285501</v>
      </c>
      <c r="M116" s="253">
        <f t="shared" si="35"/>
        <v>460.62771303285501</v>
      </c>
      <c r="N116" s="16">
        <f>VLOOKUP(I116,'All data'!$A$4:$J$9429,9,FALSE)</f>
        <v>425.43270944599101</v>
      </c>
      <c r="O116" s="16">
        <f>VLOOKUP(I116,'All data'!$A$4:$J$9429,10,FALSE)</f>
        <v>497.94015169119001</v>
      </c>
      <c r="P116" s="16">
        <f t="shared" si="27"/>
        <v>37.312438658334997</v>
      </c>
      <c r="Q116" s="16">
        <f t="shared" si="28"/>
        <v>35.195003586864004</v>
      </c>
      <c r="R116" s="130" t="str">
        <f t="shared" si="36"/>
        <v>Sig. high</v>
      </c>
      <c r="S116" s="260">
        <f t="shared" si="29"/>
        <v>421.51449792850701</v>
      </c>
      <c r="T116" s="259">
        <f t="shared" si="30"/>
        <v>421.51449792850701</v>
      </c>
      <c r="U116" s="12">
        <v>21.5</v>
      </c>
      <c r="V116" s="137" t="str">
        <f t="shared" si="31"/>
        <v>-</v>
      </c>
      <c r="W116" s="133" t="str">
        <f t="shared" si="32"/>
        <v>-</v>
      </c>
      <c r="X116" s="12">
        <v>21.5</v>
      </c>
    </row>
    <row r="117" spans="6:24" x14ac:dyDescent="0.2">
      <c r="G117" s="132"/>
      <c r="H117" s="11"/>
      <c r="I117" s="13"/>
      <c r="J117" s="16"/>
      <c r="K117" s="16"/>
      <c r="L117" s="252"/>
      <c r="M117" s="253"/>
      <c r="N117" s="16"/>
      <c r="O117" s="16"/>
      <c r="P117" s="16"/>
      <c r="Q117" s="16"/>
      <c r="R117" s="130" t="str">
        <f t="shared" si="36"/>
        <v>Sig. low</v>
      </c>
      <c r="S117" s="260">
        <f t="shared" si="29"/>
        <v>421.51449792850701</v>
      </c>
      <c r="T117" s="259">
        <f t="shared" si="30"/>
        <v>421.51449792850701</v>
      </c>
      <c r="U117" s="12">
        <v>22.5</v>
      </c>
      <c r="V117" s="137" t="str">
        <f t="shared" si="31"/>
        <v>-</v>
      </c>
      <c r="W117" s="133" t="str">
        <f t="shared" si="32"/>
        <v>-</v>
      </c>
      <c r="X117" s="12">
        <v>22.5</v>
      </c>
    </row>
    <row r="118" spans="6:24" x14ac:dyDescent="0.2">
      <c r="G118" s="132"/>
      <c r="H118" s="11"/>
      <c r="I118" s="13"/>
      <c r="J118" s="16"/>
      <c r="K118" s="16"/>
      <c r="L118" s="252"/>
      <c r="M118" s="253"/>
      <c r="N118" s="16"/>
      <c r="O118" s="16"/>
      <c r="P118" s="16"/>
      <c r="Q118" s="16"/>
      <c r="R118" s="130" t="str">
        <f t="shared" si="36"/>
        <v>Sig. low</v>
      </c>
      <c r="S118" s="260">
        <f t="shared" si="29"/>
        <v>421.51449792850701</v>
      </c>
      <c r="T118" s="259">
        <f t="shared" si="30"/>
        <v>421.51449792850701</v>
      </c>
      <c r="U118" s="12">
        <v>23.5</v>
      </c>
      <c r="V118" s="137" t="str">
        <f t="shared" si="31"/>
        <v>-</v>
      </c>
      <c r="W118" s="133" t="str">
        <f t="shared" si="32"/>
        <v>-</v>
      </c>
      <c r="X118" s="12">
        <v>23.5</v>
      </c>
    </row>
    <row r="119" spans="6:24" x14ac:dyDescent="0.2">
      <c r="G119" s="132" t="s">
        <v>6</v>
      </c>
      <c r="H119" s="11" t="s">
        <v>6</v>
      </c>
      <c r="I119" s="13" t="str">
        <f t="shared" si="34"/>
        <v>Att_Adm_P2_Persons_2012Betsi Cadwaladr UHB</v>
      </c>
      <c r="J119" s="16" t="str">
        <f>IFERROR(FIXED(VLOOKUP(I119,'All data'!$A$4:$J$9429,6,FALSE),0),"-")</f>
        <v>2,868</v>
      </c>
      <c r="K119" s="16" t="str">
        <f>IFERROR(FIXED(VLOOKUP(I119,'All data'!$A$4:$J$9429,7,FALSE),0),"-")</f>
        <v>415</v>
      </c>
      <c r="L119" s="252">
        <f>VLOOKUP(I119,'All data'!$A$4:$J$9429,8,FALSE)</f>
        <v>415.91200335423099</v>
      </c>
      <c r="M119" s="253">
        <f t="shared" si="35"/>
        <v>415.91200335423099</v>
      </c>
      <c r="N119" s="16">
        <f>VLOOKUP(I119,'All data'!$A$4:$J$9429,9,FALSE)</f>
        <v>400.72886005047502</v>
      </c>
      <c r="O119" s="16">
        <f>VLOOKUP(I119,'All data'!$A$4:$J$9429,10,FALSE)</f>
        <v>431.52026864971202</v>
      </c>
      <c r="P119" s="16">
        <f t="shared" ref="P119:P126" si="37">O119-L119</f>
        <v>15.608265295481033</v>
      </c>
      <c r="Q119" s="16">
        <f t="shared" ref="Q119:Q126" si="38">L119-N119</f>
        <v>15.183143303755969</v>
      </c>
      <c r="R119" s="130" t="str">
        <f t="shared" si="36"/>
        <v>No sig. difference</v>
      </c>
      <c r="S119" s="260">
        <f t="shared" si="29"/>
        <v>421.51449792850701</v>
      </c>
      <c r="T119" s="259">
        <f t="shared" si="30"/>
        <v>421.51449792850701</v>
      </c>
      <c r="U119" s="12">
        <v>24.5</v>
      </c>
      <c r="V119" s="137" t="str">
        <f t="shared" si="31"/>
        <v>-</v>
      </c>
      <c r="W119" s="133" t="str">
        <f t="shared" si="32"/>
        <v>-</v>
      </c>
      <c r="X119" s="12">
        <v>24.5</v>
      </c>
    </row>
    <row r="120" spans="6:24" x14ac:dyDescent="0.2">
      <c r="G120" s="132" t="s">
        <v>13</v>
      </c>
      <c r="H120" s="11" t="s">
        <v>13</v>
      </c>
      <c r="I120" s="13" t="str">
        <f t="shared" si="34"/>
        <v>Att_Adm_P2_Persons_2012Powys tHB</v>
      </c>
      <c r="J120" s="16" t="str">
        <f>IFERROR(FIXED(VLOOKUP(I120,'All data'!$A$4:$J$9429,6,FALSE),0),"-")</f>
        <v>488</v>
      </c>
      <c r="K120" s="16" t="str">
        <f>IFERROR(FIXED(VLOOKUP(I120,'All data'!$A$4:$J$9429,7,FALSE),0),"-")</f>
        <v>367</v>
      </c>
      <c r="L120" s="252">
        <f>VLOOKUP(I120,'All data'!$A$4:$J$9429,8,FALSE)</f>
        <v>359.83947291925801</v>
      </c>
      <c r="M120" s="253">
        <f t="shared" si="35"/>
        <v>359.83947291925801</v>
      </c>
      <c r="N120" s="16">
        <f>VLOOKUP(I120,'All data'!$A$4:$J$9429,9,FALSE)</f>
        <v>327.80417058713499</v>
      </c>
      <c r="O120" s="16">
        <f>VLOOKUP(I120,'All data'!$A$4:$J$9429,10,FALSE)</f>
        <v>394.09831228838402</v>
      </c>
      <c r="P120" s="16">
        <f t="shared" si="37"/>
        <v>34.258839369126008</v>
      </c>
      <c r="Q120" s="16">
        <f t="shared" si="38"/>
        <v>32.035302332123024</v>
      </c>
      <c r="R120" s="130" t="str">
        <f t="shared" si="36"/>
        <v>Sig. low</v>
      </c>
      <c r="S120" s="260">
        <f t="shared" si="29"/>
        <v>421.51449792850701</v>
      </c>
      <c r="T120" s="259">
        <f t="shared" si="30"/>
        <v>421.51449792850701</v>
      </c>
      <c r="U120" s="12">
        <v>25.5</v>
      </c>
      <c r="V120" s="137" t="str">
        <f t="shared" si="31"/>
        <v>-</v>
      </c>
      <c r="W120" s="133" t="str">
        <f t="shared" si="32"/>
        <v>-</v>
      </c>
      <c r="X120" s="12">
        <v>25.5</v>
      </c>
    </row>
    <row r="121" spans="6:24" x14ac:dyDescent="0.2">
      <c r="F121" s="138"/>
      <c r="G121" s="132" t="s">
        <v>14</v>
      </c>
      <c r="H121" s="11" t="s">
        <v>103</v>
      </c>
      <c r="I121" s="13" t="str">
        <f t="shared" si="34"/>
        <v>Att_Adm_P2_Persons_2012Hywel Dda HB</v>
      </c>
      <c r="J121" s="16" t="str">
        <f>IFERROR(FIXED(VLOOKUP(I121,'All data'!$A$4:$J$9429,6,FALSE),0),"-")</f>
        <v>1,610</v>
      </c>
      <c r="K121" s="16" t="str">
        <f>IFERROR(FIXED(VLOOKUP(I121,'All data'!$A$4:$J$9429,7,FALSE),0),"-")</f>
        <v>420</v>
      </c>
      <c r="L121" s="252">
        <f>VLOOKUP(I121,'All data'!$A$4:$J$9429,8,FALSE)</f>
        <v>418.79363895917902</v>
      </c>
      <c r="M121" s="253">
        <f t="shared" si="35"/>
        <v>418.79363895917902</v>
      </c>
      <c r="N121" s="16">
        <f>VLOOKUP(I121,'All data'!$A$4:$J$9429,9,FALSE)</f>
        <v>398.298105672453</v>
      </c>
      <c r="O121" s="16">
        <f>VLOOKUP(I121,'All data'!$A$4:$J$9429,10,FALSE)</f>
        <v>440.05915240257002</v>
      </c>
      <c r="P121" s="16">
        <f t="shared" si="37"/>
        <v>21.265513443391001</v>
      </c>
      <c r="Q121" s="16">
        <f t="shared" si="38"/>
        <v>20.495533286726015</v>
      </c>
      <c r="R121" s="130" t="str">
        <f t="shared" si="36"/>
        <v>No sig. difference</v>
      </c>
      <c r="S121" s="260">
        <f t="shared" si="29"/>
        <v>421.51449792850701</v>
      </c>
      <c r="T121" s="259">
        <f t="shared" si="30"/>
        <v>421.51449792850701</v>
      </c>
      <c r="U121" s="12">
        <v>26.5</v>
      </c>
      <c r="V121" s="137" t="str">
        <f t="shared" si="31"/>
        <v>-</v>
      </c>
      <c r="W121" s="133" t="str">
        <f t="shared" si="32"/>
        <v>-</v>
      </c>
      <c r="X121" s="12">
        <v>26.5</v>
      </c>
    </row>
    <row r="122" spans="6:24" x14ac:dyDescent="0.2">
      <c r="F122" s="138"/>
      <c r="G122" s="132" t="s">
        <v>18</v>
      </c>
      <c r="H122" s="11" t="s">
        <v>18</v>
      </c>
      <c r="I122" s="13" t="str">
        <f t="shared" si="34"/>
        <v>Att_Adm_P2_Persons_2012ABM UHB</v>
      </c>
      <c r="J122" s="16" t="str">
        <f>IFERROR(FIXED(VLOOKUP(I122,'All data'!$A$4:$J$9429,6,FALSE),0),"-")</f>
        <v>2,228</v>
      </c>
      <c r="K122" s="16" t="str">
        <f>IFERROR(FIXED(VLOOKUP(I122,'All data'!$A$4:$J$9429,7,FALSE),0),"-")</f>
        <v>429</v>
      </c>
      <c r="L122" s="252">
        <f>VLOOKUP(I122,'All data'!$A$4:$J$9429,8,FALSE)</f>
        <v>435.48474971231502</v>
      </c>
      <c r="M122" s="253">
        <f t="shared" si="35"/>
        <v>435.48474971231502</v>
      </c>
      <c r="N122" s="16">
        <f>VLOOKUP(I122,'All data'!$A$4:$J$9429,9,FALSE)</f>
        <v>417.51752671899902</v>
      </c>
      <c r="O122" s="16">
        <f>VLOOKUP(I122,'All data'!$A$4:$J$9429,10,FALSE)</f>
        <v>454.02398679888103</v>
      </c>
      <c r="P122" s="16">
        <f t="shared" si="37"/>
        <v>18.539237086566004</v>
      </c>
      <c r="Q122" s="16">
        <f t="shared" si="38"/>
        <v>17.967222993316</v>
      </c>
      <c r="R122" s="130" t="str">
        <f t="shared" si="36"/>
        <v>No sig. difference</v>
      </c>
      <c r="S122" s="260">
        <f t="shared" si="29"/>
        <v>421.51449792850701</v>
      </c>
      <c r="T122" s="259">
        <f t="shared" si="30"/>
        <v>421.51449792850701</v>
      </c>
      <c r="U122" s="12">
        <v>27.5</v>
      </c>
      <c r="V122" s="137" t="str">
        <f t="shared" si="31"/>
        <v>-</v>
      </c>
      <c r="W122" s="133" t="str">
        <f t="shared" si="32"/>
        <v>-</v>
      </c>
      <c r="X122" s="12">
        <v>27.5</v>
      </c>
    </row>
    <row r="123" spans="6:24" x14ac:dyDescent="0.2">
      <c r="F123" s="138"/>
      <c r="G123" s="132" t="s">
        <v>104</v>
      </c>
      <c r="H123" s="11" t="s">
        <v>104</v>
      </c>
      <c r="I123" s="13" t="str">
        <f t="shared" si="34"/>
        <v>Att_Adm_P2_Persons_2012Cardiff &amp; Vale UHB</v>
      </c>
      <c r="J123" s="16" t="str">
        <f>IFERROR(FIXED(VLOOKUP(I123,'All data'!$A$4:$J$9429,6,FALSE),0),"-")</f>
        <v>1,742</v>
      </c>
      <c r="K123" s="16" t="str">
        <f>IFERROR(FIXED(VLOOKUP(I123,'All data'!$A$4:$J$9429,7,FALSE),0),"-")</f>
        <v>366</v>
      </c>
      <c r="L123" s="252">
        <f>VLOOKUP(I123,'All data'!$A$4:$J$9429,8,FALSE)</f>
        <v>388.77660855635997</v>
      </c>
      <c r="M123" s="253">
        <f t="shared" si="35"/>
        <v>388.77660855635997</v>
      </c>
      <c r="N123" s="16">
        <f>VLOOKUP(I123,'All data'!$A$4:$J$9429,9,FALSE)</f>
        <v>370.34154963591902</v>
      </c>
      <c r="O123" s="16">
        <f>VLOOKUP(I123,'All data'!$A$4:$J$9429,10,FALSE)</f>
        <v>407.876930780073</v>
      </c>
      <c r="P123" s="16">
        <f t="shared" si="37"/>
        <v>19.100322223713022</v>
      </c>
      <c r="Q123" s="16">
        <f t="shared" si="38"/>
        <v>18.435058920440952</v>
      </c>
      <c r="R123" s="130" t="str">
        <f t="shared" si="36"/>
        <v>Sig. low</v>
      </c>
      <c r="S123" s="260">
        <f t="shared" si="29"/>
        <v>421.51449792850701</v>
      </c>
      <c r="T123" s="259">
        <f t="shared" si="30"/>
        <v>421.51449792850701</v>
      </c>
      <c r="U123" s="12">
        <v>28.5</v>
      </c>
      <c r="V123" s="137" t="str">
        <f t="shared" si="31"/>
        <v>-</v>
      </c>
      <c r="W123" s="133" t="str">
        <f t="shared" si="32"/>
        <v>-</v>
      </c>
      <c r="X123" s="12">
        <v>28.5</v>
      </c>
    </row>
    <row r="124" spans="6:24" x14ac:dyDescent="0.2">
      <c r="F124" s="138"/>
      <c r="G124" s="132" t="s">
        <v>25</v>
      </c>
      <c r="H124" s="11" t="s">
        <v>105</v>
      </c>
      <c r="I124" s="13" t="str">
        <f t="shared" si="34"/>
        <v>Att_Adm_P2_Persons_2012Cwm Taf HB</v>
      </c>
      <c r="J124" s="16" t="str">
        <f>IFERROR(FIXED(VLOOKUP(I124,'All data'!$A$4:$J$9429,6,FALSE),0),"-")</f>
        <v>1,256</v>
      </c>
      <c r="K124" s="16" t="str">
        <f>IFERROR(FIXED(VLOOKUP(I124,'All data'!$A$4:$J$9429,7,FALSE),0),"-")</f>
        <v>427</v>
      </c>
      <c r="L124" s="252">
        <f>VLOOKUP(I124,'All data'!$A$4:$J$9429,8,FALSE)</f>
        <v>441.449980857882</v>
      </c>
      <c r="M124" s="253">
        <f t="shared" si="35"/>
        <v>441.449980857882</v>
      </c>
      <c r="N124" s="16">
        <f>VLOOKUP(I124,'All data'!$A$4:$J$9429,9,FALSE)</f>
        <v>417.23241343740602</v>
      </c>
      <c r="O124" s="16">
        <f>VLOOKUP(I124,'All data'!$A$4:$J$9429,10,FALSE)</f>
        <v>466.70021704189998</v>
      </c>
      <c r="P124" s="16">
        <f t="shared" si="37"/>
        <v>25.250236184017979</v>
      </c>
      <c r="Q124" s="16">
        <f t="shared" si="38"/>
        <v>24.217567420475973</v>
      </c>
      <c r="R124" s="130" t="str">
        <f t="shared" si="36"/>
        <v>No sig. difference</v>
      </c>
      <c r="S124" s="260">
        <f t="shared" si="29"/>
        <v>421.51449792850701</v>
      </c>
      <c r="T124" s="259">
        <f t="shared" si="30"/>
        <v>421.51449792850701</v>
      </c>
      <c r="U124" s="12">
        <v>29.5</v>
      </c>
      <c r="V124" s="137" t="str">
        <f t="shared" si="31"/>
        <v>-</v>
      </c>
      <c r="W124" s="133" t="str">
        <f t="shared" si="32"/>
        <v>-</v>
      </c>
      <c r="X124" s="12">
        <v>29.5</v>
      </c>
    </row>
    <row r="125" spans="6:24" x14ac:dyDescent="0.2">
      <c r="F125" s="138"/>
      <c r="G125" s="132" t="s">
        <v>28</v>
      </c>
      <c r="H125" s="11" t="s">
        <v>106</v>
      </c>
      <c r="I125" s="13" t="str">
        <f t="shared" si="34"/>
        <v>Att_Adm_P2_Persons_2012Aneurin Bevan HB</v>
      </c>
      <c r="J125" s="16" t="str">
        <f>IFERROR(FIXED(VLOOKUP(I125,'All data'!$A$4:$J$9429,6,FALSE),0),"-")</f>
        <v>2,546</v>
      </c>
      <c r="K125" s="16" t="str">
        <f>IFERROR(FIXED(VLOOKUP(I125,'All data'!$A$4:$J$9429,7,FALSE),0),"-")</f>
        <v>440</v>
      </c>
      <c r="L125" s="252">
        <f>VLOOKUP(I125,'All data'!$A$4:$J$9429,8,FALSE)</f>
        <v>451.96385399325601</v>
      </c>
      <c r="M125" s="253">
        <f t="shared" si="35"/>
        <v>451.96385399325601</v>
      </c>
      <c r="N125" s="16">
        <f>VLOOKUP(I125,'All data'!$A$4:$J$9429,9,FALSE)</f>
        <v>434.49213720908301</v>
      </c>
      <c r="O125" s="16">
        <f>VLOOKUP(I125,'All data'!$A$4:$J$9429,10,FALSE)</f>
        <v>469.95536382504997</v>
      </c>
      <c r="P125" s="16">
        <f t="shared" si="37"/>
        <v>17.991509831793962</v>
      </c>
      <c r="Q125" s="16">
        <f t="shared" si="38"/>
        <v>17.471716784172997</v>
      </c>
      <c r="R125" s="130" t="str">
        <f t="shared" si="36"/>
        <v>Sig. high</v>
      </c>
      <c r="S125" s="260">
        <f t="shared" si="29"/>
        <v>421.51449792850701</v>
      </c>
      <c r="T125" s="259">
        <f t="shared" si="30"/>
        <v>421.51449792850701</v>
      </c>
      <c r="U125" s="12">
        <v>30.5</v>
      </c>
      <c r="V125" s="137" t="str">
        <f t="shared" si="31"/>
        <v>-</v>
      </c>
      <c r="W125" s="133" t="str">
        <f t="shared" si="32"/>
        <v>-</v>
      </c>
      <c r="X125" s="12">
        <v>30.5</v>
      </c>
    </row>
    <row r="126" spans="6:24" x14ac:dyDescent="0.2">
      <c r="F126" s="138"/>
      <c r="G126" s="132" t="s">
        <v>5</v>
      </c>
      <c r="H126" s="11" t="s">
        <v>5</v>
      </c>
      <c r="I126" s="13" t="str">
        <f t="shared" si="34"/>
        <v>Att_Adm_P2_Persons_2012Wales</v>
      </c>
      <c r="J126" s="16" t="str">
        <f>IFERROR(FIXED(VLOOKUP(I126,'All data'!$A$4:$J$9429,6,FALSE),0),"-")</f>
        <v>12,738</v>
      </c>
      <c r="K126" s="16" t="str">
        <f>IFERROR(FIXED(VLOOKUP(I126,'All data'!$A$4:$J$9429,7,FALSE),0),"-")</f>
        <v>414</v>
      </c>
      <c r="L126" s="252">
        <f>VLOOKUP(I126,'All data'!$A$4:$J$9429,8,FALSE)</f>
        <v>421.51449792850701</v>
      </c>
      <c r="M126" s="253">
        <f t="shared" si="35"/>
        <v>421.51449792850701</v>
      </c>
      <c r="N126" s="16">
        <f>VLOOKUP(I126,'All data'!$A$4:$J$9429,9,FALSE)</f>
        <v>414.19054786268799</v>
      </c>
      <c r="O126" s="16">
        <f>VLOOKUP(I126,'All data'!$A$4:$J$9429,10,FALSE)</f>
        <v>428.93497786706399</v>
      </c>
      <c r="P126" s="16">
        <f t="shared" si="37"/>
        <v>7.42047993855698</v>
      </c>
      <c r="Q126" s="16">
        <f t="shared" si="38"/>
        <v>7.3239500658190195</v>
      </c>
      <c r="R126" s="158" t="s">
        <v>121</v>
      </c>
      <c r="S126" s="260">
        <f t="shared" si="29"/>
        <v>421.51449792850701</v>
      </c>
      <c r="T126" s="259">
        <f t="shared" si="30"/>
        <v>421.51449792850701</v>
      </c>
      <c r="U126" s="12">
        <v>31</v>
      </c>
      <c r="V126" s="137" t="str">
        <f t="shared" si="31"/>
        <v>-</v>
      </c>
      <c r="W126" s="133" t="str">
        <f t="shared" si="32"/>
        <v>-</v>
      </c>
      <c r="X126" s="12">
        <v>31</v>
      </c>
    </row>
    <row r="127" spans="6:24" x14ac:dyDescent="0.2">
      <c r="F127" s="138"/>
      <c r="G127" s="66"/>
      <c r="H127" s="66" t="s">
        <v>149</v>
      </c>
      <c r="I127" s="68" t="str">
        <f>$I$74&amp;H127</f>
        <v>Att_Adm_P2_Persons_2012England</v>
      </c>
      <c r="J127" s="67" t="str">
        <f>IFERROR(FIXED(VLOOKUP(I127,'All data'!$A$4:$J$9913,6,FALSE),0),"-")</f>
        <v>-</v>
      </c>
      <c r="K127" s="67" t="str">
        <f>IFERROR(FIXED(VLOOKUP(I127,'All data'!$A$4:$J$9913,7,FALSE),0),"-")</f>
        <v>-</v>
      </c>
      <c r="L127" s="290" t="str">
        <f>IFERROR(VLOOKUP(I127,'All data'!$A$4:$J$9913,8,FALSE),"-")</f>
        <v>-</v>
      </c>
      <c r="M127" s="265"/>
      <c r="N127" s="67" t="str">
        <f>IFERROR(VLOOKUP(I127,'All data'!$A$4:$J$9913,9,FALSE),"-")</f>
        <v>-</v>
      </c>
      <c r="O127" s="67" t="str">
        <f>IFERROR(VLOOKUP(I127,'All data'!$A$4:$J$9913,10,FALSE),"-")</f>
        <v>-</v>
      </c>
      <c r="P127" s="141"/>
      <c r="Q127" s="141"/>
      <c r="R127" s="197" t="str">
        <f>IF(L127="-","-",IF($L$126=0,"-",IF($L$126&lt;N127,"Sig. high",IF($L$126&gt;O127,"Sig. low","No sig. difference"))))</f>
        <v>-</v>
      </c>
      <c r="S127" s="66"/>
      <c r="T127" s="141"/>
      <c r="U127" s="134"/>
      <c r="V127" s="66"/>
      <c r="W127" s="141"/>
      <c r="X127" s="134"/>
    </row>
    <row r="128" spans="6:24" x14ac:dyDescent="0.2">
      <c r="F128" s="138"/>
    </row>
    <row r="129" spans="6:13" ht="15.75" x14ac:dyDescent="0.25">
      <c r="F129" s="138"/>
      <c r="H129" s="305" t="s">
        <v>274</v>
      </c>
      <c r="I129" s="306"/>
      <c r="J129" s="306"/>
      <c r="K129" s="310"/>
      <c r="L129" s="414" t="s">
        <v>143</v>
      </c>
      <c r="M129" s="415"/>
    </row>
    <row r="130" spans="6:13" ht="15.75" x14ac:dyDescent="0.25">
      <c r="F130" s="138"/>
      <c r="H130" s="307" t="s">
        <v>275</v>
      </c>
      <c r="I130" s="308"/>
      <c r="J130" s="308"/>
      <c r="K130" s="311"/>
      <c r="L130" s="142" t="s">
        <v>143</v>
      </c>
      <c r="M130" s="136" t="s">
        <v>145</v>
      </c>
    </row>
    <row r="131" spans="6:13" ht="15" x14ac:dyDescent="0.25">
      <c r="F131" s="138"/>
      <c r="G131" s="304" t="s">
        <v>148</v>
      </c>
      <c r="H131" s="131"/>
      <c r="I131" s="4" t="s">
        <v>95</v>
      </c>
      <c r="J131" s="10" t="s">
        <v>267</v>
      </c>
      <c r="K131" s="12"/>
      <c r="L131" s="314">
        <f>$J$163</f>
        <v>13.541942959463107</v>
      </c>
      <c r="M131" s="12">
        <v>0</v>
      </c>
    </row>
    <row r="132" spans="6:13" x14ac:dyDescent="0.2">
      <c r="F132" s="138"/>
      <c r="G132" s="132" t="str">
        <f>H132</f>
        <v>Isle of Anglesey</v>
      </c>
      <c r="H132" s="11" t="s">
        <v>37</v>
      </c>
      <c r="I132" s="13" t="str">
        <f>$I$85&amp;H132</f>
        <v>MLL_Males_2010-2012Isle of Anglesey</v>
      </c>
      <c r="J132" s="253">
        <f>VLOOKUP(I132,'All data'!$A$4:$J$9911,6,FALSE)</f>
        <v>13.534819507257664</v>
      </c>
      <c r="K132" s="312"/>
      <c r="L132" s="314">
        <f t="shared" ref="L132:L163" si="39">$J$163</f>
        <v>13.541942959463107</v>
      </c>
      <c r="M132" s="12">
        <v>0.5</v>
      </c>
    </row>
    <row r="133" spans="6:13" x14ac:dyDescent="0.2">
      <c r="F133" s="138"/>
      <c r="G133" s="132" t="str">
        <f t="shared" ref="G133:G137" si="40">H133</f>
        <v>Gwynedd</v>
      </c>
      <c r="H133" s="11" t="s">
        <v>38</v>
      </c>
      <c r="I133" s="13" t="str">
        <f t="shared" ref="I133:I164" si="41">$I$85&amp;H133</f>
        <v>MLL_Males_2010-2012Gwynedd</v>
      </c>
      <c r="J133" s="253">
        <f>VLOOKUP(I133,'All data'!$A$4:$J$9911,6,FALSE)</f>
        <v>14.031935375830098</v>
      </c>
      <c r="K133" s="312"/>
      <c r="L133" s="314">
        <f t="shared" si="39"/>
        <v>13.541942959463107</v>
      </c>
      <c r="M133" s="12">
        <v>1.5</v>
      </c>
    </row>
    <row r="134" spans="6:13" x14ac:dyDescent="0.2">
      <c r="F134" s="138"/>
      <c r="G134" s="132" t="str">
        <f t="shared" si="40"/>
        <v>Conwy</v>
      </c>
      <c r="H134" s="11" t="s">
        <v>39</v>
      </c>
      <c r="I134" s="13" t="str">
        <f t="shared" si="41"/>
        <v>MLL_Males_2010-2012Conwy</v>
      </c>
      <c r="J134" s="253">
        <f>VLOOKUP(I134,'All data'!$A$4:$J$9911,6,FALSE)</f>
        <v>13.22157645101829</v>
      </c>
      <c r="K134" s="312"/>
      <c r="L134" s="314">
        <f t="shared" si="39"/>
        <v>13.541942959463107</v>
      </c>
      <c r="M134" s="12">
        <v>2.5</v>
      </c>
    </row>
    <row r="135" spans="6:13" x14ac:dyDescent="0.2">
      <c r="F135" s="138"/>
      <c r="G135" s="132" t="str">
        <f t="shared" si="40"/>
        <v>Denbighshire</v>
      </c>
      <c r="H135" s="11" t="s">
        <v>40</v>
      </c>
      <c r="I135" s="13" t="str">
        <f t="shared" si="41"/>
        <v>MLL_Males_2010-2012Denbighshire</v>
      </c>
      <c r="J135" s="253">
        <f>VLOOKUP(I135,'All data'!$A$4:$J$9911,6,FALSE)</f>
        <v>14.545791633536652</v>
      </c>
      <c r="K135" s="312"/>
      <c r="L135" s="314">
        <f t="shared" si="39"/>
        <v>13.541942959463107</v>
      </c>
      <c r="M135" s="12">
        <v>3.5</v>
      </c>
    </row>
    <row r="136" spans="6:13" x14ac:dyDescent="0.2">
      <c r="F136" s="138"/>
      <c r="G136" s="132" t="str">
        <f t="shared" si="40"/>
        <v>Flintshire</v>
      </c>
      <c r="H136" s="11" t="s">
        <v>41</v>
      </c>
      <c r="I136" s="13" t="str">
        <f t="shared" si="41"/>
        <v>MLL_Males_2010-2012Flintshire</v>
      </c>
      <c r="J136" s="253">
        <f>VLOOKUP(I136,'All data'!$A$4:$J$9911,6,FALSE)</f>
        <v>11.351170825597723</v>
      </c>
      <c r="K136" s="312"/>
      <c r="L136" s="314">
        <f t="shared" si="39"/>
        <v>13.541942959463107</v>
      </c>
      <c r="M136" s="12">
        <v>4.5</v>
      </c>
    </row>
    <row r="137" spans="6:13" x14ac:dyDescent="0.2">
      <c r="F137" s="138"/>
      <c r="G137" s="132" t="str">
        <f t="shared" si="40"/>
        <v>Wrexham</v>
      </c>
      <c r="H137" s="11" t="s">
        <v>42</v>
      </c>
      <c r="I137" s="13" t="str">
        <f t="shared" si="41"/>
        <v>MLL_Males_2010-2012Wrexham</v>
      </c>
      <c r="J137" s="253">
        <f>VLOOKUP(I137,'All data'!$A$4:$J$9911,6,FALSE)</f>
        <v>12.670957487950616</v>
      </c>
      <c r="K137" s="312"/>
      <c r="L137" s="314">
        <f t="shared" si="39"/>
        <v>13.541942959463107</v>
      </c>
      <c r="M137" s="12">
        <v>5.5</v>
      </c>
    </row>
    <row r="138" spans="6:13" x14ac:dyDescent="0.2">
      <c r="F138" s="138"/>
      <c r="G138" s="132" t="s">
        <v>139</v>
      </c>
      <c r="H138" s="11" t="s">
        <v>139</v>
      </c>
      <c r="I138" s="13" t="str">
        <f t="shared" si="41"/>
        <v>MLL_Males_2010-2012Powys</v>
      </c>
      <c r="J138" s="253">
        <f>VLOOKUP(I138,'All data'!$A$4:$J$9911,6,FALSE)</f>
        <v>11.655790259647983</v>
      </c>
      <c r="K138" s="312"/>
      <c r="L138" s="314">
        <f t="shared" si="39"/>
        <v>13.541942959463107</v>
      </c>
      <c r="M138" s="12">
        <v>6.5</v>
      </c>
    </row>
    <row r="139" spans="6:13" x14ac:dyDescent="0.2">
      <c r="F139" s="138"/>
      <c r="G139" s="132" t="str">
        <f t="shared" ref="G139:G153" si="42">H139</f>
        <v>Ceredigion</v>
      </c>
      <c r="H139" s="11" t="s">
        <v>43</v>
      </c>
      <c r="I139" s="13" t="str">
        <f t="shared" si="41"/>
        <v>MLL_Males_2010-2012Ceredigion</v>
      </c>
      <c r="J139" s="253">
        <f>VLOOKUP(I139,'All data'!$A$4:$J$9911,6,FALSE)</f>
        <v>11.513985771471157</v>
      </c>
      <c r="K139" s="312"/>
      <c r="L139" s="314">
        <f t="shared" si="39"/>
        <v>13.541942959463107</v>
      </c>
      <c r="M139" s="12">
        <v>7.5</v>
      </c>
    </row>
    <row r="140" spans="6:13" x14ac:dyDescent="0.2">
      <c r="F140" s="138"/>
      <c r="G140" s="132" t="str">
        <f t="shared" si="42"/>
        <v>Pembrokeshire</v>
      </c>
      <c r="H140" s="11" t="s">
        <v>44</v>
      </c>
      <c r="I140" s="13" t="str">
        <f t="shared" si="41"/>
        <v>MLL_Males_2010-2012Pembrokeshire</v>
      </c>
      <c r="J140" s="253">
        <f>VLOOKUP(I140,'All data'!$A$4:$J$9911,6,FALSE)</f>
        <v>9.756582755410248</v>
      </c>
      <c r="K140" s="312"/>
      <c r="L140" s="314">
        <f t="shared" si="39"/>
        <v>13.541942959463107</v>
      </c>
      <c r="M140" s="12">
        <v>8.5</v>
      </c>
    </row>
    <row r="141" spans="6:13" x14ac:dyDescent="0.2">
      <c r="F141" s="138"/>
      <c r="G141" s="132" t="str">
        <f t="shared" si="42"/>
        <v>Carmarthenshire</v>
      </c>
      <c r="H141" s="11" t="s">
        <v>45</v>
      </c>
      <c r="I141" s="13" t="str">
        <f t="shared" si="41"/>
        <v>MLL_Males_2010-2012Carmarthenshire</v>
      </c>
      <c r="J141" s="253">
        <f>VLOOKUP(I141,'All data'!$A$4:$J$9911,6,FALSE)</f>
        <v>13.147220502610102</v>
      </c>
      <c r="K141" s="312"/>
      <c r="L141" s="314">
        <f t="shared" si="39"/>
        <v>13.541942959463107</v>
      </c>
      <c r="M141" s="12">
        <v>9.5</v>
      </c>
    </row>
    <row r="142" spans="6:13" x14ac:dyDescent="0.2">
      <c r="F142" s="138"/>
      <c r="G142" s="132" t="str">
        <f t="shared" si="42"/>
        <v>Swansea</v>
      </c>
      <c r="H142" s="11" t="s">
        <v>46</v>
      </c>
      <c r="I142" s="13" t="str">
        <f t="shared" si="41"/>
        <v>MLL_Males_2010-2012Swansea</v>
      </c>
      <c r="J142" s="253">
        <f>VLOOKUP(I142,'All data'!$A$4:$J$9911,6,FALSE)</f>
        <v>15.361947938289303</v>
      </c>
      <c r="K142" s="312"/>
      <c r="L142" s="314">
        <f t="shared" si="39"/>
        <v>13.541942959463107</v>
      </c>
      <c r="M142" s="12">
        <v>10.5</v>
      </c>
    </row>
    <row r="143" spans="6:13" x14ac:dyDescent="0.2">
      <c r="F143" s="138"/>
      <c r="G143" s="132" t="str">
        <f t="shared" si="42"/>
        <v>Neath Port Talbot</v>
      </c>
      <c r="H143" s="11" t="s">
        <v>47</v>
      </c>
      <c r="I143" s="13" t="str">
        <f t="shared" si="41"/>
        <v>MLL_Males_2010-2012Neath Port Talbot</v>
      </c>
      <c r="J143" s="253">
        <f>VLOOKUP(I143,'All data'!$A$4:$J$9911,6,FALSE)</f>
        <v>13.081948440689398</v>
      </c>
      <c r="K143" s="312"/>
      <c r="L143" s="314">
        <f t="shared" si="39"/>
        <v>13.541942959463107</v>
      </c>
      <c r="M143" s="12">
        <v>11.5</v>
      </c>
    </row>
    <row r="144" spans="6:13" x14ac:dyDescent="0.2">
      <c r="F144" s="138"/>
      <c r="G144" s="132" t="str">
        <f t="shared" si="42"/>
        <v>Bridgend</v>
      </c>
      <c r="H144" s="11" t="s">
        <v>48</v>
      </c>
      <c r="I144" s="13" t="str">
        <f t="shared" si="41"/>
        <v>MLL_Males_2010-2012Bridgend</v>
      </c>
      <c r="J144" s="253">
        <f>VLOOKUP(I144,'All data'!$A$4:$J$9911,6,FALSE)</f>
        <v>17.533351221110976</v>
      </c>
      <c r="K144" s="312"/>
      <c r="L144" s="314">
        <f t="shared" si="39"/>
        <v>13.541942959463107</v>
      </c>
      <c r="M144" s="12">
        <v>12.5</v>
      </c>
    </row>
    <row r="145" spans="6:13" x14ac:dyDescent="0.2">
      <c r="F145" s="138"/>
      <c r="G145" s="132" t="str">
        <f t="shared" si="42"/>
        <v>The Vale of Glamorgan</v>
      </c>
      <c r="H145" s="11" t="s">
        <v>49</v>
      </c>
      <c r="I145" s="13" t="str">
        <f t="shared" si="41"/>
        <v>MLL_Males_2010-2012The Vale of Glamorgan</v>
      </c>
      <c r="J145" s="253">
        <f>VLOOKUP(I145,'All data'!$A$4:$J$9911,6,FALSE)</f>
        <v>12.918341183522809</v>
      </c>
      <c r="K145" s="312"/>
      <c r="L145" s="314">
        <f t="shared" si="39"/>
        <v>13.541942959463107</v>
      </c>
      <c r="M145" s="12">
        <v>13.5</v>
      </c>
    </row>
    <row r="146" spans="6:13" x14ac:dyDescent="0.2">
      <c r="F146" s="138"/>
      <c r="G146" s="132" t="str">
        <f t="shared" si="42"/>
        <v>Cardiff</v>
      </c>
      <c r="H146" s="11" t="s">
        <v>50</v>
      </c>
      <c r="I146" s="13" t="str">
        <f t="shared" si="41"/>
        <v>MLL_Males_2010-2012Cardiff</v>
      </c>
      <c r="J146" s="253">
        <f>VLOOKUP(I146,'All data'!$A$4:$J$9911,6,FALSE)</f>
        <v>13.561796418261382</v>
      </c>
      <c r="K146" s="312"/>
      <c r="L146" s="314">
        <f t="shared" si="39"/>
        <v>13.541942959463107</v>
      </c>
      <c r="M146" s="12">
        <v>14.5</v>
      </c>
    </row>
    <row r="147" spans="6:13" x14ac:dyDescent="0.2">
      <c r="F147" s="138"/>
      <c r="G147" s="132" t="str">
        <f t="shared" si="42"/>
        <v>Rhondda Cynon Taf</v>
      </c>
      <c r="H147" s="11" t="s">
        <v>51</v>
      </c>
      <c r="I147" s="13" t="str">
        <f t="shared" si="41"/>
        <v>MLL_Males_2010-2012Rhondda Cynon Taf</v>
      </c>
      <c r="J147" s="253">
        <f>VLOOKUP(I147,'All data'!$A$4:$J$9911,6,FALSE)</f>
        <v>18.369399046421403</v>
      </c>
      <c r="K147" s="312"/>
      <c r="L147" s="314">
        <f t="shared" si="39"/>
        <v>13.541942959463107</v>
      </c>
      <c r="M147" s="12">
        <v>15.5</v>
      </c>
    </row>
    <row r="148" spans="6:13" x14ac:dyDescent="0.2">
      <c r="F148" s="138"/>
      <c r="G148" s="132" t="str">
        <f t="shared" si="42"/>
        <v>Merthyr Tydfil</v>
      </c>
      <c r="H148" s="11" t="s">
        <v>52</v>
      </c>
      <c r="I148" s="13" t="str">
        <f t="shared" si="41"/>
        <v>MLL_Males_2010-2012Merthyr Tydfil</v>
      </c>
      <c r="J148" s="253">
        <f>VLOOKUP(I148,'All data'!$A$4:$J$9911,6,FALSE)</f>
        <v>17.159107912009059</v>
      </c>
      <c r="K148" s="312"/>
      <c r="L148" s="314">
        <f t="shared" si="39"/>
        <v>13.541942959463107</v>
      </c>
      <c r="M148" s="12">
        <v>16.5</v>
      </c>
    </row>
    <row r="149" spans="6:13" x14ac:dyDescent="0.2">
      <c r="F149" s="138"/>
      <c r="G149" s="132" t="str">
        <f t="shared" si="42"/>
        <v>Caerphilly</v>
      </c>
      <c r="H149" s="11" t="s">
        <v>53</v>
      </c>
      <c r="I149" s="13" t="str">
        <f t="shared" si="41"/>
        <v>MLL_Males_2010-2012Caerphilly</v>
      </c>
      <c r="J149" s="253">
        <f>VLOOKUP(I149,'All data'!$A$4:$J$9911,6,FALSE)</f>
        <v>12.113265263564085</v>
      </c>
      <c r="K149" s="312"/>
      <c r="L149" s="314">
        <f t="shared" si="39"/>
        <v>13.541942959463107</v>
      </c>
      <c r="M149" s="12">
        <v>17.5</v>
      </c>
    </row>
    <row r="150" spans="6:13" x14ac:dyDescent="0.2">
      <c r="F150" s="138"/>
      <c r="G150" s="132" t="str">
        <f t="shared" si="42"/>
        <v>Blaenau Gwent</v>
      </c>
      <c r="H150" s="11" t="s">
        <v>54</v>
      </c>
      <c r="I150" s="13" t="str">
        <f t="shared" si="41"/>
        <v>MLL_Males_2010-2012Blaenau Gwent</v>
      </c>
      <c r="J150" s="253">
        <f>VLOOKUP(I150,'All data'!$A$4:$J$9911,6,FALSE)</f>
        <v>18.182651112447623</v>
      </c>
      <c r="K150" s="312"/>
      <c r="L150" s="314">
        <f t="shared" si="39"/>
        <v>13.541942959463107</v>
      </c>
      <c r="M150" s="12">
        <v>18.5</v>
      </c>
    </row>
    <row r="151" spans="6:13" x14ac:dyDescent="0.2">
      <c r="G151" s="132" t="str">
        <f t="shared" si="42"/>
        <v>Torfaen</v>
      </c>
      <c r="H151" s="11" t="s">
        <v>55</v>
      </c>
      <c r="I151" s="13" t="str">
        <f t="shared" si="41"/>
        <v>MLL_Males_2010-2012Torfaen</v>
      </c>
      <c r="J151" s="253">
        <f>VLOOKUP(I151,'All data'!$A$4:$J$9911,6,FALSE)</f>
        <v>11.729360606346361</v>
      </c>
      <c r="K151" s="312"/>
      <c r="L151" s="314">
        <f t="shared" si="39"/>
        <v>13.541942959463107</v>
      </c>
      <c r="M151" s="12">
        <v>19.5</v>
      </c>
    </row>
    <row r="152" spans="6:13" x14ac:dyDescent="0.2">
      <c r="G152" s="132" t="str">
        <f t="shared" si="42"/>
        <v>Monmouthshire</v>
      </c>
      <c r="H152" s="11" t="s">
        <v>56</v>
      </c>
      <c r="I152" s="13" t="str">
        <f t="shared" si="41"/>
        <v>MLL_Males_2010-2012Monmouthshire</v>
      </c>
      <c r="J152" s="253">
        <f>VLOOKUP(I152,'All data'!$A$4:$J$9911,6,FALSE)</f>
        <v>8.512860832250869</v>
      </c>
      <c r="K152" s="312"/>
      <c r="L152" s="314">
        <f t="shared" si="39"/>
        <v>13.541942959463107</v>
      </c>
      <c r="M152" s="12">
        <v>20.5</v>
      </c>
    </row>
    <row r="153" spans="6:13" x14ac:dyDescent="0.2">
      <c r="G153" s="132" t="str">
        <f t="shared" si="42"/>
        <v>Newport</v>
      </c>
      <c r="H153" s="11" t="s">
        <v>57</v>
      </c>
      <c r="I153" s="13" t="str">
        <f t="shared" si="41"/>
        <v>MLL_Males_2010-2012Newport</v>
      </c>
      <c r="J153" s="253">
        <f>VLOOKUP(I153,'All data'!$A$4:$J$9911,6,FALSE)</f>
        <v>13.291181549407181</v>
      </c>
      <c r="K153" s="312"/>
      <c r="L153" s="314">
        <f t="shared" si="39"/>
        <v>13.541942959463107</v>
      </c>
      <c r="M153" s="12">
        <v>21.5</v>
      </c>
    </row>
    <row r="154" spans="6:13" x14ac:dyDescent="0.2">
      <c r="G154" s="132"/>
      <c r="H154" s="11"/>
      <c r="I154" s="13"/>
      <c r="J154" s="253"/>
      <c r="K154" s="312"/>
      <c r="L154" s="314">
        <f t="shared" si="39"/>
        <v>13.541942959463107</v>
      </c>
      <c r="M154" s="12">
        <v>22.5</v>
      </c>
    </row>
    <row r="155" spans="6:13" x14ac:dyDescent="0.2">
      <c r="G155" s="132"/>
      <c r="H155" s="11"/>
      <c r="I155" s="13"/>
      <c r="J155" s="253"/>
      <c r="K155" s="312"/>
      <c r="L155" s="314">
        <f t="shared" si="39"/>
        <v>13.541942959463107</v>
      </c>
      <c r="M155" s="12">
        <v>23.5</v>
      </c>
    </row>
    <row r="156" spans="6:13" x14ac:dyDescent="0.2">
      <c r="G156" s="132" t="s">
        <v>6</v>
      </c>
      <c r="H156" s="11" t="s">
        <v>152</v>
      </c>
      <c r="I156" s="13" t="str">
        <f t="shared" si="41"/>
        <v>MLL_Males_2010-2012Betsi Cadwaladr</v>
      </c>
      <c r="J156" s="253">
        <f>VLOOKUP(I156,'All data'!$A$4:$J$9911,6,FALSE)</f>
        <v>13.063641167832335</v>
      </c>
      <c r="K156" s="312"/>
      <c r="L156" s="314">
        <f t="shared" si="39"/>
        <v>13.541942959463107</v>
      </c>
      <c r="M156" s="12">
        <v>24.5</v>
      </c>
    </row>
    <row r="157" spans="6:13" x14ac:dyDescent="0.2">
      <c r="G157" s="132" t="s">
        <v>13</v>
      </c>
      <c r="H157" s="11" t="s">
        <v>139</v>
      </c>
      <c r="I157" s="13" t="str">
        <f t="shared" si="41"/>
        <v>MLL_Males_2010-2012Powys</v>
      </c>
      <c r="J157" s="253">
        <f>VLOOKUP(I157,'All data'!$A$4:$J$9911,6,FALSE)</f>
        <v>11.655790259647983</v>
      </c>
      <c r="K157" s="312"/>
      <c r="L157" s="314">
        <f t="shared" si="39"/>
        <v>13.541942959463107</v>
      </c>
      <c r="M157" s="12">
        <v>25.5</v>
      </c>
    </row>
    <row r="158" spans="6:13" x14ac:dyDescent="0.2">
      <c r="G158" s="132" t="s">
        <v>14</v>
      </c>
      <c r="H158" s="11" t="s">
        <v>153</v>
      </c>
      <c r="I158" s="13" t="str">
        <f t="shared" si="41"/>
        <v>MLL_Males_2010-2012Hywel Dda</v>
      </c>
      <c r="J158" s="253">
        <f>VLOOKUP(I158,'All data'!$A$4:$J$9911,6,FALSE)</f>
        <v>11.735302067483428</v>
      </c>
      <c r="K158" s="312"/>
      <c r="L158" s="314">
        <f t="shared" si="39"/>
        <v>13.541942959463107</v>
      </c>
      <c r="M158" s="12">
        <v>26.5</v>
      </c>
    </row>
    <row r="159" spans="6:13" x14ac:dyDescent="0.2">
      <c r="G159" s="132" t="s">
        <v>18</v>
      </c>
      <c r="H159" s="11" t="s">
        <v>265</v>
      </c>
      <c r="I159" s="13" t="str">
        <f t="shared" si="41"/>
        <v>MLL_Males_2010-2012ABMU</v>
      </c>
      <c r="J159" s="253">
        <f>VLOOKUP(I159,'All data'!$A$4:$J$9911,6,FALSE)</f>
        <v>15.278702749055165</v>
      </c>
      <c r="K159" s="312"/>
      <c r="L159" s="314">
        <f t="shared" si="39"/>
        <v>13.541942959463107</v>
      </c>
      <c r="M159" s="12">
        <v>27.5</v>
      </c>
    </row>
    <row r="160" spans="6:13" x14ac:dyDescent="0.2">
      <c r="G160" s="132" t="s">
        <v>104</v>
      </c>
      <c r="H160" s="11" t="s">
        <v>266</v>
      </c>
      <c r="I160" s="13" t="str">
        <f t="shared" si="41"/>
        <v>MLL_Males_2010-2012Cardiff and Vale</v>
      </c>
      <c r="J160" s="253">
        <f>VLOOKUP(I160,'All data'!$A$4:$J$9911,6,FALSE)</f>
        <v>13.226066630590214</v>
      </c>
      <c r="K160" s="312"/>
      <c r="L160" s="314">
        <f t="shared" si="39"/>
        <v>13.541942959463107</v>
      </c>
      <c r="M160" s="12">
        <v>28.5</v>
      </c>
    </row>
    <row r="161" spans="7:13" x14ac:dyDescent="0.2">
      <c r="G161" s="132" t="s">
        <v>25</v>
      </c>
      <c r="H161" s="11" t="s">
        <v>156</v>
      </c>
      <c r="I161" s="13" t="str">
        <f t="shared" si="41"/>
        <v>MLL_Males_2010-2012Cwm Taf</v>
      </c>
      <c r="J161" s="253">
        <f>VLOOKUP(I161,'All data'!$A$4:$J$9911,6,FALSE)</f>
        <v>18.128672574212029</v>
      </c>
      <c r="K161" s="312"/>
      <c r="L161" s="314">
        <f t="shared" si="39"/>
        <v>13.541942959463107</v>
      </c>
      <c r="M161" s="12">
        <v>29.5</v>
      </c>
    </row>
    <row r="162" spans="7:13" x14ac:dyDescent="0.2">
      <c r="G162" s="132" t="s">
        <v>28</v>
      </c>
      <c r="H162" s="11" t="s">
        <v>158</v>
      </c>
      <c r="I162" s="13" t="str">
        <f t="shared" si="41"/>
        <v>MLL_Males_2010-2012Aneurin Bevan</v>
      </c>
      <c r="J162" s="253">
        <f>VLOOKUP(I162,'All data'!$A$4:$J$9911,6,FALSE)</f>
        <v>12.441798388613041</v>
      </c>
      <c r="K162" s="312"/>
      <c r="L162" s="314">
        <f t="shared" si="39"/>
        <v>13.541942959463107</v>
      </c>
      <c r="M162" s="12">
        <v>30.5</v>
      </c>
    </row>
    <row r="163" spans="7:13" x14ac:dyDescent="0.2">
      <c r="G163" s="132" t="s">
        <v>5</v>
      </c>
      <c r="H163" s="11" t="s">
        <v>5</v>
      </c>
      <c r="I163" s="13" t="str">
        <f t="shared" si="41"/>
        <v>MLL_Males_2010-2012Wales</v>
      </c>
      <c r="J163" s="253">
        <f>VLOOKUP(I163,'All data'!$A$4:$J$9911,6,FALSE)</f>
        <v>13.541942959463107</v>
      </c>
      <c r="K163" s="312"/>
      <c r="L163" s="314">
        <f t="shared" si="39"/>
        <v>13.541942959463107</v>
      </c>
      <c r="M163" s="12">
        <v>31</v>
      </c>
    </row>
    <row r="164" spans="7:13" x14ac:dyDescent="0.2">
      <c r="G164" s="66"/>
      <c r="H164" s="66" t="s">
        <v>149</v>
      </c>
      <c r="I164" s="68" t="str">
        <f t="shared" si="41"/>
        <v>MLL_Males_2010-2012England</v>
      </c>
      <c r="J164" s="265">
        <f>VLOOKUP(I164,'All data'!$A$4:$J$9911,6,FALSE)</f>
        <v>11.490623069760375</v>
      </c>
      <c r="K164" s="313"/>
      <c r="L164" s="66"/>
      <c r="M164" s="134"/>
    </row>
    <row r="167" spans="7:13" x14ac:dyDescent="0.2">
      <c r="G167" s="144" t="s">
        <v>168</v>
      </c>
      <c r="H167" s="145"/>
      <c r="L167" s="253"/>
    </row>
    <row r="168" spans="7:13" x14ac:dyDescent="0.2">
      <c r="G168" s="146"/>
      <c r="H168" s="147"/>
      <c r="L168" s="253"/>
    </row>
    <row r="169" spans="7:13" x14ac:dyDescent="0.2">
      <c r="G169" s="148" t="s">
        <v>37</v>
      </c>
      <c r="H169" s="147" t="s">
        <v>37</v>
      </c>
      <c r="L169" s="253"/>
    </row>
    <row r="170" spans="7:13" x14ac:dyDescent="0.2">
      <c r="G170" s="148" t="s">
        <v>38</v>
      </c>
      <c r="H170" s="147" t="s">
        <v>38</v>
      </c>
      <c r="L170" s="253"/>
    </row>
    <row r="171" spans="7:13" x14ac:dyDescent="0.2">
      <c r="G171" s="148" t="s">
        <v>39</v>
      </c>
      <c r="H171" s="147" t="s">
        <v>39</v>
      </c>
      <c r="L171" s="253"/>
    </row>
    <row r="172" spans="7:13" x14ac:dyDescent="0.2">
      <c r="G172" s="148" t="s">
        <v>40</v>
      </c>
      <c r="H172" s="147" t="s">
        <v>40</v>
      </c>
      <c r="L172" s="253"/>
    </row>
    <row r="173" spans="7:13" x14ac:dyDescent="0.2">
      <c r="G173" s="148" t="s">
        <v>41</v>
      </c>
      <c r="H173" s="147" t="s">
        <v>41</v>
      </c>
      <c r="L173" s="253"/>
    </row>
    <row r="174" spans="7:13" x14ac:dyDescent="0.2">
      <c r="G174" s="148" t="s">
        <v>42</v>
      </c>
      <c r="H174" s="147" t="s">
        <v>42</v>
      </c>
      <c r="L174" s="253"/>
    </row>
    <row r="175" spans="7:13" x14ac:dyDescent="0.2">
      <c r="G175" s="148" t="s">
        <v>139</v>
      </c>
      <c r="H175" s="147" t="s">
        <v>13</v>
      </c>
      <c r="L175" s="253"/>
    </row>
    <row r="176" spans="7:13" x14ac:dyDescent="0.2">
      <c r="G176" s="148" t="s">
        <v>43</v>
      </c>
      <c r="H176" s="147" t="s">
        <v>43</v>
      </c>
      <c r="L176" s="253"/>
    </row>
    <row r="177" spans="7:12" x14ac:dyDescent="0.2">
      <c r="G177" s="148" t="s">
        <v>44</v>
      </c>
      <c r="H177" s="147" t="s">
        <v>44</v>
      </c>
      <c r="L177" s="253"/>
    </row>
    <row r="178" spans="7:12" x14ac:dyDescent="0.2">
      <c r="G178" s="148" t="s">
        <v>45</v>
      </c>
      <c r="H178" s="147" t="s">
        <v>45</v>
      </c>
      <c r="L178" s="253"/>
    </row>
    <row r="179" spans="7:12" x14ac:dyDescent="0.2">
      <c r="G179" s="148" t="s">
        <v>46</v>
      </c>
      <c r="H179" s="147" t="s">
        <v>46</v>
      </c>
      <c r="L179" s="253"/>
    </row>
    <row r="180" spans="7:12" x14ac:dyDescent="0.2">
      <c r="G180" s="148" t="s">
        <v>47</v>
      </c>
      <c r="H180" s="147" t="s">
        <v>47</v>
      </c>
      <c r="L180" s="253"/>
    </row>
    <row r="181" spans="7:12" x14ac:dyDescent="0.2">
      <c r="G181" s="148" t="s">
        <v>48</v>
      </c>
      <c r="H181" s="147" t="s">
        <v>48</v>
      </c>
      <c r="L181" s="253"/>
    </row>
    <row r="182" spans="7:12" x14ac:dyDescent="0.2">
      <c r="G182" s="148" t="s">
        <v>49</v>
      </c>
      <c r="H182" s="147" t="s">
        <v>49</v>
      </c>
      <c r="L182" s="253"/>
    </row>
    <row r="183" spans="7:12" x14ac:dyDescent="0.2">
      <c r="G183" s="148" t="s">
        <v>50</v>
      </c>
      <c r="H183" s="147" t="s">
        <v>50</v>
      </c>
      <c r="L183" s="253"/>
    </row>
    <row r="184" spans="7:12" x14ac:dyDescent="0.2">
      <c r="G184" s="148" t="s">
        <v>51</v>
      </c>
      <c r="H184" s="147" t="s">
        <v>51</v>
      </c>
      <c r="L184" s="253"/>
    </row>
    <row r="185" spans="7:12" x14ac:dyDescent="0.2">
      <c r="G185" s="148" t="s">
        <v>52</v>
      </c>
      <c r="H185" s="147" t="s">
        <v>52</v>
      </c>
      <c r="L185" s="253"/>
    </row>
    <row r="186" spans="7:12" x14ac:dyDescent="0.2">
      <c r="G186" s="148" t="s">
        <v>53</v>
      </c>
      <c r="H186" s="147" t="s">
        <v>53</v>
      </c>
      <c r="L186" s="253"/>
    </row>
    <row r="187" spans="7:12" x14ac:dyDescent="0.2">
      <c r="G187" s="148" t="s">
        <v>54</v>
      </c>
      <c r="H187" s="147" t="s">
        <v>54</v>
      </c>
      <c r="L187" s="253"/>
    </row>
    <row r="188" spans="7:12" x14ac:dyDescent="0.2">
      <c r="G188" s="148" t="s">
        <v>55</v>
      </c>
      <c r="H188" s="147" t="s">
        <v>55</v>
      </c>
      <c r="L188" s="253"/>
    </row>
    <row r="189" spans="7:12" x14ac:dyDescent="0.2">
      <c r="G189" s="148" t="s">
        <v>56</v>
      </c>
      <c r="H189" s="147" t="s">
        <v>56</v>
      </c>
    </row>
    <row r="190" spans="7:12" x14ac:dyDescent="0.2">
      <c r="G190" s="148" t="s">
        <v>57</v>
      </c>
      <c r="H190" s="147" t="s">
        <v>57</v>
      </c>
    </row>
    <row r="191" spans="7:12" x14ac:dyDescent="0.2">
      <c r="G191" s="148" t="s">
        <v>152</v>
      </c>
      <c r="H191" s="147" t="s">
        <v>6</v>
      </c>
    </row>
    <row r="192" spans="7:12" x14ac:dyDescent="0.2">
      <c r="G192" s="148" t="s">
        <v>154</v>
      </c>
      <c r="H192" s="147" t="s">
        <v>13</v>
      </c>
    </row>
    <row r="193" spans="7:20" x14ac:dyDescent="0.2">
      <c r="G193" s="148" t="s">
        <v>153</v>
      </c>
      <c r="H193" s="147" t="s">
        <v>103</v>
      </c>
    </row>
    <row r="194" spans="7:20" x14ac:dyDescent="0.2">
      <c r="G194" s="148" t="s">
        <v>155</v>
      </c>
      <c r="H194" s="147" t="s">
        <v>18</v>
      </c>
    </row>
    <row r="195" spans="7:20" x14ac:dyDescent="0.2">
      <c r="G195" s="148" t="s">
        <v>157</v>
      </c>
      <c r="H195" s="147" t="s">
        <v>104</v>
      </c>
    </row>
    <row r="196" spans="7:20" x14ac:dyDescent="0.2">
      <c r="G196" s="148" t="s">
        <v>156</v>
      </c>
      <c r="H196" s="147" t="s">
        <v>105</v>
      </c>
    </row>
    <row r="197" spans="7:20" x14ac:dyDescent="0.2">
      <c r="G197" s="148" t="s">
        <v>158</v>
      </c>
      <c r="H197" s="147" t="s">
        <v>106</v>
      </c>
    </row>
    <row r="198" spans="7:20" x14ac:dyDescent="0.2">
      <c r="G198" s="148" t="s">
        <v>5</v>
      </c>
      <c r="H198" s="147" t="s">
        <v>5</v>
      </c>
    </row>
    <row r="199" spans="7:20" x14ac:dyDescent="0.2">
      <c r="G199" s="149" t="s">
        <v>149</v>
      </c>
      <c r="H199" s="150" t="s">
        <v>149</v>
      </c>
    </row>
    <row r="204" spans="7:20" x14ac:dyDescent="0.2">
      <c r="G204" s="8" t="s">
        <v>197</v>
      </c>
    </row>
    <row r="205" spans="7:20" ht="153" x14ac:dyDescent="0.2">
      <c r="H205" s="168" t="s">
        <v>161</v>
      </c>
      <c r="I205" s="168" t="s">
        <v>162</v>
      </c>
      <c r="J205" s="168" t="s">
        <v>163</v>
      </c>
      <c r="K205" s="168" t="s">
        <v>180</v>
      </c>
      <c r="L205" s="168" t="s">
        <v>181</v>
      </c>
      <c r="M205" s="168" t="s">
        <v>182</v>
      </c>
      <c r="N205" s="168" t="s">
        <v>184</v>
      </c>
      <c r="O205" s="168" t="s">
        <v>183</v>
      </c>
      <c r="P205" s="168" t="s">
        <v>185</v>
      </c>
      <c r="Q205" s="168" t="s">
        <v>147</v>
      </c>
      <c r="R205" s="168" t="s">
        <v>82</v>
      </c>
      <c r="S205" s="168" t="s">
        <v>83</v>
      </c>
      <c r="T205" s="168" t="s">
        <v>179</v>
      </c>
    </row>
    <row r="210" spans="2:7" x14ac:dyDescent="0.2">
      <c r="B210" s="40" t="s">
        <v>256</v>
      </c>
      <c r="C210" s="21"/>
      <c r="D210" s="25" t="s">
        <v>92</v>
      </c>
      <c r="E210" s="10" t="s">
        <v>130</v>
      </c>
      <c r="F210" s="71" t="s">
        <v>248</v>
      </c>
      <c r="G210" s="8" t="str">
        <f>E210</f>
        <v>A</v>
      </c>
    </row>
    <row r="211" spans="2:7" x14ac:dyDescent="0.2">
      <c r="B211" s="40" t="s">
        <v>255</v>
      </c>
      <c r="C211" s="21"/>
      <c r="D211" s="25" t="s">
        <v>91</v>
      </c>
      <c r="E211" s="10" t="s">
        <v>130</v>
      </c>
      <c r="F211" s="71" t="s">
        <v>247</v>
      </c>
      <c r="G211" s="8" t="str">
        <f t="shared" ref="G211:G213" si="43">E211</f>
        <v>A</v>
      </c>
    </row>
    <row r="212" spans="2:7" x14ac:dyDescent="0.2">
      <c r="B212" s="40" t="s">
        <v>258</v>
      </c>
      <c r="C212" s="21"/>
      <c r="D212" s="25" t="s">
        <v>94</v>
      </c>
      <c r="E212" s="10" t="s">
        <v>130</v>
      </c>
      <c r="F212" s="71" t="s">
        <v>259</v>
      </c>
      <c r="G212" s="8" t="str">
        <f>E212</f>
        <v>A</v>
      </c>
    </row>
    <row r="213" spans="2:7" x14ac:dyDescent="0.2">
      <c r="B213" s="40" t="s">
        <v>257</v>
      </c>
      <c r="C213" s="21"/>
      <c r="D213" s="25" t="s">
        <v>93</v>
      </c>
      <c r="E213" s="10" t="s">
        <v>130</v>
      </c>
      <c r="F213" s="71" t="s">
        <v>249</v>
      </c>
      <c r="G213" s="8" t="str">
        <f t="shared" si="43"/>
        <v>A</v>
      </c>
    </row>
  </sheetData>
  <mergeCells count="6">
    <mergeCell ref="L129:M129"/>
    <mergeCell ref="S92:U92"/>
    <mergeCell ref="V92:X92"/>
    <mergeCell ref="H2:K3"/>
    <mergeCell ref="Q2:T3"/>
    <mergeCell ref="V4:V5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XFD13926"/>
  <sheetViews>
    <sheetView zoomScale="85" zoomScaleNormal="85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1.140625" customWidth="1"/>
    <col min="2" max="2" width="14.28515625" customWidth="1"/>
    <col min="3" max="3" width="11.7109375" customWidth="1"/>
    <col min="4" max="4" width="24.140625" bestFit="1" customWidth="1"/>
    <col min="6" max="7" width="14.28515625" customWidth="1"/>
    <col min="12" max="18" width="9.140625" style="291"/>
  </cols>
  <sheetData>
    <row r="1" spans="1:18" x14ac:dyDescent="0.25">
      <c r="A1" s="5" t="s">
        <v>112</v>
      </c>
      <c r="B1" s="5"/>
    </row>
    <row r="2" spans="1:18" x14ac:dyDescent="0.2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 s="62"/>
    </row>
    <row r="3" spans="1:18" x14ac:dyDescent="0.25">
      <c r="A3" t="s">
        <v>95</v>
      </c>
      <c r="B3" t="s">
        <v>111</v>
      </c>
      <c r="C3" t="s">
        <v>96</v>
      </c>
      <c r="D3" t="s">
        <v>36</v>
      </c>
      <c r="E3" t="s">
        <v>97</v>
      </c>
      <c r="F3" t="s">
        <v>119</v>
      </c>
      <c r="G3" t="s">
        <v>120</v>
      </c>
      <c r="H3" t="s">
        <v>98</v>
      </c>
      <c r="I3" t="s">
        <v>99</v>
      </c>
      <c r="J3" t="s">
        <v>100</v>
      </c>
      <c r="L3"/>
      <c r="M3"/>
      <c r="N3"/>
      <c r="O3"/>
      <c r="P3"/>
      <c r="Q3"/>
      <c r="R3"/>
    </row>
    <row r="4" spans="1:18" x14ac:dyDescent="0.25">
      <c r="A4" t="s">
        <v>296</v>
      </c>
      <c r="B4" t="s">
        <v>86</v>
      </c>
      <c r="C4" t="s">
        <v>297</v>
      </c>
      <c r="D4" t="s">
        <v>5</v>
      </c>
      <c r="E4" t="s">
        <v>1</v>
      </c>
      <c r="F4">
        <v>192.58852000000002</v>
      </c>
      <c r="G4">
        <v>13.4981104322456</v>
      </c>
      <c r="H4">
        <v>14.3595491569587</v>
      </c>
      <c r="I4">
        <v>13.2040951239092</v>
      </c>
      <c r="J4">
        <v>15.588466817957601</v>
      </c>
      <c r="N4" s="292"/>
      <c r="O4" s="292"/>
      <c r="P4" s="292"/>
      <c r="Q4" s="292"/>
      <c r="R4" s="292"/>
    </row>
    <row r="5" spans="1:18" x14ac:dyDescent="0.25">
      <c r="A5" t="s">
        <v>298</v>
      </c>
      <c r="B5" t="s">
        <v>86</v>
      </c>
      <c r="C5" t="s">
        <v>297</v>
      </c>
      <c r="D5" t="s">
        <v>122</v>
      </c>
      <c r="E5" t="s">
        <v>1</v>
      </c>
      <c r="F5">
        <v>22.28567</v>
      </c>
      <c r="G5">
        <v>7.8414987010397601</v>
      </c>
      <c r="H5">
        <v>8.2183768842591007</v>
      </c>
      <c r="I5">
        <v>6.3515297840109604</v>
      </c>
      <c r="J5">
        <v>10.458406721753001</v>
      </c>
      <c r="N5" s="292"/>
      <c r="O5" s="292"/>
      <c r="P5" s="292"/>
      <c r="Q5" s="292"/>
      <c r="R5" s="292"/>
    </row>
    <row r="6" spans="1:18" x14ac:dyDescent="0.25">
      <c r="A6" t="s">
        <v>299</v>
      </c>
      <c r="B6" t="s">
        <v>86</v>
      </c>
      <c r="C6" t="s">
        <v>297</v>
      </c>
      <c r="D6" t="s">
        <v>123</v>
      </c>
      <c r="E6" t="s">
        <v>1</v>
      </c>
      <c r="F6">
        <v>28.349800000000002</v>
      </c>
      <c r="G6">
        <v>9.7934663703464899</v>
      </c>
      <c r="H6">
        <v>10.091842252609201</v>
      </c>
      <c r="I6">
        <v>8.0479277078899898</v>
      </c>
      <c r="J6">
        <v>12.4938282191592</v>
      </c>
      <c r="N6" s="292"/>
      <c r="O6" s="292"/>
      <c r="P6" s="292"/>
      <c r="Q6" s="292"/>
      <c r="R6" s="292"/>
    </row>
    <row r="7" spans="1:18" x14ac:dyDescent="0.25">
      <c r="A7" t="s">
        <v>300</v>
      </c>
      <c r="B7" t="s">
        <v>86</v>
      </c>
      <c r="C7" t="s">
        <v>297</v>
      </c>
      <c r="D7" t="s">
        <v>124</v>
      </c>
      <c r="E7" t="s">
        <v>1</v>
      </c>
      <c r="F7">
        <v>35.811393333333335</v>
      </c>
      <c r="G7">
        <v>12.220677997720401</v>
      </c>
      <c r="H7">
        <v>12.5686156833933</v>
      </c>
      <c r="I7">
        <v>10.297041354706</v>
      </c>
      <c r="J7">
        <v>15.1907472342352</v>
      </c>
      <c r="N7" s="292"/>
      <c r="O7" s="292"/>
      <c r="P7" s="292"/>
      <c r="Q7" s="292"/>
      <c r="R7" s="292"/>
    </row>
    <row r="8" spans="1:18" x14ac:dyDescent="0.25">
      <c r="A8" t="s">
        <v>301</v>
      </c>
      <c r="B8" t="s">
        <v>86</v>
      </c>
      <c r="C8" t="s">
        <v>297</v>
      </c>
      <c r="D8" t="s">
        <v>125</v>
      </c>
      <c r="E8" t="s">
        <v>1</v>
      </c>
      <c r="F8">
        <v>48.319626666666665</v>
      </c>
      <c r="G8">
        <v>16.880218922853</v>
      </c>
      <c r="H8">
        <v>18.580310620979098</v>
      </c>
      <c r="I8">
        <v>15.638922221340501</v>
      </c>
      <c r="J8">
        <v>21.908130288209499</v>
      </c>
      <c r="N8" s="292"/>
      <c r="O8" s="292"/>
      <c r="P8" s="292"/>
      <c r="Q8" s="292"/>
      <c r="R8" s="292"/>
    </row>
    <row r="9" spans="1:18" x14ac:dyDescent="0.25">
      <c r="A9" t="s">
        <v>302</v>
      </c>
      <c r="B9" t="s">
        <v>86</v>
      </c>
      <c r="C9" t="s">
        <v>297</v>
      </c>
      <c r="D9" t="s">
        <v>126</v>
      </c>
      <c r="E9" t="s">
        <v>1</v>
      </c>
      <c r="F9">
        <v>57.822030000000005</v>
      </c>
      <c r="G9">
        <v>21.117291442720798</v>
      </c>
      <c r="H9">
        <v>24.096292223119899</v>
      </c>
      <c r="I9">
        <v>20.624939449836699</v>
      </c>
      <c r="J9">
        <v>27.982079015726999</v>
      </c>
      <c r="N9" s="292"/>
      <c r="O9" s="292"/>
      <c r="P9" s="292"/>
      <c r="Q9" s="292"/>
      <c r="R9" s="292"/>
    </row>
    <row r="10" spans="1:18" x14ac:dyDescent="0.25">
      <c r="A10" t="s">
        <v>303</v>
      </c>
      <c r="B10" t="s">
        <v>86</v>
      </c>
      <c r="C10" t="s">
        <v>297</v>
      </c>
      <c r="D10" t="s">
        <v>6</v>
      </c>
      <c r="E10" t="s">
        <v>1</v>
      </c>
      <c r="F10">
        <v>53.757899999999999</v>
      </c>
      <c r="G10">
        <v>16.555257176996601</v>
      </c>
      <c r="H10">
        <v>16.971670046281499</v>
      </c>
      <c r="I10">
        <v>14.4456959265958</v>
      </c>
      <c r="J10">
        <v>19.811138383310102</v>
      </c>
      <c r="N10" s="292"/>
      <c r="O10" s="292"/>
      <c r="P10" s="292"/>
      <c r="Q10" s="292"/>
      <c r="R10" s="292"/>
    </row>
    <row r="11" spans="1:18" x14ac:dyDescent="0.25">
      <c r="A11" t="s">
        <v>304</v>
      </c>
      <c r="B11" t="s">
        <v>86</v>
      </c>
      <c r="C11" t="s">
        <v>297</v>
      </c>
      <c r="D11" t="s">
        <v>37</v>
      </c>
      <c r="E11" t="s">
        <v>1</v>
      </c>
      <c r="F11">
        <v>5.0583</v>
      </c>
      <c r="G11">
        <v>15.2496231534519</v>
      </c>
      <c r="H11">
        <v>14.8089935809474</v>
      </c>
      <c r="I11">
        <v>8.28462989791438</v>
      </c>
      <c r="J11">
        <v>24.401553037676798</v>
      </c>
      <c r="N11" s="292"/>
      <c r="O11" s="292"/>
      <c r="P11" s="292"/>
      <c r="Q11" s="292"/>
      <c r="R11" s="292"/>
    </row>
    <row r="12" spans="1:18" x14ac:dyDescent="0.25">
      <c r="A12" t="s">
        <v>305</v>
      </c>
      <c r="B12" t="s">
        <v>86</v>
      </c>
      <c r="C12" t="s">
        <v>297</v>
      </c>
      <c r="D12" t="s">
        <v>38</v>
      </c>
      <c r="E12" t="s">
        <v>1</v>
      </c>
      <c r="F12">
        <v>8.1049400000000009</v>
      </c>
      <c r="G12">
        <v>14.2594697302908</v>
      </c>
      <c r="H12">
        <v>14.647661684785</v>
      </c>
      <c r="I12">
        <v>9.3951157948535808</v>
      </c>
      <c r="J12">
        <v>21.763745962842499</v>
      </c>
      <c r="N12" s="292"/>
      <c r="O12" s="292"/>
      <c r="P12" s="292"/>
      <c r="Q12" s="292"/>
      <c r="R12" s="292"/>
    </row>
    <row r="13" spans="1:18" x14ac:dyDescent="0.25">
      <c r="A13" t="s">
        <v>306</v>
      </c>
      <c r="B13" t="s">
        <v>86</v>
      </c>
      <c r="C13" t="s">
        <v>297</v>
      </c>
      <c r="D13" t="s">
        <v>39</v>
      </c>
      <c r="E13" t="s">
        <v>1</v>
      </c>
      <c r="F13">
        <v>10.15741</v>
      </c>
      <c r="G13">
        <v>19.087374566227801</v>
      </c>
      <c r="H13">
        <v>19.775557669605799</v>
      </c>
      <c r="I13">
        <v>13.372904044811399</v>
      </c>
      <c r="J13">
        <v>28.170418752487901</v>
      </c>
      <c r="N13" s="292"/>
      <c r="O13" s="292"/>
      <c r="P13" s="292"/>
      <c r="Q13" s="292"/>
      <c r="R13" s="292"/>
    </row>
    <row r="14" spans="1:18" x14ac:dyDescent="0.25">
      <c r="A14" t="s">
        <v>307</v>
      </c>
      <c r="B14" t="s">
        <v>86</v>
      </c>
      <c r="C14" t="s">
        <v>297</v>
      </c>
      <c r="D14" t="s">
        <v>40</v>
      </c>
      <c r="E14" t="s">
        <v>1</v>
      </c>
      <c r="F14">
        <v>6.4266133333333331</v>
      </c>
      <c r="G14">
        <v>14.247485608294401</v>
      </c>
      <c r="H14">
        <v>14.306864017202299</v>
      </c>
      <c r="I14">
        <v>8.6344650570806305</v>
      </c>
      <c r="J14">
        <v>22.2878785624461</v>
      </c>
      <c r="N14" s="292"/>
      <c r="O14" s="292"/>
      <c r="P14" s="292"/>
      <c r="Q14" s="292"/>
      <c r="R14" s="292"/>
    </row>
    <row r="15" spans="1:18" x14ac:dyDescent="0.25">
      <c r="A15" t="s">
        <v>308</v>
      </c>
      <c r="B15" t="s">
        <v>86</v>
      </c>
      <c r="C15" t="s">
        <v>297</v>
      </c>
      <c r="D15" t="s">
        <v>41</v>
      </c>
      <c r="E15" t="s">
        <v>1</v>
      </c>
      <c r="F15">
        <v>12.18656</v>
      </c>
      <c r="G15">
        <v>16.639365004232701</v>
      </c>
      <c r="H15">
        <v>16.905933097458099</v>
      </c>
      <c r="I15">
        <v>11.837873512921499</v>
      </c>
      <c r="J15">
        <v>23.3946022448918</v>
      </c>
      <c r="N15" s="292"/>
      <c r="O15" s="292"/>
      <c r="P15" s="292"/>
      <c r="Q15" s="292"/>
      <c r="R15" s="292"/>
    </row>
    <row r="16" spans="1:18" x14ac:dyDescent="0.25">
      <c r="A16" t="s">
        <v>309</v>
      </c>
      <c r="B16" t="s">
        <v>86</v>
      </c>
      <c r="C16" t="s">
        <v>297</v>
      </c>
      <c r="D16" t="s">
        <v>42</v>
      </c>
      <c r="E16" t="s">
        <v>1</v>
      </c>
      <c r="F16">
        <v>11.824076666666668</v>
      </c>
      <c r="G16">
        <v>18.7245858890848</v>
      </c>
      <c r="H16">
        <v>20.1912060538966</v>
      </c>
      <c r="I16">
        <v>14.042200109040699</v>
      </c>
      <c r="J16">
        <v>28.0937616188824</v>
      </c>
      <c r="N16" s="292"/>
      <c r="O16" s="292"/>
      <c r="P16" s="292"/>
      <c r="Q16" s="292"/>
      <c r="R16" s="292"/>
    </row>
    <row r="17" spans="1:18" x14ac:dyDescent="0.25">
      <c r="A17" t="s">
        <v>310</v>
      </c>
      <c r="B17" t="s">
        <v>86</v>
      </c>
      <c r="C17" t="s">
        <v>297</v>
      </c>
      <c r="D17" t="s">
        <v>102</v>
      </c>
      <c r="E17" t="s">
        <v>1</v>
      </c>
      <c r="F17">
        <v>3.0349799999999996</v>
      </c>
      <c r="G17">
        <v>4.7853993114866098</v>
      </c>
      <c r="H17">
        <v>4.5948859801328199</v>
      </c>
      <c r="I17">
        <v>2.0986934833270001</v>
      </c>
      <c r="J17">
        <v>8.7076689678590693</v>
      </c>
      <c r="N17" s="292"/>
      <c r="O17" s="292"/>
      <c r="P17" s="292"/>
      <c r="Q17" s="292"/>
      <c r="R17" s="292"/>
    </row>
    <row r="18" spans="1:18" x14ac:dyDescent="0.25">
      <c r="A18" t="s">
        <v>311</v>
      </c>
      <c r="B18" t="s">
        <v>86</v>
      </c>
      <c r="C18" t="s">
        <v>297</v>
      </c>
      <c r="D18" t="s">
        <v>103</v>
      </c>
      <c r="E18" t="s">
        <v>1</v>
      </c>
      <c r="F18">
        <v>26.010636666666667</v>
      </c>
      <c r="G18">
        <v>14.6496431079087</v>
      </c>
      <c r="H18">
        <v>15.115517621436901</v>
      </c>
      <c r="I18">
        <v>11.8489118000349</v>
      </c>
      <c r="J18">
        <v>18.9819658698536</v>
      </c>
      <c r="N18" s="292"/>
      <c r="O18" s="292"/>
      <c r="P18" s="292"/>
      <c r="Q18" s="292"/>
      <c r="R18" s="292"/>
    </row>
    <row r="19" spans="1:18" x14ac:dyDescent="0.25">
      <c r="A19" t="s">
        <v>312</v>
      </c>
      <c r="B19" t="s">
        <v>86</v>
      </c>
      <c r="C19" t="s">
        <v>297</v>
      </c>
      <c r="D19" t="s">
        <v>43</v>
      </c>
      <c r="E19" t="s">
        <v>1</v>
      </c>
      <c r="F19">
        <v>5.0641299999999996</v>
      </c>
      <c r="G19">
        <v>13.707337098724199</v>
      </c>
      <c r="H19">
        <v>13.4707206372429</v>
      </c>
      <c r="I19">
        <v>7.5406663829316001</v>
      </c>
      <c r="J19">
        <v>22.187526909690401</v>
      </c>
      <c r="N19" s="292"/>
      <c r="O19" s="292"/>
      <c r="P19" s="292"/>
      <c r="Q19" s="292"/>
      <c r="R19" s="292"/>
    </row>
    <row r="20" spans="1:18" x14ac:dyDescent="0.25">
      <c r="A20" t="s">
        <v>313</v>
      </c>
      <c r="B20" t="s">
        <v>86</v>
      </c>
      <c r="C20" t="s">
        <v>297</v>
      </c>
      <c r="D20" t="s">
        <v>44</v>
      </c>
      <c r="E20" t="s">
        <v>1</v>
      </c>
      <c r="F20">
        <v>7.759946666666667</v>
      </c>
      <c r="G20">
        <v>13.960923538230899</v>
      </c>
      <c r="H20">
        <v>14.0177985019702</v>
      </c>
      <c r="I20">
        <v>8.8782723254658595</v>
      </c>
      <c r="J20">
        <v>21.027939357224099</v>
      </c>
      <c r="N20" s="292"/>
      <c r="O20" s="292"/>
      <c r="P20" s="292"/>
      <c r="Q20" s="292"/>
      <c r="R20" s="292"/>
    </row>
    <row r="21" spans="1:18" x14ac:dyDescent="0.25">
      <c r="A21" t="s">
        <v>314</v>
      </c>
      <c r="B21" t="s">
        <v>86</v>
      </c>
      <c r="C21" t="s">
        <v>297</v>
      </c>
      <c r="D21" t="s">
        <v>45</v>
      </c>
      <c r="E21" t="s">
        <v>1</v>
      </c>
      <c r="F21">
        <v>13.18656</v>
      </c>
      <c r="G21">
        <v>15.509342533422201</v>
      </c>
      <c r="H21">
        <v>16.664005501785599</v>
      </c>
      <c r="I21">
        <v>11.484297108931299</v>
      </c>
      <c r="J21">
        <v>23.231966662777999</v>
      </c>
      <c r="N21" s="292"/>
      <c r="O21" s="292"/>
      <c r="P21" s="292"/>
      <c r="Q21" s="292"/>
      <c r="R21" s="292"/>
    </row>
    <row r="22" spans="1:18" x14ac:dyDescent="0.25">
      <c r="A22" t="s">
        <v>315</v>
      </c>
      <c r="B22" t="s">
        <v>86</v>
      </c>
      <c r="C22" t="s">
        <v>297</v>
      </c>
      <c r="D22" t="s">
        <v>18</v>
      </c>
      <c r="E22" t="s">
        <v>1</v>
      </c>
      <c r="F22">
        <v>33.42559</v>
      </c>
      <c r="G22">
        <v>13.9427048717614</v>
      </c>
      <c r="H22">
        <v>14.7814209404293</v>
      </c>
      <c r="I22">
        <v>12.019414078634099</v>
      </c>
      <c r="J22">
        <v>17.985868508943</v>
      </c>
      <c r="N22" s="292"/>
      <c r="O22" s="292"/>
      <c r="P22" s="292"/>
      <c r="Q22" s="292"/>
      <c r="R22" s="292"/>
    </row>
    <row r="23" spans="1:18" x14ac:dyDescent="0.25">
      <c r="A23" t="s">
        <v>316</v>
      </c>
      <c r="B23" t="s">
        <v>86</v>
      </c>
      <c r="C23" t="s">
        <v>297</v>
      </c>
      <c r="D23" t="s">
        <v>46</v>
      </c>
      <c r="E23" t="s">
        <v>1</v>
      </c>
      <c r="F23">
        <v>14.853226666666666</v>
      </c>
      <c r="G23">
        <v>13.492670726205199</v>
      </c>
      <c r="H23">
        <v>14.609242277366601</v>
      </c>
      <c r="I23">
        <v>10.629108252195</v>
      </c>
      <c r="J23">
        <v>19.586738609942401</v>
      </c>
      <c r="N23" s="292"/>
      <c r="O23" s="292"/>
      <c r="P23" s="292"/>
      <c r="Q23" s="292"/>
      <c r="R23" s="292"/>
    </row>
    <row r="24" spans="1:18" x14ac:dyDescent="0.25">
      <c r="A24" t="s">
        <v>317</v>
      </c>
      <c r="B24" t="s">
        <v>86</v>
      </c>
      <c r="C24" t="s">
        <v>297</v>
      </c>
      <c r="D24" t="s">
        <v>47</v>
      </c>
      <c r="E24" t="s">
        <v>1</v>
      </c>
      <c r="F24">
        <v>9.7774366666666666</v>
      </c>
      <c r="G24">
        <v>14.841582505211599</v>
      </c>
      <c r="H24">
        <v>15.469608554251399</v>
      </c>
      <c r="I24">
        <v>10.3625062286934</v>
      </c>
      <c r="J24">
        <v>22.2011784043112</v>
      </c>
      <c r="N24" s="292"/>
      <c r="O24" s="292"/>
      <c r="P24" s="292"/>
      <c r="Q24" s="292"/>
      <c r="R24" s="292"/>
    </row>
    <row r="25" spans="1:18" x14ac:dyDescent="0.25">
      <c r="A25" t="s">
        <v>318</v>
      </c>
      <c r="B25" t="s">
        <v>86</v>
      </c>
      <c r="C25" t="s">
        <v>297</v>
      </c>
      <c r="D25" t="s">
        <v>48</v>
      </c>
      <c r="E25" t="s">
        <v>1</v>
      </c>
      <c r="F25">
        <v>8.794926666666667</v>
      </c>
      <c r="G25">
        <v>13.790987826614201</v>
      </c>
      <c r="H25">
        <v>14.195100479481701</v>
      </c>
      <c r="I25">
        <v>9.26165680357966</v>
      </c>
      <c r="J25">
        <v>20.7972587123589</v>
      </c>
      <c r="N25" s="292"/>
      <c r="O25" s="292"/>
      <c r="P25" s="292"/>
      <c r="Q25" s="292"/>
      <c r="R25" s="292"/>
    </row>
    <row r="26" spans="1:18" x14ac:dyDescent="0.25">
      <c r="A26" t="s">
        <v>319</v>
      </c>
      <c r="B26" t="s">
        <v>86</v>
      </c>
      <c r="C26" t="s">
        <v>297</v>
      </c>
      <c r="D26" t="s">
        <v>104</v>
      </c>
      <c r="E26" t="s">
        <v>1</v>
      </c>
      <c r="F26">
        <v>30.051446666666667</v>
      </c>
      <c r="G26">
        <v>14.2933782751109</v>
      </c>
      <c r="H26">
        <v>17.224830662790701</v>
      </c>
      <c r="I26">
        <v>13.809403333472201</v>
      </c>
      <c r="J26">
        <v>21.219904124133699</v>
      </c>
      <c r="N26" s="292"/>
      <c r="O26" s="292"/>
      <c r="P26" s="292"/>
      <c r="Q26" s="292"/>
      <c r="R26" s="292"/>
    </row>
    <row r="27" spans="1:18" x14ac:dyDescent="0.25">
      <c r="A27" t="s">
        <v>320</v>
      </c>
      <c r="B27" t="s">
        <v>86</v>
      </c>
      <c r="C27" t="s">
        <v>297</v>
      </c>
      <c r="D27" t="s">
        <v>49</v>
      </c>
      <c r="E27" t="s">
        <v>1</v>
      </c>
      <c r="F27">
        <v>6.7541166666666674</v>
      </c>
      <c r="G27">
        <v>11.570617694253601</v>
      </c>
      <c r="H27">
        <v>12.4538606860303</v>
      </c>
      <c r="I27">
        <v>7.5588064986847696</v>
      </c>
      <c r="J27">
        <v>19.283004704565101</v>
      </c>
      <c r="N27" s="292"/>
      <c r="O27" s="292"/>
      <c r="P27" s="292"/>
      <c r="Q27" s="292"/>
      <c r="R27" s="292"/>
    </row>
    <row r="28" spans="1:18" x14ac:dyDescent="0.25">
      <c r="A28" t="s">
        <v>321</v>
      </c>
      <c r="B28" t="s">
        <v>86</v>
      </c>
      <c r="C28" t="s">
        <v>297</v>
      </c>
      <c r="D28" t="s">
        <v>50</v>
      </c>
      <c r="E28" t="s">
        <v>1</v>
      </c>
      <c r="F28">
        <v>23.297330000000002</v>
      </c>
      <c r="G28">
        <v>15.3398730968366</v>
      </c>
      <c r="H28">
        <v>19.381610829616498</v>
      </c>
      <c r="I28">
        <v>15.039978705864</v>
      </c>
      <c r="J28">
        <v>24.570174073679102</v>
      </c>
      <c r="N28" s="292"/>
      <c r="O28" s="292"/>
      <c r="P28" s="292"/>
      <c r="Q28" s="292"/>
      <c r="R28" s="292"/>
    </row>
    <row r="29" spans="1:18" x14ac:dyDescent="0.25">
      <c r="A29" t="s">
        <v>322</v>
      </c>
      <c r="B29" t="s">
        <v>86</v>
      </c>
      <c r="C29" t="s">
        <v>297</v>
      </c>
      <c r="D29" t="s">
        <v>105</v>
      </c>
      <c r="E29" t="s">
        <v>1</v>
      </c>
      <c r="F29">
        <v>20.601513333333333</v>
      </c>
      <c r="G29">
        <v>14.693885605329401</v>
      </c>
      <c r="H29">
        <v>16.084955126375601</v>
      </c>
      <c r="I29">
        <v>12.2998254076974</v>
      </c>
      <c r="J29">
        <v>20.660294385249301</v>
      </c>
      <c r="N29" s="292"/>
      <c r="O29" s="292"/>
      <c r="P29" s="292"/>
      <c r="Q29" s="292"/>
      <c r="R29" s="292"/>
    </row>
    <row r="30" spans="1:18" x14ac:dyDescent="0.25">
      <c r="A30" t="s">
        <v>323</v>
      </c>
      <c r="B30" t="s">
        <v>86</v>
      </c>
      <c r="C30" t="s">
        <v>297</v>
      </c>
      <c r="D30" t="s">
        <v>51</v>
      </c>
      <c r="E30" t="s">
        <v>1</v>
      </c>
      <c r="F30">
        <v>15.537383333333333</v>
      </c>
      <c r="G30">
        <v>13.738670761649001</v>
      </c>
      <c r="H30">
        <v>15.058702918558801</v>
      </c>
      <c r="I30">
        <v>11.020218580861799</v>
      </c>
      <c r="J30">
        <v>20.0838646464729</v>
      </c>
      <c r="N30" s="292"/>
      <c r="O30" s="292"/>
      <c r="P30" s="292"/>
      <c r="Q30" s="292"/>
      <c r="R30" s="292"/>
    </row>
    <row r="31" spans="1:18" x14ac:dyDescent="0.25">
      <c r="A31" t="s">
        <v>324</v>
      </c>
      <c r="B31" t="s">
        <v>86</v>
      </c>
      <c r="C31" t="s">
        <v>297</v>
      </c>
      <c r="D31" t="s">
        <v>52</v>
      </c>
      <c r="E31" t="s">
        <v>1</v>
      </c>
      <c r="F31">
        <v>5.0641299999999996</v>
      </c>
      <c r="G31">
        <v>18.678325977107601</v>
      </c>
      <c r="H31">
        <v>20.421425351241101</v>
      </c>
      <c r="I31">
        <v>11.3948886142337</v>
      </c>
      <c r="J31">
        <v>33.689865853352799</v>
      </c>
      <c r="N31" s="292"/>
      <c r="O31" s="292"/>
      <c r="P31" s="292"/>
      <c r="Q31" s="292"/>
      <c r="R31" s="292"/>
    </row>
    <row r="32" spans="1:18" x14ac:dyDescent="0.25">
      <c r="A32" t="s">
        <v>325</v>
      </c>
      <c r="B32" t="s">
        <v>86</v>
      </c>
      <c r="C32" t="s">
        <v>297</v>
      </c>
      <c r="D32" t="s">
        <v>106</v>
      </c>
      <c r="E32" t="s">
        <v>1</v>
      </c>
      <c r="F32">
        <v>25.706453333333332</v>
      </c>
      <c r="G32">
        <v>9.4891726312862303</v>
      </c>
      <c r="H32">
        <v>9.9193132171578995</v>
      </c>
      <c r="I32">
        <v>7.8181916078903502</v>
      </c>
      <c r="J32">
        <v>12.408754040110701</v>
      </c>
      <c r="N32" s="292"/>
      <c r="O32" s="292"/>
      <c r="P32" s="292"/>
      <c r="Q32" s="292"/>
      <c r="R32" s="292"/>
    </row>
    <row r="33" spans="1:18" x14ac:dyDescent="0.25">
      <c r="A33" t="s">
        <v>326</v>
      </c>
      <c r="B33" t="s">
        <v>86</v>
      </c>
      <c r="C33" t="s">
        <v>297</v>
      </c>
      <c r="D33" t="s">
        <v>53</v>
      </c>
      <c r="E33" t="s">
        <v>1</v>
      </c>
      <c r="F33">
        <v>7.438273333333334</v>
      </c>
      <c r="G33">
        <v>8.8839601721467805</v>
      </c>
      <c r="H33">
        <v>9.4073646786519802</v>
      </c>
      <c r="I33">
        <v>5.8939770139154799</v>
      </c>
      <c r="J33">
        <v>14.231804442422201</v>
      </c>
      <c r="N33" s="292"/>
      <c r="O33" s="292"/>
      <c r="P33" s="292"/>
      <c r="Q33" s="292"/>
      <c r="R33" s="292"/>
    </row>
    <row r="34" spans="1:18" x14ac:dyDescent="0.25">
      <c r="A34" t="s">
        <v>327</v>
      </c>
      <c r="B34" t="s">
        <v>86</v>
      </c>
      <c r="C34" t="s">
        <v>297</v>
      </c>
      <c r="D34" t="s">
        <v>54</v>
      </c>
      <c r="E34" t="s">
        <v>1</v>
      </c>
      <c r="F34">
        <v>4.4091233333333335</v>
      </c>
      <c r="G34">
        <v>13.118746776688999</v>
      </c>
      <c r="H34">
        <v>13.168594550776399</v>
      </c>
      <c r="I34">
        <v>7.0338329509676596</v>
      </c>
      <c r="J34">
        <v>22.442314525835101</v>
      </c>
      <c r="N34" s="292"/>
      <c r="O34" s="292"/>
      <c r="P34" s="292"/>
      <c r="Q34" s="292"/>
      <c r="R34" s="292"/>
    </row>
    <row r="35" spans="1:18" x14ac:dyDescent="0.25">
      <c r="A35" t="s">
        <v>328</v>
      </c>
      <c r="B35" t="s">
        <v>86</v>
      </c>
      <c r="C35" t="s">
        <v>297</v>
      </c>
      <c r="D35" t="s">
        <v>55</v>
      </c>
      <c r="E35" t="s">
        <v>1</v>
      </c>
      <c r="F35">
        <v>3.719136666666667</v>
      </c>
      <c r="G35">
        <v>8.4540563886131697</v>
      </c>
      <c r="H35">
        <v>8.8235114023699506</v>
      </c>
      <c r="I35">
        <v>4.40090552104959</v>
      </c>
      <c r="J35">
        <v>15.7625181717932</v>
      </c>
      <c r="N35" s="292"/>
      <c r="O35" s="292"/>
      <c r="P35" s="292"/>
      <c r="Q35" s="292"/>
      <c r="R35" s="292"/>
    </row>
    <row r="36" spans="1:18" x14ac:dyDescent="0.25">
      <c r="A36" t="s">
        <v>329</v>
      </c>
      <c r="B36" t="s">
        <v>86</v>
      </c>
      <c r="C36" t="s">
        <v>297</v>
      </c>
      <c r="D36" t="s">
        <v>56</v>
      </c>
      <c r="E36" t="s">
        <v>1</v>
      </c>
      <c r="F36">
        <v>2.3683133333333335</v>
      </c>
      <c r="G36">
        <v>5.5998202998155699</v>
      </c>
      <c r="H36">
        <v>5.8199839207991504</v>
      </c>
      <c r="I36">
        <v>2.30225473321291</v>
      </c>
      <c r="J36">
        <v>12.017272958605201</v>
      </c>
      <c r="N36" s="292"/>
      <c r="O36" s="292"/>
      <c r="P36" s="292"/>
      <c r="Q36" s="292"/>
      <c r="R36" s="292"/>
    </row>
    <row r="37" spans="1:18" x14ac:dyDescent="0.25">
      <c r="A37" t="s">
        <v>330</v>
      </c>
      <c r="B37" t="s">
        <v>86</v>
      </c>
      <c r="C37" t="s">
        <v>297</v>
      </c>
      <c r="D37" t="s">
        <v>57</v>
      </c>
      <c r="E37" t="s">
        <v>1</v>
      </c>
      <c r="F37">
        <v>7.771606666666667</v>
      </c>
      <c r="G37">
        <v>11.5508533775917</v>
      </c>
      <c r="H37">
        <v>12.572517298957401</v>
      </c>
      <c r="I37">
        <v>7.95259712909853</v>
      </c>
      <c r="J37">
        <v>18.872448793417</v>
      </c>
      <c r="N37" s="292"/>
      <c r="O37" s="292"/>
      <c r="P37" s="292"/>
      <c r="Q37" s="292"/>
      <c r="R37" s="292"/>
    </row>
    <row r="38" spans="1:18" x14ac:dyDescent="0.25">
      <c r="A38" t="s">
        <v>331</v>
      </c>
      <c r="B38" t="s">
        <v>86</v>
      </c>
      <c r="C38" t="s">
        <v>131</v>
      </c>
      <c r="D38" t="s">
        <v>5</v>
      </c>
      <c r="E38" t="s">
        <v>1</v>
      </c>
      <c r="F38">
        <v>204.06760333333332</v>
      </c>
      <c r="G38">
        <v>14.1952171937098</v>
      </c>
      <c r="H38">
        <v>15.0138080436856</v>
      </c>
      <c r="I38">
        <v>13.840106097267499</v>
      </c>
      <c r="J38">
        <v>16.259933434840999</v>
      </c>
      <c r="N38" s="292"/>
      <c r="O38" s="292"/>
      <c r="P38" s="292"/>
      <c r="Q38" s="292"/>
      <c r="R38" s="292"/>
    </row>
    <row r="39" spans="1:18" x14ac:dyDescent="0.25">
      <c r="A39" t="s">
        <v>332</v>
      </c>
      <c r="B39" t="s">
        <v>86</v>
      </c>
      <c r="C39" t="s">
        <v>131</v>
      </c>
      <c r="D39" t="s">
        <v>122</v>
      </c>
      <c r="E39" t="s">
        <v>1</v>
      </c>
      <c r="F39">
        <v>22.958166666666667</v>
      </c>
      <c r="G39">
        <v>8.0154386324253206</v>
      </c>
      <c r="H39">
        <v>8.3263602700075392</v>
      </c>
      <c r="I39">
        <v>6.46768096615211</v>
      </c>
      <c r="J39">
        <v>10.550553946953601</v>
      </c>
      <c r="N39" s="292"/>
      <c r="O39" s="292"/>
      <c r="P39" s="292"/>
      <c r="Q39" s="292"/>
      <c r="R39" s="292"/>
    </row>
    <row r="40" spans="1:18" x14ac:dyDescent="0.25">
      <c r="A40" t="s">
        <v>333</v>
      </c>
      <c r="B40" t="s">
        <v>86</v>
      </c>
      <c r="C40" t="s">
        <v>131</v>
      </c>
      <c r="D40" t="s">
        <v>123</v>
      </c>
      <c r="E40" t="s">
        <v>1</v>
      </c>
      <c r="F40">
        <v>30.039786666666668</v>
      </c>
      <c r="G40">
        <v>10.282058069168199</v>
      </c>
      <c r="H40">
        <v>10.5399340511097</v>
      </c>
      <c r="I40">
        <v>8.4623998188515994</v>
      </c>
      <c r="J40">
        <v>12.9701295579848</v>
      </c>
      <c r="N40" s="292"/>
      <c r="O40" s="292"/>
      <c r="P40" s="292"/>
      <c r="Q40" s="292"/>
      <c r="R40" s="292"/>
    </row>
    <row r="41" spans="1:18" x14ac:dyDescent="0.25">
      <c r="A41" t="s">
        <v>334</v>
      </c>
      <c r="B41" t="s">
        <v>86</v>
      </c>
      <c r="C41" t="s">
        <v>131</v>
      </c>
      <c r="D41" t="s">
        <v>124</v>
      </c>
      <c r="E41" t="s">
        <v>1</v>
      </c>
      <c r="F41">
        <v>37.852203333333335</v>
      </c>
      <c r="G41">
        <v>12.811105018998401</v>
      </c>
      <c r="H41">
        <v>13.069992021742401</v>
      </c>
      <c r="I41">
        <v>10.768892273086401</v>
      </c>
      <c r="J41">
        <v>15.7157403885411</v>
      </c>
      <c r="N41" s="292"/>
      <c r="O41" s="292"/>
      <c r="P41" s="292"/>
      <c r="Q41" s="292"/>
      <c r="R41" s="292"/>
    </row>
    <row r="42" spans="1:18" x14ac:dyDescent="0.25">
      <c r="A42" t="s">
        <v>335</v>
      </c>
      <c r="B42" t="s">
        <v>86</v>
      </c>
      <c r="C42" t="s">
        <v>131</v>
      </c>
      <c r="D42" t="s">
        <v>125</v>
      </c>
      <c r="E42" t="s">
        <v>1</v>
      </c>
      <c r="F42">
        <v>46.623809999999999</v>
      </c>
      <c r="G42">
        <v>16.178187256525799</v>
      </c>
      <c r="H42">
        <v>17.750260072530899</v>
      </c>
      <c r="I42">
        <v>14.8920585464959</v>
      </c>
      <c r="J42">
        <v>20.991209044739801</v>
      </c>
      <c r="N42" s="292"/>
      <c r="O42" s="292"/>
      <c r="P42" s="292"/>
      <c r="Q42" s="292"/>
      <c r="R42" s="292"/>
    </row>
    <row r="43" spans="1:18" x14ac:dyDescent="0.25">
      <c r="A43" t="s">
        <v>336</v>
      </c>
      <c r="B43" t="s">
        <v>86</v>
      </c>
      <c r="C43" t="s">
        <v>131</v>
      </c>
      <c r="D43" t="s">
        <v>126</v>
      </c>
      <c r="E43" t="s">
        <v>1</v>
      </c>
      <c r="F43">
        <v>66.593636666666669</v>
      </c>
      <c r="G43">
        <v>24.1855260370323</v>
      </c>
      <c r="H43">
        <v>27.679178131616801</v>
      </c>
      <c r="I43">
        <v>23.9529591373336</v>
      </c>
      <c r="J43">
        <v>31.818145489660601</v>
      </c>
      <c r="N43" s="292"/>
      <c r="O43" s="292"/>
      <c r="P43" s="292"/>
      <c r="Q43" s="292"/>
      <c r="R43" s="292"/>
    </row>
    <row r="44" spans="1:18" x14ac:dyDescent="0.25">
      <c r="A44" t="s">
        <v>337</v>
      </c>
      <c r="B44" t="s">
        <v>86</v>
      </c>
      <c r="C44" t="s">
        <v>131</v>
      </c>
      <c r="D44" t="s">
        <v>6</v>
      </c>
      <c r="E44" t="s">
        <v>1</v>
      </c>
      <c r="F44">
        <v>54.126213333333332</v>
      </c>
      <c r="G44">
        <v>16.5768777263822</v>
      </c>
      <c r="H44">
        <v>16.768334703339399</v>
      </c>
      <c r="I44">
        <v>14.280440275626001</v>
      </c>
      <c r="J44">
        <v>19.563876274563899</v>
      </c>
      <c r="N44" s="292"/>
      <c r="O44" s="292"/>
      <c r="P44" s="292"/>
      <c r="Q44" s="292"/>
      <c r="R44" s="292"/>
    </row>
    <row r="45" spans="1:18" x14ac:dyDescent="0.25">
      <c r="A45" t="s">
        <v>338</v>
      </c>
      <c r="B45" t="s">
        <v>86</v>
      </c>
      <c r="C45" t="s">
        <v>131</v>
      </c>
      <c r="D45" t="s">
        <v>37</v>
      </c>
      <c r="E45" t="s">
        <v>1</v>
      </c>
      <c r="F45">
        <v>5.7307966666666665</v>
      </c>
      <c r="G45">
        <v>17.110090464864001</v>
      </c>
      <c r="H45">
        <v>16.945002636374401</v>
      </c>
      <c r="I45">
        <v>9.8722383316668605</v>
      </c>
      <c r="J45">
        <v>27.1012765889303</v>
      </c>
      <c r="N45" s="292"/>
      <c r="O45" s="292"/>
      <c r="P45" s="292"/>
      <c r="Q45" s="292"/>
      <c r="R45" s="292"/>
    </row>
    <row r="46" spans="1:18" x14ac:dyDescent="0.25">
      <c r="A46" t="s">
        <v>339</v>
      </c>
      <c r="B46" t="s">
        <v>86</v>
      </c>
      <c r="C46" t="s">
        <v>131</v>
      </c>
      <c r="D46" t="s">
        <v>38</v>
      </c>
      <c r="E46" t="s">
        <v>1</v>
      </c>
      <c r="F46">
        <v>7.4441033333333335</v>
      </c>
      <c r="G46">
        <v>13.0093147078013</v>
      </c>
      <c r="H46">
        <v>13.3323868252239</v>
      </c>
      <c r="I46">
        <v>8.3710693977980295</v>
      </c>
      <c r="J46">
        <v>20.144208546759</v>
      </c>
      <c r="N46" s="292"/>
      <c r="O46" s="292"/>
      <c r="P46" s="292"/>
      <c r="Q46" s="292"/>
      <c r="R46" s="292"/>
    </row>
    <row r="47" spans="1:18" x14ac:dyDescent="0.25">
      <c r="A47" t="s">
        <v>340</v>
      </c>
      <c r="B47" t="s">
        <v>86</v>
      </c>
      <c r="C47" t="s">
        <v>131</v>
      </c>
      <c r="D47" t="s">
        <v>39</v>
      </c>
      <c r="E47" t="s">
        <v>1</v>
      </c>
      <c r="F47">
        <v>10.835736666666667</v>
      </c>
      <c r="G47">
        <v>20.203487902348702</v>
      </c>
      <c r="H47">
        <v>20.856980319851601</v>
      </c>
      <c r="I47">
        <v>14.287221975534999</v>
      </c>
      <c r="J47">
        <v>29.396291921226499</v>
      </c>
      <c r="N47" s="292"/>
      <c r="O47" s="292"/>
      <c r="P47" s="292"/>
      <c r="Q47" s="292"/>
      <c r="R47" s="292"/>
    </row>
    <row r="48" spans="1:18" x14ac:dyDescent="0.25">
      <c r="A48" t="s">
        <v>341</v>
      </c>
      <c r="B48" t="s">
        <v>86</v>
      </c>
      <c r="C48" t="s">
        <v>131</v>
      </c>
      <c r="D48" t="s">
        <v>40</v>
      </c>
      <c r="E48" t="s">
        <v>1</v>
      </c>
      <c r="F48">
        <v>7.4324433333333326</v>
      </c>
      <c r="G48">
        <v>16.400039717856099</v>
      </c>
      <c r="H48">
        <v>16.217290749889401</v>
      </c>
      <c r="I48">
        <v>10.1784910801794</v>
      </c>
      <c r="J48">
        <v>24.510565636851702</v>
      </c>
      <c r="N48" s="292"/>
      <c r="O48" s="292"/>
      <c r="P48" s="292"/>
      <c r="Q48" s="292"/>
      <c r="R48" s="292"/>
    </row>
    <row r="49" spans="1:18" x14ac:dyDescent="0.25">
      <c r="A49" t="s">
        <v>342</v>
      </c>
      <c r="B49" t="s">
        <v>86</v>
      </c>
      <c r="C49" t="s">
        <v>131</v>
      </c>
      <c r="D49" t="s">
        <v>41</v>
      </c>
      <c r="E49" t="s">
        <v>1</v>
      </c>
      <c r="F49">
        <v>10.835736666666667</v>
      </c>
      <c r="G49">
        <v>14.750526363553901</v>
      </c>
      <c r="H49">
        <v>14.383176756029</v>
      </c>
      <c r="I49">
        <v>9.8461388972999302</v>
      </c>
      <c r="J49">
        <v>20.2803769257184</v>
      </c>
      <c r="N49" s="292"/>
      <c r="O49" s="292"/>
      <c r="P49" s="292"/>
      <c r="Q49" s="292"/>
      <c r="R49" s="292"/>
    </row>
    <row r="50" spans="1:18" x14ac:dyDescent="0.25">
      <c r="A50" t="s">
        <v>343</v>
      </c>
      <c r="B50" t="s">
        <v>86</v>
      </c>
      <c r="C50" t="s">
        <v>131</v>
      </c>
      <c r="D50" t="s">
        <v>42</v>
      </c>
      <c r="E50" t="s">
        <v>1</v>
      </c>
      <c r="F50">
        <v>11.847396666666667</v>
      </c>
      <c r="G50">
        <v>18.690086555956398</v>
      </c>
      <c r="H50">
        <v>19.199909014454999</v>
      </c>
      <c r="I50">
        <v>13.3779373289525</v>
      </c>
      <c r="J50">
        <v>26.680301411623699</v>
      </c>
      <c r="N50" s="292"/>
      <c r="O50" s="292"/>
      <c r="P50" s="292"/>
      <c r="Q50" s="292"/>
      <c r="R50" s="292"/>
    </row>
    <row r="51" spans="1:18" x14ac:dyDescent="0.25">
      <c r="A51" t="s">
        <v>344</v>
      </c>
      <c r="B51" t="s">
        <v>86</v>
      </c>
      <c r="C51" t="s">
        <v>131</v>
      </c>
      <c r="D51" t="s">
        <v>102</v>
      </c>
      <c r="E51" t="s">
        <v>1</v>
      </c>
      <c r="F51">
        <v>4.7249666666666661</v>
      </c>
      <c r="G51">
        <v>7.38753153078029</v>
      </c>
      <c r="H51">
        <v>7.2948788683952497</v>
      </c>
      <c r="I51">
        <v>3.9769745428098799</v>
      </c>
      <c r="J51">
        <v>12.2395807004006</v>
      </c>
      <c r="N51" s="292"/>
      <c r="O51" s="292"/>
      <c r="P51" s="292"/>
      <c r="Q51" s="292"/>
      <c r="R51" s="292"/>
    </row>
    <row r="52" spans="1:18" x14ac:dyDescent="0.25">
      <c r="A52" t="s">
        <v>345</v>
      </c>
      <c r="B52" t="s">
        <v>86</v>
      </c>
      <c r="C52" t="s">
        <v>131</v>
      </c>
      <c r="D52" t="s">
        <v>103</v>
      </c>
      <c r="E52" t="s">
        <v>1</v>
      </c>
      <c r="F52">
        <v>21.940676666666665</v>
      </c>
      <c r="G52">
        <v>12.2548053292423</v>
      </c>
      <c r="H52">
        <v>12.6554539586265</v>
      </c>
      <c r="I52">
        <v>9.6865862053128797</v>
      </c>
      <c r="J52">
        <v>16.222926656332898</v>
      </c>
      <c r="N52" s="292"/>
      <c r="O52" s="292"/>
      <c r="P52" s="292"/>
      <c r="Q52" s="292"/>
      <c r="R52" s="292"/>
    </row>
    <row r="53" spans="1:18" x14ac:dyDescent="0.25">
      <c r="A53" t="s">
        <v>346</v>
      </c>
      <c r="B53" t="s">
        <v>86</v>
      </c>
      <c r="C53" t="s">
        <v>131</v>
      </c>
      <c r="D53" t="s">
        <v>43</v>
      </c>
      <c r="E53" t="s">
        <v>1</v>
      </c>
      <c r="F53">
        <v>3.7133066666666665</v>
      </c>
      <c r="G53">
        <v>10.017463243559201</v>
      </c>
      <c r="H53">
        <v>10.0711037978372</v>
      </c>
      <c r="I53">
        <v>5.0208074227132</v>
      </c>
      <c r="J53">
        <v>17.997787895727601</v>
      </c>
      <c r="N53" s="292"/>
      <c r="O53" s="292"/>
      <c r="P53" s="292"/>
      <c r="Q53" s="292"/>
      <c r="R53" s="292"/>
    </row>
    <row r="54" spans="1:18" x14ac:dyDescent="0.25">
      <c r="A54" t="s">
        <v>347</v>
      </c>
      <c r="B54" t="s">
        <v>86</v>
      </c>
      <c r="C54" t="s">
        <v>131</v>
      </c>
      <c r="D54" t="s">
        <v>44</v>
      </c>
      <c r="E54" t="s">
        <v>1</v>
      </c>
      <c r="F54">
        <v>6.0757900000000005</v>
      </c>
      <c r="G54">
        <v>10.813066536946501</v>
      </c>
      <c r="H54">
        <v>10.4512958352843</v>
      </c>
      <c r="I54">
        <v>6.1803035563010296</v>
      </c>
      <c r="J54">
        <v>16.519955926195301</v>
      </c>
      <c r="N54" s="292"/>
      <c r="O54" s="292"/>
      <c r="P54" s="292"/>
      <c r="Q54" s="292"/>
      <c r="R54" s="292"/>
    </row>
    <row r="55" spans="1:18" x14ac:dyDescent="0.25">
      <c r="A55" t="s">
        <v>348</v>
      </c>
      <c r="B55" t="s">
        <v>86</v>
      </c>
      <c r="C55" t="s">
        <v>131</v>
      </c>
      <c r="D55" t="s">
        <v>45</v>
      </c>
      <c r="E55" t="s">
        <v>1</v>
      </c>
      <c r="F55">
        <v>12.151580000000001</v>
      </c>
      <c r="G55">
        <v>14.166037794504501</v>
      </c>
      <c r="H55">
        <v>15.3793932367201</v>
      </c>
      <c r="I55">
        <v>10.4245745907327</v>
      </c>
      <c r="J55">
        <v>21.7253563764584</v>
      </c>
      <c r="N55" s="292"/>
      <c r="O55" s="292"/>
      <c r="P55" s="292"/>
      <c r="Q55" s="292"/>
      <c r="R55" s="292"/>
    </row>
    <row r="56" spans="1:18" x14ac:dyDescent="0.25">
      <c r="A56" t="s">
        <v>349</v>
      </c>
      <c r="B56" t="s">
        <v>86</v>
      </c>
      <c r="C56" t="s">
        <v>131</v>
      </c>
      <c r="D56" t="s">
        <v>18</v>
      </c>
      <c r="E56" t="s">
        <v>1</v>
      </c>
      <c r="F56">
        <v>38.454740000000001</v>
      </c>
      <c r="G56">
        <v>15.9028522354297</v>
      </c>
      <c r="H56">
        <v>17.0673690979249</v>
      </c>
      <c r="I56">
        <v>14.082995785327901</v>
      </c>
      <c r="J56">
        <v>20.494940004261199</v>
      </c>
      <c r="N56" s="292"/>
      <c r="O56" s="292"/>
      <c r="P56" s="292"/>
      <c r="Q56" s="292"/>
      <c r="R56" s="292"/>
    </row>
    <row r="57" spans="1:18" x14ac:dyDescent="0.25">
      <c r="A57" t="s">
        <v>350</v>
      </c>
      <c r="B57" t="s">
        <v>86</v>
      </c>
      <c r="C57" t="s">
        <v>131</v>
      </c>
      <c r="D57" t="s">
        <v>46</v>
      </c>
      <c r="E57" t="s">
        <v>1</v>
      </c>
      <c r="F57">
        <v>17.870716666666667</v>
      </c>
      <c r="G57">
        <v>16.087328998340599</v>
      </c>
      <c r="H57">
        <v>17.519255510097</v>
      </c>
      <c r="I57">
        <v>13.135178596193599</v>
      </c>
      <c r="J57">
        <v>22.8937930111267</v>
      </c>
      <c r="N57" s="292"/>
      <c r="O57" s="292"/>
      <c r="P57" s="292"/>
      <c r="Q57" s="292"/>
      <c r="R57" s="292"/>
    </row>
    <row r="58" spans="1:18" x14ac:dyDescent="0.25">
      <c r="A58" t="s">
        <v>351</v>
      </c>
      <c r="B58" t="s">
        <v>86</v>
      </c>
      <c r="C58" t="s">
        <v>131</v>
      </c>
      <c r="D58" t="s">
        <v>47</v>
      </c>
      <c r="E58" t="s">
        <v>1</v>
      </c>
      <c r="F58">
        <v>9.7774366666666666</v>
      </c>
      <c r="G58">
        <v>14.733339025958401</v>
      </c>
      <c r="H58">
        <v>15.522693222092199</v>
      </c>
      <c r="I58">
        <v>10.397962862084601</v>
      </c>
      <c r="J58">
        <v>22.2774982332379</v>
      </c>
      <c r="N58" s="292"/>
      <c r="O58" s="292"/>
      <c r="P58" s="292"/>
      <c r="Q58" s="292"/>
      <c r="R58" s="292"/>
    </row>
    <row r="59" spans="1:18" x14ac:dyDescent="0.25">
      <c r="A59" t="s">
        <v>352</v>
      </c>
      <c r="B59" t="s">
        <v>86</v>
      </c>
      <c r="C59" t="s">
        <v>131</v>
      </c>
      <c r="D59" t="s">
        <v>48</v>
      </c>
      <c r="E59" t="s">
        <v>1</v>
      </c>
      <c r="F59">
        <v>10.806586666666666</v>
      </c>
      <c r="G59">
        <v>16.7903214111846</v>
      </c>
      <c r="H59">
        <v>17.738460196257101</v>
      </c>
      <c r="I59">
        <v>12.1167447657831</v>
      </c>
      <c r="J59">
        <v>25.048123446689299</v>
      </c>
      <c r="N59" s="292"/>
      <c r="O59" s="292"/>
      <c r="P59" s="292"/>
      <c r="Q59" s="292"/>
      <c r="R59" s="292"/>
    </row>
    <row r="60" spans="1:18" x14ac:dyDescent="0.25">
      <c r="A60" t="s">
        <v>353</v>
      </c>
      <c r="B60" t="s">
        <v>86</v>
      </c>
      <c r="C60" t="s">
        <v>131</v>
      </c>
      <c r="D60" t="s">
        <v>104</v>
      </c>
      <c r="E60" t="s">
        <v>1</v>
      </c>
      <c r="F60">
        <v>32.068936666666666</v>
      </c>
      <c r="G60">
        <v>15.047526170988499</v>
      </c>
      <c r="H60">
        <v>18.2644837436317</v>
      </c>
      <c r="I60">
        <v>14.760397723509699</v>
      </c>
      <c r="J60">
        <v>22.342634505082799</v>
      </c>
      <c r="N60" s="292"/>
      <c r="O60" s="292"/>
      <c r="P60" s="292"/>
      <c r="Q60" s="292"/>
      <c r="R60" s="292"/>
    </row>
    <row r="61" spans="1:18" x14ac:dyDescent="0.25">
      <c r="A61" t="s">
        <v>354</v>
      </c>
      <c r="B61" t="s">
        <v>86</v>
      </c>
      <c r="C61" t="s">
        <v>131</v>
      </c>
      <c r="D61" t="s">
        <v>49</v>
      </c>
      <c r="E61" t="s">
        <v>1</v>
      </c>
      <c r="F61">
        <v>8.1049400000000009</v>
      </c>
      <c r="G61">
        <v>13.7531929816623</v>
      </c>
      <c r="H61">
        <v>14.394112352346699</v>
      </c>
      <c r="I61">
        <v>9.2242002767608202</v>
      </c>
      <c r="J61">
        <v>21.3982453596449</v>
      </c>
      <c r="N61" s="292"/>
      <c r="O61" s="292"/>
      <c r="P61" s="292"/>
      <c r="Q61" s="292"/>
      <c r="R61" s="292"/>
    </row>
    <row r="62" spans="1:18" x14ac:dyDescent="0.25">
      <c r="A62" t="s">
        <v>355</v>
      </c>
      <c r="B62" t="s">
        <v>86</v>
      </c>
      <c r="C62" t="s">
        <v>131</v>
      </c>
      <c r="D62" t="s">
        <v>50</v>
      </c>
      <c r="E62" t="s">
        <v>1</v>
      </c>
      <c r="F62">
        <v>23.96399666666667</v>
      </c>
      <c r="G62">
        <v>15.5422313694037</v>
      </c>
      <c r="H62">
        <v>20.231126118313099</v>
      </c>
      <c r="I62">
        <v>15.763026015715999</v>
      </c>
      <c r="J62">
        <v>25.557412567406899</v>
      </c>
      <c r="N62" s="292"/>
      <c r="O62" s="292"/>
      <c r="P62" s="292"/>
      <c r="Q62" s="292"/>
      <c r="R62" s="292"/>
    </row>
    <row r="63" spans="1:18" x14ac:dyDescent="0.25">
      <c r="A63" t="s">
        <v>356</v>
      </c>
      <c r="B63" t="s">
        <v>86</v>
      </c>
      <c r="C63" t="s">
        <v>131</v>
      </c>
      <c r="D63" t="s">
        <v>105</v>
      </c>
      <c r="E63" t="s">
        <v>1</v>
      </c>
      <c r="F63">
        <v>22.981486666666669</v>
      </c>
      <c r="G63">
        <v>16.314006563987</v>
      </c>
      <c r="H63">
        <v>17.4916769021983</v>
      </c>
      <c r="I63">
        <v>13.585168811356199</v>
      </c>
      <c r="J63">
        <v>22.1659812749742</v>
      </c>
      <c r="N63" s="292"/>
      <c r="O63" s="292"/>
      <c r="P63" s="292"/>
      <c r="Q63" s="292"/>
      <c r="R63" s="292"/>
    </row>
    <row r="64" spans="1:18" x14ac:dyDescent="0.25">
      <c r="A64" t="s">
        <v>357</v>
      </c>
      <c r="B64" t="s">
        <v>86</v>
      </c>
      <c r="C64" t="s">
        <v>131</v>
      </c>
      <c r="D64" t="s">
        <v>51</v>
      </c>
      <c r="E64" t="s">
        <v>1</v>
      </c>
      <c r="F64">
        <v>16.566533333333332</v>
      </c>
      <c r="G64">
        <v>14.5727823975792</v>
      </c>
      <c r="H64">
        <v>15.5841651658038</v>
      </c>
      <c r="I64">
        <v>11.5311443569513</v>
      </c>
      <c r="J64">
        <v>20.592440573745002</v>
      </c>
      <c r="N64" s="292"/>
      <c r="O64" s="292"/>
      <c r="P64" s="292"/>
      <c r="Q64" s="292"/>
      <c r="R64" s="292"/>
    </row>
    <row r="65" spans="1:18" x14ac:dyDescent="0.25">
      <c r="A65" t="s">
        <v>358</v>
      </c>
      <c r="B65" t="s">
        <v>86</v>
      </c>
      <c r="C65" t="s">
        <v>131</v>
      </c>
      <c r="D65" t="s">
        <v>52</v>
      </c>
      <c r="E65" t="s">
        <v>1</v>
      </c>
      <c r="F65">
        <v>6.4149533333333331</v>
      </c>
      <c r="G65">
        <v>23.594507448047601</v>
      </c>
      <c r="H65">
        <v>25.315463825343201</v>
      </c>
      <c r="I65">
        <v>15.2232046622547</v>
      </c>
      <c r="J65">
        <v>39.519639840068699</v>
      </c>
      <c r="N65" s="292"/>
      <c r="O65" s="292"/>
      <c r="P65" s="292"/>
      <c r="Q65" s="292"/>
      <c r="R65" s="292"/>
    </row>
    <row r="66" spans="1:18" x14ac:dyDescent="0.25">
      <c r="A66" t="s">
        <v>359</v>
      </c>
      <c r="B66" t="s">
        <v>86</v>
      </c>
      <c r="C66" t="s">
        <v>131</v>
      </c>
      <c r="D66" t="s">
        <v>106</v>
      </c>
      <c r="E66" t="s">
        <v>1</v>
      </c>
      <c r="F66">
        <v>29.770583333333335</v>
      </c>
      <c r="G66">
        <v>10.9342135870031</v>
      </c>
      <c r="H66">
        <v>11.296485312737399</v>
      </c>
      <c r="I66">
        <v>9.0620827107669104</v>
      </c>
      <c r="J66">
        <v>13.9120400245083</v>
      </c>
      <c r="N66" s="292"/>
      <c r="O66" s="292"/>
      <c r="P66" s="292"/>
      <c r="Q66" s="292"/>
      <c r="R66" s="292"/>
    </row>
    <row r="67" spans="1:18" x14ac:dyDescent="0.25">
      <c r="A67" t="s">
        <v>360</v>
      </c>
      <c r="B67" t="s">
        <v>86</v>
      </c>
      <c r="C67" t="s">
        <v>131</v>
      </c>
      <c r="D67" t="s">
        <v>53</v>
      </c>
      <c r="E67" t="s">
        <v>1</v>
      </c>
      <c r="F67">
        <v>10.479083333333334</v>
      </c>
      <c r="G67">
        <v>12.451086396869499</v>
      </c>
      <c r="H67">
        <v>13.2514508317573</v>
      </c>
      <c r="I67">
        <v>8.99235057441844</v>
      </c>
      <c r="J67">
        <v>18.812193627693201</v>
      </c>
      <c r="N67" s="292"/>
      <c r="O67" s="292"/>
      <c r="P67" s="292"/>
      <c r="Q67" s="292"/>
      <c r="R67" s="292"/>
    </row>
    <row r="68" spans="1:18" x14ac:dyDescent="0.25">
      <c r="A68" t="s">
        <v>361</v>
      </c>
      <c r="B68" t="s">
        <v>86</v>
      </c>
      <c r="C68" t="s">
        <v>131</v>
      </c>
      <c r="D68" t="s">
        <v>54</v>
      </c>
      <c r="E68" t="s">
        <v>1</v>
      </c>
      <c r="F68">
        <v>4.7482866666666661</v>
      </c>
      <c r="G68">
        <v>14.125919755657399</v>
      </c>
      <c r="H68">
        <v>13.7996659062992</v>
      </c>
      <c r="I68">
        <v>7.5665669082337104</v>
      </c>
      <c r="J68">
        <v>23.079682211778799</v>
      </c>
      <c r="N68" s="292"/>
      <c r="O68" s="292"/>
      <c r="P68" s="292"/>
      <c r="Q68" s="292"/>
      <c r="R68" s="292"/>
    </row>
    <row r="69" spans="1:18" x14ac:dyDescent="0.25">
      <c r="A69" t="s">
        <v>362</v>
      </c>
      <c r="B69" t="s">
        <v>86</v>
      </c>
      <c r="C69" t="s">
        <v>131</v>
      </c>
      <c r="D69" t="s">
        <v>55</v>
      </c>
      <c r="E69" t="s">
        <v>1</v>
      </c>
      <c r="F69">
        <v>4.3974633333333335</v>
      </c>
      <c r="G69">
        <v>9.9906775617772503</v>
      </c>
      <c r="H69">
        <v>10.370004989120799</v>
      </c>
      <c r="I69">
        <v>5.5134262298474699</v>
      </c>
      <c r="J69">
        <v>17.715610833204501</v>
      </c>
      <c r="N69" s="292"/>
      <c r="O69" s="292"/>
      <c r="P69" s="292"/>
      <c r="Q69" s="292"/>
      <c r="R69" s="292"/>
    </row>
    <row r="70" spans="1:18" x14ac:dyDescent="0.25">
      <c r="A70" t="s">
        <v>363</v>
      </c>
      <c r="B70" t="s">
        <v>86</v>
      </c>
      <c r="C70" t="s">
        <v>131</v>
      </c>
      <c r="D70" t="s">
        <v>56</v>
      </c>
      <c r="E70" t="s">
        <v>1</v>
      </c>
      <c r="F70">
        <v>2.3741433333333331</v>
      </c>
      <c r="G70">
        <v>5.53417664472917</v>
      </c>
      <c r="H70">
        <v>5.1737508404311203</v>
      </c>
      <c r="I70">
        <v>2.0913795138694602</v>
      </c>
      <c r="J70">
        <v>10.600223067677</v>
      </c>
      <c r="N70" s="292"/>
      <c r="O70" s="292"/>
      <c r="P70" s="292"/>
      <c r="Q70" s="292"/>
      <c r="R70" s="292"/>
    </row>
    <row r="71" spans="1:18" x14ac:dyDescent="0.25">
      <c r="A71" t="s">
        <v>364</v>
      </c>
      <c r="B71" t="s">
        <v>86</v>
      </c>
      <c r="C71" t="s">
        <v>131</v>
      </c>
      <c r="D71" t="s">
        <v>57</v>
      </c>
      <c r="E71" t="s">
        <v>1</v>
      </c>
      <c r="F71">
        <v>7.771606666666667</v>
      </c>
      <c r="G71">
        <v>11.5000887854155</v>
      </c>
      <c r="H71">
        <v>12.2396651408105</v>
      </c>
      <c r="I71">
        <v>7.7406278994396498</v>
      </c>
      <c r="J71">
        <v>18.3747552223616</v>
      </c>
      <c r="N71" s="292"/>
      <c r="O71" s="292"/>
      <c r="P71" s="292"/>
      <c r="Q71" s="292"/>
      <c r="R71" s="292"/>
    </row>
    <row r="72" spans="1:18" x14ac:dyDescent="0.25">
      <c r="A72" t="s">
        <v>365</v>
      </c>
      <c r="B72" t="s">
        <v>86</v>
      </c>
      <c r="C72" t="s">
        <v>132</v>
      </c>
      <c r="D72" t="s">
        <v>5</v>
      </c>
      <c r="E72" t="s">
        <v>1</v>
      </c>
      <c r="F72">
        <v>212.62247666666667</v>
      </c>
      <c r="G72">
        <v>14.690649876231999</v>
      </c>
      <c r="H72">
        <v>15.3462415071028</v>
      </c>
      <c r="I72">
        <v>14.173132698083799</v>
      </c>
      <c r="J72">
        <v>16.590217798445199</v>
      </c>
      <c r="N72" s="292"/>
      <c r="O72" s="292"/>
      <c r="P72" s="292"/>
      <c r="Q72" s="292"/>
      <c r="R72" s="292"/>
    </row>
    <row r="73" spans="1:18" x14ac:dyDescent="0.25">
      <c r="A73" t="s">
        <v>366</v>
      </c>
      <c r="B73" t="s">
        <v>86</v>
      </c>
      <c r="C73" t="s">
        <v>132</v>
      </c>
      <c r="D73" t="s">
        <v>122</v>
      </c>
      <c r="E73" t="s">
        <v>1</v>
      </c>
      <c r="F73">
        <v>17.572363333333332</v>
      </c>
      <c r="G73">
        <v>6.1029560220237196</v>
      </c>
      <c r="H73">
        <v>6.2798097075141897</v>
      </c>
      <c r="I73">
        <v>4.6899134887820804</v>
      </c>
      <c r="J73">
        <v>8.2322870622277105</v>
      </c>
      <c r="N73" s="292"/>
      <c r="O73" s="292"/>
      <c r="P73" s="292"/>
      <c r="Q73" s="292"/>
      <c r="R73" s="292"/>
    </row>
    <row r="74" spans="1:18" x14ac:dyDescent="0.25">
      <c r="A74" t="s">
        <v>367</v>
      </c>
      <c r="B74" t="s">
        <v>86</v>
      </c>
      <c r="C74" t="s">
        <v>132</v>
      </c>
      <c r="D74" t="s">
        <v>123</v>
      </c>
      <c r="E74" t="s">
        <v>1</v>
      </c>
      <c r="F74">
        <v>31.41976</v>
      </c>
      <c r="G74">
        <v>10.6698633486376</v>
      </c>
      <c r="H74">
        <v>10.7356848184863</v>
      </c>
      <c r="I74">
        <v>8.6642600010716109</v>
      </c>
      <c r="J74">
        <v>13.150253678268299</v>
      </c>
      <c r="N74" s="292"/>
      <c r="O74" s="292"/>
      <c r="P74" s="292"/>
      <c r="Q74" s="292"/>
      <c r="R74" s="292"/>
    </row>
    <row r="75" spans="1:18" x14ac:dyDescent="0.25">
      <c r="A75" t="s">
        <v>368</v>
      </c>
      <c r="B75" t="s">
        <v>86</v>
      </c>
      <c r="C75" t="s">
        <v>132</v>
      </c>
      <c r="D75" t="s">
        <v>124</v>
      </c>
      <c r="E75" t="s">
        <v>1</v>
      </c>
      <c r="F75">
        <v>39.501380000000005</v>
      </c>
      <c r="G75">
        <v>13.2820309925646</v>
      </c>
      <c r="H75">
        <v>13.672539925343999</v>
      </c>
      <c r="I75">
        <v>11.3107170213461</v>
      </c>
      <c r="J75">
        <v>16.380071632332101</v>
      </c>
      <c r="N75" s="292"/>
      <c r="O75" s="292"/>
      <c r="P75" s="292"/>
      <c r="Q75" s="292"/>
      <c r="R75" s="292"/>
    </row>
    <row r="76" spans="1:18" x14ac:dyDescent="0.25">
      <c r="A76" t="s">
        <v>369</v>
      </c>
      <c r="B76" t="s">
        <v>86</v>
      </c>
      <c r="C76" t="s">
        <v>132</v>
      </c>
      <c r="D76" t="s">
        <v>125</v>
      </c>
      <c r="E76" t="s">
        <v>1</v>
      </c>
      <c r="F76">
        <v>53.442056666666666</v>
      </c>
      <c r="G76">
        <v>18.4079408745732</v>
      </c>
      <c r="H76">
        <v>19.5675622840572</v>
      </c>
      <c r="I76">
        <v>16.6474789010392</v>
      </c>
      <c r="J76">
        <v>22.851191740969899</v>
      </c>
      <c r="N76" s="292"/>
      <c r="O76" s="292"/>
      <c r="P76" s="292"/>
      <c r="Q76" s="292"/>
      <c r="R76" s="292"/>
    </row>
    <row r="77" spans="1:18" x14ac:dyDescent="0.25">
      <c r="A77" t="s">
        <v>370</v>
      </c>
      <c r="B77" t="s">
        <v>86</v>
      </c>
      <c r="C77" t="s">
        <v>132</v>
      </c>
      <c r="D77" t="s">
        <v>126</v>
      </c>
      <c r="E77" t="s">
        <v>1</v>
      </c>
      <c r="F77">
        <v>70.686916666666676</v>
      </c>
      <c r="G77">
        <v>25.500085376764002</v>
      </c>
      <c r="H77">
        <v>29.0922156062474</v>
      </c>
      <c r="I77">
        <v>25.2882452470425</v>
      </c>
      <c r="J77">
        <v>33.3044587675438</v>
      </c>
      <c r="N77" s="292"/>
      <c r="O77" s="292"/>
      <c r="P77" s="292"/>
      <c r="Q77" s="292"/>
      <c r="R77" s="292"/>
    </row>
    <row r="78" spans="1:18" x14ac:dyDescent="0.25">
      <c r="A78" t="s">
        <v>371</v>
      </c>
      <c r="B78" t="s">
        <v>86</v>
      </c>
      <c r="C78" t="s">
        <v>132</v>
      </c>
      <c r="D78" t="s">
        <v>6</v>
      </c>
      <c r="E78" t="s">
        <v>1</v>
      </c>
      <c r="F78">
        <v>55.091233333333328</v>
      </c>
      <c r="G78">
        <v>16.790903226134201</v>
      </c>
      <c r="H78">
        <v>16.9210106210198</v>
      </c>
      <c r="I78">
        <v>14.4274656777836</v>
      </c>
      <c r="J78">
        <v>19.720013318301199</v>
      </c>
      <c r="N78" s="292"/>
      <c r="O78" s="292"/>
      <c r="P78" s="292"/>
      <c r="Q78" s="292"/>
      <c r="R78" s="292"/>
    </row>
    <row r="79" spans="1:18" x14ac:dyDescent="0.25">
      <c r="A79" t="s">
        <v>372</v>
      </c>
      <c r="B79" t="s">
        <v>86</v>
      </c>
      <c r="C79" t="s">
        <v>132</v>
      </c>
      <c r="D79" t="s">
        <v>37</v>
      </c>
      <c r="E79" t="s">
        <v>1</v>
      </c>
      <c r="F79">
        <v>5.3916333333333339</v>
      </c>
      <c r="G79">
        <v>15.9602348413834</v>
      </c>
      <c r="H79">
        <v>15.802844900589999</v>
      </c>
      <c r="I79">
        <v>9.0324946650764897</v>
      </c>
      <c r="J79">
        <v>25.635821990516099</v>
      </c>
      <c r="N79" s="292"/>
      <c r="O79" s="292"/>
      <c r="P79" s="292"/>
      <c r="Q79" s="292"/>
      <c r="R79" s="292"/>
    </row>
    <row r="80" spans="1:18" x14ac:dyDescent="0.25">
      <c r="A80" t="s">
        <v>373</v>
      </c>
      <c r="B80" t="s">
        <v>86</v>
      </c>
      <c r="C80" t="s">
        <v>132</v>
      </c>
      <c r="D80" t="s">
        <v>38</v>
      </c>
      <c r="E80" t="s">
        <v>1</v>
      </c>
      <c r="F80">
        <v>8.1166</v>
      </c>
      <c r="G80">
        <v>14.117381044868701</v>
      </c>
      <c r="H80">
        <v>14.3514051090647</v>
      </c>
      <c r="I80">
        <v>9.2050800002621607</v>
      </c>
      <c r="J80">
        <v>21.3220447927871</v>
      </c>
      <c r="N80" s="292"/>
      <c r="O80" s="292"/>
      <c r="P80" s="292"/>
      <c r="Q80" s="292"/>
      <c r="R80" s="292"/>
    </row>
    <row r="81" spans="1:18" x14ac:dyDescent="0.25">
      <c r="A81" t="s">
        <v>374</v>
      </c>
      <c r="B81" t="s">
        <v>86</v>
      </c>
      <c r="C81" t="s">
        <v>132</v>
      </c>
      <c r="D81" t="s">
        <v>39</v>
      </c>
      <c r="E81" t="s">
        <v>1</v>
      </c>
      <c r="F81">
        <v>11.496573333333332</v>
      </c>
      <c r="G81">
        <v>21.290607734806599</v>
      </c>
      <c r="H81">
        <v>21.542907186535501</v>
      </c>
      <c r="I81">
        <v>14.9204537587277</v>
      </c>
      <c r="J81">
        <v>30.084485355615001</v>
      </c>
      <c r="N81" s="292"/>
      <c r="O81" s="292"/>
      <c r="P81" s="292"/>
      <c r="Q81" s="292"/>
      <c r="R81" s="292"/>
    </row>
    <row r="82" spans="1:18" x14ac:dyDescent="0.25">
      <c r="A82" t="s">
        <v>375</v>
      </c>
      <c r="B82" t="s">
        <v>86</v>
      </c>
      <c r="C82" t="s">
        <v>132</v>
      </c>
      <c r="D82" t="s">
        <v>40</v>
      </c>
      <c r="E82" t="s">
        <v>1</v>
      </c>
      <c r="F82">
        <v>9.4499333333333322</v>
      </c>
      <c r="G82">
        <v>20.800170217761298</v>
      </c>
      <c r="H82">
        <v>20.0988261208614</v>
      </c>
      <c r="I82">
        <v>13.352763324752299</v>
      </c>
      <c r="J82">
        <v>29.033421320731701</v>
      </c>
      <c r="N82" s="292"/>
      <c r="O82" s="292"/>
      <c r="P82" s="292"/>
      <c r="Q82" s="292"/>
      <c r="R82" s="292"/>
    </row>
    <row r="83" spans="1:18" x14ac:dyDescent="0.25">
      <c r="A83" t="s">
        <v>376</v>
      </c>
      <c r="B83" t="s">
        <v>86</v>
      </c>
      <c r="C83" t="s">
        <v>132</v>
      </c>
      <c r="D83" t="s">
        <v>41</v>
      </c>
      <c r="E83" t="s">
        <v>1</v>
      </c>
      <c r="F83">
        <v>10.484913333333333</v>
      </c>
      <c r="G83">
        <v>14.227184527498</v>
      </c>
      <c r="H83">
        <v>13.9648163490515</v>
      </c>
      <c r="I83">
        <v>9.4726334528718095</v>
      </c>
      <c r="J83">
        <v>19.829435842469302</v>
      </c>
      <c r="N83" s="292"/>
      <c r="O83" s="292"/>
      <c r="P83" s="292"/>
      <c r="Q83" s="292"/>
      <c r="R83" s="292"/>
    </row>
    <row r="84" spans="1:18" x14ac:dyDescent="0.25">
      <c r="A84" t="s">
        <v>377</v>
      </c>
      <c r="B84" t="s">
        <v>86</v>
      </c>
      <c r="C84" t="s">
        <v>132</v>
      </c>
      <c r="D84" t="s">
        <v>42</v>
      </c>
      <c r="E84" t="s">
        <v>1</v>
      </c>
      <c r="F84">
        <v>10.151580000000001</v>
      </c>
      <c r="G84">
        <v>15.936629705022</v>
      </c>
      <c r="H84">
        <v>16.402701333807801</v>
      </c>
      <c r="I84">
        <v>11.0689555450633</v>
      </c>
      <c r="J84">
        <v>23.396609892613501</v>
      </c>
      <c r="N84" s="292"/>
      <c r="O84" s="292"/>
      <c r="P84" s="292"/>
      <c r="Q84" s="292"/>
      <c r="R84" s="292"/>
    </row>
    <row r="85" spans="1:18" x14ac:dyDescent="0.25">
      <c r="A85" t="s">
        <v>378</v>
      </c>
      <c r="B85" t="s">
        <v>86</v>
      </c>
      <c r="C85" t="s">
        <v>132</v>
      </c>
      <c r="D85" t="s">
        <v>102</v>
      </c>
      <c r="E85" t="s">
        <v>1</v>
      </c>
      <c r="F85">
        <v>5.0641299999999996</v>
      </c>
      <c r="G85">
        <v>7.8636780074224797</v>
      </c>
      <c r="H85">
        <v>8.0285296305716596</v>
      </c>
      <c r="I85">
        <v>4.4785607328557804</v>
      </c>
      <c r="J85">
        <v>13.2467603292378</v>
      </c>
      <c r="N85" s="292"/>
      <c r="O85" s="292"/>
      <c r="P85" s="292"/>
      <c r="Q85" s="292"/>
      <c r="R85" s="292"/>
    </row>
    <row r="86" spans="1:18" x14ac:dyDescent="0.25">
      <c r="A86" t="s">
        <v>379</v>
      </c>
      <c r="B86" t="s">
        <v>86</v>
      </c>
      <c r="C86" t="s">
        <v>132</v>
      </c>
      <c r="D86" t="s">
        <v>103</v>
      </c>
      <c r="E86" t="s">
        <v>1</v>
      </c>
      <c r="F86">
        <v>28.051446666666667</v>
      </c>
      <c r="G86">
        <v>15.5523123977786</v>
      </c>
      <c r="H86">
        <v>15.3685981282781</v>
      </c>
      <c r="I86">
        <v>12.246501709277601</v>
      </c>
      <c r="J86">
        <v>19.040817248983199</v>
      </c>
      <c r="N86" s="292"/>
      <c r="O86" s="292"/>
      <c r="P86" s="292"/>
      <c r="Q86" s="292"/>
      <c r="R86" s="292"/>
    </row>
    <row r="87" spans="1:18" x14ac:dyDescent="0.25">
      <c r="A87" t="s">
        <v>380</v>
      </c>
      <c r="B87" t="s">
        <v>86</v>
      </c>
      <c r="C87" t="s">
        <v>132</v>
      </c>
      <c r="D87" t="s">
        <v>43</v>
      </c>
      <c r="E87" t="s">
        <v>1</v>
      </c>
      <c r="F87">
        <v>3.719136666666667</v>
      </c>
      <c r="G87">
        <v>10.017157016779899</v>
      </c>
      <c r="H87">
        <v>10.274947706209099</v>
      </c>
      <c r="I87">
        <v>5.1247658872930897</v>
      </c>
      <c r="J87">
        <v>18.355510945217201</v>
      </c>
      <c r="N87" s="292"/>
      <c r="O87" s="292"/>
      <c r="P87" s="292"/>
      <c r="Q87" s="292"/>
      <c r="R87" s="292"/>
    </row>
    <row r="88" spans="1:18" x14ac:dyDescent="0.25">
      <c r="A88" t="s">
        <v>381</v>
      </c>
      <c r="B88" t="s">
        <v>86</v>
      </c>
      <c r="C88" t="s">
        <v>132</v>
      </c>
      <c r="D88" t="s">
        <v>44</v>
      </c>
      <c r="E88" t="s">
        <v>1</v>
      </c>
      <c r="F88">
        <v>9.4674233333333344</v>
      </c>
      <c r="G88">
        <v>16.665064836003101</v>
      </c>
      <c r="H88">
        <v>15.8638537277879</v>
      </c>
      <c r="I88">
        <v>10.5456561366058</v>
      </c>
      <c r="J88">
        <v>22.905512969218801</v>
      </c>
      <c r="N88" s="292"/>
      <c r="O88" s="292"/>
      <c r="P88" s="292"/>
      <c r="Q88" s="292"/>
      <c r="R88" s="292"/>
    </row>
    <row r="89" spans="1:18" x14ac:dyDescent="0.25">
      <c r="A89" t="s">
        <v>382</v>
      </c>
      <c r="B89" t="s">
        <v>86</v>
      </c>
      <c r="C89" t="s">
        <v>132</v>
      </c>
      <c r="D89" t="s">
        <v>45</v>
      </c>
      <c r="E89" t="s">
        <v>1</v>
      </c>
      <c r="F89">
        <v>14.864886666666665</v>
      </c>
      <c r="G89">
        <v>17.198625487867002</v>
      </c>
      <c r="H89">
        <v>17.1677660633169</v>
      </c>
      <c r="I89">
        <v>12.4844268754726</v>
      </c>
      <c r="J89">
        <v>23.024161858040198</v>
      </c>
      <c r="N89" s="292"/>
      <c r="O89" s="292"/>
      <c r="P89" s="292"/>
      <c r="Q89" s="292"/>
      <c r="R89" s="292"/>
    </row>
    <row r="90" spans="1:18" x14ac:dyDescent="0.25">
      <c r="A90" t="s">
        <v>383</v>
      </c>
      <c r="B90" t="s">
        <v>86</v>
      </c>
      <c r="C90" t="s">
        <v>132</v>
      </c>
      <c r="D90" t="s">
        <v>18</v>
      </c>
      <c r="E90" t="s">
        <v>1</v>
      </c>
      <c r="F90">
        <v>36.478059999999999</v>
      </c>
      <c r="G90">
        <v>14.973937887144899</v>
      </c>
      <c r="H90">
        <v>15.872400556793901</v>
      </c>
      <c r="I90">
        <v>13.0268467049818</v>
      </c>
      <c r="J90">
        <v>19.152737255858899</v>
      </c>
      <c r="N90" s="292"/>
      <c r="O90" s="292"/>
      <c r="P90" s="292"/>
      <c r="Q90" s="292"/>
      <c r="R90" s="292"/>
    </row>
    <row r="91" spans="1:18" x14ac:dyDescent="0.25">
      <c r="A91" t="s">
        <v>384</v>
      </c>
      <c r="B91" t="s">
        <v>86</v>
      </c>
      <c r="C91" t="s">
        <v>132</v>
      </c>
      <c r="D91" t="s">
        <v>46</v>
      </c>
      <c r="E91" t="s">
        <v>1</v>
      </c>
      <c r="F91">
        <v>16.215709999999998</v>
      </c>
      <c r="G91">
        <v>14.488747848152499</v>
      </c>
      <c r="H91">
        <v>15.6594840542675</v>
      </c>
      <c r="I91">
        <v>11.559682538701001</v>
      </c>
      <c r="J91">
        <v>20.737217618895901</v>
      </c>
      <c r="N91" s="292"/>
      <c r="O91" s="292"/>
      <c r="P91" s="292"/>
      <c r="Q91" s="292"/>
      <c r="R91" s="292"/>
    </row>
    <row r="92" spans="1:18" x14ac:dyDescent="0.25">
      <c r="A92" t="s">
        <v>385</v>
      </c>
      <c r="B92" t="s">
        <v>86</v>
      </c>
      <c r="C92" t="s">
        <v>132</v>
      </c>
      <c r="D92" t="s">
        <v>47</v>
      </c>
      <c r="E92" t="s">
        <v>1</v>
      </c>
      <c r="F92">
        <v>8.0991099999999996</v>
      </c>
      <c r="G92">
        <v>12.1295609415171</v>
      </c>
      <c r="H92">
        <v>12.605567075243799</v>
      </c>
      <c r="I92">
        <v>8.0740016378771298</v>
      </c>
      <c r="J92">
        <v>18.745554293843401</v>
      </c>
      <c r="N92" s="292"/>
      <c r="O92" s="292"/>
      <c r="P92" s="292"/>
      <c r="Q92" s="292"/>
      <c r="R92" s="292"/>
    </row>
    <row r="93" spans="1:18" x14ac:dyDescent="0.25">
      <c r="A93" t="s">
        <v>386</v>
      </c>
      <c r="B93" t="s">
        <v>86</v>
      </c>
      <c r="C93" t="s">
        <v>132</v>
      </c>
      <c r="D93" t="s">
        <v>48</v>
      </c>
      <c r="E93" t="s">
        <v>1</v>
      </c>
      <c r="F93">
        <v>12.16324</v>
      </c>
      <c r="G93">
        <v>18.7359286909909</v>
      </c>
      <c r="H93">
        <v>19.5268675376639</v>
      </c>
      <c r="I93">
        <v>13.671833476277801</v>
      </c>
      <c r="J93">
        <v>27.024897613897998</v>
      </c>
      <c r="N93" s="292"/>
      <c r="O93" s="292"/>
      <c r="P93" s="292"/>
      <c r="Q93" s="292"/>
      <c r="R93" s="292"/>
    </row>
    <row r="94" spans="1:18" x14ac:dyDescent="0.25">
      <c r="A94" t="s">
        <v>387</v>
      </c>
      <c r="B94" t="s">
        <v>86</v>
      </c>
      <c r="C94" t="s">
        <v>132</v>
      </c>
      <c r="D94" t="s">
        <v>104</v>
      </c>
      <c r="E94" t="s">
        <v>1</v>
      </c>
      <c r="F94">
        <v>31.758923333333332</v>
      </c>
      <c r="G94">
        <v>14.720856644464099</v>
      </c>
      <c r="H94">
        <v>17.701678260494699</v>
      </c>
      <c r="I94">
        <v>14.292001763227001</v>
      </c>
      <c r="J94">
        <v>21.672905293288199</v>
      </c>
      <c r="N94" s="292"/>
      <c r="O94" s="292"/>
      <c r="P94" s="292"/>
      <c r="Q94" s="292"/>
      <c r="R94" s="292"/>
    </row>
    <row r="95" spans="1:18" x14ac:dyDescent="0.25">
      <c r="A95" t="s">
        <v>388</v>
      </c>
      <c r="B95" t="s">
        <v>86</v>
      </c>
      <c r="C95" t="s">
        <v>132</v>
      </c>
      <c r="D95" t="s">
        <v>49</v>
      </c>
      <c r="E95" t="s">
        <v>1</v>
      </c>
      <c r="F95">
        <v>9.1224299999999996</v>
      </c>
      <c r="G95">
        <v>15.3368844604099</v>
      </c>
      <c r="H95">
        <v>16.0667674495133</v>
      </c>
      <c r="I95">
        <v>10.5961422232952</v>
      </c>
      <c r="J95">
        <v>23.3488567042351</v>
      </c>
      <c r="N95" s="292"/>
      <c r="O95" s="292"/>
      <c r="P95" s="292"/>
      <c r="Q95" s="292"/>
      <c r="R95" s="292"/>
    </row>
    <row r="96" spans="1:18" x14ac:dyDescent="0.25">
      <c r="A96" t="s">
        <v>389</v>
      </c>
      <c r="B96" t="s">
        <v>86</v>
      </c>
      <c r="C96" t="s">
        <v>132</v>
      </c>
      <c r="D96" t="s">
        <v>50</v>
      </c>
      <c r="E96" t="s">
        <v>1</v>
      </c>
      <c r="F96">
        <v>22.636493333333334</v>
      </c>
      <c r="G96">
        <v>14.486366797360001</v>
      </c>
      <c r="H96">
        <v>19.013564215963999</v>
      </c>
      <c r="I96">
        <v>14.7074637560147</v>
      </c>
      <c r="J96">
        <v>24.1730767540468</v>
      </c>
      <c r="N96" s="292"/>
      <c r="O96" s="292"/>
      <c r="P96" s="292"/>
      <c r="Q96" s="292"/>
      <c r="R96" s="292"/>
    </row>
    <row r="97" spans="1:18" x14ac:dyDescent="0.25">
      <c r="A97" t="s">
        <v>390</v>
      </c>
      <c r="B97" t="s">
        <v>86</v>
      </c>
      <c r="C97" t="s">
        <v>132</v>
      </c>
      <c r="D97" t="s">
        <v>105</v>
      </c>
      <c r="E97" t="s">
        <v>1</v>
      </c>
      <c r="F97">
        <v>24.688963333333334</v>
      </c>
      <c r="G97">
        <v>17.450908276983299</v>
      </c>
      <c r="H97">
        <v>18.466970204879001</v>
      </c>
      <c r="I97">
        <v>14.485081861796999</v>
      </c>
      <c r="J97">
        <v>23.201245510179</v>
      </c>
      <c r="N97" s="292"/>
      <c r="O97" s="292"/>
      <c r="P97" s="292"/>
      <c r="Q97" s="292"/>
      <c r="R97" s="292"/>
    </row>
    <row r="98" spans="1:18" x14ac:dyDescent="0.25">
      <c r="A98" t="s">
        <v>391</v>
      </c>
      <c r="B98" t="s">
        <v>86</v>
      </c>
      <c r="C98" t="s">
        <v>132</v>
      </c>
      <c r="D98" t="s">
        <v>51</v>
      </c>
      <c r="E98" t="s">
        <v>1</v>
      </c>
      <c r="F98">
        <v>18.607343333333333</v>
      </c>
      <c r="G98">
        <v>16.3005921963242</v>
      </c>
      <c r="H98">
        <v>17.276578654095101</v>
      </c>
      <c r="I98">
        <v>13.026303045361299</v>
      </c>
      <c r="J98">
        <v>22.465730510594199</v>
      </c>
      <c r="N98" s="292"/>
      <c r="O98" s="292"/>
      <c r="P98" s="292"/>
      <c r="Q98" s="292"/>
      <c r="R98" s="292"/>
    </row>
    <row r="99" spans="1:18" x14ac:dyDescent="0.25">
      <c r="A99" t="s">
        <v>392</v>
      </c>
      <c r="B99" t="s">
        <v>86</v>
      </c>
      <c r="C99" t="s">
        <v>132</v>
      </c>
      <c r="D99" t="s">
        <v>52</v>
      </c>
      <c r="E99" t="s">
        <v>1</v>
      </c>
      <c r="F99">
        <v>6.08162</v>
      </c>
      <c r="G99">
        <v>22.256343319996098</v>
      </c>
      <c r="H99">
        <v>23.394035517100999</v>
      </c>
      <c r="I99">
        <v>13.8679563526807</v>
      </c>
      <c r="J99">
        <v>36.927350283591899</v>
      </c>
      <c r="N99" s="292"/>
      <c r="O99" s="292"/>
      <c r="P99" s="292"/>
      <c r="Q99" s="292"/>
      <c r="R99" s="292"/>
    </row>
    <row r="100" spans="1:18" x14ac:dyDescent="0.25">
      <c r="A100" t="s">
        <v>393</v>
      </c>
      <c r="B100" t="s">
        <v>86</v>
      </c>
      <c r="C100" t="s">
        <v>132</v>
      </c>
      <c r="D100" t="s">
        <v>106</v>
      </c>
      <c r="E100" t="s">
        <v>1</v>
      </c>
      <c r="F100">
        <v>31.489720000000002</v>
      </c>
      <c r="G100">
        <v>11.507928444826099</v>
      </c>
      <c r="H100">
        <v>11.731273652506699</v>
      </c>
      <c r="I100">
        <v>9.4734132197638008</v>
      </c>
      <c r="J100">
        <v>14.3627108516412</v>
      </c>
      <c r="N100" s="292"/>
      <c r="O100" s="292"/>
      <c r="P100" s="292"/>
      <c r="Q100" s="292"/>
      <c r="R100" s="292"/>
    </row>
    <row r="101" spans="1:18" x14ac:dyDescent="0.25">
      <c r="A101" t="s">
        <v>394</v>
      </c>
      <c r="B101" t="s">
        <v>86</v>
      </c>
      <c r="C101" t="s">
        <v>132</v>
      </c>
      <c r="D101" t="s">
        <v>53</v>
      </c>
      <c r="E101" t="s">
        <v>1</v>
      </c>
      <c r="F101">
        <v>10.829906666666666</v>
      </c>
      <c r="G101">
        <v>12.801459434114699</v>
      </c>
      <c r="H101">
        <v>13.413184404140001</v>
      </c>
      <c r="I101">
        <v>9.16630644140802</v>
      </c>
      <c r="J101">
        <v>18.933630916235401</v>
      </c>
      <c r="N101" s="292"/>
      <c r="O101" s="292"/>
      <c r="P101" s="292"/>
      <c r="Q101" s="292"/>
      <c r="R101" s="292"/>
    </row>
    <row r="102" spans="1:18" x14ac:dyDescent="0.25">
      <c r="A102" t="s">
        <v>395</v>
      </c>
      <c r="B102" t="s">
        <v>86</v>
      </c>
      <c r="C102" t="s">
        <v>132</v>
      </c>
      <c r="D102" t="s">
        <v>54</v>
      </c>
      <c r="E102" t="s">
        <v>1</v>
      </c>
      <c r="F102">
        <v>4.7424566666666665</v>
      </c>
      <c r="G102">
        <v>14.0675624901123</v>
      </c>
      <c r="H102">
        <v>13.751118051345401</v>
      </c>
      <c r="I102">
        <v>7.5206501578052602</v>
      </c>
      <c r="J102">
        <v>23.029515252908901</v>
      </c>
      <c r="N102" s="292"/>
      <c r="O102" s="292"/>
      <c r="P102" s="292"/>
      <c r="Q102" s="292"/>
      <c r="R102" s="292"/>
    </row>
    <row r="103" spans="1:18" x14ac:dyDescent="0.25">
      <c r="A103" t="s">
        <v>396</v>
      </c>
      <c r="B103" t="s">
        <v>86</v>
      </c>
      <c r="C103" t="s">
        <v>132</v>
      </c>
      <c r="D103" t="s">
        <v>55</v>
      </c>
      <c r="E103" t="s">
        <v>1</v>
      </c>
      <c r="F103">
        <v>4.0583</v>
      </c>
      <c r="G103">
        <v>9.2105004349964101</v>
      </c>
      <c r="H103">
        <v>9.7198495273043708</v>
      </c>
      <c r="I103">
        <v>5.0182775036749501</v>
      </c>
      <c r="J103">
        <v>16.9541838104217</v>
      </c>
      <c r="N103" s="292"/>
      <c r="O103" s="292"/>
      <c r="P103" s="292"/>
      <c r="Q103" s="292"/>
      <c r="R103" s="292"/>
    </row>
    <row r="104" spans="1:18" x14ac:dyDescent="0.25">
      <c r="A104" t="s">
        <v>397</v>
      </c>
      <c r="B104" t="s">
        <v>86</v>
      </c>
      <c r="C104" t="s">
        <v>132</v>
      </c>
      <c r="D104" t="s">
        <v>56</v>
      </c>
      <c r="E104" t="s">
        <v>1</v>
      </c>
      <c r="F104">
        <v>2.3741433333333331</v>
      </c>
      <c r="G104">
        <v>5.4759700769603397</v>
      </c>
      <c r="H104">
        <v>5.1731262810451302</v>
      </c>
      <c r="I104">
        <v>2.0899967830430399</v>
      </c>
      <c r="J104">
        <v>10.600933258659801</v>
      </c>
      <c r="N104" s="292"/>
      <c r="O104" s="292"/>
      <c r="P104" s="292"/>
      <c r="Q104" s="292"/>
      <c r="R104" s="292"/>
    </row>
    <row r="105" spans="1:18" x14ac:dyDescent="0.25">
      <c r="A105" t="s">
        <v>398</v>
      </c>
      <c r="B105" t="s">
        <v>86</v>
      </c>
      <c r="C105" t="s">
        <v>132</v>
      </c>
      <c r="D105" t="s">
        <v>57</v>
      </c>
      <c r="E105" t="s">
        <v>1</v>
      </c>
      <c r="F105">
        <v>9.4849133333333331</v>
      </c>
      <c r="G105">
        <v>13.967573139603401</v>
      </c>
      <c r="H105">
        <v>14.3845416634493</v>
      </c>
      <c r="I105">
        <v>9.5619631416500095</v>
      </c>
      <c r="J105">
        <v>20.768296436326601</v>
      </c>
      <c r="N105" s="292"/>
      <c r="O105" s="292"/>
      <c r="P105" s="292"/>
      <c r="Q105" s="292"/>
      <c r="R105" s="292"/>
    </row>
    <row r="106" spans="1:18" x14ac:dyDescent="0.25">
      <c r="A106" t="s">
        <v>399</v>
      </c>
      <c r="B106" t="s">
        <v>86</v>
      </c>
      <c r="C106" t="s">
        <v>133</v>
      </c>
      <c r="D106" t="s">
        <v>5</v>
      </c>
      <c r="E106" t="s">
        <v>1</v>
      </c>
      <c r="F106">
        <v>229.93146666666632</v>
      </c>
      <c r="G106">
        <v>15.7777284735644</v>
      </c>
      <c r="H106">
        <v>16.380360612460599</v>
      </c>
      <c r="I106">
        <v>15.1754383555805</v>
      </c>
      <c r="J106">
        <v>17.655190946296798</v>
      </c>
      <c r="N106" s="292"/>
      <c r="O106" s="292"/>
      <c r="P106" s="292"/>
      <c r="Q106" s="292"/>
      <c r="R106" s="292"/>
    </row>
    <row r="107" spans="1:18" x14ac:dyDescent="0.25">
      <c r="A107" t="s">
        <v>400</v>
      </c>
      <c r="B107" t="s">
        <v>86</v>
      </c>
      <c r="C107" t="s">
        <v>133</v>
      </c>
      <c r="D107" t="s">
        <v>122</v>
      </c>
      <c r="E107" t="s">
        <v>1</v>
      </c>
      <c r="F107">
        <v>22.987316666666668</v>
      </c>
      <c r="G107">
        <v>7.9408266240465704</v>
      </c>
      <c r="H107">
        <v>7.9609232235750502</v>
      </c>
      <c r="I107">
        <v>6.1829235263406401</v>
      </c>
      <c r="J107">
        <v>10.088327280548199</v>
      </c>
      <c r="N107" s="292"/>
      <c r="O107" s="292"/>
      <c r="P107" s="292"/>
      <c r="Q107" s="292"/>
      <c r="R107" s="292"/>
    </row>
    <row r="108" spans="1:18" x14ac:dyDescent="0.25">
      <c r="A108" t="s">
        <v>401</v>
      </c>
      <c r="B108" t="s">
        <v>86</v>
      </c>
      <c r="C108" t="s">
        <v>133</v>
      </c>
      <c r="D108" t="s">
        <v>123</v>
      </c>
      <c r="E108" t="s">
        <v>1</v>
      </c>
      <c r="F108">
        <v>34.150556666666667</v>
      </c>
      <c r="G108">
        <v>11.5213267583934</v>
      </c>
      <c r="H108">
        <v>11.5262345497302</v>
      </c>
      <c r="I108">
        <v>9.3879410772127905</v>
      </c>
      <c r="J108">
        <v>14.0031005386145</v>
      </c>
      <c r="N108" s="292"/>
      <c r="O108" s="292"/>
      <c r="P108" s="292"/>
      <c r="Q108" s="292"/>
      <c r="R108" s="292"/>
    </row>
    <row r="109" spans="1:18" x14ac:dyDescent="0.25">
      <c r="A109" t="s">
        <v>402</v>
      </c>
      <c r="B109" t="s">
        <v>86</v>
      </c>
      <c r="C109" t="s">
        <v>133</v>
      </c>
      <c r="D109" t="s">
        <v>124</v>
      </c>
      <c r="E109" t="s">
        <v>1</v>
      </c>
      <c r="F109">
        <v>41.179706666666668</v>
      </c>
      <c r="G109">
        <v>13.7577837716241</v>
      </c>
      <c r="H109">
        <v>14.1083418394993</v>
      </c>
      <c r="I109">
        <v>11.7190762522408</v>
      </c>
      <c r="J109">
        <v>16.8395922689513</v>
      </c>
      <c r="N109" s="292"/>
      <c r="O109" s="292"/>
      <c r="P109" s="292"/>
      <c r="Q109" s="292"/>
      <c r="R109" s="292"/>
    </row>
    <row r="110" spans="1:18" x14ac:dyDescent="0.25">
      <c r="A110" t="s">
        <v>403</v>
      </c>
      <c r="B110" t="s">
        <v>86</v>
      </c>
      <c r="C110" t="s">
        <v>133</v>
      </c>
      <c r="D110" t="s">
        <v>125</v>
      </c>
      <c r="E110" t="s">
        <v>1</v>
      </c>
      <c r="F110">
        <v>54.816200000000002</v>
      </c>
      <c r="G110">
        <v>18.7283944009084</v>
      </c>
      <c r="H110">
        <v>19.842713080911601</v>
      </c>
      <c r="I110">
        <v>16.917361677728302</v>
      </c>
      <c r="J110">
        <v>23.1273744240656</v>
      </c>
      <c r="N110" s="292"/>
      <c r="O110" s="292"/>
      <c r="P110" s="292"/>
      <c r="Q110" s="292"/>
      <c r="R110" s="292"/>
    </row>
    <row r="111" spans="1:18" x14ac:dyDescent="0.25">
      <c r="A111" t="s">
        <v>404</v>
      </c>
      <c r="B111" t="s">
        <v>86</v>
      </c>
      <c r="C111" t="s">
        <v>133</v>
      </c>
      <c r="D111" t="s">
        <v>126</v>
      </c>
      <c r="E111" t="s">
        <v>1</v>
      </c>
      <c r="F111">
        <v>76.797686666666664</v>
      </c>
      <c r="G111">
        <v>27.4853991348519</v>
      </c>
      <c r="H111">
        <v>31.288864551820598</v>
      </c>
      <c r="I111">
        <v>27.358391701103699</v>
      </c>
      <c r="J111">
        <v>35.623119708689799</v>
      </c>
      <c r="N111" s="292"/>
      <c r="O111" s="292"/>
      <c r="P111" s="292"/>
      <c r="Q111" s="292"/>
      <c r="R111" s="292"/>
    </row>
    <row r="112" spans="1:18" x14ac:dyDescent="0.25">
      <c r="A112" t="s">
        <v>405</v>
      </c>
      <c r="B112" t="s">
        <v>86</v>
      </c>
      <c r="C112" t="s">
        <v>133</v>
      </c>
      <c r="D112" t="s">
        <v>6</v>
      </c>
      <c r="E112" t="s">
        <v>1</v>
      </c>
      <c r="F112">
        <v>52.717090000000006</v>
      </c>
      <c r="G112">
        <v>15.988134604555899</v>
      </c>
      <c r="H112">
        <v>15.9667201360118</v>
      </c>
      <c r="I112">
        <v>13.562948682665199</v>
      </c>
      <c r="J112">
        <v>18.6719441098479</v>
      </c>
      <c r="N112" s="292"/>
      <c r="O112" s="292"/>
      <c r="P112" s="292"/>
      <c r="Q112" s="292"/>
      <c r="R112" s="292"/>
    </row>
    <row r="113" spans="1:18" x14ac:dyDescent="0.25">
      <c r="A113" t="s">
        <v>406</v>
      </c>
      <c r="B113" t="s">
        <v>86</v>
      </c>
      <c r="C113" t="s">
        <v>133</v>
      </c>
      <c r="D113" t="s">
        <v>37</v>
      </c>
      <c r="E113" t="s">
        <v>1</v>
      </c>
      <c r="F113">
        <v>5.0641299999999996</v>
      </c>
      <c r="G113">
        <v>14.9003432718713</v>
      </c>
      <c r="H113">
        <v>14.242905426730299</v>
      </c>
      <c r="I113">
        <v>7.9633803380606301</v>
      </c>
      <c r="J113">
        <v>23.4734118156241</v>
      </c>
      <c r="N113" s="292"/>
      <c r="O113" s="292"/>
      <c r="P113" s="292"/>
      <c r="Q113" s="292"/>
      <c r="R113" s="292"/>
    </row>
    <row r="114" spans="1:18" x14ac:dyDescent="0.25">
      <c r="A114" t="s">
        <v>407</v>
      </c>
      <c r="B114" t="s">
        <v>86</v>
      </c>
      <c r="C114" t="s">
        <v>133</v>
      </c>
      <c r="D114" t="s">
        <v>38</v>
      </c>
      <c r="E114" t="s">
        <v>1</v>
      </c>
      <c r="F114">
        <v>8.7890966666666674</v>
      </c>
      <c r="G114">
        <v>15.2342514112053</v>
      </c>
      <c r="H114">
        <v>15.638056695647601</v>
      </c>
      <c r="I114">
        <v>10.2104194470956</v>
      </c>
      <c r="J114">
        <v>22.902276648758601</v>
      </c>
      <c r="N114" s="292"/>
      <c r="O114" s="292"/>
      <c r="P114" s="292"/>
      <c r="Q114" s="292"/>
      <c r="R114" s="292"/>
    </row>
    <row r="115" spans="1:18" x14ac:dyDescent="0.25">
      <c r="A115" t="s">
        <v>408</v>
      </c>
      <c r="B115" t="s">
        <v>86</v>
      </c>
      <c r="C115" t="s">
        <v>133</v>
      </c>
      <c r="D115" t="s">
        <v>39</v>
      </c>
      <c r="E115" t="s">
        <v>1</v>
      </c>
      <c r="F115">
        <v>9.4674233333333344</v>
      </c>
      <c r="G115">
        <v>17.426629934594001</v>
      </c>
      <c r="H115">
        <v>16.701221760745302</v>
      </c>
      <c r="I115">
        <v>11.1029885693829</v>
      </c>
      <c r="J115">
        <v>24.113667389505899</v>
      </c>
      <c r="N115" s="292"/>
      <c r="O115" s="292"/>
      <c r="P115" s="292"/>
      <c r="Q115" s="292"/>
      <c r="R115" s="292"/>
    </row>
    <row r="116" spans="1:18" x14ac:dyDescent="0.25">
      <c r="A116" t="s">
        <v>409</v>
      </c>
      <c r="B116" t="s">
        <v>86</v>
      </c>
      <c r="C116" t="s">
        <v>133</v>
      </c>
      <c r="D116" t="s">
        <v>40</v>
      </c>
      <c r="E116" t="s">
        <v>1</v>
      </c>
      <c r="F116">
        <v>8.771606666666667</v>
      </c>
      <c r="G116">
        <v>19.238229617499101</v>
      </c>
      <c r="H116">
        <v>18.802975270168499</v>
      </c>
      <c r="I116">
        <v>12.275931513305</v>
      </c>
      <c r="J116">
        <v>27.541179717513</v>
      </c>
      <c r="N116" s="292"/>
      <c r="O116" s="292"/>
      <c r="P116" s="292"/>
      <c r="Q116" s="292"/>
      <c r="R116" s="292"/>
    </row>
    <row r="117" spans="1:18" x14ac:dyDescent="0.25">
      <c r="A117" t="s">
        <v>410</v>
      </c>
      <c r="B117" t="s">
        <v>86</v>
      </c>
      <c r="C117" t="s">
        <v>133</v>
      </c>
      <c r="D117" t="s">
        <v>41</v>
      </c>
      <c r="E117" t="s">
        <v>1</v>
      </c>
      <c r="F117">
        <v>11.824076666666668</v>
      </c>
      <c r="G117">
        <v>15.9860429482413</v>
      </c>
      <c r="H117">
        <v>16.185265343371601</v>
      </c>
      <c r="I117">
        <v>11.257379539489801</v>
      </c>
      <c r="J117">
        <v>22.5184664708902</v>
      </c>
      <c r="N117" s="292"/>
      <c r="O117" s="292"/>
      <c r="P117" s="292"/>
      <c r="Q117" s="292"/>
      <c r="R117" s="292"/>
    </row>
    <row r="118" spans="1:18" x14ac:dyDescent="0.25">
      <c r="A118" t="s">
        <v>411</v>
      </c>
      <c r="B118" t="s">
        <v>86</v>
      </c>
      <c r="C118" t="s">
        <v>133</v>
      </c>
      <c r="D118" t="s">
        <v>42</v>
      </c>
      <c r="E118" t="s">
        <v>1</v>
      </c>
      <c r="F118">
        <v>8.8007566666666666</v>
      </c>
      <c r="G118">
        <v>13.7169613308465</v>
      </c>
      <c r="H118">
        <v>13.8595433287246</v>
      </c>
      <c r="I118">
        <v>9.0640135833847904</v>
      </c>
      <c r="J118">
        <v>20.276512739423101</v>
      </c>
      <c r="N118" s="292"/>
      <c r="O118" s="292"/>
      <c r="P118" s="292"/>
      <c r="Q118" s="292"/>
      <c r="R118" s="292"/>
    </row>
    <row r="119" spans="1:18" x14ac:dyDescent="0.25">
      <c r="A119" t="s">
        <v>412</v>
      </c>
      <c r="B119" t="s">
        <v>86</v>
      </c>
      <c r="C119" t="s">
        <v>133</v>
      </c>
      <c r="D119" t="s">
        <v>102</v>
      </c>
      <c r="E119" t="s">
        <v>1</v>
      </c>
      <c r="F119">
        <v>5.06996</v>
      </c>
      <c r="G119">
        <v>7.8294494633619003</v>
      </c>
      <c r="H119">
        <v>7.7471168462125899</v>
      </c>
      <c r="I119">
        <v>4.3176397965766302</v>
      </c>
      <c r="J119">
        <v>12.7871011843598</v>
      </c>
      <c r="N119" s="292"/>
      <c r="O119" s="292"/>
      <c r="P119" s="292"/>
      <c r="Q119" s="292"/>
      <c r="R119" s="292"/>
    </row>
    <row r="120" spans="1:18" x14ac:dyDescent="0.25">
      <c r="A120" t="s">
        <v>413</v>
      </c>
      <c r="B120" t="s">
        <v>86</v>
      </c>
      <c r="C120" t="s">
        <v>133</v>
      </c>
      <c r="D120" t="s">
        <v>103</v>
      </c>
      <c r="E120" t="s">
        <v>1</v>
      </c>
      <c r="F120">
        <v>28.367290000000001</v>
      </c>
      <c r="G120">
        <v>15.6056300061614</v>
      </c>
      <c r="H120">
        <v>15.451962604335</v>
      </c>
      <c r="I120">
        <v>12.3240530703305</v>
      </c>
      <c r="J120">
        <v>19.127663323137799</v>
      </c>
      <c r="N120" s="292"/>
      <c r="O120" s="292"/>
      <c r="P120" s="292"/>
      <c r="Q120" s="292"/>
      <c r="R120" s="292"/>
    </row>
    <row r="121" spans="1:18" x14ac:dyDescent="0.25">
      <c r="A121" t="s">
        <v>414</v>
      </c>
      <c r="B121" t="s">
        <v>86</v>
      </c>
      <c r="C121" t="s">
        <v>133</v>
      </c>
      <c r="D121" t="s">
        <v>43</v>
      </c>
      <c r="E121" t="s">
        <v>1</v>
      </c>
      <c r="F121">
        <v>3.3741433333333331</v>
      </c>
      <c r="G121">
        <v>9.0761333476795105</v>
      </c>
      <c r="H121">
        <v>9.7672407196645494</v>
      </c>
      <c r="I121">
        <v>4.6261774553065704</v>
      </c>
      <c r="J121">
        <v>18.0194120321231</v>
      </c>
      <c r="N121" s="292"/>
      <c r="O121" s="292"/>
      <c r="P121" s="292"/>
      <c r="Q121" s="292"/>
      <c r="R121" s="292"/>
    </row>
    <row r="122" spans="1:18" x14ac:dyDescent="0.25">
      <c r="A122" t="s">
        <v>415</v>
      </c>
      <c r="B122" t="s">
        <v>86</v>
      </c>
      <c r="C122" t="s">
        <v>133</v>
      </c>
      <c r="D122" t="s">
        <v>44</v>
      </c>
      <c r="E122" t="s">
        <v>1</v>
      </c>
      <c r="F122">
        <v>12.829906666666666</v>
      </c>
      <c r="G122">
        <v>22.334633149966301</v>
      </c>
      <c r="H122">
        <v>21.6859603526235</v>
      </c>
      <c r="I122">
        <v>15.338504175515601</v>
      </c>
      <c r="J122">
        <v>29.761327493322</v>
      </c>
      <c r="N122" s="292"/>
      <c r="O122" s="292"/>
      <c r="P122" s="292"/>
      <c r="Q122" s="292"/>
      <c r="R122" s="292"/>
    </row>
    <row r="123" spans="1:18" x14ac:dyDescent="0.25">
      <c r="A123" t="s">
        <v>416</v>
      </c>
      <c r="B123" t="s">
        <v>86</v>
      </c>
      <c r="C123" t="s">
        <v>133</v>
      </c>
      <c r="D123" t="s">
        <v>45</v>
      </c>
      <c r="E123" t="s">
        <v>1</v>
      </c>
      <c r="F123">
        <v>12.16324</v>
      </c>
      <c r="G123">
        <v>13.9557115975951</v>
      </c>
      <c r="H123">
        <v>13.638207086798401</v>
      </c>
      <c r="I123">
        <v>9.5593268044282897</v>
      </c>
      <c r="J123">
        <v>18.861672350009599</v>
      </c>
      <c r="N123" s="292"/>
      <c r="O123" s="292"/>
      <c r="P123" s="292"/>
      <c r="Q123" s="292"/>
      <c r="R123" s="292"/>
    </row>
    <row r="124" spans="1:18" x14ac:dyDescent="0.25">
      <c r="A124" t="s">
        <v>417</v>
      </c>
      <c r="B124" t="s">
        <v>86</v>
      </c>
      <c r="C124" t="s">
        <v>133</v>
      </c>
      <c r="D124" t="s">
        <v>18</v>
      </c>
      <c r="E124" t="s">
        <v>1</v>
      </c>
      <c r="F124">
        <v>39.553850000000004</v>
      </c>
      <c r="G124">
        <v>16.1007265992307</v>
      </c>
      <c r="H124">
        <v>16.875671727963301</v>
      </c>
      <c r="I124">
        <v>13.965904003414501</v>
      </c>
      <c r="J124">
        <v>20.211048744444302</v>
      </c>
      <c r="N124" s="292"/>
      <c r="O124" s="292"/>
      <c r="P124" s="292"/>
      <c r="Q124" s="292"/>
      <c r="R124" s="292"/>
    </row>
    <row r="125" spans="1:18" x14ac:dyDescent="0.25">
      <c r="A125" t="s">
        <v>418</v>
      </c>
      <c r="B125" t="s">
        <v>86</v>
      </c>
      <c r="C125" t="s">
        <v>133</v>
      </c>
      <c r="D125" t="s">
        <v>46</v>
      </c>
      <c r="E125" t="s">
        <v>1</v>
      </c>
      <c r="F125">
        <v>18.578193333333335</v>
      </c>
      <c r="G125">
        <v>16.472658166492302</v>
      </c>
      <c r="H125">
        <v>17.922734308532601</v>
      </c>
      <c r="I125">
        <v>13.51690156848</v>
      </c>
      <c r="J125">
        <v>23.302654637946802</v>
      </c>
      <c r="N125" s="292"/>
      <c r="O125" s="292"/>
      <c r="P125" s="292"/>
      <c r="Q125" s="292"/>
      <c r="R125" s="292"/>
    </row>
    <row r="126" spans="1:18" x14ac:dyDescent="0.25">
      <c r="A126" t="s">
        <v>419</v>
      </c>
      <c r="B126" t="s">
        <v>86</v>
      </c>
      <c r="C126" t="s">
        <v>133</v>
      </c>
      <c r="D126" t="s">
        <v>47</v>
      </c>
      <c r="E126" t="s">
        <v>1</v>
      </c>
      <c r="F126">
        <v>7.10494</v>
      </c>
      <c r="G126">
        <v>10.573404302814099</v>
      </c>
      <c r="H126">
        <v>10.617880955555901</v>
      </c>
      <c r="I126">
        <v>6.5808046570508303</v>
      </c>
      <c r="J126">
        <v>16.202822293036299</v>
      </c>
      <c r="N126" s="292"/>
      <c r="O126" s="292"/>
      <c r="P126" s="292"/>
      <c r="Q126" s="292"/>
      <c r="R126" s="292"/>
    </row>
    <row r="127" spans="1:18" x14ac:dyDescent="0.25">
      <c r="A127" t="s">
        <v>420</v>
      </c>
      <c r="B127" t="s">
        <v>86</v>
      </c>
      <c r="C127" t="s">
        <v>133</v>
      </c>
      <c r="D127" t="s">
        <v>48</v>
      </c>
      <c r="E127" t="s">
        <v>1</v>
      </c>
      <c r="F127">
        <v>13.870716666666667</v>
      </c>
      <c r="G127">
        <v>21.1164873642545</v>
      </c>
      <c r="H127">
        <v>21.5294331710321</v>
      </c>
      <c r="I127">
        <v>15.456122393205099</v>
      </c>
      <c r="J127">
        <v>29.1845401435064</v>
      </c>
      <c r="N127" s="292"/>
      <c r="O127" s="292"/>
      <c r="P127" s="292"/>
      <c r="Q127" s="292"/>
      <c r="R127" s="292"/>
    </row>
    <row r="128" spans="1:18" x14ac:dyDescent="0.25">
      <c r="A128" t="s">
        <v>421</v>
      </c>
      <c r="B128" t="s">
        <v>86</v>
      </c>
      <c r="C128" t="s">
        <v>133</v>
      </c>
      <c r="D128" t="s">
        <v>104</v>
      </c>
      <c r="E128" t="s">
        <v>1</v>
      </c>
      <c r="F128">
        <v>36.51887</v>
      </c>
      <c r="G128">
        <v>16.719410132678899</v>
      </c>
      <c r="H128">
        <v>19.750261979517699</v>
      </c>
      <c r="I128">
        <v>16.188338542632799</v>
      </c>
      <c r="J128">
        <v>23.856096620728199</v>
      </c>
      <c r="N128" s="292"/>
      <c r="O128" s="292"/>
      <c r="P128" s="292"/>
      <c r="Q128" s="292"/>
      <c r="R128" s="292"/>
    </row>
    <row r="129" spans="1:18" x14ac:dyDescent="0.25">
      <c r="A129" t="s">
        <v>422</v>
      </c>
      <c r="B129" t="s">
        <v>86</v>
      </c>
      <c r="C129" t="s">
        <v>133</v>
      </c>
      <c r="D129" t="s">
        <v>49</v>
      </c>
      <c r="E129" t="s">
        <v>1</v>
      </c>
      <c r="F129">
        <v>11.151580000000001</v>
      </c>
      <c r="G129">
        <v>18.590614320246701</v>
      </c>
      <c r="H129">
        <v>19.229125390256002</v>
      </c>
      <c r="I129">
        <v>13.2548699600744</v>
      </c>
      <c r="J129">
        <v>26.9651297257025</v>
      </c>
      <c r="N129" s="292"/>
      <c r="O129" s="292"/>
      <c r="P129" s="292"/>
      <c r="Q129" s="292"/>
      <c r="R129" s="292"/>
    </row>
    <row r="130" spans="1:18" x14ac:dyDescent="0.25">
      <c r="A130" t="s">
        <v>423</v>
      </c>
      <c r="B130" t="s">
        <v>86</v>
      </c>
      <c r="C130" t="s">
        <v>133</v>
      </c>
      <c r="D130" t="s">
        <v>50</v>
      </c>
      <c r="E130" t="s">
        <v>1</v>
      </c>
      <c r="F130">
        <v>25.367290000000001</v>
      </c>
      <c r="G130">
        <v>16.010963348207799</v>
      </c>
      <c r="H130">
        <v>20.262566337428201</v>
      </c>
      <c r="I130">
        <v>15.900540221841201</v>
      </c>
      <c r="J130">
        <v>25.436648338665702</v>
      </c>
      <c r="N130" s="292"/>
      <c r="O130" s="292"/>
      <c r="P130" s="292"/>
      <c r="Q130" s="292"/>
      <c r="R130" s="292"/>
    </row>
    <row r="131" spans="1:18" x14ac:dyDescent="0.25">
      <c r="A131" t="s">
        <v>424</v>
      </c>
      <c r="B131" t="s">
        <v>86</v>
      </c>
      <c r="C131" t="s">
        <v>133</v>
      </c>
      <c r="D131" t="s">
        <v>105</v>
      </c>
      <c r="E131" t="s">
        <v>1</v>
      </c>
      <c r="F131">
        <v>30.47223</v>
      </c>
      <c r="G131">
        <v>21.4738848655543</v>
      </c>
      <c r="H131">
        <v>22.272870185196101</v>
      </c>
      <c r="I131">
        <v>17.923931714340501</v>
      </c>
      <c r="J131">
        <v>27.354324081742199</v>
      </c>
      <c r="N131" s="292"/>
      <c r="O131" s="292"/>
      <c r="P131" s="292"/>
      <c r="Q131" s="292"/>
      <c r="R131" s="292"/>
    </row>
    <row r="132" spans="1:18" x14ac:dyDescent="0.25">
      <c r="A132" t="s">
        <v>425</v>
      </c>
      <c r="B132" t="s">
        <v>86</v>
      </c>
      <c r="C132" t="s">
        <v>133</v>
      </c>
      <c r="D132" t="s">
        <v>51</v>
      </c>
      <c r="E132" t="s">
        <v>1</v>
      </c>
      <c r="F132">
        <v>24.384780000000003</v>
      </c>
      <c r="G132">
        <v>21.325184671264701</v>
      </c>
      <c r="H132">
        <v>22.177417212940298</v>
      </c>
      <c r="I132">
        <v>17.365760759098901</v>
      </c>
      <c r="J132">
        <v>27.904454150208402</v>
      </c>
      <c r="N132" s="292"/>
      <c r="O132" s="292"/>
      <c r="P132" s="292"/>
      <c r="Q132" s="292"/>
      <c r="R132" s="292"/>
    </row>
    <row r="133" spans="1:18" x14ac:dyDescent="0.25">
      <c r="A133" t="s">
        <v>426</v>
      </c>
      <c r="B133" t="s">
        <v>86</v>
      </c>
      <c r="C133" t="s">
        <v>133</v>
      </c>
      <c r="D133" t="s">
        <v>52</v>
      </c>
      <c r="E133" t="s">
        <v>1</v>
      </c>
      <c r="F133">
        <v>6.0874500000000005</v>
      </c>
      <c r="G133">
        <v>22.090928885071801</v>
      </c>
      <c r="H133">
        <v>22.448668137405399</v>
      </c>
      <c r="I133">
        <v>13.330200196473699</v>
      </c>
      <c r="J133">
        <v>35.400701345973303</v>
      </c>
      <c r="N133" s="292"/>
      <c r="O133" s="292"/>
      <c r="P133" s="292"/>
      <c r="Q133" s="292"/>
      <c r="R133" s="292"/>
    </row>
    <row r="134" spans="1:18" x14ac:dyDescent="0.25">
      <c r="A134" t="s">
        <v>427</v>
      </c>
      <c r="B134" t="s">
        <v>86</v>
      </c>
      <c r="C134" t="s">
        <v>133</v>
      </c>
      <c r="D134" t="s">
        <v>106</v>
      </c>
      <c r="E134" t="s">
        <v>1</v>
      </c>
      <c r="F134">
        <v>37.232176666666668</v>
      </c>
      <c r="G134">
        <v>13.5355935366442</v>
      </c>
      <c r="H134">
        <v>13.8544553910343</v>
      </c>
      <c r="I134">
        <v>11.392181000938001</v>
      </c>
      <c r="J134">
        <v>16.6888180326597</v>
      </c>
      <c r="N134" s="292"/>
      <c r="O134" s="292"/>
      <c r="P134" s="292"/>
      <c r="Q134" s="292"/>
      <c r="R134" s="292"/>
    </row>
    <row r="135" spans="1:18" x14ac:dyDescent="0.25">
      <c r="A135" t="s">
        <v>428</v>
      </c>
      <c r="B135" t="s">
        <v>86</v>
      </c>
      <c r="C135" t="s">
        <v>133</v>
      </c>
      <c r="D135" t="s">
        <v>53</v>
      </c>
      <c r="E135" t="s">
        <v>1</v>
      </c>
      <c r="F135">
        <v>11.508233333333335</v>
      </c>
      <c r="G135">
        <v>13.528911564625901</v>
      </c>
      <c r="H135">
        <v>14.186714244072499</v>
      </c>
      <c r="I135">
        <v>9.8163899753808508</v>
      </c>
      <c r="J135">
        <v>19.822783310836201</v>
      </c>
      <c r="N135" s="292"/>
      <c r="O135" s="292"/>
      <c r="P135" s="292"/>
      <c r="Q135" s="292"/>
      <c r="R135" s="292"/>
    </row>
    <row r="136" spans="1:18" x14ac:dyDescent="0.25">
      <c r="A136" t="s">
        <v>429</v>
      </c>
      <c r="B136" t="s">
        <v>86</v>
      </c>
      <c r="C136" t="s">
        <v>133</v>
      </c>
      <c r="D136" t="s">
        <v>54</v>
      </c>
      <c r="E136" t="s">
        <v>1</v>
      </c>
      <c r="F136">
        <v>5.06996</v>
      </c>
      <c r="G136">
        <v>14.990715735940499</v>
      </c>
      <c r="H136">
        <v>14.8780011371143</v>
      </c>
      <c r="I136">
        <v>8.33226870616841</v>
      </c>
      <c r="J136">
        <v>24.497656978570198</v>
      </c>
      <c r="N136" s="292"/>
      <c r="O136" s="292"/>
      <c r="P136" s="292"/>
      <c r="Q136" s="292"/>
      <c r="R136" s="292"/>
    </row>
    <row r="137" spans="1:18" x14ac:dyDescent="0.25">
      <c r="A137" t="s">
        <v>430</v>
      </c>
      <c r="B137" t="s">
        <v>86</v>
      </c>
      <c r="C137" t="s">
        <v>133</v>
      </c>
      <c r="D137" t="s">
        <v>55</v>
      </c>
      <c r="E137" t="s">
        <v>1</v>
      </c>
      <c r="F137">
        <v>5.06996</v>
      </c>
      <c r="G137">
        <v>11.480021133670499</v>
      </c>
      <c r="H137">
        <v>11.900710578305</v>
      </c>
      <c r="I137">
        <v>6.6527340403398503</v>
      </c>
      <c r="J137">
        <v>19.613174949838299</v>
      </c>
      <c r="N137" s="292"/>
      <c r="O137" s="292"/>
      <c r="P137" s="292"/>
      <c r="Q137" s="292"/>
      <c r="R137" s="292"/>
    </row>
    <row r="138" spans="1:18" x14ac:dyDescent="0.25">
      <c r="A138" t="s">
        <v>431</v>
      </c>
      <c r="B138" t="s">
        <v>86</v>
      </c>
      <c r="C138" t="s">
        <v>133</v>
      </c>
      <c r="D138" t="s">
        <v>56</v>
      </c>
      <c r="E138" t="s">
        <v>1</v>
      </c>
      <c r="F138">
        <v>4.4091233333333335</v>
      </c>
      <c r="G138">
        <v>10.096535352532999</v>
      </c>
      <c r="H138">
        <v>9.2594831398820592</v>
      </c>
      <c r="I138">
        <v>4.9457531363090999</v>
      </c>
      <c r="J138">
        <v>15.780408761896799</v>
      </c>
      <c r="N138" s="292"/>
      <c r="O138" s="292"/>
      <c r="P138" s="292"/>
      <c r="Q138" s="292"/>
      <c r="R138" s="292"/>
    </row>
    <row r="139" spans="1:18" x14ac:dyDescent="0.25">
      <c r="A139" t="s">
        <v>432</v>
      </c>
      <c r="B139" t="s">
        <v>86</v>
      </c>
      <c r="C139" t="s">
        <v>133</v>
      </c>
      <c r="D139" t="s">
        <v>57</v>
      </c>
      <c r="E139" t="s">
        <v>1</v>
      </c>
      <c r="F139">
        <v>11.174900000000001</v>
      </c>
      <c r="G139">
        <v>16.349285306725601</v>
      </c>
      <c r="H139">
        <v>17.078251991488099</v>
      </c>
      <c r="I139">
        <v>11.758948036530301</v>
      </c>
      <c r="J139">
        <v>23.964289381331</v>
      </c>
      <c r="N139" s="292"/>
      <c r="O139" s="292"/>
      <c r="P139" s="292"/>
      <c r="Q139" s="292"/>
      <c r="R139" s="292"/>
    </row>
    <row r="140" spans="1:18" x14ac:dyDescent="0.25">
      <c r="A140" t="s">
        <v>433</v>
      </c>
      <c r="B140" t="s">
        <v>86</v>
      </c>
      <c r="C140" t="s">
        <v>134</v>
      </c>
      <c r="D140" t="s">
        <v>5</v>
      </c>
      <c r="E140" t="s">
        <v>1</v>
      </c>
      <c r="F140">
        <v>253.89546333333303</v>
      </c>
      <c r="G140">
        <v>17.296941586296601</v>
      </c>
      <c r="H140">
        <v>17.9635801623436</v>
      </c>
      <c r="I140">
        <v>16.705533918674</v>
      </c>
      <c r="J140">
        <v>19.2909810367027</v>
      </c>
      <c r="N140" s="292"/>
      <c r="O140" s="292"/>
      <c r="P140" s="292"/>
      <c r="Q140" s="292"/>
      <c r="R140" s="292"/>
    </row>
    <row r="141" spans="1:18" x14ac:dyDescent="0.25">
      <c r="A141" t="s">
        <v>434</v>
      </c>
      <c r="B141" t="s">
        <v>86</v>
      </c>
      <c r="C141" t="s">
        <v>134</v>
      </c>
      <c r="D141" t="s">
        <v>122</v>
      </c>
      <c r="E141" t="s">
        <v>1</v>
      </c>
      <c r="F141">
        <v>27.718113333333335</v>
      </c>
      <c r="G141">
        <v>9.5250812138317809</v>
      </c>
      <c r="H141">
        <v>9.5195222877341301</v>
      </c>
      <c r="I141">
        <v>7.57368518691292</v>
      </c>
      <c r="J141">
        <v>11.810465776846099</v>
      </c>
      <c r="N141" s="292"/>
      <c r="O141" s="292"/>
      <c r="P141" s="292"/>
      <c r="Q141" s="292"/>
      <c r="R141" s="292"/>
    </row>
    <row r="142" spans="1:18" x14ac:dyDescent="0.25">
      <c r="A142" t="s">
        <v>435</v>
      </c>
      <c r="B142" t="s">
        <v>86</v>
      </c>
      <c r="C142" t="s">
        <v>134</v>
      </c>
      <c r="D142" t="s">
        <v>123</v>
      </c>
      <c r="E142" t="s">
        <v>1</v>
      </c>
      <c r="F142">
        <v>35.82888333333333</v>
      </c>
      <c r="G142">
        <v>12.0104062144532</v>
      </c>
      <c r="H142">
        <v>11.847900462445599</v>
      </c>
      <c r="I142">
        <v>9.7025695036985198</v>
      </c>
      <c r="J142">
        <v>14.324219003268301</v>
      </c>
      <c r="N142" s="292"/>
      <c r="O142" s="292"/>
      <c r="P142" s="292"/>
      <c r="Q142" s="292"/>
      <c r="R142" s="292"/>
    </row>
    <row r="143" spans="1:18" x14ac:dyDescent="0.25">
      <c r="A143" t="s">
        <v>436</v>
      </c>
      <c r="B143" t="s">
        <v>86</v>
      </c>
      <c r="C143" t="s">
        <v>134</v>
      </c>
      <c r="D143" t="s">
        <v>124</v>
      </c>
      <c r="E143" t="s">
        <v>1</v>
      </c>
      <c r="F143">
        <v>46.272986666666668</v>
      </c>
      <c r="G143">
        <v>15.3481678692179</v>
      </c>
      <c r="H143">
        <v>15.5912456069351</v>
      </c>
      <c r="I143">
        <v>13.095656493388701</v>
      </c>
      <c r="J143">
        <v>18.422377909571601</v>
      </c>
      <c r="N143" s="292"/>
      <c r="O143" s="292"/>
      <c r="P143" s="292"/>
      <c r="Q143" s="292"/>
      <c r="R143" s="292"/>
    </row>
    <row r="144" spans="1:18" x14ac:dyDescent="0.25">
      <c r="A144" t="s">
        <v>437</v>
      </c>
      <c r="B144" t="s">
        <v>86</v>
      </c>
      <c r="C144" t="s">
        <v>134</v>
      </c>
      <c r="D144" t="s">
        <v>125</v>
      </c>
      <c r="E144" t="s">
        <v>1</v>
      </c>
      <c r="F144">
        <v>63.242813333333338</v>
      </c>
      <c r="G144">
        <v>21.4150844792693</v>
      </c>
      <c r="H144">
        <v>22.778679219506198</v>
      </c>
      <c r="I144">
        <v>19.641514744712701</v>
      </c>
      <c r="J144">
        <v>26.2729792876661</v>
      </c>
      <c r="N144" s="292"/>
      <c r="O144" s="292"/>
      <c r="P144" s="292"/>
      <c r="Q144" s="292"/>
      <c r="R144" s="292"/>
    </row>
    <row r="145" spans="1:18" x14ac:dyDescent="0.25">
      <c r="A145" t="s">
        <v>438</v>
      </c>
      <c r="B145" t="s">
        <v>86</v>
      </c>
      <c r="C145" t="s">
        <v>134</v>
      </c>
      <c r="D145" t="s">
        <v>126</v>
      </c>
      <c r="E145" t="s">
        <v>1</v>
      </c>
      <c r="F145">
        <v>80.832666666666668</v>
      </c>
      <c r="G145">
        <v>28.690620278579299</v>
      </c>
      <c r="H145">
        <v>32.875517382293097</v>
      </c>
      <c r="I145">
        <v>28.843817552739299</v>
      </c>
      <c r="J145">
        <v>37.310370823653301</v>
      </c>
      <c r="N145" s="292"/>
      <c r="O145" s="292"/>
      <c r="P145" s="292"/>
      <c r="Q145" s="292"/>
      <c r="R145" s="292"/>
    </row>
    <row r="146" spans="1:18" x14ac:dyDescent="0.25">
      <c r="A146" t="s">
        <v>439</v>
      </c>
      <c r="B146" t="s">
        <v>86</v>
      </c>
      <c r="C146" t="s">
        <v>134</v>
      </c>
      <c r="D146" t="s">
        <v>6</v>
      </c>
      <c r="E146" t="s">
        <v>1</v>
      </c>
      <c r="F146">
        <v>61.79871</v>
      </c>
      <c r="G146">
        <v>18.635043055487198</v>
      </c>
      <c r="H146">
        <v>18.7835943527948</v>
      </c>
      <c r="I146">
        <v>16.1653196699456</v>
      </c>
      <c r="J146">
        <v>21.703608107170901</v>
      </c>
      <c r="N146" s="292"/>
      <c r="O146" s="292"/>
      <c r="P146" s="292"/>
      <c r="Q146" s="292"/>
      <c r="R146" s="292"/>
    </row>
    <row r="147" spans="1:18" x14ac:dyDescent="0.25">
      <c r="A147" t="s">
        <v>440</v>
      </c>
      <c r="B147" t="s">
        <v>86</v>
      </c>
      <c r="C147" t="s">
        <v>134</v>
      </c>
      <c r="D147" t="s">
        <v>37</v>
      </c>
      <c r="E147" t="s">
        <v>1</v>
      </c>
      <c r="F147">
        <v>6.0874500000000005</v>
      </c>
      <c r="G147">
        <v>17.8442590113637</v>
      </c>
      <c r="H147">
        <v>16.9701482945921</v>
      </c>
      <c r="I147">
        <v>10.0614106043466</v>
      </c>
      <c r="J147">
        <v>26.783441555367698</v>
      </c>
      <c r="N147" s="292"/>
      <c r="O147" s="292"/>
      <c r="P147" s="292"/>
      <c r="Q147" s="292"/>
      <c r="R147" s="292"/>
    </row>
    <row r="148" spans="1:18" x14ac:dyDescent="0.25">
      <c r="A148" t="s">
        <v>441</v>
      </c>
      <c r="B148" t="s">
        <v>86</v>
      </c>
      <c r="C148" t="s">
        <v>134</v>
      </c>
      <c r="D148" t="s">
        <v>38</v>
      </c>
      <c r="E148" t="s">
        <v>1</v>
      </c>
      <c r="F148">
        <v>9.1166</v>
      </c>
      <c r="G148">
        <v>15.7242402290524</v>
      </c>
      <c r="H148">
        <v>15.9788988965066</v>
      </c>
      <c r="I148">
        <v>10.5326675018919</v>
      </c>
      <c r="J148">
        <v>23.229186977991802</v>
      </c>
      <c r="N148" s="292"/>
      <c r="O148" s="292"/>
      <c r="P148" s="292"/>
      <c r="Q148" s="292"/>
      <c r="R148" s="292"/>
    </row>
    <row r="149" spans="1:18" x14ac:dyDescent="0.25">
      <c r="A149" t="s">
        <v>442</v>
      </c>
      <c r="B149" t="s">
        <v>86</v>
      </c>
      <c r="C149" t="s">
        <v>134</v>
      </c>
      <c r="D149" t="s">
        <v>39</v>
      </c>
      <c r="E149" t="s">
        <v>1</v>
      </c>
      <c r="F149">
        <v>11.806586666666666</v>
      </c>
      <c r="G149">
        <v>21.578862075898201</v>
      </c>
      <c r="H149">
        <v>20.526373777050502</v>
      </c>
      <c r="I149">
        <v>14.2979995748499</v>
      </c>
      <c r="J149">
        <v>28.532433393622298</v>
      </c>
      <c r="N149" s="292"/>
      <c r="O149" s="292"/>
      <c r="P149" s="292"/>
      <c r="Q149" s="292"/>
      <c r="R149" s="292"/>
    </row>
    <row r="150" spans="1:18" x14ac:dyDescent="0.25">
      <c r="A150" t="s">
        <v>443</v>
      </c>
      <c r="B150" t="s">
        <v>86</v>
      </c>
      <c r="C150" t="s">
        <v>134</v>
      </c>
      <c r="D150" t="s">
        <v>40</v>
      </c>
      <c r="E150" t="s">
        <v>1</v>
      </c>
      <c r="F150">
        <v>10.806586666666666</v>
      </c>
      <c r="G150">
        <v>23.582638045288899</v>
      </c>
      <c r="H150">
        <v>23.615430293157701</v>
      </c>
      <c r="I150">
        <v>16.155769475908901</v>
      </c>
      <c r="J150">
        <v>33.314891109148299</v>
      </c>
      <c r="N150" s="292"/>
      <c r="O150" s="292"/>
      <c r="P150" s="292"/>
      <c r="Q150" s="292"/>
      <c r="R150" s="292"/>
    </row>
    <row r="151" spans="1:18" x14ac:dyDescent="0.25">
      <c r="A151" t="s">
        <v>444</v>
      </c>
      <c r="B151" t="s">
        <v>86</v>
      </c>
      <c r="C151" t="s">
        <v>134</v>
      </c>
      <c r="D151" t="s">
        <v>41</v>
      </c>
      <c r="E151" t="s">
        <v>1</v>
      </c>
      <c r="F151">
        <v>13.853226666666666</v>
      </c>
      <c r="G151">
        <v>18.650343750560999</v>
      </c>
      <c r="H151">
        <v>18.818073141957498</v>
      </c>
      <c r="I151">
        <v>13.4964449994474</v>
      </c>
      <c r="J151">
        <v>25.5267105119731</v>
      </c>
      <c r="N151" s="292"/>
      <c r="O151" s="292"/>
      <c r="P151" s="292"/>
      <c r="Q151" s="292"/>
      <c r="R151" s="292"/>
    </row>
    <row r="152" spans="1:18" x14ac:dyDescent="0.25">
      <c r="A152" t="s">
        <v>445</v>
      </c>
      <c r="B152" t="s">
        <v>86</v>
      </c>
      <c r="C152" t="s">
        <v>134</v>
      </c>
      <c r="D152" t="s">
        <v>42</v>
      </c>
      <c r="E152" t="s">
        <v>1</v>
      </c>
      <c r="F152">
        <v>10.128259999999999</v>
      </c>
      <c r="G152">
        <v>15.6499958795171</v>
      </c>
      <c r="H152">
        <v>16.897808882632301</v>
      </c>
      <c r="I152">
        <v>11.3727276093672</v>
      </c>
      <c r="J152">
        <v>24.1448900725123</v>
      </c>
      <c r="N152" s="292"/>
      <c r="O152" s="292"/>
      <c r="P152" s="292"/>
      <c r="Q152" s="292"/>
      <c r="R152" s="292"/>
    </row>
    <row r="153" spans="1:18" x14ac:dyDescent="0.25">
      <c r="A153" t="s">
        <v>446</v>
      </c>
      <c r="B153" t="s">
        <v>86</v>
      </c>
      <c r="C153" t="s">
        <v>134</v>
      </c>
      <c r="D153" t="s">
        <v>102</v>
      </c>
      <c r="E153" t="s">
        <v>1</v>
      </c>
      <c r="F153">
        <v>4.736626666666667</v>
      </c>
      <c r="G153">
        <v>7.26989389241899</v>
      </c>
      <c r="H153">
        <v>6.8695706564504899</v>
      </c>
      <c r="I153">
        <v>3.7365307181536398</v>
      </c>
      <c r="J153">
        <v>11.5364439769876</v>
      </c>
      <c r="N153" s="292"/>
      <c r="O153" s="292"/>
      <c r="P153" s="292"/>
      <c r="Q153" s="292"/>
      <c r="R153" s="292"/>
    </row>
    <row r="154" spans="1:18" x14ac:dyDescent="0.25">
      <c r="A154" t="s">
        <v>447</v>
      </c>
      <c r="B154" t="s">
        <v>86</v>
      </c>
      <c r="C154" t="s">
        <v>134</v>
      </c>
      <c r="D154" t="s">
        <v>103</v>
      </c>
      <c r="E154" t="s">
        <v>1</v>
      </c>
      <c r="F154">
        <v>33.431419999999996</v>
      </c>
      <c r="G154">
        <v>18.239332653183698</v>
      </c>
      <c r="H154">
        <v>17.996311641083899</v>
      </c>
      <c r="I154">
        <v>14.626128998000301</v>
      </c>
      <c r="J154">
        <v>21.906306529075799</v>
      </c>
      <c r="N154" s="292"/>
      <c r="O154" s="292"/>
      <c r="P154" s="292"/>
      <c r="Q154" s="292"/>
      <c r="R154" s="292"/>
    </row>
    <row r="155" spans="1:18" x14ac:dyDescent="0.25">
      <c r="A155" t="s">
        <v>448</v>
      </c>
      <c r="B155" t="s">
        <v>86</v>
      </c>
      <c r="C155" t="s">
        <v>134</v>
      </c>
      <c r="D155" t="s">
        <v>43</v>
      </c>
      <c r="E155" t="s">
        <v>1</v>
      </c>
      <c r="F155">
        <v>4.3916333333333331</v>
      </c>
      <c r="G155">
        <v>11.829634019322601</v>
      </c>
      <c r="H155">
        <v>12.266690111022699</v>
      </c>
      <c r="I155">
        <v>6.4740028335806503</v>
      </c>
      <c r="J155">
        <v>21.0306035399461</v>
      </c>
      <c r="N155" s="292"/>
      <c r="O155" s="292"/>
      <c r="P155" s="292"/>
      <c r="Q155" s="292"/>
      <c r="R155" s="292"/>
    </row>
    <row r="156" spans="1:18" x14ac:dyDescent="0.25">
      <c r="A156" t="s">
        <v>449</v>
      </c>
      <c r="B156" t="s">
        <v>86</v>
      </c>
      <c r="C156" t="s">
        <v>134</v>
      </c>
      <c r="D156" t="s">
        <v>44</v>
      </c>
      <c r="E156" t="s">
        <v>1</v>
      </c>
      <c r="F156">
        <v>14.853226666666666</v>
      </c>
      <c r="G156">
        <v>25.5180849845379</v>
      </c>
      <c r="H156">
        <v>24.7981774210295</v>
      </c>
      <c r="I156">
        <v>18.012713739298199</v>
      </c>
      <c r="J156">
        <v>33.283977240091602</v>
      </c>
      <c r="N156" s="292"/>
      <c r="O156" s="292"/>
      <c r="P156" s="292"/>
      <c r="Q156" s="292"/>
      <c r="R156" s="292"/>
    </row>
    <row r="157" spans="1:18" x14ac:dyDescent="0.25">
      <c r="A157" t="s">
        <v>450</v>
      </c>
      <c r="B157" t="s">
        <v>86</v>
      </c>
      <c r="C157" t="s">
        <v>134</v>
      </c>
      <c r="D157" t="s">
        <v>45</v>
      </c>
      <c r="E157" t="s">
        <v>1</v>
      </c>
      <c r="F157">
        <v>14.18656</v>
      </c>
      <c r="G157">
        <v>16.127994179326802</v>
      </c>
      <c r="H157">
        <v>15.699337430840499</v>
      </c>
      <c r="I157">
        <v>11.3207544302659</v>
      </c>
      <c r="J157">
        <v>21.203909348776602</v>
      </c>
      <c r="N157" s="292"/>
      <c r="O157" s="292"/>
      <c r="P157" s="292"/>
      <c r="Q157" s="292"/>
      <c r="R157" s="292"/>
    </row>
    <row r="158" spans="1:18" x14ac:dyDescent="0.25">
      <c r="A158" t="s">
        <v>451</v>
      </c>
      <c r="B158" t="s">
        <v>86</v>
      </c>
      <c r="C158" t="s">
        <v>134</v>
      </c>
      <c r="D158" t="s">
        <v>18</v>
      </c>
      <c r="E158" t="s">
        <v>1</v>
      </c>
      <c r="F158">
        <v>41.272986666666668</v>
      </c>
      <c r="G158">
        <v>16.653234038947499</v>
      </c>
      <c r="H158">
        <v>17.348071654275401</v>
      </c>
      <c r="I158">
        <v>14.418371318654099</v>
      </c>
      <c r="J158">
        <v>20.696601679919901</v>
      </c>
      <c r="N158" s="292"/>
      <c r="O158" s="292"/>
      <c r="P158" s="292"/>
      <c r="Q158" s="292"/>
      <c r="R158" s="292"/>
    </row>
    <row r="159" spans="1:18" x14ac:dyDescent="0.25">
      <c r="A159" t="s">
        <v>452</v>
      </c>
      <c r="B159" t="s">
        <v>86</v>
      </c>
      <c r="C159" t="s">
        <v>134</v>
      </c>
      <c r="D159" t="s">
        <v>46</v>
      </c>
      <c r="E159" t="s">
        <v>1</v>
      </c>
      <c r="F159">
        <v>19.268180000000001</v>
      </c>
      <c r="G159">
        <v>16.944719994371699</v>
      </c>
      <c r="H159">
        <v>18.383600091039501</v>
      </c>
      <c r="I159">
        <v>13.9416087303336</v>
      </c>
      <c r="J159">
        <v>23.787970602951201</v>
      </c>
      <c r="N159" s="292"/>
      <c r="O159" s="292"/>
      <c r="P159" s="292"/>
      <c r="Q159" s="292"/>
      <c r="R159" s="292"/>
    </row>
    <row r="160" spans="1:18" x14ac:dyDescent="0.25">
      <c r="A160" t="s">
        <v>453</v>
      </c>
      <c r="B160" t="s">
        <v>86</v>
      </c>
      <c r="C160" t="s">
        <v>134</v>
      </c>
      <c r="D160" t="s">
        <v>47</v>
      </c>
      <c r="E160" t="s">
        <v>1</v>
      </c>
      <c r="F160">
        <v>8.1224299999999996</v>
      </c>
      <c r="G160">
        <v>12.012348904620101</v>
      </c>
      <c r="H160">
        <v>11.9259895821332</v>
      </c>
      <c r="I160">
        <v>7.6549341779728097</v>
      </c>
      <c r="J160">
        <v>17.7104491947842</v>
      </c>
      <c r="N160" s="292"/>
      <c r="O160" s="292"/>
      <c r="P160" s="292"/>
      <c r="Q160" s="292"/>
      <c r="R160" s="292"/>
    </row>
    <row r="161" spans="1:18" x14ac:dyDescent="0.25">
      <c r="A161" t="s">
        <v>454</v>
      </c>
      <c r="B161" t="s">
        <v>86</v>
      </c>
      <c r="C161" t="s">
        <v>134</v>
      </c>
      <c r="D161" t="s">
        <v>48</v>
      </c>
      <c r="E161" t="s">
        <v>1</v>
      </c>
      <c r="F161">
        <v>13.882376666666666</v>
      </c>
      <c r="G161">
        <v>20.873138704422999</v>
      </c>
      <c r="H161">
        <v>21.0883049984133</v>
      </c>
      <c r="I161">
        <v>15.1465600222239</v>
      </c>
      <c r="J161">
        <v>28.576844842286501</v>
      </c>
      <c r="N161" s="292"/>
      <c r="O161" s="292"/>
      <c r="P161" s="292"/>
      <c r="Q161" s="292"/>
      <c r="R161" s="292"/>
    </row>
    <row r="162" spans="1:18" x14ac:dyDescent="0.25">
      <c r="A162" t="s">
        <v>455</v>
      </c>
      <c r="B162" t="s">
        <v>86</v>
      </c>
      <c r="C162" t="s">
        <v>134</v>
      </c>
      <c r="D162" t="s">
        <v>104</v>
      </c>
      <c r="E162" t="s">
        <v>1</v>
      </c>
      <c r="F162">
        <v>39.916333333333334</v>
      </c>
      <c r="G162">
        <v>18.071720049741</v>
      </c>
      <c r="H162">
        <v>21.140426192733099</v>
      </c>
      <c r="I162">
        <v>17.483924421388</v>
      </c>
      <c r="J162">
        <v>25.3291419314268</v>
      </c>
      <c r="N162" s="292"/>
      <c r="O162" s="292"/>
      <c r="P162" s="292"/>
      <c r="Q162" s="292"/>
      <c r="R162" s="292"/>
    </row>
    <row r="163" spans="1:18" x14ac:dyDescent="0.25">
      <c r="A163" t="s">
        <v>456</v>
      </c>
      <c r="B163" t="s">
        <v>86</v>
      </c>
      <c r="C163" t="s">
        <v>134</v>
      </c>
      <c r="D163" t="s">
        <v>49</v>
      </c>
      <c r="E163" t="s">
        <v>1</v>
      </c>
      <c r="F163">
        <v>11.490743333333334</v>
      </c>
      <c r="G163">
        <v>19.001653648775999</v>
      </c>
      <c r="H163">
        <v>19.548742443563</v>
      </c>
      <c r="I163">
        <v>13.548131664885799</v>
      </c>
      <c r="J163">
        <v>27.288778401389099</v>
      </c>
      <c r="N163" s="292"/>
      <c r="O163" s="292"/>
      <c r="P163" s="292"/>
      <c r="Q163" s="292"/>
      <c r="R163" s="292"/>
    </row>
    <row r="164" spans="1:18" x14ac:dyDescent="0.25">
      <c r="A164" t="s">
        <v>457</v>
      </c>
      <c r="B164" t="s">
        <v>86</v>
      </c>
      <c r="C164" t="s">
        <v>134</v>
      </c>
      <c r="D164" t="s">
        <v>50</v>
      </c>
      <c r="E164" t="s">
        <v>1</v>
      </c>
      <c r="F164">
        <v>28.42559</v>
      </c>
      <c r="G164">
        <v>17.721137121660799</v>
      </c>
      <c r="H164">
        <v>21.800978500342101</v>
      </c>
      <c r="I164">
        <v>17.344307812213099</v>
      </c>
      <c r="J164">
        <v>27.037273139587999</v>
      </c>
      <c r="N164" s="292"/>
      <c r="O164" s="292"/>
      <c r="P164" s="292"/>
      <c r="Q164" s="292"/>
      <c r="R164" s="292"/>
    </row>
    <row r="165" spans="1:18" x14ac:dyDescent="0.25">
      <c r="A165" t="s">
        <v>458</v>
      </c>
      <c r="B165" t="s">
        <v>86</v>
      </c>
      <c r="C165" t="s">
        <v>134</v>
      </c>
      <c r="D165" t="s">
        <v>105</v>
      </c>
      <c r="E165" t="s">
        <v>1</v>
      </c>
      <c r="F165">
        <v>34.507210000000001</v>
      </c>
      <c r="G165">
        <v>24.240251483966102</v>
      </c>
      <c r="H165">
        <v>25.409378690634998</v>
      </c>
      <c r="I165">
        <v>20.726693899076899</v>
      </c>
      <c r="J165">
        <v>30.829352246654999</v>
      </c>
      <c r="N165" s="292"/>
      <c r="O165" s="292"/>
      <c r="P165" s="292"/>
      <c r="Q165" s="292"/>
      <c r="R165" s="292"/>
    </row>
    <row r="166" spans="1:18" x14ac:dyDescent="0.25">
      <c r="A166" t="s">
        <v>459</v>
      </c>
      <c r="B166" t="s">
        <v>86</v>
      </c>
      <c r="C166" t="s">
        <v>134</v>
      </c>
      <c r="D166" t="s">
        <v>51</v>
      </c>
      <c r="E166" t="s">
        <v>1</v>
      </c>
      <c r="F166">
        <v>29.42559</v>
      </c>
      <c r="G166">
        <v>25.692847475879301</v>
      </c>
      <c r="H166">
        <v>27.0897131183293</v>
      </c>
      <c r="I166">
        <v>21.7030312963056</v>
      </c>
      <c r="J166">
        <v>33.401122769163898</v>
      </c>
      <c r="N166" s="292"/>
      <c r="O166" s="292"/>
      <c r="P166" s="292"/>
      <c r="Q166" s="292"/>
      <c r="R166" s="292"/>
    </row>
    <row r="167" spans="1:18" x14ac:dyDescent="0.25">
      <c r="A167" t="s">
        <v>460</v>
      </c>
      <c r="B167" t="s">
        <v>86</v>
      </c>
      <c r="C167" t="s">
        <v>134</v>
      </c>
      <c r="D167" t="s">
        <v>52</v>
      </c>
      <c r="E167" t="s">
        <v>1</v>
      </c>
      <c r="F167">
        <v>5.08162</v>
      </c>
      <c r="G167">
        <v>18.2616914230954</v>
      </c>
      <c r="H167">
        <v>18.454292132643602</v>
      </c>
      <c r="I167">
        <v>10.356693346353</v>
      </c>
      <c r="J167">
        <v>30.349257030897899</v>
      </c>
      <c r="N167" s="292"/>
      <c r="O167" s="292"/>
      <c r="P167" s="292"/>
      <c r="Q167" s="292"/>
      <c r="R167" s="292"/>
    </row>
    <row r="168" spans="1:18" x14ac:dyDescent="0.25">
      <c r="A168" t="s">
        <v>461</v>
      </c>
      <c r="B168" t="s">
        <v>86</v>
      </c>
      <c r="C168" t="s">
        <v>134</v>
      </c>
      <c r="D168" t="s">
        <v>106</v>
      </c>
      <c r="E168" t="s">
        <v>1</v>
      </c>
      <c r="F168">
        <v>38.232176666666668</v>
      </c>
      <c r="G168">
        <v>13.8161956731233</v>
      </c>
      <c r="H168">
        <v>14.0880319754624</v>
      </c>
      <c r="I168">
        <v>11.615920891606599</v>
      </c>
      <c r="J168">
        <v>16.928416772482301</v>
      </c>
      <c r="N168" s="292"/>
      <c r="O168" s="292"/>
      <c r="P168" s="292"/>
      <c r="Q168" s="292"/>
      <c r="R168" s="292"/>
    </row>
    <row r="169" spans="1:18" x14ac:dyDescent="0.25">
      <c r="A169" t="s">
        <v>462</v>
      </c>
      <c r="B169" t="s">
        <v>86</v>
      </c>
      <c r="C169" t="s">
        <v>134</v>
      </c>
      <c r="D169" t="s">
        <v>53</v>
      </c>
      <c r="E169" t="s">
        <v>1</v>
      </c>
      <c r="F169">
        <v>12.18656</v>
      </c>
      <c r="G169">
        <v>14.227992341101199</v>
      </c>
      <c r="H169">
        <v>14.632672205814799</v>
      </c>
      <c r="I169">
        <v>10.251660776941399</v>
      </c>
      <c r="J169">
        <v>20.241709198951298</v>
      </c>
      <c r="N169" s="292"/>
      <c r="O169" s="292"/>
      <c r="P169" s="292"/>
      <c r="Q169" s="292"/>
      <c r="R169" s="292"/>
    </row>
    <row r="170" spans="1:18" x14ac:dyDescent="0.25">
      <c r="A170" t="s">
        <v>463</v>
      </c>
      <c r="B170" t="s">
        <v>86</v>
      </c>
      <c r="C170" t="s">
        <v>134</v>
      </c>
      <c r="D170" t="s">
        <v>54</v>
      </c>
      <c r="E170" t="s">
        <v>1</v>
      </c>
      <c r="F170">
        <v>7.4324433333333326</v>
      </c>
      <c r="G170">
        <v>21.8856607218225</v>
      </c>
      <c r="H170">
        <v>21.720823952363599</v>
      </c>
      <c r="I170">
        <v>13.6171739080844</v>
      </c>
      <c r="J170">
        <v>32.849823270233003</v>
      </c>
      <c r="N170" s="292"/>
      <c r="O170" s="292"/>
      <c r="P170" s="292"/>
      <c r="Q170" s="292"/>
      <c r="R170" s="292"/>
    </row>
    <row r="171" spans="1:18" x14ac:dyDescent="0.25">
      <c r="A171" t="s">
        <v>464</v>
      </c>
      <c r="B171" t="s">
        <v>86</v>
      </c>
      <c r="C171" t="s">
        <v>134</v>
      </c>
      <c r="D171" t="s">
        <v>55</v>
      </c>
      <c r="E171" t="s">
        <v>1</v>
      </c>
      <c r="F171">
        <v>3.3799733333333335</v>
      </c>
      <c r="G171">
        <v>7.6378975278325996</v>
      </c>
      <c r="H171">
        <v>7.7645782334231104</v>
      </c>
      <c r="I171">
        <v>3.7150981404848902</v>
      </c>
      <c r="J171">
        <v>14.2619055660266</v>
      </c>
      <c r="N171" s="292"/>
      <c r="O171" s="292"/>
      <c r="P171" s="292"/>
      <c r="Q171" s="292"/>
      <c r="R171" s="292"/>
    </row>
    <row r="172" spans="1:18" x14ac:dyDescent="0.25">
      <c r="A172" t="s">
        <v>465</v>
      </c>
      <c r="B172" t="s">
        <v>86</v>
      </c>
      <c r="C172" t="s">
        <v>134</v>
      </c>
      <c r="D172" t="s">
        <v>56</v>
      </c>
      <c r="E172" t="s">
        <v>1</v>
      </c>
      <c r="F172">
        <v>4.4091233333333335</v>
      </c>
      <c r="G172">
        <v>10.0370831278218</v>
      </c>
      <c r="H172">
        <v>9.4342525866652203</v>
      </c>
      <c r="I172">
        <v>4.9976132144576102</v>
      </c>
      <c r="J172">
        <v>16.140976311586599</v>
      </c>
      <c r="N172" s="292"/>
      <c r="O172" s="292"/>
      <c r="P172" s="292"/>
      <c r="Q172" s="292"/>
      <c r="R172" s="292"/>
    </row>
    <row r="173" spans="1:18" x14ac:dyDescent="0.25">
      <c r="A173" t="s">
        <v>466</v>
      </c>
      <c r="B173" t="s">
        <v>86</v>
      </c>
      <c r="C173" t="s">
        <v>134</v>
      </c>
      <c r="D173" t="s">
        <v>57</v>
      </c>
      <c r="E173" t="s">
        <v>1</v>
      </c>
      <c r="F173">
        <v>10.824076666666668</v>
      </c>
      <c r="G173">
        <v>15.703757616790799</v>
      </c>
      <c r="H173">
        <v>16.7883710186332</v>
      </c>
      <c r="I173">
        <v>11.4801553188097</v>
      </c>
      <c r="J173">
        <v>23.688925213157301</v>
      </c>
      <c r="N173" s="292"/>
      <c r="O173" s="292"/>
      <c r="P173" s="292"/>
      <c r="Q173" s="292"/>
      <c r="R173" s="292"/>
    </row>
    <row r="174" spans="1:18" x14ac:dyDescent="0.25">
      <c r="A174" t="s">
        <v>467</v>
      </c>
      <c r="B174" t="s">
        <v>86</v>
      </c>
      <c r="C174" t="s">
        <v>135</v>
      </c>
      <c r="D174" t="s">
        <v>5</v>
      </c>
      <c r="E174" t="s">
        <v>1</v>
      </c>
      <c r="F174">
        <v>268.6903899999997</v>
      </c>
      <c r="G174">
        <v>18.172035886376602</v>
      </c>
      <c r="H174">
        <v>18.870683700392298</v>
      </c>
      <c r="I174">
        <v>17.583647844399799</v>
      </c>
      <c r="J174">
        <v>20.226633596912801</v>
      </c>
      <c r="N174" s="292"/>
      <c r="O174" s="292"/>
      <c r="P174" s="292"/>
      <c r="Q174" s="292"/>
      <c r="R174" s="292"/>
    </row>
    <row r="175" spans="1:18" x14ac:dyDescent="0.25">
      <c r="A175" t="s">
        <v>468</v>
      </c>
      <c r="B175" t="s">
        <v>86</v>
      </c>
      <c r="C175" t="s">
        <v>135</v>
      </c>
      <c r="D175" t="s">
        <v>122</v>
      </c>
      <c r="E175" t="s">
        <v>1</v>
      </c>
      <c r="F175">
        <v>31.092256666666668</v>
      </c>
      <c r="G175">
        <v>10.6279055988715</v>
      </c>
      <c r="H175">
        <v>10.488950644933899</v>
      </c>
      <c r="I175">
        <v>8.4613846577590994</v>
      </c>
      <c r="J175">
        <v>12.8543122378909</v>
      </c>
      <c r="N175" s="292"/>
      <c r="O175" s="292"/>
      <c r="P175" s="292"/>
      <c r="Q175" s="292"/>
      <c r="R175" s="292"/>
    </row>
    <row r="176" spans="1:18" x14ac:dyDescent="0.25">
      <c r="A176" t="s">
        <v>469</v>
      </c>
      <c r="B176" t="s">
        <v>86</v>
      </c>
      <c r="C176" t="s">
        <v>135</v>
      </c>
      <c r="D176" t="s">
        <v>123</v>
      </c>
      <c r="E176" t="s">
        <v>1</v>
      </c>
      <c r="F176">
        <v>38.15638666666667</v>
      </c>
      <c r="G176">
        <v>12.7026631733254</v>
      </c>
      <c r="H176">
        <v>12.539022197322801</v>
      </c>
      <c r="I176">
        <v>10.334852358475301</v>
      </c>
      <c r="J176">
        <v>15.0719015521533</v>
      </c>
      <c r="N176" s="292"/>
      <c r="O176" s="292"/>
      <c r="P176" s="292"/>
      <c r="Q176" s="292"/>
      <c r="R176" s="292"/>
    </row>
    <row r="177" spans="1:18" x14ac:dyDescent="0.25">
      <c r="A177" t="s">
        <v>470</v>
      </c>
      <c r="B177" t="s">
        <v>86</v>
      </c>
      <c r="C177" t="s">
        <v>135</v>
      </c>
      <c r="D177" t="s">
        <v>124</v>
      </c>
      <c r="E177" t="s">
        <v>1</v>
      </c>
      <c r="F177">
        <v>45.29047666666667</v>
      </c>
      <c r="G177">
        <v>14.9159776136443</v>
      </c>
      <c r="H177">
        <v>14.996362759052399</v>
      </c>
      <c r="I177">
        <v>12.5721767503719</v>
      </c>
      <c r="J177">
        <v>17.750259443740099</v>
      </c>
      <c r="N177" s="292"/>
      <c r="O177" s="292"/>
      <c r="P177" s="292"/>
      <c r="Q177" s="292"/>
      <c r="R177" s="292"/>
    </row>
    <row r="178" spans="1:18" x14ac:dyDescent="0.25">
      <c r="A178" t="s">
        <v>471</v>
      </c>
      <c r="B178" t="s">
        <v>86</v>
      </c>
      <c r="C178" t="s">
        <v>135</v>
      </c>
      <c r="D178" t="s">
        <v>125</v>
      </c>
      <c r="E178" t="s">
        <v>1</v>
      </c>
      <c r="F178">
        <v>65.219493333333332</v>
      </c>
      <c r="G178">
        <v>21.898669460262902</v>
      </c>
      <c r="H178">
        <v>23.683350557551002</v>
      </c>
      <c r="I178">
        <v>20.445729037512098</v>
      </c>
      <c r="J178">
        <v>27.283580959744899</v>
      </c>
      <c r="N178" s="292"/>
      <c r="O178" s="292"/>
      <c r="P178" s="292"/>
      <c r="Q178" s="292"/>
      <c r="R178" s="292"/>
    </row>
    <row r="179" spans="1:18" x14ac:dyDescent="0.25">
      <c r="A179" t="s">
        <v>472</v>
      </c>
      <c r="B179" t="s">
        <v>86</v>
      </c>
      <c r="C179" t="s">
        <v>135</v>
      </c>
      <c r="D179" t="s">
        <v>126</v>
      </c>
      <c r="E179" t="s">
        <v>1</v>
      </c>
      <c r="F179">
        <v>88.931776666666664</v>
      </c>
      <c r="G179">
        <v>31.292262887758699</v>
      </c>
      <c r="H179">
        <v>35.724019798601702</v>
      </c>
      <c r="I179">
        <v>31.5396693257686</v>
      </c>
      <c r="J179">
        <v>40.306290333724299</v>
      </c>
      <c r="N179" s="292"/>
      <c r="O179" s="292"/>
      <c r="P179" s="292"/>
      <c r="Q179" s="292"/>
      <c r="R179" s="292"/>
    </row>
    <row r="180" spans="1:18" x14ac:dyDescent="0.25">
      <c r="A180" t="s">
        <v>473</v>
      </c>
      <c r="B180" t="s">
        <v>86</v>
      </c>
      <c r="C180" t="s">
        <v>135</v>
      </c>
      <c r="D180" t="s">
        <v>6</v>
      </c>
      <c r="E180" t="s">
        <v>1</v>
      </c>
      <c r="F180">
        <v>62.465376666666664</v>
      </c>
      <c r="G180">
        <v>18.727627318516198</v>
      </c>
      <c r="H180">
        <v>18.8321896498637</v>
      </c>
      <c r="I180">
        <v>16.222798352300401</v>
      </c>
      <c r="J180">
        <v>21.740589517364601</v>
      </c>
      <c r="N180" s="292"/>
      <c r="O180" s="292"/>
      <c r="P180" s="292"/>
      <c r="Q180" s="292"/>
      <c r="R180" s="292"/>
    </row>
    <row r="181" spans="1:18" x14ac:dyDescent="0.25">
      <c r="A181" t="s">
        <v>474</v>
      </c>
      <c r="B181" t="s">
        <v>86</v>
      </c>
      <c r="C181" t="s">
        <v>135</v>
      </c>
      <c r="D181" t="s">
        <v>37</v>
      </c>
      <c r="E181" t="s">
        <v>1</v>
      </c>
      <c r="F181">
        <v>6.7541166666666674</v>
      </c>
      <c r="G181">
        <v>19.7350299984416</v>
      </c>
      <c r="H181">
        <v>18.819646812606699</v>
      </c>
      <c r="I181">
        <v>11.5001539911487</v>
      </c>
      <c r="J181">
        <v>29.031151876144001</v>
      </c>
      <c r="N181" s="292"/>
      <c r="O181" s="292"/>
      <c r="P181" s="292"/>
      <c r="Q181" s="292"/>
      <c r="R181" s="292"/>
    </row>
    <row r="182" spans="1:18" x14ac:dyDescent="0.25">
      <c r="A182" t="s">
        <v>475</v>
      </c>
      <c r="B182" t="s">
        <v>86</v>
      </c>
      <c r="C182" t="s">
        <v>135</v>
      </c>
      <c r="D182" t="s">
        <v>38</v>
      </c>
      <c r="E182" t="s">
        <v>1</v>
      </c>
      <c r="F182">
        <v>10.794926666666667</v>
      </c>
      <c r="G182">
        <v>18.515745780542499</v>
      </c>
      <c r="H182">
        <v>18.8063605138329</v>
      </c>
      <c r="I182">
        <v>12.864669412562201</v>
      </c>
      <c r="J182">
        <v>26.533180184223799</v>
      </c>
      <c r="N182" s="292"/>
      <c r="O182" s="292"/>
      <c r="P182" s="292"/>
      <c r="Q182" s="292"/>
      <c r="R182" s="292"/>
    </row>
    <row r="183" spans="1:18" x14ac:dyDescent="0.25">
      <c r="A183" t="s">
        <v>476</v>
      </c>
      <c r="B183" t="s">
        <v>86</v>
      </c>
      <c r="C183" t="s">
        <v>135</v>
      </c>
      <c r="D183" t="s">
        <v>39</v>
      </c>
      <c r="E183" t="s">
        <v>1</v>
      </c>
      <c r="F183">
        <v>11.818246666666667</v>
      </c>
      <c r="G183">
        <v>21.461317288427001</v>
      </c>
      <c r="H183">
        <v>20.880772258188699</v>
      </c>
      <c r="I183">
        <v>14.534667863631499</v>
      </c>
      <c r="J183">
        <v>29.037143715295699</v>
      </c>
      <c r="N183" s="292"/>
      <c r="O183" s="292"/>
      <c r="P183" s="292"/>
      <c r="Q183" s="292"/>
      <c r="R183" s="292"/>
    </row>
    <row r="184" spans="1:18" x14ac:dyDescent="0.25">
      <c r="A184" t="s">
        <v>477</v>
      </c>
      <c r="B184" t="s">
        <v>86</v>
      </c>
      <c r="C184" t="s">
        <v>135</v>
      </c>
      <c r="D184" t="s">
        <v>40</v>
      </c>
      <c r="E184" t="s">
        <v>1</v>
      </c>
      <c r="F184">
        <v>8.1107700000000005</v>
      </c>
      <c r="G184">
        <v>17.610287252751998</v>
      </c>
      <c r="H184">
        <v>17.8263081947552</v>
      </c>
      <c r="I184">
        <v>11.436067439389801</v>
      </c>
      <c r="J184">
        <v>26.4827719802656</v>
      </c>
      <c r="N184" s="292"/>
      <c r="O184" s="292"/>
      <c r="P184" s="292"/>
      <c r="Q184" s="292"/>
      <c r="R184" s="292"/>
    </row>
    <row r="185" spans="1:18" x14ac:dyDescent="0.25">
      <c r="A185" t="s">
        <v>478</v>
      </c>
      <c r="B185" t="s">
        <v>86</v>
      </c>
      <c r="C185" t="s">
        <v>135</v>
      </c>
      <c r="D185" t="s">
        <v>41</v>
      </c>
      <c r="E185" t="s">
        <v>1</v>
      </c>
      <c r="F185">
        <v>13.847396666666667</v>
      </c>
      <c r="G185">
        <v>18.568997577307101</v>
      </c>
      <c r="H185">
        <v>18.592385405740799</v>
      </c>
      <c r="I185">
        <v>13.346299779649501</v>
      </c>
      <c r="J185">
        <v>25.2061165961609</v>
      </c>
      <c r="N185" s="292"/>
      <c r="O185" s="292"/>
      <c r="P185" s="292"/>
      <c r="Q185" s="292"/>
      <c r="R185" s="292"/>
    </row>
    <row r="186" spans="1:18" x14ac:dyDescent="0.25">
      <c r="A186" t="s">
        <v>479</v>
      </c>
      <c r="B186" t="s">
        <v>86</v>
      </c>
      <c r="C186" t="s">
        <v>135</v>
      </c>
      <c r="D186" t="s">
        <v>42</v>
      </c>
      <c r="E186" t="s">
        <v>1</v>
      </c>
      <c r="F186">
        <v>11.139919999999998</v>
      </c>
      <c r="G186">
        <v>17.0533341497765</v>
      </c>
      <c r="H186">
        <v>18.021991381132899</v>
      </c>
      <c r="I186">
        <v>12.3818281439579</v>
      </c>
      <c r="J186">
        <v>25.326380573814799</v>
      </c>
      <c r="N186" s="292"/>
      <c r="O186" s="292"/>
      <c r="P186" s="292"/>
      <c r="Q186" s="292"/>
      <c r="R186" s="292"/>
    </row>
    <row r="187" spans="1:18" x14ac:dyDescent="0.25">
      <c r="A187" t="s">
        <v>480</v>
      </c>
      <c r="B187" t="s">
        <v>86</v>
      </c>
      <c r="C187" t="s">
        <v>135</v>
      </c>
      <c r="D187" t="s">
        <v>102</v>
      </c>
      <c r="E187" t="s">
        <v>1</v>
      </c>
      <c r="F187">
        <v>5.7424566666666665</v>
      </c>
      <c r="G187">
        <v>8.7674663599535894</v>
      </c>
      <c r="H187">
        <v>8.1362758707897296</v>
      </c>
      <c r="I187">
        <v>4.7282101362193298</v>
      </c>
      <c r="J187">
        <v>13.0283338661771</v>
      </c>
      <c r="N187" s="292"/>
      <c r="O187" s="292"/>
      <c r="P187" s="292"/>
      <c r="Q187" s="292"/>
      <c r="R187" s="292"/>
    </row>
    <row r="188" spans="1:18" x14ac:dyDescent="0.25">
      <c r="A188" t="s">
        <v>481</v>
      </c>
      <c r="B188" t="s">
        <v>86</v>
      </c>
      <c r="C188" t="s">
        <v>135</v>
      </c>
      <c r="D188" t="s">
        <v>103</v>
      </c>
      <c r="E188" t="s">
        <v>1</v>
      </c>
      <c r="F188">
        <v>32.413930000000001</v>
      </c>
      <c r="G188">
        <v>17.561482115574201</v>
      </c>
      <c r="H188">
        <v>17.131582289738901</v>
      </c>
      <c r="I188">
        <v>13.8732330235596</v>
      </c>
      <c r="J188">
        <v>20.920648262994099</v>
      </c>
      <c r="N188" s="292"/>
      <c r="O188" s="292"/>
      <c r="P188" s="292"/>
      <c r="Q188" s="292"/>
      <c r="R188" s="292"/>
    </row>
    <row r="189" spans="1:18" x14ac:dyDescent="0.25">
      <c r="A189" t="s">
        <v>482</v>
      </c>
      <c r="B189" t="s">
        <v>86</v>
      </c>
      <c r="C189" t="s">
        <v>135</v>
      </c>
      <c r="D189" t="s">
        <v>43</v>
      </c>
      <c r="E189" t="s">
        <v>1</v>
      </c>
      <c r="F189">
        <v>5.7482866666666661</v>
      </c>
      <c r="G189">
        <v>15.5099203137086</v>
      </c>
      <c r="H189">
        <v>15.592248194763799</v>
      </c>
      <c r="I189">
        <v>9.0340800234666094</v>
      </c>
      <c r="J189">
        <v>25.004327445388601</v>
      </c>
      <c r="N189" s="292"/>
      <c r="O189" s="292"/>
      <c r="P189" s="292"/>
      <c r="Q189" s="292"/>
      <c r="R189" s="292"/>
    </row>
    <row r="190" spans="1:18" x14ac:dyDescent="0.25">
      <c r="A190" t="s">
        <v>483</v>
      </c>
      <c r="B190" t="s">
        <v>86</v>
      </c>
      <c r="C190" t="s">
        <v>135</v>
      </c>
      <c r="D190" t="s">
        <v>44</v>
      </c>
      <c r="E190" t="s">
        <v>1</v>
      </c>
      <c r="F190">
        <v>12.806586666666666</v>
      </c>
      <c r="G190">
        <v>21.750932714354501</v>
      </c>
      <c r="H190">
        <v>21.249135182929699</v>
      </c>
      <c r="I190">
        <v>15.0240851712917</v>
      </c>
      <c r="J190">
        <v>29.170526825943099</v>
      </c>
      <c r="N190" s="292"/>
      <c r="O190" s="292"/>
      <c r="P190" s="292"/>
      <c r="Q190" s="292"/>
      <c r="R190" s="292"/>
    </row>
    <row r="191" spans="1:18" x14ac:dyDescent="0.25">
      <c r="A191" t="s">
        <v>484</v>
      </c>
      <c r="B191" t="s">
        <v>86</v>
      </c>
      <c r="C191" t="s">
        <v>135</v>
      </c>
      <c r="D191" t="s">
        <v>45</v>
      </c>
      <c r="E191" t="s">
        <v>1</v>
      </c>
      <c r="F191">
        <v>13.859056666666667</v>
      </c>
      <c r="G191">
        <v>15.6363345756503</v>
      </c>
      <c r="H191">
        <v>14.8939501317824</v>
      </c>
      <c r="I191">
        <v>10.6910149658347</v>
      </c>
      <c r="J191">
        <v>20.1920620153332</v>
      </c>
      <c r="N191" s="292"/>
      <c r="O191" s="292"/>
      <c r="P191" s="292"/>
      <c r="Q191" s="292"/>
      <c r="R191" s="292"/>
    </row>
    <row r="192" spans="1:18" x14ac:dyDescent="0.25">
      <c r="A192" t="s">
        <v>485</v>
      </c>
      <c r="B192" t="s">
        <v>86</v>
      </c>
      <c r="C192" t="s">
        <v>135</v>
      </c>
      <c r="D192" t="s">
        <v>18</v>
      </c>
      <c r="E192" t="s">
        <v>1</v>
      </c>
      <c r="F192">
        <v>45.641300000000001</v>
      </c>
      <c r="G192">
        <v>18.2623639564661</v>
      </c>
      <c r="H192">
        <v>19.1129889580283</v>
      </c>
      <c r="I192">
        <v>16.035962351841398</v>
      </c>
      <c r="J192">
        <v>22.6067920384125</v>
      </c>
      <c r="N192" s="292"/>
      <c r="O192" s="292"/>
      <c r="P192" s="292"/>
      <c r="Q192" s="292"/>
      <c r="R192" s="292"/>
    </row>
    <row r="193" spans="1:18" x14ac:dyDescent="0.25">
      <c r="A193" t="s">
        <v>486</v>
      </c>
      <c r="B193" t="s">
        <v>86</v>
      </c>
      <c r="C193" t="s">
        <v>135</v>
      </c>
      <c r="D193" t="s">
        <v>46</v>
      </c>
      <c r="E193" t="s">
        <v>1</v>
      </c>
      <c r="F193">
        <v>20.619003333333335</v>
      </c>
      <c r="G193">
        <v>17.9693089354137</v>
      </c>
      <c r="H193">
        <v>19.5167904497631</v>
      </c>
      <c r="I193">
        <v>14.9454233750428</v>
      </c>
      <c r="J193">
        <v>25.042059301548701</v>
      </c>
      <c r="N193" s="292"/>
      <c r="O193" s="292"/>
      <c r="P193" s="292"/>
      <c r="Q193" s="292"/>
      <c r="R193" s="292"/>
    </row>
    <row r="194" spans="1:18" x14ac:dyDescent="0.25">
      <c r="A194" t="s">
        <v>487</v>
      </c>
      <c r="B194" t="s">
        <v>86</v>
      </c>
      <c r="C194" t="s">
        <v>135</v>
      </c>
      <c r="D194" t="s">
        <v>47</v>
      </c>
      <c r="E194" t="s">
        <v>1</v>
      </c>
      <c r="F194">
        <v>9.1166</v>
      </c>
      <c r="G194">
        <v>13.4180121572495</v>
      </c>
      <c r="H194">
        <v>13.5690951590451</v>
      </c>
      <c r="I194">
        <v>8.9520519645273797</v>
      </c>
      <c r="J194">
        <v>19.715527585330602</v>
      </c>
      <c r="N194" s="292"/>
      <c r="O194" s="292"/>
      <c r="P194" s="292"/>
      <c r="Q194" s="292"/>
      <c r="R194" s="292"/>
    </row>
    <row r="195" spans="1:18" x14ac:dyDescent="0.25">
      <c r="A195" t="s">
        <v>488</v>
      </c>
      <c r="B195" t="s">
        <v>86</v>
      </c>
      <c r="C195" t="s">
        <v>135</v>
      </c>
      <c r="D195" t="s">
        <v>48</v>
      </c>
      <c r="E195" t="s">
        <v>1</v>
      </c>
      <c r="F195">
        <v>15.905696666666666</v>
      </c>
      <c r="G195">
        <v>23.658160381568099</v>
      </c>
      <c r="H195">
        <v>23.947219478287199</v>
      </c>
      <c r="I195">
        <v>17.613359763323899</v>
      </c>
      <c r="J195">
        <v>31.8083433629502</v>
      </c>
      <c r="N195" s="292"/>
      <c r="O195" s="292"/>
      <c r="P195" s="292"/>
      <c r="Q195" s="292"/>
      <c r="R195" s="292"/>
    </row>
    <row r="196" spans="1:18" x14ac:dyDescent="0.25">
      <c r="A196" t="s">
        <v>489</v>
      </c>
      <c r="B196" t="s">
        <v>86</v>
      </c>
      <c r="C196" t="s">
        <v>135</v>
      </c>
      <c r="D196" t="s">
        <v>104</v>
      </c>
      <c r="E196" t="s">
        <v>1</v>
      </c>
      <c r="F196">
        <v>40.255496666666666</v>
      </c>
      <c r="G196">
        <v>17.984424562103701</v>
      </c>
      <c r="H196">
        <v>20.977095710778499</v>
      </c>
      <c r="I196">
        <v>17.3626024716398</v>
      </c>
      <c r="J196">
        <v>25.115298947750802</v>
      </c>
      <c r="N196" s="292"/>
      <c r="O196" s="292"/>
      <c r="P196" s="292"/>
      <c r="Q196" s="292"/>
      <c r="R196" s="292"/>
    </row>
    <row r="197" spans="1:18" x14ac:dyDescent="0.25">
      <c r="A197" t="s">
        <v>490</v>
      </c>
      <c r="B197" t="s">
        <v>86</v>
      </c>
      <c r="C197" t="s">
        <v>135</v>
      </c>
      <c r="D197" t="s">
        <v>49</v>
      </c>
      <c r="E197" t="s">
        <v>1</v>
      </c>
      <c r="F197">
        <v>10.13409</v>
      </c>
      <c r="G197">
        <v>16.632530581876299</v>
      </c>
      <c r="H197">
        <v>16.9264143575055</v>
      </c>
      <c r="I197">
        <v>11.4230601170089</v>
      </c>
      <c r="J197">
        <v>24.144427610108199</v>
      </c>
      <c r="N197" s="292"/>
      <c r="O197" s="292"/>
      <c r="P197" s="292"/>
      <c r="Q197" s="292"/>
      <c r="R197" s="292"/>
    </row>
    <row r="198" spans="1:18" x14ac:dyDescent="0.25">
      <c r="A198" t="s">
        <v>491</v>
      </c>
      <c r="B198" t="s">
        <v>86</v>
      </c>
      <c r="C198" t="s">
        <v>135</v>
      </c>
      <c r="D198" t="s">
        <v>50</v>
      </c>
      <c r="E198" t="s">
        <v>1</v>
      </c>
      <c r="F198">
        <v>30.121406666666669</v>
      </c>
      <c r="G198">
        <v>18.490053568724701</v>
      </c>
      <c r="H198">
        <v>22.458714615944899</v>
      </c>
      <c r="I198">
        <v>17.98922639876</v>
      </c>
      <c r="J198">
        <v>27.6857790258866</v>
      </c>
      <c r="N198" s="292"/>
      <c r="O198" s="292"/>
      <c r="P198" s="292"/>
      <c r="Q198" s="292"/>
      <c r="R198" s="292"/>
    </row>
    <row r="199" spans="1:18" x14ac:dyDescent="0.25">
      <c r="A199" t="s">
        <v>492</v>
      </c>
      <c r="B199" t="s">
        <v>86</v>
      </c>
      <c r="C199" t="s">
        <v>135</v>
      </c>
      <c r="D199" t="s">
        <v>105</v>
      </c>
      <c r="E199" t="s">
        <v>1</v>
      </c>
      <c r="F199">
        <v>37.524700000000003</v>
      </c>
      <c r="G199">
        <v>26.277494427002502</v>
      </c>
      <c r="H199">
        <v>27.762557063814601</v>
      </c>
      <c r="I199">
        <v>22.837980380350601</v>
      </c>
      <c r="J199">
        <v>33.428179583531403</v>
      </c>
      <c r="N199" s="292"/>
      <c r="O199" s="292"/>
      <c r="P199" s="292"/>
      <c r="Q199" s="292"/>
      <c r="R199" s="292"/>
    </row>
    <row r="200" spans="1:18" x14ac:dyDescent="0.25">
      <c r="A200" t="s">
        <v>493</v>
      </c>
      <c r="B200" t="s">
        <v>86</v>
      </c>
      <c r="C200" t="s">
        <v>135</v>
      </c>
      <c r="D200" t="s">
        <v>51</v>
      </c>
      <c r="E200" t="s">
        <v>1</v>
      </c>
      <c r="F200">
        <v>31.086426666666668</v>
      </c>
      <c r="G200">
        <v>27.104031341639601</v>
      </c>
      <c r="H200">
        <v>28.9079218193876</v>
      </c>
      <c r="I200">
        <v>23.296603795043101</v>
      </c>
      <c r="J200">
        <v>35.454189285335403</v>
      </c>
      <c r="N200" s="292"/>
      <c r="O200" s="292"/>
      <c r="P200" s="292"/>
      <c r="Q200" s="292"/>
      <c r="R200" s="292"/>
    </row>
    <row r="201" spans="1:18" x14ac:dyDescent="0.25">
      <c r="A201" t="s">
        <v>494</v>
      </c>
      <c r="B201" t="s">
        <v>86</v>
      </c>
      <c r="C201" t="s">
        <v>135</v>
      </c>
      <c r="D201" t="s">
        <v>52</v>
      </c>
      <c r="E201" t="s">
        <v>1</v>
      </c>
      <c r="F201">
        <v>6.438273333333334</v>
      </c>
      <c r="G201">
        <v>22.904940350544301</v>
      </c>
      <c r="H201">
        <v>22.860573307385099</v>
      </c>
      <c r="I201">
        <v>13.804619622052</v>
      </c>
      <c r="J201">
        <v>35.598231237502397</v>
      </c>
      <c r="N201" s="292"/>
      <c r="O201" s="292"/>
      <c r="P201" s="292"/>
      <c r="Q201" s="292"/>
      <c r="R201" s="292"/>
    </row>
    <row r="202" spans="1:18" x14ac:dyDescent="0.25">
      <c r="A202" t="s">
        <v>495</v>
      </c>
      <c r="B202" t="s">
        <v>86</v>
      </c>
      <c r="C202" t="s">
        <v>135</v>
      </c>
      <c r="D202" t="s">
        <v>106</v>
      </c>
      <c r="E202" t="s">
        <v>1</v>
      </c>
      <c r="F202">
        <v>44.647130000000004</v>
      </c>
      <c r="G202">
        <v>16.036026210022602</v>
      </c>
      <c r="H202">
        <v>16.566117111228198</v>
      </c>
      <c r="I202">
        <v>13.827655508429601</v>
      </c>
      <c r="J202">
        <v>19.6799001167497</v>
      </c>
      <c r="N202" s="292"/>
      <c r="O202" s="292"/>
      <c r="P202" s="292"/>
      <c r="Q202" s="292"/>
      <c r="R202" s="292"/>
    </row>
    <row r="203" spans="1:18" x14ac:dyDescent="0.25">
      <c r="A203" t="s">
        <v>496</v>
      </c>
      <c r="B203" t="s">
        <v>86</v>
      </c>
      <c r="C203" t="s">
        <v>135</v>
      </c>
      <c r="D203" t="s">
        <v>53</v>
      </c>
      <c r="E203" t="s">
        <v>1</v>
      </c>
      <c r="F203">
        <v>14.876546666666668</v>
      </c>
      <c r="G203">
        <v>17.2461704923101</v>
      </c>
      <c r="H203">
        <v>18.825488349294901</v>
      </c>
      <c r="I203">
        <v>13.3214099634626</v>
      </c>
      <c r="J203">
        <v>25.707588984216699</v>
      </c>
      <c r="N203" s="292"/>
      <c r="O203" s="292"/>
      <c r="P203" s="292"/>
      <c r="Q203" s="292"/>
      <c r="R203" s="292"/>
    </row>
    <row r="204" spans="1:18" x14ac:dyDescent="0.25">
      <c r="A204" t="s">
        <v>497</v>
      </c>
      <c r="B204" t="s">
        <v>86</v>
      </c>
      <c r="C204" t="s">
        <v>135</v>
      </c>
      <c r="D204" t="s">
        <v>54</v>
      </c>
      <c r="E204" t="s">
        <v>1</v>
      </c>
      <c r="F204">
        <v>8.4499333333333322</v>
      </c>
      <c r="G204">
        <v>24.8019254664462</v>
      </c>
      <c r="H204">
        <v>24.806083710043701</v>
      </c>
      <c r="I204">
        <v>16.0460738624691</v>
      </c>
      <c r="J204">
        <v>36.599127260680604</v>
      </c>
      <c r="N204" s="292"/>
      <c r="O204" s="292"/>
      <c r="P204" s="292"/>
      <c r="Q204" s="292"/>
      <c r="R204" s="292"/>
    </row>
    <row r="205" spans="1:18" x14ac:dyDescent="0.25">
      <c r="A205" t="s">
        <v>498</v>
      </c>
      <c r="B205" t="s">
        <v>86</v>
      </c>
      <c r="C205" t="s">
        <v>135</v>
      </c>
      <c r="D205" t="s">
        <v>55</v>
      </c>
      <c r="E205" t="s">
        <v>1</v>
      </c>
      <c r="F205">
        <v>4.4032933333333331</v>
      </c>
      <c r="G205">
        <v>9.9343320398279307</v>
      </c>
      <c r="H205">
        <v>9.9185002031576506</v>
      </c>
      <c r="I205">
        <v>5.2980065126072997</v>
      </c>
      <c r="J205">
        <v>16.9050860109528</v>
      </c>
      <c r="N205" s="292"/>
      <c r="O205" s="292"/>
      <c r="P205" s="292"/>
      <c r="Q205" s="292"/>
      <c r="R205" s="292"/>
    </row>
    <row r="206" spans="1:18" x14ac:dyDescent="0.25">
      <c r="A206" t="s">
        <v>499</v>
      </c>
      <c r="B206" t="s">
        <v>86</v>
      </c>
      <c r="C206" t="s">
        <v>135</v>
      </c>
      <c r="D206" t="s">
        <v>56</v>
      </c>
      <c r="E206" t="s">
        <v>1</v>
      </c>
      <c r="F206">
        <v>5.0874499999999996</v>
      </c>
      <c r="G206">
        <v>11.515712830573101</v>
      </c>
      <c r="H206">
        <v>11.061296440414001</v>
      </c>
      <c r="I206">
        <v>6.1200065556752801</v>
      </c>
      <c r="J206">
        <v>18.3181825460623</v>
      </c>
      <c r="N206" s="292"/>
      <c r="O206" s="292"/>
      <c r="P206" s="292"/>
      <c r="Q206" s="292"/>
      <c r="R206" s="292"/>
    </row>
    <row r="207" spans="1:18" x14ac:dyDescent="0.25">
      <c r="A207" t="s">
        <v>500</v>
      </c>
      <c r="B207" t="s">
        <v>86</v>
      </c>
      <c r="C207" t="s">
        <v>135</v>
      </c>
      <c r="D207" t="s">
        <v>57</v>
      </c>
      <c r="E207" t="s">
        <v>1</v>
      </c>
      <c r="F207">
        <v>11.829906666666666</v>
      </c>
      <c r="G207">
        <v>17.000493396628599</v>
      </c>
      <c r="H207">
        <v>18.234647984279</v>
      </c>
      <c r="I207">
        <v>12.694943711858199</v>
      </c>
      <c r="J207">
        <v>25.353699043811901</v>
      </c>
      <c r="N207" s="292"/>
      <c r="O207" s="292"/>
      <c r="P207" s="292"/>
      <c r="Q207" s="292"/>
      <c r="R207" s="292"/>
    </row>
    <row r="208" spans="1:18" x14ac:dyDescent="0.25">
      <c r="A208" t="s">
        <v>501</v>
      </c>
      <c r="B208" t="s">
        <v>86</v>
      </c>
      <c r="C208" t="s">
        <v>136</v>
      </c>
      <c r="D208" t="s">
        <v>5</v>
      </c>
      <c r="E208" t="s">
        <v>1</v>
      </c>
      <c r="F208">
        <v>268.28126666666634</v>
      </c>
      <c r="G208">
        <v>18.034761635014899</v>
      </c>
      <c r="H208">
        <v>18.690172208970999</v>
      </c>
      <c r="I208">
        <v>17.4149435833124</v>
      </c>
      <c r="J208">
        <v>20.0337362203854</v>
      </c>
      <c r="N208" s="292"/>
      <c r="O208" s="292"/>
      <c r="P208" s="292"/>
      <c r="Q208" s="292"/>
      <c r="R208" s="292"/>
    </row>
    <row r="209" spans="1:18" x14ac:dyDescent="0.25">
      <c r="A209" t="s">
        <v>502</v>
      </c>
      <c r="B209" t="s">
        <v>86</v>
      </c>
      <c r="C209" t="s">
        <v>136</v>
      </c>
      <c r="D209" t="s">
        <v>122</v>
      </c>
      <c r="E209" t="s">
        <v>1</v>
      </c>
      <c r="F209">
        <v>27.700623333333336</v>
      </c>
      <c r="G209">
        <v>9.4366278270921704</v>
      </c>
      <c r="H209">
        <v>9.3651017460747106</v>
      </c>
      <c r="I209">
        <v>7.4500102173158904</v>
      </c>
      <c r="J209">
        <v>11.619963794907701</v>
      </c>
      <c r="N209" s="292"/>
      <c r="O209" s="292"/>
      <c r="P209" s="292"/>
      <c r="Q209" s="292"/>
      <c r="R209" s="292"/>
    </row>
    <row r="210" spans="1:18" x14ac:dyDescent="0.25">
      <c r="A210" t="s">
        <v>503</v>
      </c>
      <c r="B210" t="s">
        <v>86</v>
      </c>
      <c r="C210" t="s">
        <v>136</v>
      </c>
      <c r="D210" t="s">
        <v>123</v>
      </c>
      <c r="E210" t="s">
        <v>1</v>
      </c>
      <c r="F210">
        <v>33.396439999999998</v>
      </c>
      <c r="G210">
        <v>11.0644201217216</v>
      </c>
      <c r="H210">
        <v>10.7954717956652</v>
      </c>
      <c r="I210">
        <v>8.7747884287857207</v>
      </c>
      <c r="J210">
        <v>13.139997669368499</v>
      </c>
      <c r="N210" s="292"/>
      <c r="O210" s="292"/>
      <c r="P210" s="292"/>
      <c r="Q210" s="292"/>
      <c r="R210" s="292"/>
    </row>
    <row r="211" spans="1:18" x14ac:dyDescent="0.25">
      <c r="A211" t="s">
        <v>504</v>
      </c>
      <c r="B211" t="s">
        <v>86</v>
      </c>
      <c r="C211" t="s">
        <v>136</v>
      </c>
      <c r="D211" t="s">
        <v>124</v>
      </c>
      <c r="E211" t="s">
        <v>1</v>
      </c>
      <c r="F211">
        <v>48.635469999999998</v>
      </c>
      <c r="G211">
        <v>15.9177690792101</v>
      </c>
      <c r="H211">
        <v>16.0391241909279</v>
      </c>
      <c r="I211">
        <v>13.534056705896299</v>
      </c>
      <c r="J211">
        <v>18.872156157925801</v>
      </c>
      <c r="N211" s="292"/>
      <c r="O211" s="292"/>
      <c r="P211" s="292"/>
      <c r="Q211" s="292"/>
      <c r="R211" s="292"/>
    </row>
    <row r="212" spans="1:18" x14ac:dyDescent="0.25">
      <c r="A212" t="s">
        <v>505</v>
      </c>
      <c r="B212" t="s">
        <v>86</v>
      </c>
      <c r="C212" t="s">
        <v>136</v>
      </c>
      <c r="D212" t="s">
        <v>125</v>
      </c>
      <c r="E212" t="s">
        <v>1</v>
      </c>
      <c r="F212">
        <v>65.891990000000007</v>
      </c>
      <c r="G212">
        <v>21.947267971301901</v>
      </c>
      <c r="H212">
        <v>23.7796994780199</v>
      </c>
      <c r="I212">
        <v>20.548080529586802</v>
      </c>
      <c r="J212">
        <v>27.3712938354704</v>
      </c>
      <c r="N212" s="292"/>
      <c r="O212" s="292"/>
      <c r="P212" s="292"/>
      <c r="Q212" s="292"/>
      <c r="R212" s="292"/>
    </row>
    <row r="213" spans="1:18" x14ac:dyDescent="0.25">
      <c r="A213" t="s">
        <v>506</v>
      </c>
      <c r="B213" t="s">
        <v>86</v>
      </c>
      <c r="C213" t="s">
        <v>136</v>
      </c>
      <c r="D213" t="s">
        <v>126</v>
      </c>
      <c r="E213" t="s">
        <v>1</v>
      </c>
      <c r="F213">
        <v>92.656743333333338</v>
      </c>
      <c r="G213">
        <v>32.349052234185699</v>
      </c>
      <c r="H213">
        <v>36.771542987822002</v>
      </c>
      <c r="I213">
        <v>32.549797713379803</v>
      </c>
      <c r="J213">
        <v>41.386206004968898</v>
      </c>
      <c r="N213" s="292"/>
      <c r="O213" s="292"/>
      <c r="P213" s="292"/>
      <c r="Q213" s="292"/>
      <c r="R213" s="292"/>
    </row>
    <row r="214" spans="1:18" x14ac:dyDescent="0.25">
      <c r="A214" t="s">
        <v>507</v>
      </c>
      <c r="B214" t="s">
        <v>86</v>
      </c>
      <c r="C214" t="s">
        <v>136</v>
      </c>
      <c r="D214" t="s">
        <v>6</v>
      </c>
      <c r="E214" t="s">
        <v>1</v>
      </c>
      <c r="F214">
        <v>60.74624</v>
      </c>
      <c r="G214">
        <v>18.124188960716101</v>
      </c>
      <c r="H214">
        <v>18.1867945455053</v>
      </c>
      <c r="I214">
        <v>15.631480206083699</v>
      </c>
      <c r="J214">
        <v>21.039288844125</v>
      </c>
      <c r="N214" s="292"/>
      <c r="O214" s="292"/>
      <c r="P214" s="292"/>
      <c r="Q214" s="292"/>
      <c r="R214" s="292"/>
    </row>
    <row r="215" spans="1:18" x14ac:dyDescent="0.25">
      <c r="A215" t="s">
        <v>508</v>
      </c>
      <c r="B215" t="s">
        <v>86</v>
      </c>
      <c r="C215" t="s">
        <v>136</v>
      </c>
      <c r="D215" t="s">
        <v>37</v>
      </c>
      <c r="E215" t="s">
        <v>1</v>
      </c>
      <c r="F215">
        <v>8.4207833333333344</v>
      </c>
      <c r="G215">
        <v>24.570207261445098</v>
      </c>
      <c r="H215">
        <v>23.384112681226998</v>
      </c>
      <c r="I215">
        <v>15.1374582226656</v>
      </c>
      <c r="J215">
        <v>34.491831177834101</v>
      </c>
      <c r="N215" s="292"/>
      <c r="O215" s="292"/>
      <c r="P215" s="292"/>
      <c r="Q215" s="292"/>
      <c r="R215" s="292"/>
    </row>
    <row r="216" spans="1:18" x14ac:dyDescent="0.25">
      <c r="A216" t="s">
        <v>509</v>
      </c>
      <c r="B216" t="s">
        <v>86</v>
      </c>
      <c r="C216" t="s">
        <v>136</v>
      </c>
      <c r="D216" t="s">
        <v>38</v>
      </c>
      <c r="E216" t="s">
        <v>1</v>
      </c>
      <c r="F216">
        <v>9.09328</v>
      </c>
      <c r="G216">
        <v>15.4758160590898</v>
      </c>
      <c r="H216">
        <v>15.7834772270571</v>
      </c>
      <c r="I216">
        <v>10.3974307263802</v>
      </c>
      <c r="J216">
        <v>22.956301974869</v>
      </c>
      <c r="N216" s="292"/>
      <c r="O216" s="292"/>
      <c r="P216" s="292"/>
      <c r="Q216" s="292"/>
      <c r="R216" s="292"/>
    </row>
    <row r="217" spans="1:18" x14ac:dyDescent="0.25">
      <c r="A217" t="s">
        <v>510</v>
      </c>
      <c r="B217" t="s">
        <v>86</v>
      </c>
      <c r="C217" t="s">
        <v>136</v>
      </c>
      <c r="D217" t="s">
        <v>39</v>
      </c>
      <c r="E217" t="s">
        <v>1</v>
      </c>
      <c r="F217">
        <v>11.484913333333333</v>
      </c>
      <c r="G217">
        <v>20.7795260869303</v>
      </c>
      <c r="H217">
        <v>19.932972290381301</v>
      </c>
      <c r="I217">
        <v>13.784598496636301</v>
      </c>
      <c r="J217">
        <v>27.8641214673744</v>
      </c>
      <c r="N217" s="292"/>
      <c r="O217" s="292"/>
      <c r="P217" s="292"/>
      <c r="Q217" s="292"/>
      <c r="R217" s="292"/>
    </row>
    <row r="218" spans="1:18" x14ac:dyDescent="0.25">
      <c r="A218" t="s">
        <v>511</v>
      </c>
      <c r="B218" t="s">
        <v>86</v>
      </c>
      <c r="C218" t="s">
        <v>136</v>
      </c>
      <c r="D218" t="s">
        <v>40</v>
      </c>
      <c r="E218" t="s">
        <v>1</v>
      </c>
      <c r="F218">
        <v>9.473253333333334</v>
      </c>
      <c r="G218">
        <v>20.5299102079736</v>
      </c>
      <c r="H218">
        <v>20.377135744748902</v>
      </c>
      <c r="I218">
        <v>13.5351652069211</v>
      </c>
      <c r="J218">
        <v>29.435584209175399</v>
      </c>
      <c r="N218" s="292"/>
      <c r="O218" s="292"/>
      <c r="P218" s="292"/>
      <c r="Q218" s="292"/>
      <c r="R218" s="292"/>
    </row>
    <row r="219" spans="1:18" x14ac:dyDescent="0.25">
      <c r="A219" t="s">
        <v>512</v>
      </c>
      <c r="B219" t="s">
        <v>86</v>
      </c>
      <c r="C219" t="s">
        <v>136</v>
      </c>
      <c r="D219" t="s">
        <v>41</v>
      </c>
      <c r="E219" t="s">
        <v>1</v>
      </c>
      <c r="F219">
        <v>10.467423333333334</v>
      </c>
      <c r="G219">
        <v>13.9911381012636</v>
      </c>
      <c r="H219">
        <v>14.171225532180401</v>
      </c>
      <c r="I219">
        <v>9.6156099534950492</v>
      </c>
      <c r="J219">
        <v>20.119995367370901</v>
      </c>
      <c r="N219" s="292"/>
      <c r="O219" s="292"/>
      <c r="P219" s="292"/>
      <c r="Q219" s="292"/>
      <c r="R219" s="292"/>
    </row>
    <row r="220" spans="1:18" x14ac:dyDescent="0.25">
      <c r="A220" t="s">
        <v>513</v>
      </c>
      <c r="B220" t="s">
        <v>86</v>
      </c>
      <c r="C220" t="s">
        <v>136</v>
      </c>
      <c r="D220" t="s">
        <v>42</v>
      </c>
      <c r="E220" t="s">
        <v>1</v>
      </c>
      <c r="F220">
        <v>11.806586666666666</v>
      </c>
      <c r="G220">
        <v>17.913828942510499</v>
      </c>
      <c r="H220">
        <v>18.807215985048199</v>
      </c>
      <c r="I220">
        <v>13.0820199588658</v>
      </c>
      <c r="J220">
        <v>26.166481696151699</v>
      </c>
      <c r="N220" s="292"/>
      <c r="O220" s="292"/>
      <c r="P220" s="292"/>
      <c r="Q220" s="292"/>
      <c r="R220" s="292"/>
    </row>
    <row r="221" spans="1:18" x14ac:dyDescent="0.25">
      <c r="A221" t="s">
        <v>514</v>
      </c>
      <c r="B221" t="s">
        <v>86</v>
      </c>
      <c r="C221" t="s">
        <v>136</v>
      </c>
      <c r="D221" t="s">
        <v>102</v>
      </c>
      <c r="E221" t="s">
        <v>1</v>
      </c>
      <c r="F221">
        <v>7.09328</v>
      </c>
      <c r="G221">
        <v>10.8047464064301</v>
      </c>
      <c r="H221">
        <v>10.2727126376041</v>
      </c>
      <c r="I221">
        <v>6.3144347673666399</v>
      </c>
      <c r="J221">
        <v>15.7501205187389</v>
      </c>
      <c r="N221" s="292"/>
      <c r="O221" s="292"/>
      <c r="P221" s="292"/>
      <c r="Q221" s="292"/>
      <c r="R221" s="292"/>
    </row>
    <row r="222" spans="1:18" x14ac:dyDescent="0.25">
      <c r="A222" t="s">
        <v>515</v>
      </c>
      <c r="B222" t="s">
        <v>86</v>
      </c>
      <c r="C222" t="s">
        <v>136</v>
      </c>
      <c r="D222" t="s">
        <v>103</v>
      </c>
      <c r="E222" t="s">
        <v>1</v>
      </c>
      <c r="F222">
        <v>35.472230000000003</v>
      </c>
      <c r="G222">
        <v>19.1244891650882</v>
      </c>
      <c r="H222">
        <v>18.612134100723502</v>
      </c>
      <c r="I222">
        <v>15.223948979356001</v>
      </c>
      <c r="J222">
        <v>22.525891330481699</v>
      </c>
      <c r="N222" s="292"/>
      <c r="O222" s="292"/>
      <c r="P222" s="292"/>
      <c r="Q222" s="292"/>
      <c r="R222" s="292"/>
    </row>
    <row r="223" spans="1:18" x14ac:dyDescent="0.25">
      <c r="A223" t="s">
        <v>516</v>
      </c>
      <c r="B223" t="s">
        <v>86</v>
      </c>
      <c r="C223" t="s">
        <v>136</v>
      </c>
      <c r="D223" t="s">
        <v>43</v>
      </c>
      <c r="E223" t="s">
        <v>1</v>
      </c>
      <c r="F223">
        <v>6.0874500000000005</v>
      </c>
      <c r="G223">
        <v>16.405862589385201</v>
      </c>
      <c r="H223">
        <v>16.989713171934699</v>
      </c>
      <c r="I223">
        <v>10.051332466886199</v>
      </c>
      <c r="J223">
        <v>26.845111895450199</v>
      </c>
      <c r="N223" s="292"/>
      <c r="O223" s="292"/>
      <c r="P223" s="292"/>
      <c r="Q223" s="292"/>
      <c r="R223" s="292"/>
    </row>
    <row r="224" spans="1:18" x14ac:dyDescent="0.25">
      <c r="A224" t="s">
        <v>517</v>
      </c>
      <c r="B224" t="s">
        <v>86</v>
      </c>
      <c r="C224" t="s">
        <v>136</v>
      </c>
      <c r="D224" t="s">
        <v>44</v>
      </c>
      <c r="E224" t="s">
        <v>1</v>
      </c>
      <c r="F224">
        <v>10.794926666666667</v>
      </c>
      <c r="G224">
        <v>18.196456765913901</v>
      </c>
      <c r="H224">
        <v>17.3127600260657</v>
      </c>
      <c r="I224">
        <v>11.839542586830101</v>
      </c>
      <c r="J224">
        <v>24.430357263789301</v>
      </c>
      <c r="N224" s="292"/>
      <c r="O224" s="292"/>
      <c r="P224" s="292"/>
      <c r="Q224" s="292"/>
      <c r="R224" s="292"/>
    </row>
    <row r="225" spans="1:18" x14ac:dyDescent="0.25">
      <c r="A225" t="s">
        <v>518</v>
      </c>
      <c r="B225" t="s">
        <v>86</v>
      </c>
      <c r="C225" t="s">
        <v>136</v>
      </c>
      <c r="D225" t="s">
        <v>45</v>
      </c>
      <c r="E225" t="s">
        <v>1</v>
      </c>
      <c r="F225">
        <v>18.589853333333334</v>
      </c>
      <c r="G225">
        <v>20.8755132826508</v>
      </c>
      <c r="H225">
        <v>20.126609119162499</v>
      </c>
      <c r="I225">
        <v>15.167635328747499</v>
      </c>
      <c r="J225">
        <v>26.181582127626299</v>
      </c>
      <c r="N225" s="292"/>
      <c r="O225" s="292"/>
      <c r="P225" s="292"/>
      <c r="Q225" s="292"/>
      <c r="R225" s="292"/>
    </row>
    <row r="226" spans="1:18" x14ac:dyDescent="0.25">
      <c r="A226" t="s">
        <v>519</v>
      </c>
      <c r="B226" t="s">
        <v>86</v>
      </c>
      <c r="C226" t="s">
        <v>136</v>
      </c>
      <c r="D226" t="s">
        <v>18</v>
      </c>
      <c r="E226" t="s">
        <v>1</v>
      </c>
      <c r="F226">
        <v>46.98046333333334</v>
      </c>
      <c r="G226">
        <v>18.665928989647401</v>
      </c>
      <c r="H226">
        <v>19.6130835532506</v>
      </c>
      <c r="I226">
        <v>16.499968770740701</v>
      </c>
      <c r="J226">
        <v>23.141385060297299</v>
      </c>
      <c r="N226" s="292"/>
      <c r="O226" s="292"/>
      <c r="P226" s="292"/>
      <c r="Q226" s="292"/>
      <c r="R226" s="292"/>
    </row>
    <row r="227" spans="1:18" x14ac:dyDescent="0.25">
      <c r="A227" t="s">
        <v>520</v>
      </c>
      <c r="B227" t="s">
        <v>86</v>
      </c>
      <c r="C227" t="s">
        <v>136</v>
      </c>
      <c r="D227" t="s">
        <v>46</v>
      </c>
      <c r="E227" t="s">
        <v>1</v>
      </c>
      <c r="F227">
        <v>20.624833333333331</v>
      </c>
      <c r="G227">
        <v>17.8094040169705</v>
      </c>
      <c r="H227">
        <v>19.4559552549408</v>
      </c>
      <c r="I227">
        <v>14.9009313396481</v>
      </c>
      <c r="J227">
        <v>24.961321959878301</v>
      </c>
      <c r="N227" s="292"/>
      <c r="O227" s="292"/>
      <c r="P227" s="292"/>
      <c r="Q227" s="292"/>
      <c r="R227" s="292"/>
    </row>
    <row r="228" spans="1:18" x14ac:dyDescent="0.25">
      <c r="A228" t="s">
        <v>521</v>
      </c>
      <c r="B228" t="s">
        <v>86</v>
      </c>
      <c r="C228" t="s">
        <v>136</v>
      </c>
      <c r="D228" t="s">
        <v>47</v>
      </c>
      <c r="E228" t="s">
        <v>1</v>
      </c>
      <c r="F228">
        <v>10.13992</v>
      </c>
      <c r="G228">
        <v>14.882028903261199</v>
      </c>
      <c r="H228">
        <v>14.995448603882</v>
      </c>
      <c r="I228">
        <v>10.1331377070609</v>
      </c>
      <c r="J228">
        <v>21.372188626901799</v>
      </c>
      <c r="N228" s="292"/>
      <c r="O228" s="292"/>
      <c r="P228" s="292"/>
      <c r="Q228" s="292"/>
      <c r="R228" s="292"/>
    </row>
    <row r="229" spans="1:18" x14ac:dyDescent="0.25">
      <c r="A229" t="s">
        <v>522</v>
      </c>
      <c r="B229" t="s">
        <v>86</v>
      </c>
      <c r="C229" t="s">
        <v>136</v>
      </c>
      <c r="D229" t="s">
        <v>48</v>
      </c>
      <c r="E229" t="s">
        <v>1</v>
      </c>
      <c r="F229">
        <v>16.215709999999998</v>
      </c>
      <c r="G229">
        <v>23.935687189100602</v>
      </c>
      <c r="H229">
        <v>24.357510538484899</v>
      </c>
      <c r="I229">
        <v>17.973248590195102</v>
      </c>
      <c r="J229">
        <v>32.264620445421698</v>
      </c>
      <c r="N229" s="292"/>
      <c r="O229" s="292"/>
      <c r="P229" s="292"/>
      <c r="Q229" s="292"/>
      <c r="R229" s="292"/>
    </row>
    <row r="230" spans="1:18" x14ac:dyDescent="0.25">
      <c r="A230" t="s">
        <v>523</v>
      </c>
      <c r="B230" t="s">
        <v>86</v>
      </c>
      <c r="C230" t="s">
        <v>136</v>
      </c>
      <c r="D230" t="s">
        <v>104</v>
      </c>
      <c r="E230" t="s">
        <v>1</v>
      </c>
      <c r="F230">
        <v>40.594659999999998</v>
      </c>
      <c r="G230">
        <v>17.921321231171301</v>
      </c>
      <c r="H230">
        <v>20.8031470153581</v>
      </c>
      <c r="I230">
        <v>17.234299610954199</v>
      </c>
      <c r="J230">
        <v>24.886762458191399</v>
      </c>
      <c r="N230" s="292"/>
      <c r="O230" s="292"/>
      <c r="P230" s="292"/>
      <c r="Q230" s="292"/>
      <c r="R230" s="292"/>
    </row>
    <row r="231" spans="1:18" x14ac:dyDescent="0.25">
      <c r="A231" t="s">
        <v>524</v>
      </c>
      <c r="B231" t="s">
        <v>86</v>
      </c>
      <c r="C231" t="s">
        <v>136</v>
      </c>
      <c r="D231" t="s">
        <v>49</v>
      </c>
      <c r="E231" t="s">
        <v>1</v>
      </c>
      <c r="F231">
        <v>9.794926666666667</v>
      </c>
      <c r="G231">
        <v>15.982323314732</v>
      </c>
      <c r="H231">
        <v>16.284944047909001</v>
      </c>
      <c r="I231">
        <v>10.9066768197288</v>
      </c>
      <c r="J231">
        <v>23.372164035325302</v>
      </c>
      <c r="N231" s="292"/>
      <c r="O231" s="292"/>
      <c r="P231" s="292"/>
      <c r="Q231" s="292"/>
      <c r="R231" s="292"/>
    </row>
    <row r="232" spans="1:18" x14ac:dyDescent="0.25">
      <c r="A232" t="s">
        <v>525</v>
      </c>
      <c r="B232" t="s">
        <v>86</v>
      </c>
      <c r="C232" t="s">
        <v>136</v>
      </c>
      <c r="D232" t="s">
        <v>50</v>
      </c>
      <c r="E232" t="s">
        <v>1</v>
      </c>
      <c r="F232">
        <v>30.799733333333332</v>
      </c>
      <c r="G232">
        <v>18.6405212935504</v>
      </c>
      <c r="H232">
        <v>22.616854414252199</v>
      </c>
      <c r="I232">
        <v>18.170771676791801</v>
      </c>
      <c r="J232">
        <v>27.807475829690301</v>
      </c>
      <c r="N232" s="292"/>
      <c r="O232" s="292"/>
      <c r="P232" s="292"/>
      <c r="Q232" s="292"/>
      <c r="R232" s="292"/>
    </row>
    <row r="233" spans="1:18" x14ac:dyDescent="0.25">
      <c r="A233" t="s">
        <v>526</v>
      </c>
      <c r="B233" t="s">
        <v>86</v>
      </c>
      <c r="C233" t="s">
        <v>136</v>
      </c>
      <c r="D233" t="s">
        <v>105</v>
      </c>
      <c r="E233" t="s">
        <v>1</v>
      </c>
      <c r="F233">
        <v>32.443080000000002</v>
      </c>
      <c r="G233">
        <v>22.677055058632799</v>
      </c>
      <c r="H233">
        <v>23.746366476129499</v>
      </c>
      <c r="I233">
        <v>19.2359547982505</v>
      </c>
      <c r="J233">
        <v>28.991071474463901</v>
      </c>
      <c r="N233" s="292"/>
      <c r="O233" s="292"/>
      <c r="P233" s="292"/>
      <c r="Q233" s="292"/>
      <c r="R233" s="292"/>
    </row>
    <row r="234" spans="1:18" x14ac:dyDescent="0.25">
      <c r="A234" t="s">
        <v>527</v>
      </c>
      <c r="B234" t="s">
        <v>86</v>
      </c>
      <c r="C234" t="s">
        <v>136</v>
      </c>
      <c r="D234" t="s">
        <v>51</v>
      </c>
      <c r="E234" t="s">
        <v>1</v>
      </c>
      <c r="F234">
        <v>26.343969999999999</v>
      </c>
      <c r="G234">
        <v>22.965646803106999</v>
      </c>
      <c r="H234">
        <v>24.298895843549499</v>
      </c>
      <c r="I234">
        <v>19.203431243972499</v>
      </c>
      <c r="J234">
        <v>30.3235362426935</v>
      </c>
      <c r="N234" s="292"/>
      <c r="O234" s="292"/>
      <c r="P234" s="292"/>
      <c r="Q234" s="292"/>
      <c r="R234" s="292"/>
    </row>
    <row r="235" spans="1:18" x14ac:dyDescent="0.25">
      <c r="A235" t="s">
        <v>528</v>
      </c>
      <c r="B235" t="s">
        <v>86</v>
      </c>
      <c r="C235" t="s">
        <v>136</v>
      </c>
      <c r="D235" t="s">
        <v>52</v>
      </c>
      <c r="E235" t="s">
        <v>1</v>
      </c>
      <c r="F235">
        <v>6.0991099999999996</v>
      </c>
      <c r="G235">
        <v>21.5095690405097</v>
      </c>
      <c r="H235">
        <v>21.382514930251499</v>
      </c>
      <c r="I235">
        <v>12.715923713338</v>
      </c>
      <c r="J235">
        <v>33.688513497483001</v>
      </c>
      <c r="N235" s="292"/>
      <c r="O235" s="292"/>
      <c r="P235" s="292"/>
      <c r="Q235" s="292"/>
      <c r="R235" s="292"/>
    </row>
    <row r="236" spans="1:18" x14ac:dyDescent="0.25">
      <c r="A236" t="s">
        <v>529</v>
      </c>
      <c r="B236" t="s">
        <v>86</v>
      </c>
      <c r="C236" t="s">
        <v>136</v>
      </c>
      <c r="D236" t="s">
        <v>106</v>
      </c>
      <c r="E236" t="s">
        <v>1</v>
      </c>
      <c r="F236">
        <v>44.951313333333331</v>
      </c>
      <c r="G236">
        <v>16.053524470046799</v>
      </c>
      <c r="H236">
        <v>16.6182194600736</v>
      </c>
      <c r="I236">
        <v>13.8846408880386</v>
      </c>
      <c r="J236">
        <v>19.725089283845598</v>
      </c>
      <c r="N236" s="292"/>
      <c r="O236" s="292"/>
      <c r="P236" s="292"/>
      <c r="Q236" s="292"/>
      <c r="R236" s="292"/>
    </row>
    <row r="237" spans="1:18" x14ac:dyDescent="0.25">
      <c r="A237" t="s">
        <v>530</v>
      </c>
      <c r="B237" t="s">
        <v>86</v>
      </c>
      <c r="C237" t="s">
        <v>136</v>
      </c>
      <c r="D237" t="s">
        <v>53</v>
      </c>
      <c r="E237" t="s">
        <v>1</v>
      </c>
      <c r="F237">
        <v>14.870716666666667</v>
      </c>
      <c r="G237">
        <v>17.127820905607599</v>
      </c>
      <c r="H237">
        <v>18.2910508568763</v>
      </c>
      <c r="I237">
        <v>12.9850498307169</v>
      </c>
      <c r="J237">
        <v>24.925775940203199</v>
      </c>
      <c r="N237" s="292"/>
      <c r="O237" s="292"/>
      <c r="P237" s="292"/>
      <c r="Q237" s="292"/>
      <c r="R237" s="292"/>
    </row>
    <row r="238" spans="1:18" x14ac:dyDescent="0.25">
      <c r="A238" t="s">
        <v>531</v>
      </c>
      <c r="B238" t="s">
        <v>86</v>
      </c>
      <c r="C238" t="s">
        <v>136</v>
      </c>
      <c r="D238" t="s">
        <v>54</v>
      </c>
      <c r="E238" t="s">
        <v>1</v>
      </c>
      <c r="F238">
        <v>11.151580000000001</v>
      </c>
      <c r="G238">
        <v>32.656612393112297</v>
      </c>
      <c r="H238">
        <v>33.489904151081802</v>
      </c>
      <c r="I238">
        <v>23.0325297000667</v>
      </c>
      <c r="J238">
        <v>47.031055016802803</v>
      </c>
      <c r="N238" s="292"/>
      <c r="O238" s="292"/>
      <c r="P238" s="292"/>
      <c r="Q238" s="292"/>
      <c r="R238" s="292"/>
    </row>
    <row r="239" spans="1:18" x14ac:dyDescent="0.25">
      <c r="A239" t="s">
        <v>532</v>
      </c>
      <c r="B239" t="s">
        <v>86</v>
      </c>
      <c r="C239" t="s">
        <v>136</v>
      </c>
      <c r="D239" t="s">
        <v>55</v>
      </c>
      <c r="E239" t="s">
        <v>1</v>
      </c>
      <c r="F239">
        <v>5.08162</v>
      </c>
      <c r="G239">
        <v>11.4580793542229</v>
      </c>
      <c r="H239">
        <v>11.7314125414171</v>
      </c>
      <c r="I239">
        <v>6.5686886461375797</v>
      </c>
      <c r="J239">
        <v>19.315193997432999</v>
      </c>
      <c r="N239" s="292"/>
      <c r="O239" s="292"/>
      <c r="P239" s="292"/>
      <c r="Q239" s="292"/>
      <c r="R239" s="292"/>
    </row>
    <row r="240" spans="1:18" x14ac:dyDescent="0.25">
      <c r="A240" t="s">
        <v>533</v>
      </c>
      <c r="B240" t="s">
        <v>86</v>
      </c>
      <c r="C240" t="s">
        <v>136</v>
      </c>
      <c r="D240" t="s">
        <v>56</v>
      </c>
      <c r="E240" t="s">
        <v>1</v>
      </c>
      <c r="F240">
        <v>3.719136666666667</v>
      </c>
      <c r="G240">
        <v>8.3696477330692893</v>
      </c>
      <c r="H240">
        <v>8.6589162652787408</v>
      </c>
      <c r="I240">
        <v>4.24284618491237</v>
      </c>
      <c r="J240">
        <v>15.5876684544205</v>
      </c>
      <c r="N240" s="292"/>
      <c r="O240" s="292"/>
      <c r="P240" s="292"/>
      <c r="Q240" s="292"/>
      <c r="R240" s="292"/>
    </row>
    <row r="241" spans="1:18" x14ac:dyDescent="0.25">
      <c r="A241" t="s">
        <v>534</v>
      </c>
      <c r="B241" t="s">
        <v>86</v>
      </c>
      <c r="C241" t="s">
        <v>136</v>
      </c>
      <c r="D241" t="s">
        <v>57</v>
      </c>
      <c r="E241" t="s">
        <v>1</v>
      </c>
      <c r="F241">
        <v>10.128259999999999</v>
      </c>
      <c r="G241">
        <v>14.416767887644699</v>
      </c>
      <c r="H241">
        <v>15.4282263874571</v>
      </c>
      <c r="I241">
        <v>10.398370851346501</v>
      </c>
      <c r="J241">
        <v>22.025735028632202</v>
      </c>
      <c r="N241" s="292"/>
      <c r="O241" s="292"/>
      <c r="P241" s="292"/>
      <c r="Q241" s="292"/>
      <c r="R241" s="292"/>
    </row>
    <row r="242" spans="1:18" x14ac:dyDescent="0.25">
      <c r="A242" t="s">
        <v>535</v>
      </c>
      <c r="B242" t="s">
        <v>86</v>
      </c>
      <c r="C242" t="s">
        <v>137</v>
      </c>
      <c r="D242" t="s">
        <v>5</v>
      </c>
      <c r="E242" t="s">
        <v>1</v>
      </c>
      <c r="F242">
        <v>255.36698000000001</v>
      </c>
      <c r="G242">
        <v>17.070685161780201</v>
      </c>
      <c r="H242">
        <v>17.6483138484598</v>
      </c>
      <c r="I242">
        <v>16.4148049620579</v>
      </c>
      <c r="J242">
        <v>18.949622580686601</v>
      </c>
      <c r="N242" s="292"/>
      <c r="O242" s="292"/>
      <c r="P242" s="292"/>
      <c r="Q242" s="292"/>
      <c r="R242" s="292"/>
    </row>
    <row r="243" spans="1:18" x14ac:dyDescent="0.25">
      <c r="A243" t="s">
        <v>536</v>
      </c>
      <c r="B243" t="s">
        <v>86</v>
      </c>
      <c r="C243" t="s">
        <v>137</v>
      </c>
      <c r="D243" t="s">
        <v>122</v>
      </c>
      <c r="E243" t="s">
        <v>1</v>
      </c>
      <c r="F243">
        <v>25.572363333333332</v>
      </c>
      <c r="G243">
        <v>8.6802498721447598</v>
      </c>
      <c r="H243">
        <v>8.5277273364361008</v>
      </c>
      <c r="I243">
        <v>6.7160003026492001</v>
      </c>
      <c r="J243">
        <v>10.6752496057971</v>
      </c>
      <c r="N243" s="292"/>
      <c r="O243" s="292"/>
      <c r="P243" s="292"/>
      <c r="Q243" s="292"/>
      <c r="R243" s="292"/>
    </row>
    <row r="244" spans="1:18" x14ac:dyDescent="0.25">
      <c r="A244" t="s">
        <v>537</v>
      </c>
      <c r="B244" t="s">
        <v>86</v>
      </c>
      <c r="C244" t="s">
        <v>137</v>
      </c>
      <c r="D244" t="s">
        <v>123</v>
      </c>
      <c r="E244" t="s">
        <v>1</v>
      </c>
      <c r="F244">
        <v>30.589853333333334</v>
      </c>
      <c r="G244">
        <v>10.101128443558</v>
      </c>
      <c r="H244">
        <v>9.9340870900229792</v>
      </c>
      <c r="I244">
        <v>7.9919462241597703</v>
      </c>
      <c r="J244">
        <v>12.2026688666237</v>
      </c>
      <c r="N244" s="292"/>
      <c r="O244" s="292"/>
      <c r="P244" s="292"/>
      <c r="Q244" s="292"/>
      <c r="R244" s="292"/>
    </row>
    <row r="245" spans="1:18" x14ac:dyDescent="0.25">
      <c r="A245" t="s">
        <v>538</v>
      </c>
      <c r="B245" t="s">
        <v>86</v>
      </c>
      <c r="C245" t="s">
        <v>137</v>
      </c>
      <c r="D245" t="s">
        <v>124</v>
      </c>
      <c r="E245" t="s">
        <v>1</v>
      </c>
      <c r="F245">
        <v>49.73560333333333</v>
      </c>
      <c r="G245">
        <v>16.1924524042849</v>
      </c>
      <c r="H245">
        <v>16.221140364140499</v>
      </c>
      <c r="I245">
        <v>13.713587033404099</v>
      </c>
      <c r="J245">
        <v>19.0530836178695</v>
      </c>
      <c r="N245" s="292"/>
      <c r="O245" s="292"/>
      <c r="P245" s="292"/>
      <c r="Q245" s="292"/>
      <c r="R245" s="292"/>
    </row>
    <row r="246" spans="1:18" x14ac:dyDescent="0.25">
      <c r="A246" t="s">
        <v>539</v>
      </c>
      <c r="B246" t="s">
        <v>86</v>
      </c>
      <c r="C246" t="s">
        <v>137</v>
      </c>
      <c r="D246" t="s">
        <v>125</v>
      </c>
      <c r="E246" t="s">
        <v>1</v>
      </c>
      <c r="F246">
        <v>62.255496666666666</v>
      </c>
      <c r="G246">
        <v>20.582960466572001</v>
      </c>
      <c r="H246">
        <v>22.462966536764</v>
      </c>
      <c r="I246">
        <v>19.329595252250801</v>
      </c>
      <c r="J246">
        <v>25.9560304637596</v>
      </c>
      <c r="N246" s="292"/>
      <c r="O246" s="292"/>
      <c r="P246" s="292"/>
      <c r="Q246" s="292"/>
      <c r="R246" s="292"/>
    </row>
    <row r="247" spans="1:18" x14ac:dyDescent="0.25">
      <c r="A247" t="s">
        <v>540</v>
      </c>
      <c r="B247" t="s">
        <v>86</v>
      </c>
      <c r="C247" t="s">
        <v>137</v>
      </c>
      <c r="D247" t="s">
        <v>126</v>
      </c>
      <c r="E247" t="s">
        <v>1</v>
      </c>
      <c r="F247">
        <v>87.213663333333329</v>
      </c>
      <c r="G247">
        <v>30.189821070255299</v>
      </c>
      <c r="H247">
        <v>34.045828358357802</v>
      </c>
      <c r="I247">
        <v>30.021188144211202</v>
      </c>
      <c r="J247">
        <v>38.4571447422503</v>
      </c>
      <c r="N247" s="292"/>
      <c r="O247" s="292"/>
      <c r="P247" s="292"/>
      <c r="Q247" s="292"/>
      <c r="R247" s="292"/>
    </row>
    <row r="248" spans="1:18" x14ac:dyDescent="0.25">
      <c r="A248" t="s">
        <v>541</v>
      </c>
      <c r="B248" t="s">
        <v>86</v>
      </c>
      <c r="C248" t="s">
        <v>137</v>
      </c>
      <c r="D248" t="s">
        <v>6</v>
      </c>
      <c r="E248" t="s">
        <v>1</v>
      </c>
      <c r="F248">
        <v>56.776413333333331</v>
      </c>
      <c r="G248">
        <v>16.8614431234347</v>
      </c>
      <c r="H248">
        <v>16.894993864908301</v>
      </c>
      <c r="I248">
        <v>14.44188294388</v>
      </c>
      <c r="J248">
        <v>19.643829779414599</v>
      </c>
      <c r="N248" s="292"/>
      <c r="O248" s="292"/>
      <c r="P248" s="292"/>
      <c r="Q248" s="292"/>
      <c r="R248" s="292"/>
    </row>
    <row r="249" spans="1:18" x14ac:dyDescent="0.25">
      <c r="A249" t="s">
        <v>542</v>
      </c>
      <c r="B249" t="s">
        <v>86</v>
      </c>
      <c r="C249" t="s">
        <v>137</v>
      </c>
      <c r="D249" t="s">
        <v>37</v>
      </c>
      <c r="E249" t="s">
        <v>1</v>
      </c>
      <c r="F249">
        <v>7.0408100000000005</v>
      </c>
      <c r="G249">
        <v>20.516575524754</v>
      </c>
      <c r="H249">
        <v>18.532953343750499</v>
      </c>
      <c r="I249">
        <v>11.442655277563899</v>
      </c>
      <c r="J249">
        <v>28.356404052444301</v>
      </c>
      <c r="N249" s="292"/>
      <c r="O249" s="292"/>
      <c r="P249" s="292"/>
      <c r="Q249" s="292"/>
      <c r="R249" s="292"/>
    </row>
    <row r="250" spans="1:18" x14ac:dyDescent="0.25">
      <c r="A250" t="s">
        <v>543</v>
      </c>
      <c r="B250" t="s">
        <v>86</v>
      </c>
      <c r="C250" t="s">
        <v>137</v>
      </c>
      <c r="D250" t="s">
        <v>38</v>
      </c>
      <c r="E250" t="s">
        <v>1</v>
      </c>
      <c r="F250">
        <v>11.730796666666668</v>
      </c>
      <c r="G250">
        <v>19.802043652691601</v>
      </c>
      <c r="H250">
        <v>20.446255098690902</v>
      </c>
      <c r="I250">
        <v>14.222318275093</v>
      </c>
      <c r="J250">
        <v>28.453156510032699</v>
      </c>
      <c r="N250" s="292"/>
      <c r="O250" s="292"/>
      <c r="P250" s="292"/>
      <c r="Q250" s="292"/>
      <c r="R250" s="292"/>
    </row>
    <row r="251" spans="1:18" x14ac:dyDescent="0.25">
      <c r="A251" t="s">
        <v>544</v>
      </c>
      <c r="B251" t="s">
        <v>86</v>
      </c>
      <c r="C251" t="s">
        <v>137</v>
      </c>
      <c r="D251" t="s">
        <v>39</v>
      </c>
      <c r="E251" t="s">
        <v>1</v>
      </c>
      <c r="F251">
        <v>10.765776666666667</v>
      </c>
      <c r="G251">
        <v>19.3993104566723</v>
      </c>
      <c r="H251">
        <v>19.2158653572716</v>
      </c>
      <c r="I251">
        <v>13.1124385170944</v>
      </c>
      <c r="J251">
        <v>27.155863156096299</v>
      </c>
      <c r="N251" s="292"/>
      <c r="O251" s="292"/>
      <c r="P251" s="292"/>
      <c r="Q251" s="292"/>
      <c r="R251" s="292"/>
    </row>
    <row r="252" spans="1:18" x14ac:dyDescent="0.25">
      <c r="A252" t="s">
        <v>545</v>
      </c>
      <c r="B252" t="s">
        <v>86</v>
      </c>
      <c r="C252" t="s">
        <v>137</v>
      </c>
      <c r="D252" t="s">
        <v>40</v>
      </c>
      <c r="E252" t="s">
        <v>1</v>
      </c>
      <c r="F252">
        <v>8.7541166666666665</v>
      </c>
      <c r="G252">
        <v>18.982955900742301</v>
      </c>
      <c r="H252">
        <v>18.918930737917002</v>
      </c>
      <c r="I252">
        <v>12.339139288124301</v>
      </c>
      <c r="J252">
        <v>27.730346552789801</v>
      </c>
      <c r="N252" s="292"/>
      <c r="O252" s="292"/>
      <c r="P252" s="292"/>
      <c r="Q252" s="292"/>
      <c r="R252" s="292"/>
    </row>
    <row r="253" spans="1:18" x14ac:dyDescent="0.25">
      <c r="A253" t="s">
        <v>546</v>
      </c>
      <c r="B253" t="s">
        <v>86</v>
      </c>
      <c r="C253" t="s">
        <v>137</v>
      </c>
      <c r="D253" t="s">
        <v>41</v>
      </c>
      <c r="E253" t="s">
        <v>1</v>
      </c>
      <c r="F253">
        <v>8.7366266666666661</v>
      </c>
      <c r="G253">
        <v>11.643970963241999</v>
      </c>
      <c r="H253">
        <v>11.8914921062243</v>
      </c>
      <c r="I253">
        <v>7.7514957005289302</v>
      </c>
      <c r="J253">
        <v>17.437261517796099</v>
      </c>
      <c r="N253" s="292"/>
      <c r="O253" s="292"/>
      <c r="P253" s="292"/>
      <c r="Q253" s="292"/>
      <c r="R253" s="292"/>
    </row>
    <row r="254" spans="1:18" x14ac:dyDescent="0.25">
      <c r="A254" t="s">
        <v>547</v>
      </c>
      <c r="B254" t="s">
        <v>86</v>
      </c>
      <c r="C254" t="s">
        <v>137</v>
      </c>
      <c r="D254" t="s">
        <v>42</v>
      </c>
      <c r="E254" t="s">
        <v>1</v>
      </c>
      <c r="F254">
        <v>9.748286666666667</v>
      </c>
      <c r="G254">
        <v>14.654082818888799</v>
      </c>
      <c r="H254">
        <v>15.670271917587501</v>
      </c>
      <c r="I254">
        <v>10.462853324863699</v>
      </c>
      <c r="J254">
        <v>22.536929195962099</v>
      </c>
      <c r="N254" s="292"/>
      <c r="O254" s="292"/>
      <c r="P254" s="292"/>
      <c r="Q254" s="292"/>
      <c r="R254" s="292"/>
    </row>
    <row r="255" spans="1:18" x14ac:dyDescent="0.25">
      <c r="A255" t="s">
        <v>548</v>
      </c>
      <c r="B255" t="s">
        <v>86</v>
      </c>
      <c r="C255" t="s">
        <v>137</v>
      </c>
      <c r="D255" t="s">
        <v>102</v>
      </c>
      <c r="E255" t="s">
        <v>1</v>
      </c>
      <c r="F255">
        <v>8.0583000000000009</v>
      </c>
      <c r="G255">
        <v>12.264114570386401</v>
      </c>
      <c r="H255">
        <v>11.703793509200599</v>
      </c>
      <c r="I255">
        <v>7.4329831704543601</v>
      </c>
      <c r="J255">
        <v>17.494970643049001</v>
      </c>
      <c r="N255" s="292"/>
      <c r="O255" s="292"/>
      <c r="P255" s="292"/>
      <c r="Q255" s="292"/>
      <c r="R255" s="292"/>
    </row>
    <row r="256" spans="1:18" x14ac:dyDescent="0.25">
      <c r="A256" t="s">
        <v>549</v>
      </c>
      <c r="B256" t="s">
        <v>86</v>
      </c>
      <c r="C256" t="s">
        <v>137</v>
      </c>
      <c r="D256" t="s">
        <v>103</v>
      </c>
      <c r="E256" t="s">
        <v>1</v>
      </c>
      <c r="F256">
        <v>29.975656666666666</v>
      </c>
      <c r="G256">
        <v>16.090482265518901</v>
      </c>
      <c r="H256">
        <v>15.9513880531446</v>
      </c>
      <c r="I256">
        <v>12.7986277066507</v>
      </c>
      <c r="J256">
        <v>19.6399518544833</v>
      </c>
      <c r="N256" s="292"/>
      <c r="O256" s="292"/>
      <c r="P256" s="292"/>
      <c r="Q256" s="292"/>
      <c r="R256" s="292"/>
    </row>
    <row r="257" spans="1:18" x14ac:dyDescent="0.25">
      <c r="A257" t="s">
        <v>550</v>
      </c>
      <c r="B257" t="s">
        <v>86</v>
      </c>
      <c r="C257" t="s">
        <v>137</v>
      </c>
      <c r="D257" t="s">
        <v>43</v>
      </c>
      <c r="E257" t="s">
        <v>1</v>
      </c>
      <c r="F257">
        <v>5.3916333333333339</v>
      </c>
      <c r="G257">
        <v>14.470039899089301</v>
      </c>
      <c r="H257">
        <v>15.299007633405401</v>
      </c>
      <c r="I257">
        <v>8.7052023796559794</v>
      </c>
      <c r="J257">
        <v>24.8755780825167</v>
      </c>
      <c r="N257" s="292"/>
      <c r="O257" s="292"/>
      <c r="P257" s="292"/>
      <c r="Q257" s="292"/>
      <c r="R257" s="292"/>
    </row>
    <row r="258" spans="1:18" x14ac:dyDescent="0.25">
      <c r="A258" t="s">
        <v>551</v>
      </c>
      <c r="B258" t="s">
        <v>86</v>
      </c>
      <c r="C258" t="s">
        <v>137</v>
      </c>
      <c r="D258" t="s">
        <v>44</v>
      </c>
      <c r="E258" t="s">
        <v>1</v>
      </c>
      <c r="F258">
        <v>8.0641300000000005</v>
      </c>
      <c r="G258">
        <v>13.525956200135299</v>
      </c>
      <c r="H258">
        <v>13.2022611307079</v>
      </c>
      <c r="I258">
        <v>8.41794376484693</v>
      </c>
      <c r="J258">
        <v>19.689026557133399</v>
      </c>
      <c r="N258" s="292"/>
      <c r="O258" s="292"/>
      <c r="P258" s="292"/>
      <c r="Q258" s="292"/>
      <c r="R258" s="292"/>
    </row>
    <row r="259" spans="1:18" x14ac:dyDescent="0.25">
      <c r="A259" t="s">
        <v>552</v>
      </c>
      <c r="B259" t="s">
        <v>86</v>
      </c>
      <c r="C259" t="s">
        <v>137</v>
      </c>
      <c r="D259" t="s">
        <v>45</v>
      </c>
      <c r="E259" t="s">
        <v>1</v>
      </c>
      <c r="F259">
        <v>16.519893333333332</v>
      </c>
      <c r="G259">
        <v>18.475734597863099</v>
      </c>
      <c r="H259">
        <v>18.137852122272498</v>
      </c>
      <c r="I259">
        <v>13.4128324117248</v>
      </c>
      <c r="J259">
        <v>23.978268234180199</v>
      </c>
      <c r="N259" s="292"/>
      <c r="O259" s="292"/>
      <c r="P259" s="292"/>
      <c r="Q259" s="292"/>
      <c r="R259" s="292"/>
    </row>
    <row r="260" spans="1:18" x14ac:dyDescent="0.25">
      <c r="A260" t="s">
        <v>553</v>
      </c>
      <c r="B260" t="s">
        <v>86</v>
      </c>
      <c r="C260" t="s">
        <v>137</v>
      </c>
      <c r="D260" t="s">
        <v>18</v>
      </c>
      <c r="E260" t="s">
        <v>1</v>
      </c>
      <c r="F260">
        <v>45.431420000000003</v>
      </c>
      <c r="G260">
        <v>17.927039270155898</v>
      </c>
      <c r="H260">
        <v>18.7766320426358</v>
      </c>
      <c r="I260">
        <v>15.748282926363901</v>
      </c>
      <c r="J260">
        <v>22.216178309459</v>
      </c>
      <c r="N260" s="292"/>
      <c r="O260" s="292"/>
      <c r="P260" s="292"/>
      <c r="Q260" s="292"/>
      <c r="R260" s="292"/>
    </row>
    <row r="261" spans="1:18" x14ac:dyDescent="0.25">
      <c r="A261" t="s">
        <v>554</v>
      </c>
      <c r="B261" t="s">
        <v>86</v>
      </c>
      <c r="C261" t="s">
        <v>137</v>
      </c>
      <c r="D261" t="s">
        <v>46</v>
      </c>
      <c r="E261" t="s">
        <v>1</v>
      </c>
      <c r="F261">
        <v>20.531553333333331</v>
      </c>
      <c r="G261">
        <v>17.565250868357602</v>
      </c>
      <c r="H261">
        <v>19.088280891802899</v>
      </c>
      <c r="I261">
        <v>14.6077601423845</v>
      </c>
      <c r="J261">
        <v>24.505948321172198</v>
      </c>
      <c r="N261" s="292"/>
      <c r="O261" s="292"/>
      <c r="P261" s="292"/>
      <c r="Q261" s="292"/>
      <c r="R261" s="292"/>
    </row>
    <row r="262" spans="1:18" x14ac:dyDescent="0.25">
      <c r="A262" t="s">
        <v>555</v>
      </c>
      <c r="B262" t="s">
        <v>86</v>
      </c>
      <c r="C262" t="s">
        <v>137</v>
      </c>
      <c r="D262" t="s">
        <v>47</v>
      </c>
      <c r="E262" t="s">
        <v>1</v>
      </c>
      <c r="F262">
        <v>7.4149533333333331</v>
      </c>
      <c r="G262">
        <v>10.8606874328679</v>
      </c>
      <c r="H262">
        <v>11.0129377801348</v>
      </c>
      <c r="I262">
        <v>6.9103282940351098</v>
      </c>
      <c r="J262">
        <v>16.649312679848698</v>
      </c>
      <c r="N262" s="292"/>
      <c r="O262" s="292"/>
      <c r="P262" s="292"/>
      <c r="Q262" s="292"/>
      <c r="R262" s="292"/>
    </row>
    <row r="263" spans="1:18" x14ac:dyDescent="0.25">
      <c r="A263" t="s">
        <v>556</v>
      </c>
      <c r="B263" t="s">
        <v>86</v>
      </c>
      <c r="C263" t="s">
        <v>137</v>
      </c>
      <c r="D263" t="s">
        <v>48</v>
      </c>
      <c r="E263" t="s">
        <v>1</v>
      </c>
      <c r="F263">
        <v>17.484913333333335</v>
      </c>
      <c r="G263">
        <v>25.613916695151101</v>
      </c>
      <c r="H263">
        <v>26.266481168465798</v>
      </c>
      <c r="I263">
        <v>19.6180214857092</v>
      </c>
      <c r="J263">
        <v>34.435370794788398</v>
      </c>
      <c r="N263" s="292"/>
      <c r="O263" s="292"/>
      <c r="P263" s="292"/>
      <c r="Q263" s="292"/>
      <c r="R263" s="292"/>
    </row>
    <row r="264" spans="1:18" x14ac:dyDescent="0.25">
      <c r="A264" t="s">
        <v>557</v>
      </c>
      <c r="B264" t="s">
        <v>86</v>
      </c>
      <c r="C264" t="s">
        <v>137</v>
      </c>
      <c r="D264" t="s">
        <v>104</v>
      </c>
      <c r="E264" t="s">
        <v>1</v>
      </c>
      <c r="F264">
        <v>40.419760000000004</v>
      </c>
      <c r="G264">
        <v>17.641459859111901</v>
      </c>
      <c r="H264">
        <v>20.478389925162201</v>
      </c>
      <c r="I264">
        <v>16.964741274172301</v>
      </c>
      <c r="J264">
        <v>24.500023073224501</v>
      </c>
      <c r="N264" s="292"/>
      <c r="O264" s="292"/>
      <c r="P264" s="292"/>
      <c r="Q264" s="292"/>
      <c r="R264" s="292"/>
    </row>
    <row r="265" spans="1:18" x14ac:dyDescent="0.25">
      <c r="A265" t="s">
        <v>558</v>
      </c>
      <c r="B265" t="s">
        <v>86</v>
      </c>
      <c r="C265" t="s">
        <v>137</v>
      </c>
      <c r="D265" t="s">
        <v>49</v>
      </c>
      <c r="E265" t="s">
        <v>1</v>
      </c>
      <c r="F265">
        <v>10.759946666666666</v>
      </c>
      <c r="G265">
        <v>17.484286813055899</v>
      </c>
      <c r="H265">
        <v>17.757884479817999</v>
      </c>
      <c r="I265">
        <v>12.143877863416</v>
      </c>
      <c r="J265">
        <v>25.061717264074801</v>
      </c>
      <c r="N265" s="292"/>
      <c r="O265" s="292"/>
      <c r="P265" s="292"/>
      <c r="Q265" s="292"/>
      <c r="R265" s="292"/>
    </row>
    <row r="266" spans="1:18" x14ac:dyDescent="0.25">
      <c r="A266" t="s">
        <v>559</v>
      </c>
      <c r="B266" t="s">
        <v>86</v>
      </c>
      <c r="C266" t="s">
        <v>137</v>
      </c>
      <c r="D266" t="s">
        <v>50</v>
      </c>
      <c r="E266" t="s">
        <v>1</v>
      </c>
      <c r="F266">
        <v>29.659813333333332</v>
      </c>
      <c r="G266">
        <v>17.6991796822164</v>
      </c>
      <c r="H266">
        <v>21.655282811949998</v>
      </c>
      <c r="I266">
        <v>17.329098413773298</v>
      </c>
      <c r="J266">
        <v>26.7209415073789</v>
      </c>
      <c r="N266" s="292"/>
      <c r="O266" s="292"/>
      <c r="P266" s="292"/>
      <c r="Q266" s="292"/>
      <c r="R266" s="292"/>
    </row>
    <row r="267" spans="1:18" x14ac:dyDescent="0.25">
      <c r="A267" t="s">
        <v>560</v>
      </c>
      <c r="B267" t="s">
        <v>86</v>
      </c>
      <c r="C267" t="s">
        <v>137</v>
      </c>
      <c r="D267" t="s">
        <v>105</v>
      </c>
      <c r="E267" t="s">
        <v>1</v>
      </c>
      <c r="F267">
        <v>28.934846666666669</v>
      </c>
      <c r="G267">
        <v>20.199409872992401</v>
      </c>
      <c r="H267">
        <v>20.984799944276901</v>
      </c>
      <c r="I267">
        <v>16.774379184825499</v>
      </c>
      <c r="J267">
        <v>25.924672426342699</v>
      </c>
      <c r="N267" s="292"/>
      <c r="O267" s="292"/>
      <c r="P267" s="292"/>
      <c r="Q267" s="292"/>
      <c r="R267" s="292"/>
    </row>
    <row r="268" spans="1:18" x14ac:dyDescent="0.25">
      <c r="A268" t="s">
        <v>561</v>
      </c>
      <c r="B268" t="s">
        <v>86</v>
      </c>
      <c r="C268" t="s">
        <v>137</v>
      </c>
      <c r="D268" t="s">
        <v>51</v>
      </c>
      <c r="E268" t="s">
        <v>1</v>
      </c>
      <c r="F268">
        <v>22.537383333333334</v>
      </c>
      <c r="G268">
        <v>19.654009162471102</v>
      </c>
      <c r="H268">
        <v>20.687136746418702</v>
      </c>
      <c r="I268">
        <v>16.0163913816464</v>
      </c>
      <c r="J268">
        <v>26.285802451018899</v>
      </c>
      <c r="N268" s="292"/>
      <c r="O268" s="292"/>
      <c r="P268" s="292"/>
      <c r="Q268" s="292"/>
      <c r="R268" s="292"/>
    </row>
    <row r="269" spans="1:18" x14ac:dyDescent="0.25">
      <c r="A269" t="s">
        <v>562</v>
      </c>
      <c r="B269" t="s">
        <v>86</v>
      </c>
      <c r="C269" t="s">
        <v>137</v>
      </c>
      <c r="D269" t="s">
        <v>52</v>
      </c>
      <c r="E269" t="s">
        <v>1</v>
      </c>
      <c r="F269">
        <v>6.3974633333333335</v>
      </c>
      <c r="G269">
        <v>22.3880619648648</v>
      </c>
      <c r="H269">
        <v>22.1926477253119</v>
      </c>
      <c r="I269">
        <v>13.3796646963426</v>
      </c>
      <c r="J269">
        <v>34.602190016729502</v>
      </c>
      <c r="N269" s="292"/>
      <c r="O269" s="292"/>
      <c r="P269" s="292"/>
      <c r="Q269" s="292"/>
      <c r="R269" s="292"/>
    </row>
    <row r="270" spans="1:18" x14ac:dyDescent="0.25">
      <c r="A270" t="s">
        <v>563</v>
      </c>
      <c r="B270" t="s">
        <v>86</v>
      </c>
      <c r="C270" t="s">
        <v>137</v>
      </c>
      <c r="D270" t="s">
        <v>106</v>
      </c>
      <c r="E270" t="s">
        <v>1</v>
      </c>
      <c r="F270">
        <v>45.770583333333327</v>
      </c>
      <c r="G270">
        <v>16.263769128725102</v>
      </c>
      <c r="H270">
        <v>16.779884482011699</v>
      </c>
      <c r="I270">
        <v>14.0498655366432</v>
      </c>
      <c r="J270">
        <v>19.8791187119404</v>
      </c>
      <c r="N270" s="292"/>
      <c r="O270" s="292"/>
      <c r="P270" s="292"/>
      <c r="Q270" s="292"/>
      <c r="R270" s="292"/>
    </row>
    <row r="271" spans="1:18" x14ac:dyDescent="0.25">
      <c r="A271" t="s">
        <v>564</v>
      </c>
      <c r="B271" t="s">
        <v>86</v>
      </c>
      <c r="C271" t="s">
        <v>137</v>
      </c>
      <c r="D271" t="s">
        <v>53</v>
      </c>
      <c r="E271" t="s">
        <v>1</v>
      </c>
      <c r="F271">
        <v>14.800756666666667</v>
      </c>
      <c r="G271">
        <v>16.9614147541485</v>
      </c>
      <c r="H271">
        <v>18.034878166874702</v>
      </c>
      <c r="I271">
        <v>12.828775536194801</v>
      </c>
      <c r="J271">
        <v>24.548155075298599</v>
      </c>
      <c r="N271" s="292"/>
      <c r="O271" s="292"/>
      <c r="P271" s="292"/>
      <c r="Q271" s="292"/>
      <c r="R271" s="292"/>
    </row>
    <row r="272" spans="1:18" x14ac:dyDescent="0.25">
      <c r="A272" t="s">
        <v>565</v>
      </c>
      <c r="B272" t="s">
        <v>86</v>
      </c>
      <c r="C272" t="s">
        <v>137</v>
      </c>
      <c r="D272" t="s">
        <v>54</v>
      </c>
      <c r="E272" t="s">
        <v>1</v>
      </c>
      <c r="F272">
        <v>9.09328</v>
      </c>
      <c r="G272">
        <v>26.562131214581999</v>
      </c>
      <c r="H272">
        <v>27.275200544928701</v>
      </c>
      <c r="I272">
        <v>17.9468161938177</v>
      </c>
      <c r="J272">
        <v>39.698202485654797</v>
      </c>
      <c r="N272" s="292"/>
      <c r="O272" s="292"/>
      <c r="P272" s="292"/>
      <c r="Q272" s="292"/>
      <c r="R272" s="292"/>
    </row>
    <row r="273" spans="1:18" x14ac:dyDescent="0.25">
      <c r="A273" t="s">
        <v>566</v>
      </c>
      <c r="B273" t="s">
        <v>86</v>
      </c>
      <c r="C273" t="s">
        <v>137</v>
      </c>
      <c r="D273" t="s">
        <v>55</v>
      </c>
      <c r="E273" t="s">
        <v>1</v>
      </c>
      <c r="F273">
        <v>6.7366266666666661</v>
      </c>
      <c r="G273">
        <v>15.177026306501199</v>
      </c>
      <c r="H273">
        <v>15.767676753055801</v>
      </c>
      <c r="I273">
        <v>9.6215333779151209</v>
      </c>
      <c r="J273">
        <v>24.345977428423399</v>
      </c>
      <c r="N273" s="292"/>
      <c r="O273" s="292"/>
      <c r="P273" s="292"/>
      <c r="Q273" s="292"/>
      <c r="R273" s="292"/>
    </row>
    <row r="274" spans="1:18" x14ac:dyDescent="0.25">
      <c r="A274" t="s">
        <v>567</v>
      </c>
      <c r="B274" t="s">
        <v>86</v>
      </c>
      <c r="C274" t="s">
        <v>137</v>
      </c>
      <c r="D274" t="s">
        <v>56</v>
      </c>
      <c r="E274" t="s">
        <v>1</v>
      </c>
      <c r="F274">
        <v>4.368313333333333</v>
      </c>
      <c r="G274">
        <v>9.7732418524871392</v>
      </c>
      <c r="H274">
        <v>9.2768148633108005</v>
      </c>
      <c r="I274">
        <v>4.8754824212308199</v>
      </c>
      <c r="J274">
        <v>15.9431607416091</v>
      </c>
      <c r="N274" s="292"/>
      <c r="O274" s="292"/>
      <c r="P274" s="292"/>
      <c r="Q274" s="292"/>
      <c r="R274" s="292"/>
    </row>
    <row r="275" spans="1:18" x14ac:dyDescent="0.25">
      <c r="A275" t="s">
        <v>568</v>
      </c>
      <c r="B275" t="s">
        <v>86</v>
      </c>
      <c r="C275" t="s">
        <v>137</v>
      </c>
      <c r="D275" t="s">
        <v>57</v>
      </c>
      <c r="E275" t="s">
        <v>1</v>
      </c>
      <c r="F275">
        <v>10.771606666666665</v>
      </c>
      <c r="G275">
        <v>15.2038975642576</v>
      </c>
      <c r="H275">
        <v>16.310517052901901</v>
      </c>
      <c r="I275">
        <v>11.149234357189099</v>
      </c>
      <c r="J275">
        <v>23.0243889205912</v>
      </c>
      <c r="N275" s="292"/>
      <c r="O275" s="292"/>
      <c r="P275" s="292"/>
      <c r="Q275" s="292"/>
      <c r="R275" s="292"/>
    </row>
    <row r="276" spans="1:18" x14ac:dyDescent="0.25">
      <c r="A276" t="s">
        <v>569</v>
      </c>
      <c r="B276" t="s">
        <v>86</v>
      </c>
      <c r="C276" t="s">
        <v>138</v>
      </c>
      <c r="D276" t="s">
        <v>5</v>
      </c>
      <c r="E276" t="s">
        <v>1</v>
      </c>
      <c r="F276">
        <v>251.83266666666668</v>
      </c>
      <c r="G276">
        <v>16.751975208341499</v>
      </c>
      <c r="H276">
        <v>17.345030064936999</v>
      </c>
      <c r="I276">
        <v>16.125611632708399</v>
      </c>
      <c r="J276">
        <v>18.631956649590801</v>
      </c>
      <c r="N276" s="292"/>
      <c r="O276" s="292"/>
      <c r="P276" s="292"/>
      <c r="Q276" s="292"/>
      <c r="R276" s="292"/>
    </row>
    <row r="277" spans="1:18" x14ac:dyDescent="0.25">
      <c r="A277" t="s">
        <v>570</v>
      </c>
      <c r="B277" t="s">
        <v>86</v>
      </c>
      <c r="C277" t="s">
        <v>138</v>
      </c>
      <c r="D277" t="s">
        <v>122</v>
      </c>
      <c r="E277" t="s">
        <v>1</v>
      </c>
      <c r="F277">
        <v>26.783266666666666</v>
      </c>
      <c r="G277">
        <v>9.0582241777964203</v>
      </c>
      <c r="H277">
        <v>9.0374579406375695</v>
      </c>
      <c r="I277">
        <v>7.1554401287576397</v>
      </c>
      <c r="J277">
        <v>11.2595783308906</v>
      </c>
      <c r="N277" s="292"/>
      <c r="O277" s="292"/>
      <c r="P277" s="292"/>
      <c r="Q277" s="292"/>
      <c r="R277" s="292"/>
    </row>
    <row r="278" spans="1:18" x14ac:dyDescent="0.25">
      <c r="A278" t="s">
        <v>571</v>
      </c>
      <c r="B278" t="s">
        <v>86</v>
      </c>
      <c r="C278" t="s">
        <v>138</v>
      </c>
      <c r="D278" t="s">
        <v>123</v>
      </c>
      <c r="E278" t="s">
        <v>1</v>
      </c>
      <c r="F278">
        <v>30.444103333333334</v>
      </c>
      <c r="G278">
        <v>10.029772285012699</v>
      </c>
      <c r="H278">
        <v>9.8544564387850198</v>
      </c>
      <c r="I278">
        <v>7.9227137155041696</v>
      </c>
      <c r="J278">
        <v>12.111736538865401</v>
      </c>
      <c r="N278" s="292"/>
      <c r="O278" s="292"/>
      <c r="P278" s="292"/>
      <c r="Q278" s="292"/>
      <c r="R278" s="292"/>
    </row>
    <row r="279" spans="1:18" x14ac:dyDescent="0.25">
      <c r="A279" t="s">
        <v>572</v>
      </c>
      <c r="B279" t="s">
        <v>86</v>
      </c>
      <c r="C279" t="s">
        <v>138</v>
      </c>
      <c r="D279" t="s">
        <v>124</v>
      </c>
      <c r="E279" t="s">
        <v>1</v>
      </c>
      <c r="F279">
        <v>50.221540000000005</v>
      </c>
      <c r="G279">
        <v>16.2761722244068</v>
      </c>
      <c r="H279">
        <v>16.425219529478401</v>
      </c>
      <c r="I279">
        <v>13.897310613623301</v>
      </c>
      <c r="J279">
        <v>19.278458115879001</v>
      </c>
      <c r="N279" s="292"/>
      <c r="O279" s="292"/>
      <c r="P279" s="292"/>
      <c r="Q279" s="292"/>
      <c r="R279" s="292"/>
    </row>
    <row r="280" spans="1:18" x14ac:dyDescent="0.25">
      <c r="A280" t="s">
        <v>573</v>
      </c>
      <c r="B280" t="s">
        <v>86</v>
      </c>
      <c r="C280" t="s">
        <v>138</v>
      </c>
      <c r="D280" t="s">
        <v>125</v>
      </c>
      <c r="E280" t="s">
        <v>1</v>
      </c>
      <c r="F280">
        <v>60.963996666666667</v>
      </c>
      <c r="G280">
        <v>20.021104635378801</v>
      </c>
      <c r="H280">
        <v>21.647473232158099</v>
      </c>
      <c r="I280">
        <v>18.6122159060833</v>
      </c>
      <c r="J280">
        <v>25.0350574994306</v>
      </c>
      <c r="N280" s="292"/>
      <c r="O280" s="292"/>
      <c r="P280" s="292"/>
      <c r="Q280" s="292"/>
      <c r="R280" s="292"/>
    </row>
    <row r="281" spans="1:18" x14ac:dyDescent="0.25">
      <c r="A281" t="s">
        <v>574</v>
      </c>
      <c r="B281" t="s">
        <v>86</v>
      </c>
      <c r="C281" t="s">
        <v>138</v>
      </c>
      <c r="D281" t="s">
        <v>126</v>
      </c>
      <c r="E281" t="s">
        <v>1</v>
      </c>
      <c r="F281">
        <v>83.419759999999997</v>
      </c>
      <c r="G281">
        <v>28.6638589916423</v>
      </c>
      <c r="H281">
        <v>32.435234057986499</v>
      </c>
      <c r="I281">
        <v>28.5137046507467</v>
      </c>
      <c r="J281">
        <v>36.742450360808199</v>
      </c>
      <c r="N281" s="292"/>
      <c r="O281" s="292"/>
      <c r="P281" s="292"/>
      <c r="Q281" s="292"/>
      <c r="R281" s="292"/>
    </row>
    <row r="282" spans="1:18" x14ac:dyDescent="0.25">
      <c r="A282" t="s">
        <v>575</v>
      </c>
      <c r="B282" t="s">
        <v>86</v>
      </c>
      <c r="C282" t="s">
        <v>138</v>
      </c>
      <c r="D282" t="s">
        <v>6</v>
      </c>
      <c r="E282" t="s">
        <v>1</v>
      </c>
      <c r="F282">
        <v>55.209879999999998</v>
      </c>
      <c r="G282">
        <v>16.3220827034623</v>
      </c>
      <c r="H282">
        <v>16.355325671291101</v>
      </c>
      <c r="I282">
        <v>13.9475835333023</v>
      </c>
      <c r="J282">
        <v>19.057677172153799</v>
      </c>
      <c r="N282" s="292"/>
      <c r="O282" s="292"/>
      <c r="P282" s="292"/>
      <c r="Q282" s="292"/>
      <c r="R282" s="292"/>
    </row>
    <row r="283" spans="1:18" x14ac:dyDescent="0.25">
      <c r="A283" t="s">
        <v>576</v>
      </c>
      <c r="B283" t="s">
        <v>86</v>
      </c>
      <c r="C283" t="s">
        <v>138</v>
      </c>
      <c r="D283" t="s">
        <v>37</v>
      </c>
      <c r="E283" t="s">
        <v>1</v>
      </c>
      <c r="F283">
        <v>7.0233199999999991</v>
      </c>
      <c r="G283">
        <v>20.434646830053602</v>
      </c>
      <c r="H283">
        <v>18.270269832839901</v>
      </c>
      <c r="I283">
        <v>11.273332571104801</v>
      </c>
      <c r="J283">
        <v>27.968350907445402</v>
      </c>
      <c r="N283" s="292"/>
      <c r="O283" s="292"/>
      <c r="P283" s="292"/>
      <c r="Q283" s="292"/>
      <c r="R283" s="292"/>
    </row>
    <row r="284" spans="1:18" x14ac:dyDescent="0.25">
      <c r="A284" t="s">
        <v>577</v>
      </c>
      <c r="B284" t="s">
        <v>86</v>
      </c>
      <c r="C284" t="s">
        <v>138</v>
      </c>
      <c r="D284" t="s">
        <v>38</v>
      </c>
      <c r="E284" t="s">
        <v>1</v>
      </c>
      <c r="F284">
        <v>11.695816666666666</v>
      </c>
      <c r="G284">
        <v>19.571203864324701</v>
      </c>
      <c r="H284">
        <v>20.293069200944799</v>
      </c>
      <c r="I284">
        <v>14.109155152314999</v>
      </c>
      <c r="J284">
        <v>28.2515074379011</v>
      </c>
      <c r="N284" s="292"/>
      <c r="O284" s="292"/>
      <c r="P284" s="292"/>
      <c r="Q284" s="292"/>
      <c r="R284" s="292"/>
    </row>
    <row r="285" spans="1:18" x14ac:dyDescent="0.25">
      <c r="A285" t="s">
        <v>578</v>
      </c>
      <c r="B285" t="s">
        <v>86</v>
      </c>
      <c r="C285" t="s">
        <v>138</v>
      </c>
      <c r="D285" t="s">
        <v>39</v>
      </c>
      <c r="E285" t="s">
        <v>1</v>
      </c>
      <c r="F285">
        <v>8.701646666666667</v>
      </c>
      <c r="G285">
        <v>15.6279573754789</v>
      </c>
      <c r="H285">
        <v>14.9771902562848</v>
      </c>
      <c r="I285">
        <v>9.7440437799225492</v>
      </c>
      <c r="J285">
        <v>21.9914598409452</v>
      </c>
      <c r="N285" s="292"/>
      <c r="O285" s="292"/>
      <c r="P285" s="292"/>
      <c r="Q285" s="292"/>
      <c r="R285" s="292"/>
    </row>
    <row r="286" spans="1:18" x14ac:dyDescent="0.25">
      <c r="A286" t="s">
        <v>579</v>
      </c>
      <c r="B286" t="s">
        <v>86</v>
      </c>
      <c r="C286" t="s">
        <v>138</v>
      </c>
      <c r="D286" t="s">
        <v>40</v>
      </c>
      <c r="E286" t="s">
        <v>1</v>
      </c>
      <c r="F286">
        <v>9.3974633333333326</v>
      </c>
      <c r="G286">
        <v>20.360808585625101</v>
      </c>
      <c r="H286">
        <v>20.5188504361758</v>
      </c>
      <c r="I286">
        <v>13.5984902788794</v>
      </c>
      <c r="J286">
        <v>29.691546674158499</v>
      </c>
      <c r="N286" s="292"/>
      <c r="O286" s="292"/>
      <c r="P286" s="292"/>
      <c r="Q286" s="292"/>
      <c r="R286" s="292"/>
    </row>
    <row r="287" spans="1:18" x14ac:dyDescent="0.25">
      <c r="A287" t="s">
        <v>580</v>
      </c>
      <c r="B287" t="s">
        <v>86</v>
      </c>
      <c r="C287" t="s">
        <v>138</v>
      </c>
      <c r="D287" t="s">
        <v>41</v>
      </c>
      <c r="E287" t="s">
        <v>1</v>
      </c>
      <c r="F287">
        <v>7.6958166666666665</v>
      </c>
      <c r="G287">
        <v>10.233254436820699</v>
      </c>
      <c r="H287">
        <v>10.4662268611697</v>
      </c>
      <c r="I287">
        <v>6.6087787283986401</v>
      </c>
      <c r="J287">
        <v>15.734528303732599</v>
      </c>
      <c r="N287" s="292"/>
      <c r="O287" s="292"/>
      <c r="P287" s="292"/>
      <c r="Q287" s="292"/>
      <c r="R287" s="292"/>
    </row>
    <row r="288" spans="1:18" x14ac:dyDescent="0.25">
      <c r="A288" t="s">
        <v>581</v>
      </c>
      <c r="B288" t="s">
        <v>86</v>
      </c>
      <c r="C288" t="s">
        <v>138</v>
      </c>
      <c r="D288" t="s">
        <v>42</v>
      </c>
      <c r="E288" t="s">
        <v>1</v>
      </c>
      <c r="F288">
        <v>10.695816666666666</v>
      </c>
      <c r="G288">
        <v>15.943916085306</v>
      </c>
      <c r="H288">
        <v>17.158113914556999</v>
      </c>
      <c r="I288">
        <v>11.693337234153599</v>
      </c>
      <c r="J288">
        <v>24.273457997008901</v>
      </c>
      <c r="N288" s="292"/>
      <c r="O288" s="292"/>
      <c r="P288" s="292"/>
      <c r="Q288" s="292"/>
      <c r="R288" s="292"/>
    </row>
    <row r="289" spans="1:18" x14ac:dyDescent="0.25">
      <c r="A289" t="s">
        <v>582</v>
      </c>
      <c r="B289" t="s">
        <v>86</v>
      </c>
      <c r="C289" t="s">
        <v>138</v>
      </c>
      <c r="D289" t="s">
        <v>102</v>
      </c>
      <c r="E289" t="s">
        <v>1</v>
      </c>
      <c r="F289">
        <v>7.368313333333333</v>
      </c>
      <c r="G289">
        <v>11.218845478445299</v>
      </c>
      <c r="H289">
        <v>10.6913720571133</v>
      </c>
      <c r="I289">
        <v>6.6313917513832799</v>
      </c>
      <c r="J289">
        <v>16.274846127414399</v>
      </c>
      <c r="N289" s="292"/>
      <c r="O289" s="292"/>
      <c r="P289" s="292"/>
      <c r="Q289" s="292"/>
      <c r="R289" s="292"/>
    </row>
    <row r="290" spans="1:18" x14ac:dyDescent="0.25">
      <c r="A290" t="s">
        <v>583</v>
      </c>
      <c r="B290" t="s">
        <v>86</v>
      </c>
      <c r="C290" t="s">
        <v>138</v>
      </c>
      <c r="D290" t="s">
        <v>103</v>
      </c>
      <c r="E290" t="s">
        <v>1</v>
      </c>
      <c r="F290">
        <v>25.82990666666667</v>
      </c>
      <c r="G290">
        <v>13.792599422235901</v>
      </c>
      <c r="H290">
        <v>14.132395948601999</v>
      </c>
      <c r="I290">
        <v>11.132604290163901</v>
      </c>
      <c r="J290">
        <v>17.685142075605899</v>
      </c>
      <c r="N290" s="292"/>
      <c r="O290" s="292"/>
      <c r="P290" s="292"/>
      <c r="Q290" s="292"/>
      <c r="R290" s="292"/>
    </row>
    <row r="291" spans="1:18" x14ac:dyDescent="0.25">
      <c r="A291" t="s">
        <v>584</v>
      </c>
      <c r="B291" t="s">
        <v>86</v>
      </c>
      <c r="C291" t="s">
        <v>138</v>
      </c>
      <c r="D291" t="s">
        <v>43</v>
      </c>
      <c r="E291" t="s">
        <v>1</v>
      </c>
      <c r="F291">
        <v>3.350823333333333</v>
      </c>
      <c r="G291">
        <v>8.90821037706589</v>
      </c>
      <c r="H291">
        <v>10.5867137329865</v>
      </c>
      <c r="I291">
        <v>5.0346863699478597</v>
      </c>
      <c r="J291">
        <v>19.513411624167201</v>
      </c>
      <c r="N291" s="292"/>
      <c r="O291" s="292"/>
      <c r="P291" s="292"/>
      <c r="Q291" s="292"/>
      <c r="R291" s="292"/>
    </row>
    <row r="292" spans="1:18" x14ac:dyDescent="0.25">
      <c r="A292" t="s">
        <v>585</v>
      </c>
      <c r="B292" t="s">
        <v>86</v>
      </c>
      <c r="C292" t="s">
        <v>138</v>
      </c>
      <c r="D292" t="s">
        <v>44</v>
      </c>
      <c r="E292" t="s">
        <v>1</v>
      </c>
      <c r="F292">
        <v>6.7074766666666674</v>
      </c>
      <c r="G292">
        <v>11.2013437762674</v>
      </c>
      <c r="H292">
        <v>11.0011172607785</v>
      </c>
      <c r="I292">
        <v>6.6695473308479896</v>
      </c>
      <c r="J292">
        <v>17.051208374454198</v>
      </c>
      <c r="N292" s="292"/>
      <c r="O292" s="292"/>
      <c r="P292" s="292"/>
      <c r="Q292" s="292"/>
      <c r="R292" s="292"/>
    </row>
    <row r="293" spans="1:18" x14ac:dyDescent="0.25">
      <c r="A293" t="s">
        <v>586</v>
      </c>
      <c r="B293" t="s">
        <v>86</v>
      </c>
      <c r="C293" t="s">
        <v>138</v>
      </c>
      <c r="D293" t="s">
        <v>45</v>
      </c>
      <c r="E293" t="s">
        <v>1</v>
      </c>
      <c r="F293">
        <v>15.771606666666665</v>
      </c>
      <c r="G293">
        <v>17.567405405204699</v>
      </c>
      <c r="H293">
        <v>17.684656047756</v>
      </c>
      <c r="I293">
        <v>12.977512263085799</v>
      </c>
      <c r="J293">
        <v>23.5322230803522</v>
      </c>
      <c r="N293" s="292"/>
      <c r="O293" s="292"/>
      <c r="P293" s="292"/>
      <c r="Q293" s="292"/>
      <c r="R293" s="292"/>
    </row>
    <row r="294" spans="1:18" x14ac:dyDescent="0.25">
      <c r="A294" t="s">
        <v>587</v>
      </c>
      <c r="B294" t="s">
        <v>86</v>
      </c>
      <c r="C294" t="s">
        <v>138</v>
      </c>
      <c r="D294" t="s">
        <v>18</v>
      </c>
      <c r="E294" t="s">
        <v>1</v>
      </c>
      <c r="F294">
        <v>46.525723333333332</v>
      </c>
      <c r="G294">
        <v>18.251298460154398</v>
      </c>
      <c r="H294">
        <v>19.1359889023778</v>
      </c>
      <c r="I294">
        <v>16.083590780596602</v>
      </c>
      <c r="J294">
        <v>22.597600741234199</v>
      </c>
      <c r="N294" s="292"/>
      <c r="O294" s="292"/>
      <c r="P294" s="292"/>
      <c r="Q294" s="292"/>
      <c r="R294" s="292"/>
    </row>
    <row r="295" spans="1:18" x14ac:dyDescent="0.25">
      <c r="A295" t="s">
        <v>588</v>
      </c>
      <c r="B295" t="s">
        <v>86</v>
      </c>
      <c r="C295" t="s">
        <v>138</v>
      </c>
      <c r="D295" t="s">
        <v>46</v>
      </c>
      <c r="E295" t="s">
        <v>1</v>
      </c>
      <c r="F295">
        <v>23.414953333333333</v>
      </c>
      <c r="G295">
        <v>19.870067124725299</v>
      </c>
      <c r="H295">
        <v>21.567455838440999</v>
      </c>
      <c r="I295">
        <v>16.806634126787401</v>
      </c>
      <c r="J295">
        <v>27.254411746231501</v>
      </c>
      <c r="N295" s="292"/>
      <c r="O295" s="292"/>
      <c r="P295" s="292"/>
      <c r="Q295" s="292"/>
      <c r="R295" s="292"/>
    </row>
    <row r="296" spans="1:18" x14ac:dyDescent="0.25">
      <c r="A296" t="s">
        <v>589</v>
      </c>
      <c r="B296" t="s">
        <v>86</v>
      </c>
      <c r="C296" t="s">
        <v>138</v>
      </c>
      <c r="D296" t="s">
        <v>47</v>
      </c>
      <c r="E296" t="s">
        <v>1</v>
      </c>
      <c r="F296">
        <v>8.04664</v>
      </c>
      <c r="G296">
        <v>11.764265559438</v>
      </c>
      <c r="H296">
        <v>11.9363038070041</v>
      </c>
      <c r="I296">
        <v>7.6401382203175796</v>
      </c>
      <c r="J296">
        <v>17.763161821903999</v>
      </c>
      <c r="N296" s="292"/>
      <c r="O296" s="292"/>
      <c r="P296" s="292"/>
      <c r="Q296" s="292"/>
      <c r="R296" s="292"/>
    </row>
    <row r="297" spans="1:18" x14ac:dyDescent="0.25">
      <c r="A297" t="s">
        <v>590</v>
      </c>
      <c r="B297" t="s">
        <v>86</v>
      </c>
      <c r="C297" t="s">
        <v>138</v>
      </c>
      <c r="D297" t="s">
        <v>48</v>
      </c>
      <c r="E297" t="s">
        <v>1</v>
      </c>
      <c r="F297">
        <v>15.06413</v>
      </c>
      <c r="G297">
        <v>21.934433151809898</v>
      </c>
      <c r="H297">
        <v>22.769108663207501</v>
      </c>
      <c r="I297">
        <v>16.591241266791901</v>
      </c>
      <c r="J297">
        <v>30.4828204661884</v>
      </c>
      <c r="N297" s="292"/>
      <c r="O297" s="292"/>
      <c r="P297" s="292"/>
      <c r="Q297" s="292"/>
      <c r="R297" s="292"/>
    </row>
    <row r="298" spans="1:18" x14ac:dyDescent="0.25">
      <c r="A298" t="s">
        <v>591</v>
      </c>
      <c r="B298" t="s">
        <v>86</v>
      </c>
      <c r="C298" t="s">
        <v>138</v>
      </c>
      <c r="D298" t="s">
        <v>104</v>
      </c>
      <c r="E298" t="s">
        <v>1</v>
      </c>
      <c r="F298">
        <v>42.578193333333331</v>
      </c>
      <c r="G298">
        <v>18.4180058281461</v>
      </c>
      <c r="H298">
        <v>21.583842295603599</v>
      </c>
      <c r="I298">
        <v>17.972638691589299</v>
      </c>
      <c r="J298">
        <v>25.702740850221598</v>
      </c>
      <c r="N298" s="292"/>
      <c r="O298" s="292"/>
      <c r="P298" s="292"/>
      <c r="Q298" s="292"/>
      <c r="R298" s="292"/>
    </row>
    <row r="299" spans="1:18" x14ac:dyDescent="0.25">
      <c r="A299" t="s">
        <v>592</v>
      </c>
      <c r="B299" t="s">
        <v>86</v>
      </c>
      <c r="C299" t="s">
        <v>138</v>
      </c>
      <c r="D299" t="s">
        <v>49</v>
      </c>
      <c r="E299" t="s">
        <v>1</v>
      </c>
      <c r="F299">
        <v>12.385803333333333</v>
      </c>
      <c r="G299">
        <v>20.077164146039699</v>
      </c>
      <c r="H299">
        <v>20.593839474779301</v>
      </c>
      <c r="I299">
        <v>14.4904340242733</v>
      </c>
      <c r="J299">
        <v>28.392338961628901</v>
      </c>
      <c r="N299" s="292"/>
      <c r="O299" s="292"/>
      <c r="P299" s="292"/>
      <c r="Q299" s="292"/>
      <c r="R299" s="292"/>
    </row>
    <row r="300" spans="1:18" x14ac:dyDescent="0.25">
      <c r="A300" t="s">
        <v>593</v>
      </c>
      <c r="B300" t="s">
        <v>86</v>
      </c>
      <c r="C300" t="s">
        <v>138</v>
      </c>
      <c r="D300" t="s">
        <v>50</v>
      </c>
      <c r="E300" t="s">
        <v>1</v>
      </c>
      <c r="F300">
        <v>30.19239</v>
      </c>
      <c r="G300">
        <v>17.814090839361398</v>
      </c>
      <c r="H300">
        <v>22.299604917780702</v>
      </c>
      <c r="I300">
        <v>17.8863295543572</v>
      </c>
      <c r="J300">
        <v>27.459971266726701</v>
      </c>
      <c r="N300" s="292"/>
      <c r="O300" s="292"/>
      <c r="P300" s="292"/>
      <c r="Q300" s="292"/>
      <c r="R300" s="292"/>
    </row>
    <row r="301" spans="1:18" x14ac:dyDescent="0.25">
      <c r="A301" t="s">
        <v>594</v>
      </c>
      <c r="B301" t="s">
        <v>86</v>
      </c>
      <c r="C301" t="s">
        <v>138</v>
      </c>
      <c r="D301" t="s">
        <v>105</v>
      </c>
      <c r="E301" t="s">
        <v>1</v>
      </c>
      <c r="F301">
        <v>31.13409</v>
      </c>
      <c r="G301">
        <v>21.685047431986298</v>
      </c>
      <c r="H301">
        <v>22.4559496191353</v>
      </c>
      <c r="I301">
        <v>18.108594090530001</v>
      </c>
      <c r="J301">
        <v>27.5270524037252</v>
      </c>
      <c r="N301" s="292"/>
      <c r="O301" s="292"/>
      <c r="P301" s="292"/>
      <c r="Q301" s="292"/>
      <c r="R301" s="292"/>
    </row>
    <row r="302" spans="1:18" x14ac:dyDescent="0.25">
      <c r="A302" t="s">
        <v>595</v>
      </c>
      <c r="B302" t="s">
        <v>86</v>
      </c>
      <c r="C302" t="s">
        <v>138</v>
      </c>
      <c r="D302" t="s">
        <v>51</v>
      </c>
      <c r="E302" t="s">
        <v>1</v>
      </c>
      <c r="F302">
        <v>24.771606666666667</v>
      </c>
      <c r="G302">
        <v>21.568660571760301</v>
      </c>
      <c r="H302">
        <v>22.644272779569899</v>
      </c>
      <c r="I302">
        <v>17.759902287041299</v>
      </c>
      <c r="J302">
        <v>28.449865805627901</v>
      </c>
      <c r="N302" s="292"/>
      <c r="O302" s="292"/>
      <c r="P302" s="292"/>
      <c r="Q302" s="292"/>
      <c r="R302" s="292"/>
    </row>
    <row r="303" spans="1:18" x14ac:dyDescent="0.25">
      <c r="A303" t="s">
        <v>596</v>
      </c>
      <c r="B303" t="s">
        <v>86</v>
      </c>
      <c r="C303" t="s">
        <v>138</v>
      </c>
      <c r="D303" t="s">
        <v>52</v>
      </c>
      <c r="E303" t="s">
        <v>1</v>
      </c>
      <c r="F303">
        <v>6.3624833333333335</v>
      </c>
      <c r="G303">
        <v>22.150408485354902</v>
      </c>
      <c r="H303">
        <v>21.908529243159698</v>
      </c>
      <c r="I303">
        <v>13.1876048232558</v>
      </c>
      <c r="J303">
        <v>34.200124769342203</v>
      </c>
      <c r="N303" s="292"/>
      <c r="O303" s="292"/>
      <c r="P303" s="292"/>
      <c r="Q303" s="292"/>
      <c r="R303" s="292"/>
    </row>
    <row r="304" spans="1:18" x14ac:dyDescent="0.25">
      <c r="A304" t="s">
        <v>597</v>
      </c>
      <c r="B304" t="s">
        <v>86</v>
      </c>
      <c r="C304" t="s">
        <v>138</v>
      </c>
      <c r="D304" t="s">
        <v>106</v>
      </c>
      <c r="E304" t="s">
        <v>1</v>
      </c>
      <c r="F304">
        <v>43.186559999999993</v>
      </c>
      <c r="G304">
        <v>15.291139001470601</v>
      </c>
      <c r="H304">
        <v>15.6435394919441</v>
      </c>
      <c r="I304">
        <v>13.051742355066001</v>
      </c>
      <c r="J304">
        <v>18.596950201817801</v>
      </c>
      <c r="N304" s="292"/>
      <c r="O304" s="292"/>
      <c r="P304" s="292"/>
      <c r="Q304" s="292"/>
      <c r="R304" s="292"/>
    </row>
    <row r="305" spans="1:18" x14ac:dyDescent="0.25">
      <c r="A305" t="s">
        <v>598</v>
      </c>
      <c r="B305" t="s">
        <v>86</v>
      </c>
      <c r="C305" t="s">
        <v>138</v>
      </c>
      <c r="D305" t="s">
        <v>53</v>
      </c>
      <c r="E305" t="s">
        <v>1</v>
      </c>
      <c r="F305">
        <v>12.724966666666667</v>
      </c>
      <c r="G305">
        <v>14.5310834678279</v>
      </c>
      <c r="H305">
        <v>14.6701554772129</v>
      </c>
      <c r="I305">
        <v>10.3743849063654</v>
      </c>
      <c r="J305">
        <v>20.1407946797592</v>
      </c>
      <c r="N305" s="292"/>
      <c r="O305" s="292"/>
      <c r="P305" s="292"/>
      <c r="Q305" s="292"/>
      <c r="R305" s="292"/>
    </row>
    <row r="306" spans="1:18" x14ac:dyDescent="0.25">
      <c r="A306" t="s">
        <v>599</v>
      </c>
      <c r="B306" t="s">
        <v>86</v>
      </c>
      <c r="C306" t="s">
        <v>138</v>
      </c>
      <c r="D306" t="s">
        <v>54</v>
      </c>
      <c r="E306" t="s">
        <v>1</v>
      </c>
      <c r="F306">
        <v>9.7133066666666661</v>
      </c>
      <c r="G306">
        <v>28.343192849014201</v>
      </c>
      <c r="H306">
        <v>28.781559772852201</v>
      </c>
      <c r="I306">
        <v>19.243154102526699</v>
      </c>
      <c r="J306">
        <v>41.365511837288999</v>
      </c>
      <c r="N306" s="292"/>
      <c r="O306" s="292"/>
      <c r="P306" s="292"/>
      <c r="Q306" s="292"/>
      <c r="R306" s="292"/>
    </row>
    <row r="307" spans="1:18" x14ac:dyDescent="0.25">
      <c r="A307" t="s">
        <v>600</v>
      </c>
      <c r="B307" t="s">
        <v>86</v>
      </c>
      <c r="C307" t="s">
        <v>138</v>
      </c>
      <c r="D307" t="s">
        <v>55</v>
      </c>
      <c r="E307" t="s">
        <v>1</v>
      </c>
      <c r="F307">
        <v>6.3624833333333335</v>
      </c>
      <c r="G307">
        <v>14.3223906355519</v>
      </c>
      <c r="H307">
        <v>14.797020476452801</v>
      </c>
      <c r="I307">
        <v>8.87601083762641</v>
      </c>
      <c r="J307">
        <v>23.142311879389101</v>
      </c>
      <c r="N307" s="292"/>
      <c r="O307" s="292"/>
      <c r="P307" s="292"/>
      <c r="Q307" s="292"/>
      <c r="R307" s="292"/>
    </row>
    <row r="308" spans="1:18" x14ac:dyDescent="0.25">
      <c r="A308" t="s">
        <v>601</v>
      </c>
      <c r="B308" t="s">
        <v>86</v>
      </c>
      <c r="C308" t="s">
        <v>138</v>
      </c>
      <c r="D308" t="s">
        <v>56</v>
      </c>
      <c r="E308" t="s">
        <v>1</v>
      </c>
      <c r="F308">
        <v>4.01166</v>
      </c>
      <c r="G308">
        <v>8.9367778536846192</v>
      </c>
      <c r="H308">
        <v>8.2176570745217195</v>
      </c>
      <c r="I308">
        <v>4.2342100976049704</v>
      </c>
      <c r="J308">
        <v>14.3625451909363</v>
      </c>
      <c r="N308" s="292"/>
      <c r="O308" s="292"/>
      <c r="P308" s="292"/>
      <c r="Q308" s="292"/>
      <c r="R308" s="292"/>
    </row>
    <row r="309" spans="1:18" x14ac:dyDescent="0.25">
      <c r="A309" t="s">
        <v>602</v>
      </c>
      <c r="B309" t="s">
        <v>86</v>
      </c>
      <c r="C309" t="s">
        <v>138</v>
      </c>
      <c r="D309" t="s">
        <v>57</v>
      </c>
      <c r="E309" t="s">
        <v>1</v>
      </c>
      <c r="F309">
        <v>10.374143333333334</v>
      </c>
      <c r="G309">
        <v>14.5550941190226</v>
      </c>
      <c r="H309">
        <v>16.039157577833201</v>
      </c>
      <c r="I309">
        <v>10.87358387682</v>
      </c>
      <c r="J309">
        <v>22.7925788917908</v>
      </c>
      <c r="N309" s="292"/>
      <c r="O309" s="292"/>
      <c r="P309" s="292"/>
      <c r="Q309" s="292"/>
      <c r="R309" s="292"/>
    </row>
    <row r="310" spans="1:18" x14ac:dyDescent="0.25">
      <c r="A310" t="s">
        <v>603</v>
      </c>
      <c r="B310" t="s">
        <v>86</v>
      </c>
      <c r="C310" t="s">
        <v>297</v>
      </c>
      <c r="D310" t="s">
        <v>5</v>
      </c>
      <c r="E310" t="s">
        <v>2</v>
      </c>
      <c r="F310">
        <v>101.87457333333333</v>
      </c>
      <c r="G310">
        <v>6.7352492190383897</v>
      </c>
      <c r="H310">
        <v>7.0283215163978703</v>
      </c>
      <c r="I310">
        <v>6.2602456552561803</v>
      </c>
      <c r="J310">
        <v>7.8644145198814401</v>
      </c>
    </row>
    <row r="311" spans="1:18" x14ac:dyDescent="0.25">
      <c r="A311" t="s">
        <v>604</v>
      </c>
      <c r="B311" t="s">
        <v>86</v>
      </c>
      <c r="C311" t="s">
        <v>297</v>
      </c>
      <c r="D311" t="s">
        <v>122</v>
      </c>
      <c r="E311" t="s">
        <v>2</v>
      </c>
      <c r="F311">
        <v>12.927306666666667</v>
      </c>
      <c r="G311">
        <v>4.3170119474459296</v>
      </c>
      <c r="H311">
        <v>4.2333272596954803</v>
      </c>
      <c r="I311">
        <v>3.0028520546904498</v>
      </c>
      <c r="J311">
        <v>5.7973281072784397</v>
      </c>
    </row>
    <row r="312" spans="1:18" x14ac:dyDescent="0.25">
      <c r="A312" t="s">
        <v>605</v>
      </c>
      <c r="B312" t="s">
        <v>86</v>
      </c>
      <c r="C312" t="s">
        <v>297</v>
      </c>
      <c r="D312" t="s">
        <v>123</v>
      </c>
      <c r="E312" t="s">
        <v>2</v>
      </c>
      <c r="F312">
        <v>17.057626666666668</v>
      </c>
      <c r="G312">
        <v>5.6129570074104</v>
      </c>
      <c r="H312">
        <v>5.7084003175635996</v>
      </c>
      <c r="I312">
        <v>4.2490620138639903</v>
      </c>
      <c r="J312">
        <v>7.5061160804117799</v>
      </c>
    </row>
    <row r="313" spans="1:18" x14ac:dyDescent="0.25">
      <c r="A313" t="s">
        <v>606</v>
      </c>
      <c r="B313" t="s">
        <v>86</v>
      </c>
      <c r="C313" t="s">
        <v>297</v>
      </c>
      <c r="D313" t="s">
        <v>124</v>
      </c>
      <c r="E313" t="s">
        <v>2</v>
      </c>
      <c r="F313">
        <v>20.919773333333335</v>
      </c>
      <c r="G313">
        <v>6.7626974360521599</v>
      </c>
      <c r="H313">
        <v>6.8805783667968603</v>
      </c>
      <c r="I313">
        <v>5.2793451135043403</v>
      </c>
      <c r="J313">
        <v>8.8132732080814993</v>
      </c>
    </row>
    <row r="314" spans="1:18" x14ac:dyDescent="0.25">
      <c r="A314" t="s">
        <v>607</v>
      </c>
      <c r="B314" t="s">
        <v>86</v>
      </c>
      <c r="C314" t="s">
        <v>297</v>
      </c>
      <c r="D314" t="s">
        <v>125</v>
      </c>
      <c r="E314" t="s">
        <v>2</v>
      </c>
      <c r="F314">
        <v>22.177086666666668</v>
      </c>
      <c r="G314">
        <v>7.2878863229568998</v>
      </c>
      <c r="H314">
        <v>7.7719826008250701</v>
      </c>
      <c r="I314">
        <v>6.0075882787691004</v>
      </c>
      <c r="J314">
        <v>9.8900304140170299</v>
      </c>
    </row>
    <row r="315" spans="1:18" x14ac:dyDescent="0.25">
      <c r="A315" t="s">
        <v>608</v>
      </c>
      <c r="B315" t="s">
        <v>86</v>
      </c>
      <c r="C315" t="s">
        <v>297</v>
      </c>
      <c r="D315" t="s">
        <v>126</v>
      </c>
      <c r="E315" t="s">
        <v>2</v>
      </c>
      <c r="F315">
        <v>28.792779999999997</v>
      </c>
      <c r="G315">
        <v>9.7414639317565594</v>
      </c>
      <c r="H315">
        <v>11.126770794590399</v>
      </c>
      <c r="I315">
        <v>8.8957411920307798</v>
      </c>
      <c r="J315">
        <v>13.745362453826701</v>
      </c>
    </row>
    <row r="316" spans="1:18" x14ac:dyDescent="0.25">
      <c r="A316" t="s">
        <v>609</v>
      </c>
      <c r="B316" t="s">
        <v>86</v>
      </c>
      <c r="C316" t="s">
        <v>297</v>
      </c>
      <c r="D316" t="s">
        <v>6</v>
      </c>
      <c r="E316" t="s">
        <v>2</v>
      </c>
      <c r="F316">
        <v>31.513746666666666</v>
      </c>
      <c r="G316">
        <v>9.1385957060569698</v>
      </c>
      <c r="H316">
        <v>9.3696270047173194</v>
      </c>
      <c r="I316">
        <v>7.5735944021219099</v>
      </c>
      <c r="J316">
        <v>11.462701102472099</v>
      </c>
    </row>
    <row r="317" spans="1:18" x14ac:dyDescent="0.25">
      <c r="A317" t="s">
        <v>610</v>
      </c>
      <c r="B317" t="s">
        <v>86</v>
      </c>
      <c r="C317" t="s">
        <v>297</v>
      </c>
      <c r="D317" t="s">
        <v>37</v>
      </c>
      <c r="E317" t="s">
        <v>2</v>
      </c>
      <c r="F317">
        <v>4.4527933333333332</v>
      </c>
      <c r="G317">
        <v>12.6906005966066</v>
      </c>
      <c r="H317">
        <v>12.390667019513399</v>
      </c>
      <c r="I317">
        <v>6.6369031373716298</v>
      </c>
      <c r="J317">
        <v>21.070564052922101</v>
      </c>
    </row>
    <row r="318" spans="1:18" x14ac:dyDescent="0.25">
      <c r="A318" t="s">
        <v>611</v>
      </c>
      <c r="B318" t="s">
        <v>86</v>
      </c>
      <c r="C318" t="s">
        <v>297</v>
      </c>
      <c r="D318" t="s">
        <v>38</v>
      </c>
      <c r="E318" t="s">
        <v>2</v>
      </c>
      <c r="F318">
        <v>5.1411799999999994</v>
      </c>
      <c r="G318">
        <v>8.4019937898349397</v>
      </c>
      <c r="H318">
        <v>8.8824783850384605</v>
      </c>
      <c r="I318">
        <v>5.0053158217231299</v>
      </c>
      <c r="J318">
        <v>14.564965230814099</v>
      </c>
    </row>
    <row r="319" spans="1:18" x14ac:dyDescent="0.25">
      <c r="A319" t="s">
        <v>612</v>
      </c>
      <c r="B319" t="s">
        <v>86</v>
      </c>
      <c r="C319" t="s">
        <v>297</v>
      </c>
      <c r="D319" t="s">
        <v>39</v>
      </c>
      <c r="E319" t="s">
        <v>2</v>
      </c>
      <c r="F319">
        <v>4.8078466666666664</v>
      </c>
      <c r="G319">
        <v>8.2657337046842905</v>
      </c>
      <c r="H319">
        <v>8.2306133671915997</v>
      </c>
      <c r="I319">
        <v>4.5198495539340797</v>
      </c>
      <c r="J319">
        <v>13.7414844260046</v>
      </c>
    </row>
    <row r="320" spans="1:18" x14ac:dyDescent="0.25">
      <c r="A320" t="s">
        <v>613</v>
      </c>
      <c r="B320" t="s">
        <v>86</v>
      </c>
      <c r="C320" t="s">
        <v>297</v>
      </c>
      <c r="D320" t="s">
        <v>40</v>
      </c>
      <c r="E320" t="s">
        <v>2</v>
      </c>
      <c r="F320">
        <v>4.7752666666666661</v>
      </c>
      <c r="G320">
        <v>9.8095714158546699</v>
      </c>
      <c r="H320">
        <v>10.0340669463263</v>
      </c>
      <c r="I320">
        <v>5.5190072228979599</v>
      </c>
      <c r="J320">
        <v>16.748555311354998</v>
      </c>
    </row>
    <row r="321" spans="1:10" x14ac:dyDescent="0.25">
      <c r="A321" t="s">
        <v>614</v>
      </c>
      <c r="B321" t="s">
        <v>86</v>
      </c>
      <c r="C321" t="s">
        <v>297</v>
      </c>
      <c r="D321" t="s">
        <v>41</v>
      </c>
      <c r="E321" t="s">
        <v>2</v>
      </c>
      <c r="F321">
        <v>6.8295666666666675</v>
      </c>
      <c r="G321">
        <v>8.9828836491498798</v>
      </c>
      <c r="H321">
        <v>9.4418585097448204</v>
      </c>
      <c r="I321">
        <v>5.7875358628606302</v>
      </c>
      <c r="J321">
        <v>14.530539953281</v>
      </c>
    </row>
    <row r="322" spans="1:10" x14ac:dyDescent="0.25">
      <c r="A322" t="s">
        <v>615</v>
      </c>
      <c r="B322" t="s">
        <v>86</v>
      </c>
      <c r="C322" t="s">
        <v>297</v>
      </c>
      <c r="D322" t="s">
        <v>42</v>
      </c>
      <c r="E322" t="s">
        <v>2</v>
      </c>
      <c r="F322">
        <v>5.5070933333333336</v>
      </c>
      <c r="G322">
        <v>8.3833725744905401</v>
      </c>
      <c r="H322">
        <v>8.5262003563615902</v>
      </c>
      <c r="I322">
        <v>4.9091618202868101</v>
      </c>
      <c r="J322">
        <v>13.7585627670524</v>
      </c>
    </row>
    <row r="323" spans="1:10" x14ac:dyDescent="0.25">
      <c r="A323" t="s">
        <v>616</v>
      </c>
      <c r="B323" t="s">
        <v>86</v>
      </c>
      <c r="C323" t="s">
        <v>297</v>
      </c>
      <c r="D323" t="s">
        <v>102</v>
      </c>
      <c r="E323" t="s">
        <v>2</v>
      </c>
      <c r="F323">
        <v>4.4202133333333338</v>
      </c>
      <c r="G323">
        <v>6.80930251665015</v>
      </c>
      <c r="H323">
        <v>6.4515909306324</v>
      </c>
      <c r="I323">
        <v>3.44388284711115</v>
      </c>
      <c r="J323">
        <v>10.9958568814377</v>
      </c>
    </row>
    <row r="324" spans="1:10" x14ac:dyDescent="0.25">
      <c r="A324" t="s">
        <v>617</v>
      </c>
      <c r="B324" t="s">
        <v>86</v>
      </c>
      <c r="C324" t="s">
        <v>297</v>
      </c>
      <c r="D324" t="s">
        <v>103</v>
      </c>
      <c r="E324" t="s">
        <v>2</v>
      </c>
      <c r="F324">
        <v>10.593973333333333</v>
      </c>
      <c r="G324">
        <v>5.5937244245130398</v>
      </c>
      <c r="H324">
        <v>5.5919706506160196</v>
      </c>
      <c r="I324">
        <v>3.8081395509003499</v>
      </c>
      <c r="J324">
        <v>7.9175571974417203</v>
      </c>
    </row>
    <row r="325" spans="1:10" x14ac:dyDescent="0.25">
      <c r="A325" t="s">
        <v>618</v>
      </c>
      <c r="B325" t="s">
        <v>86</v>
      </c>
      <c r="C325" t="s">
        <v>297</v>
      </c>
      <c r="D325" t="s">
        <v>43</v>
      </c>
      <c r="E325" t="s">
        <v>2</v>
      </c>
      <c r="F325">
        <v>2.0543</v>
      </c>
      <c r="G325">
        <v>5.3118374101463504</v>
      </c>
      <c r="H325">
        <v>5.3488913643403997</v>
      </c>
      <c r="I325">
        <v>1.95553804940151</v>
      </c>
      <c r="J325">
        <v>11.586028808079901</v>
      </c>
    </row>
    <row r="326" spans="1:10" x14ac:dyDescent="0.25">
      <c r="A326" t="s">
        <v>619</v>
      </c>
      <c r="B326" t="s">
        <v>86</v>
      </c>
      <c r="C326" t="s">
        <v>297</v>
      </c>
      <c r="D326" t="s">
        <v>44</v>
      </c>
      <c r="E326" t="s">
        <v>2</v>
      </c>
      <c r="F326">
        <v>3.4093533333333332</v>
      </c>
      <c r="G326">
        <v>5.7149258818467796</v>
      </c>
      <c r="H326">
        <v>5.5753281221369004</v>
      </c>
      <c r="I326">
        <v>2.68204627602015</v>
      </c>
      <c r="J326">
        <v>10.2079532831529</v>
      </c>
    </row>
    <row r="327" spans="1:10" x14ac:dyDescent="0.25">
      <c r="A327" t="s">
        <v>620</v>
      </c>
      <c r="B327" t="s">
        <v>86</v>
      </c>
      <c r="C327" t="s">
        <v>297</v>
      </c>
      <c r="D327" t="s">
        <v>45</v>
      </c>
      <c r="E327" t="s">
        <v>2</v>
      </c>
      <c r="F327">
        <v>5.1303200000000002</v>
      </c>
      <c r="G327">
        <v>5.6340408085570601</v>
      </c>
      <c r="H327">
        <v>5.7097083678681901</v>
      </c>
      <c r="I327">
        <v>3.2103134250568601</v>
      </c>
      <c r="J327">
        <v>9.3743977819266195</v>
      </c>
    </row>
    <row r="328" spans="1:10" x14ac:dyDescent="0.25">
      <c r="A328" t="s">
        <v>621</v>
      </c>
      <c r="B328" t="s">
        <v>86</v>
      </c>
      <c r="C328" t="s">
        <v>297</v>
      </c>
      <c r="D328" t="s">
        <v>18</v>
      </c>
      <c r="E328" t="s">
        <v>2</v>
      </c>
      <c r="F328">
        <v>15.401820000000001</v>
      </c>
      <c r="G328">
        <v>6.0708550616670802</v>
      </c>
      <c r="H328">
        <v>6.25790290512795</v>
      </c>
      <c r="I328">
        <v>4.5796318690386499</v>
      </c>
      <c r="J328">
        <v>8.3482306534454693</v>
      </c>
    </row>
    <row r="329" spans="1:10" x14ac:dyDescent="0.25">
      <c r="A329" t="s">
        <v>622</v>
      </c>
      <c r="B329" t="s">
        <v>86</v>
      </c>
      <c r="C329" t="s">
        <v>297</v>
      </c>
      <c r="D329" t="s">
        <v>46</v>
      </c>
      <c r="E329" t="s">
        <v>2</v>
      </c>
      <c r="F329">
        <v>9.2389200000000002</v>
      </c>
      <c r="G329">
        <v>7.9410824284445498</v>
      </c>
      <c r="H329">
        <v>8.3553016274011203</v>
      </c>
      <c r="I329">
        <v>5.52892725668754</v>
      </c>
      <c r="J329">
        <v>12.110688702463399</v>
      </c>
    </row>
    <row r="330" spans="1:10" x14ac:dyDescent="0.25">
      <c r="A330" t="s">
        <v>623</v>
      </c>
      <c r="B330" t="s">
        <v>86</v>
      </c>
      <c r="C330" t="s">
        <v>297</v>
      </c>
      <c r="D330" t="s">
        <v>47</v>
      </c>
      <c r="E330" t="s">
        <v>2</v>
      </c>
      <c r="F330">
        <v>2.7426866666666663</v>
      </c>
      <c r="G330">
        <v>3.9056258069415999</v>
      </c>
      <c r="H330">
        <v>3.9881748767076401</v>
      </c>
      <c r="I330">
        <v>1.73845745682328</v>
      </c>
      <c r="J330">
        <v>7.7937176393268004</v>
      </c>
    </row>
    <row r="331" spans="1:10" x14ac:dyDescent="0.25">
      <c r="A331" t="s">
        <v>624</v>
      </c>
      <c r="B331" t="s">
        <v>86</v>
      </c>
      <c r="C331" t="s">
        <v>297</v>
      </c>
      <c r="D331" t="s">
        <v>48</v>
      </c>
      <c r="E331" t="s">
        <v>2</v>
      </c>
      <c r="F331">
        <v>3.4202133333333333</v>
      </c>
      <c r="G331">
        <v>5.0946321021246197</v>
      </c>
      <c r="H331">
        <v>5.1737437157767001</v>
      </c>
      <c r="I331">
        <v>2.4918055878563998</v>
      </c>
      <c r="J331">
        <v>9.4647169194857703</v>
      </c>
    </row>
    <row r="332" spans="1:10" x14ac:dyDescent="0.25">
      <c r="A332" t="s">
        <v>625</v>
      </c>
      <c r="B332" t="s">
        <v>86</v>
      </c>
      <c r="C332" t="s">
        <v>297</v>
      </c>
      <c r="D332" t="s">
        <v>104</v>
      </c>
      <c r="E332" t="s">
        <v>2</v>
      </c>
      <c r="F332">
        <v>12.271500000000001</v>
      </c>
      <c r="G332">
        <v>5.4541292830644901</v>
      </c>
      <c r="H332">
        <v>6.1374333257115303</v>
      </c>
      <c r="I332">
        <v>4.3018654753660703</v>
      </c>
      <c r="J332">
        <v>8.4854905568228993</v>
      </c>
    </row>
    <row r="333" spans="1:10" x14ac:dyDescent="0.25">
      <c r="A333" t="s">
        <v>626</v>
      </c>
      <c r="B333" t="s">
        <v>86</v>
      </c>
      <c r="C333" t="s">
        <v>297</v>
      </c>
      <c r="D333" t="s">
        <v>49</v>
      </c>
      <c r="E333" t="s">
        <v>2</v>
      </c>
      <c r="F333">
        <v>4.0760199999999998</v>
      </c>
      <c r="G333">
        <v>6.4959599662135199</v>
      </c>
      <c r="H333">
        <v>6.3135412555952701</v>
      </c>
      <c r="I333">
        <v>3.2730503723896498</v>
      </c>
      <c r="J333">
        <v>10.987516988362399</v>
      </c>
    </row>
    <row r="334" spans="1:10" x14ac:dyDescent="0.25">
      <c r="A334" t="s">
        <v>627</v>
      </c>
      <c r="B334" t="s">
        <v>86</v>
      </c>
      <c r="C334" t="s">
        <v>297</v>
      </c>
      <c r="D334" t="s">
        <v>50</v>
      </c>
      <c r="E334" t="s">
        <v>2</v>
      </c>
      <c r="F334">
        <v>8.1954799999999999</v>
      </c>
      <c r="G334">
        <v>5.0512159394177196</v>
      </c>
      <c r="H334">
        <v>6.0808329652577502</v>
      </c>
      <c r="I334">
        <v>3.8946548050802798</v>
      </c>
      <c r="J334">
        <v>9.0376075242458906</v>
      </c>
    </row>
    <row r="335" spans="1:10" x14ac:dyDescent="0.25">
      <c r="A335" t="s">
        <v>628</v>
      </c>
      <c r="B335" t="s">
        <v>86</v>
      </c>
      <c r="C335" t="s">
        <v>297</v>
      </c>
      <c r="D335" t="s">
        <v>105</v>
      </c>
      <c r="E335" t="s">
        <v>2</v>
      </c>
      <c r="F335">
        <v>10.593973333333333</v>
      </c>
      <c r="G335">
        <v>7.1342450009427996</v>
      </c>
      <c r="H335">
        <v>7.6976379406761097</v>
      </c>
      <c r="I335">
        <v>5.2489151704046799</v>
      </c>
      <c r="J335">
        <v>10.890045973228499</v>
      </c>
    </row>
    <row r="336" spans="1:10" x14ac:dyDescent="0.25">
      <c r="A336" t="s">
        <v>629</v>
      </c>
      <c r="B336" t="s">
        <v>86</v>
      </c>
      <c r="C336" t="s">
        <v>297</v>
      </c>
      <c r="D336" t="s">
        <v>51</v>
      </c>
      <c r="E336" t="s">
        <v>2</v>
      </c>
      <c r="F336">
        <v>8.2063399999999991</v>
      </c>
      <c r="G336">
        <v>6.8605322558171897</v>
      </c>
      <c r="H336">
        <v>7.42967966482016</v>
      </c>
      <c r="I336">
        <v>4.7806963582585604</v>
      </c>
      <c r="J336">
        <v>11.0116676168797</v>
      </c>
    </row>
    <row r="337" spans="1:10" x14ac:dyDescent="0.25">
      <c r="A337" t="s">
        <v>630</v>
      </c>
      <c r="B337" t="s">
        <v>86</v>
      </c>
      <c r="C337" t="s">
        <v>297</v>
      </c>
      <c r="D337" t="s">
        <v>52</v>
      </c>
      <c r="E337" t="s">
        <v>2</v>
      </c>
      <c r="F337">
        <v>2.3876333333333331</v>
      </c>
      <c r="G337">
        <v>8.2680010157674797</v>
      </c>
      <c r="H337">
        <v>8.9068648997885909</v>
      </c>
      <c r="I337">
        <v>3.5863059880901398</v>
      </c>
      <c r="J337">
        <v>18.2584344281019</v>
      </c>
    </row>
    <row r="338" spans="1:10" x14ac:dyDescent="0.25">
      <c r="A338" t="s">
        <v>631</v>
      </c>
      <c r="B338" t="s">
        <v>86</v>
      </c>
      <c r="C338" t="s">
        <v>297</v>
      </c>
      <c r="D338" t="s">
        <v>106</v>
      </c>
      <c r="E338" t="s">
        <v>2</v>
      </c>
      <c r="F338">
        <v>17.079346666666666</v>
      </c>
      <c r="G338">
        <v>5.9671885244851604</v>
      </c>
      <c r="H338">
        <v>6.1989419794169596</v>
      </c>
      <c r="I338">
        <v>4.6127615599074696</v>
      </c>
      <c r="J338">
        <v>8.1526493805567792</v>
      </c>
    </row>
    <row r="339" spans="1:10" x14ac:dyDescent="0.25">
      <c r="A339" t="s">
        <v>632</v>
      </c>
      <c r="B339" t="s">
        <v>86</v>
      </c>
      <c r="C339" t="s">
        <v>297</v>
      </c>
      <c r="D339" t="s">
        <v>53</v>
      </c>
      <c r="E339" t="s">
        <v>2</v>
      </c>
      <c r="F339">
        <v>7.1954799999999999</v>
      </c>
      <c r="G339">
        <v>8.1978284893987894</v>
      </c>
      <c r="H339">
        <v>8.4793173110485096</v>
      </c>
      <c r="I339">
        <v>5.2774297089348696</v>
      </c>
      <c r="J339">
        <v>12.8996796904338</v>
      </c>
    </row>
    <row r="340" spans="1:10" x14ac:dyDescent="0.25">
      <c r="A340" t="s">
        <v>633</v>
      </c>
      <c r="B340" t="s">
        <v>86</v>
      </c>
      <c r="C340" t="s">
        <v>297</v>
      </c>
      <c r="D340" t="s">
        <v>54</v>
      </c>
      <c r="E340" t="s">
        <v>2</v>
      </c>
      <c r="F340">
        <v>2.720966666666667</v>
      </c>
      <c r="G340">
        <v>7.6221823818327801</v>
      </c>
      <c r="H340">
        <v>7.8794533533979996</v>
      </c>
      <c r="I340">
        <v>3.39452527863165</v>
      </c>
      <c r="J340">
        <v>15.4821358578254</v>
      </c>
    </row>
    <row r="341" spans="1:10" x14ac:dyDescent="0.25">
      <c r="A341" t="s">
        <v>634</v>
      </c>
      <c r="B341" t="s">
        <v>86</v>
      </c>
      <c r="C341" t="s">
        <v>297</v>
      </c>
      <c r="D341" t="s">
        <v>55</v>
      </c>
      <c r="E341" t="s">
        <v>2</v>
      </c>
      <c r="F341">
        <v>3.0651600000000001</v>
      </c>
      <c r="G341">
        <v>6.5701710513153904</v>
      </c>
      <c r="H341">
        <v>6.8782151176516697</v>
      </c>
      <c r="I341">
        <v>3.1622001665419002</v>
      </c>
      <c r="J341">
        <v>12.9855199195274</v>
      </c>
    </row>
    <row r="342" spans="1:10" x14ac:dyDescent="0.25">
      <c r="A342" t="s">
        <v>635</v>
      </c>
      <c r="B342" t="s">
        <v>86</v>
      </c>
      <c r="C342" t="s">
        <v>297</v>
      </c>
      <c r="D342" t="s">
        <v>56</v>
      </c>
      <c r="E342" t="s">
        <v>2</v>
      </c>
      <c r="F342">
        <v>1.02172</v>
      </c>
      <c r="G342">
        <v>2.3050995314838398</v>
      </c>
      <c r="H342">
        <v>2.2859000081579399</v>
      </c>
      <c r="I342">
        <v>0.46758788691710002</v>
      </c>
      <c r="J342">
        <v>6.6178078757369896</v>
      </c>
    </row>
    <row r="343" spans="1:10" x14ac:dyDescent="0.25">
      <c r="A343" t="s">
        <v>636</v>
      </c>
      <c r="B343" t="s">
        <v>86</v>
      </c>
      <c r="C343" t="s">
        <v>297</v>
      </c>
      <c r="D343" t="s">
        <v>57</v>
      </c>
      <c r="E343" t="s">
        <v>2</v>
      </c>
      <c r="F343">
        <v>3.0760199999999998</v>
      </c>
      <c r="G343">
        <v>4.2857620553690099</v>
      </c>
      <c r="H343">
        <v>4.4635095921352796</v>
      </c>
      <c r="I343">
        <v>2.0438574231976001</v>
      </c>
      <c r="J343">
        <v>8.4366909352770207</v>
      </c>
    </row>
    <row r="344" spans="1:10" x14ac:dyDescent="0.25">
      <c r="A344" t="s">
        <v>637</v>
      </c>
      <c r="B344" t="s">
        <v>86</v>
      </c>
      <c r="C344" t="s">
        <v>131</v>
      </c>
      <c r="D344" t="s">
        <v>5</v>
      </c>
      <c r="E344" t="s">
        <v>2</v>
      </c>
      <c r="F344">
        <v>110.51198666666666</v>
      </c>
      <c r="G344">
        <v>7.2837639991282401</v>
      </c>
      <c r="H344">
        <v>7.5549891166432603</v>
      </c>
      <c r="I344">
        <v>6.76123963907669</v>
      </c>
      <c r="J344">
        <v>8.4160989527087597</v>
      </c>
    </row>
    <row r="345" spans="1:10" x14ac:dyDescent="0.25">
      <c r="A345" t="s">
        <v>638</v>
      </c>
      <c r="B345" t="s">
        <v>86</v>
      </c>
      <c r="C345" t="s">
        <v>131</v>
      </c>
      <c r="D345" t="s">
        <v>122</v>
      </c>
      <c r="E345" t="s">
        <v>2</v>
      </c>
      <c r="F345">
        <v>12.615693333333333</v>
      </c>
      <c r="G345">
        <v>4.1951673707184698</v>
      </c>
      <c r="H345">
        <v>4.0670812308802704</v>
      </c>
      <c r="I345">
        <v>2.87154333870359</v>
      </c>
      <c r="J345">
        <v>5.59119886823024</v>
      </c>
    </row>
    <row r="346" spans="1:10" x14ac:dyDescent="0.25">
      <c r="A346" t="s">
        <v>639</v>
      </c>
      <c r="B346" t="s">
        <v>86</v>
      </c>
      <c r="C346" t="s">
        <v>131</v>
      </c>
      <c r="D346" t="s">
        <v>123</v>
      </c>
      <c r="E346" t="s">
        <v>2</v>
      </c>
      <c r="F346">
        <v>18.090206666666667</v>
      </c>
      <c r="G346">
        <v>5.9177370884237401</v>
      </c>
      <c r="H346">
        <v>5.9464646236339096</v>
      </c>
      <c r="I346">
        <v>4.4656044995167301</v>
      </c>
      <c r="J346">
        <v>7.7596160247041501</v>
      </c>
    </row>
    <row r="347" spans="1:10" x14ac:dyDescent="0.25">
      <c r="A347" t="s">
        <v>640</v>
      </c>
      <c r="B347" t="s">
        <v>86</v>
      </c>
      <c r="C347" t="s">
        <v>131</v>
      </c>
      <c r="D347" t="s">
        <v>124</v>
      </c>
      <c r="E347" t="s">
        <v>2</v>
      </c>
      <c r="F347">
        <v>26.760200000000001</v>
      </c>
      <c r="G347">
        <v>8.6243195830105996</v>
      </c>
      <c r="H347">
        <v>8.7063490405683694</v>
      </c>
      <c r="I347">
        <v>6.9008558405496201</v>
      </c>
      <c r="J347">
        <v>10.8382696522626</v>
      </c>
    </row>
    <row r="348" spans="1:10" x14ac:dyDescent="0.25">
      <c r="A348" t="s">
        <v>641</v>
      </c>
      <c r="B348" t="s">
        <v>86</v>
      </c>
      <c r="C348" t="s">
        <v>131</v>
      </c>
      <c r="D348" t="s">
        <v>125</v>
      </c>
      <c r="E348" t="s">
        <v>2</v>
      </c>
      <c r="F348">
        <v>26.307406666666665</v>
      </c>
      <c r="G348">
        <v>8.6262277163873993</v>
      </c>
      <c r="H348">
        <v>9.2079696363442007</v>
      </c>
      <c r="I348">
        <v>7.27989272822591</v>
      </c>
      <c r="J348">
        <v>11.4879053765968</v>
      </c>
    </row>
    <row r="349" spans="1:10" x14ac:dyDescent="0.25">
      <c r="A349" t="s">
        <v>642</v>
      </c>
      <c r="B349" t="s">
        <v>86</v>
      </c>
      <c r="C349" t="s">
        <v>131</v>
      </c>
      <c r="D349" t="s">
        <v>126</v>
      </c>
      <c r="E349" t="s">
        <v>2</v>
      </c>
      <c r="F349">
        <v>26.738479999999999</v>
      </c>
      <c r="G349">
        <v>9.0465548508169604</v>
      </c>
      <c r="H349">
        <v>10.205620105909199</v>
      </c>
      <c r="I349">
        <v>8.0872158654356205</v>
      </c>
      <c r="J349">
        <v>12.707195137726099</v>
      </c>
    </row>
    <row r="350" spans="1:10" x14ac:dyDescent="0.25">
      <c r="A350" t="s">
        <v>643</v>
      </c>
      <c r="B350" t="s">
        <v>86</v>
      </c>
      <c r="C350" t="s">
        <v>131</v>
      </c>
      <c r="D350" t="s">
        <v>6</v>
      </c>
      <c r="E350" t="s">
        <v>2</v>
      </c>
      <c r="F350">
        <v>35.600626666666663</v>
      </c>
      <c r="G350">
        <v>10.314119278565199</v>
      </c>
      <c r="H350">
        <v>10.451627110317901</v>
      </c>
      <c r="I350">
        <v>8.5577235227655599</v>
      </c>
      <c r="J350">
        <v>12.638738163633599</v>
      </c>
    </row>
    <row r="351" spans="1:10" x14ac:dyDescent="0.25">
      <c r="A351" t="s">
        <v>644</v>
      </c>
      <c r="B351" t="s">
        <v>86</v>
      </c>
      <c r="C351" t="s">
        <v>131</v>
      </c>
      <c r="D351" t="s">
        <v>37</v>
      </c>
      <c r="E351" t="s">
        <v>2</v>
      </c>
      <c r="F351">
        <v>5.1303200000000002</v>
      </c>
      <c r="G351">
        <v>14.5876197787825</v>
      </c>
      <c r="H351">
        <v>14.389760426250101</v>
      </c>
      <c r="I351">
        <v>8.0846895456539194</v>
      </c>
      <c r="J351">
        <v>23.634448456633599</v>
      </c>
    </row>
    <row r="352" spans="1:10" x14ac:dyDescent="0.25">
      <c r="A352" t="s">
        <v>645</v>
      </c>
      <c r="B352" t="s">
        <v>86</v>
      </c>
      <c r="C352" t="s">
        <v>131</v>
      </c>
      <c r="D352" t="s">
        <v>38</v>
      </c>
      <c r="E352" t="s">
        <v>2</v>
      </c>
      <c r="F352">
        <v>4.1086</v>
      </c>
      <c r="G352">
        <v>6.70901371652515</v>
      </c>
      <c r="H352">
        <v>7.0310309118907899</v>
      </c>
      <c r="I352">
        <v>3.6547447405324398</v>
      </c>
      <c r="J352">
        <v>12.2122287372217</v>
      </c>
    </row>
    <row r="353" spans="1:10" x14ac:dyDescent="0.25">
      <c r="A353" t="s">
        <v>646</v>
      </c>
      <c r="B353" t="s">
        <v>86</v>
      </c>
      <c r="C353" t="s">
        <v>131</v>
      </c>
      <c r="D353" t="s">
        <v>39</v>
      </c>
      <c r="E353" t="s">
        <v>2</v>
      </c>
      <c r="F353">
        <v>7.5505333333333331</v>
      </c>
      <c r="G353">
        <v>12.944141261178901</v>
      </c>
      <c r="H353">
        <v>12.8293690164799</v>
      </c>
      <c r="I353">
        <v>8.0703850420881107</v>
      </c>
      <c r="J353">
        <v>19.348590342920801</v>
      </c>
    </row>
    <row r="354" spans="1:10" x14ac:dyDescent="0.25">
      <c r="A354" t="s">
        <v>647</v>
      </c>
      <c r="B354" t="s">
        <v>86</v>
      </c>
      <c r="C354" t="s">
        <v>131</v>
      </c>
      <c r="D354" t="s">
        <v>40</v>
      </c>
      <c r="E354" t="s">
        <v>2</v>
      </c>
      <c r="F354">
        <v>5.1194600000000001</v>
      </c>
      <c r="G354">
        <v>10.526576240053201</v>
      </c>
      <c r="H354">
        <v>10.670908271529401</v>
      </c>
      <c r="I354">
        <v>6.0069842188777001</v>
      </c>
      <c r="J354">
        <v>17.512106655464599</v>
      </c>
    </row>
    <row r="355" spans="1:10" x14ac:dyDescent="0.25">
      <c r="A355" t="s">
        <v>648</v>
      </c>
      <c r="B355" t="s">
        <v>86</v>
      </c>
      <c r="C355" t="s">
        <v>131</v>
      </c>
      <c r="D355" t="s">
        <v>41</v>
      </c>
      <c r="E355" t="s">
        <v>2</v>
      </c>
      <c r="F355">
        <v>8.5505333333333322</v>
      </c>
      <c r="G355">
        <v>11.232621175563899</v>
      </c>
      <c r="H355">
        <v>11.419111615974099</v>
      </c>
      <c r="I355">
        <v>7.4193644367883298</v>
      </c>
      <c r="J355">
        <v>16.794175949168899</v>
      </c>
    </row>
    <row r="356" spans="1:10" x14ac:dyDescent="0.25">
      <c r="A356" t="s">
        <v>649</v>
      </c>
      <c r="B356" t="s">
        <v>86</v>
      </c>
      <c r="C356" t="s">
        <v>131</v>
      </c>
      <c r="D356" t="s">
        <v>42</v>
      </c>
      <c r="E356" t="s">
        <v>2</v>
      </c>
      <c r="F356">
        <v>5.1411799999999994</v>
      </c>
      <c r="G356">
        <v>7.8291286382879397</v>
      </c>
      <c r="H356">
        <v>8.0829238272964403</v>
      </c>
      <c r="I356">
        <v>4.5495460201348203</v>
      </c>
      <c r="J356">
        <v>13.261549325315899</v>
      </c>
    </row>
    <row r="357" spans="1:10" x14ac:dyDescent="0.25">
      <c r="A357" t="s">
        <v>650</v>
      </c>
      <c r="B357" t="s">
        <v>86</v>
      </c>
      <c r="C357" t="s">
        <v>131</v>
      </c>
      <c r="D357" t="s">
        <v>102</v>
      </c>
      <c r="E357" t="s">
        <v>2</v>
      </c>
      <c r="F357">
        <v>5.0977399999999999</v>
      </c>
      <c r="G357">
        <v>7.7948286671050004</v>
      </c>
      <c r="H357">
        <v>7.3449496749040604</v>
      </c>
      <c r="I357">
        <v>4.1176941738995101</v>
      </c>
      <c r="J357">
        <v>12.0827051265408</v>
      </c>
    </row>
    <row r="358" spans="1:10" x14ac:dyDescent="0.25">
      <c r="A358" t="s">
        <v>651</v>
      </c>
      <c r="B358" t="s">
        <v>86</v>
      </c>
      <c r="C358" t="s">
        <v>131</v>
      </c>
      <c r="D358" t="s">
        <v>103</v>
      </c>
      <c r="E358" t="s">
        <v>2</v>
      </c>
      <c r="F358">
        <v>13.669993333333332</v>
      </c>
      <c r="G358">
        <v>7.1902299787676798</v>
      </c>
      <c r="H358">
        <v>7.0383571340531104</v>
      </c>
      <c r="I358">
        <v>5.0383833715772601</v>
      </c>
      <c r="J358">
        <v>9.5635371855311</v>
      </c>
    </row>
    <row r="359" spans="1:10" x14ac:dyDescent="0.25">
      <c r="A359" t="s">
        <v>652</v>
      </c>
      <c r="B359" t="s">
        <v>86</v>
      </c>
      <c r="C359" t="s">
        <v>131</v>
      </c>
      <c r="D359" t="s">
        <v>43</v>
      </c>
      <c r="E359" t="s">
        <v>2</v>
      </c>
      <c r="F359">
        <v>3.4310733333333334</v>
      </c>
      <c r="G359">
        <v>8.9013974886713498</v>
      </c>
      <c r="H359">
        <v>8.6733711352339906</v>
      </c>
      <c r="I359">
        <v>4.1706450541780598</v>
      </c>
      <c r="J359">
        <v>15.8720828169296</v>
      </c>
    </row>
    <row r="360" spans="1:10" x14ac:dyDescent="0.25">
      <c r="A360" t="s">
        <v>653</v>
      </c>
      <c r="B360" t="s">
        <v>86</v>
      </c>
      <c r="C360" t="s">
        <v>131</v>
      </c>
      <c r="D360" t="s">
        <v>44</v>
      </c>
      <c r="E360" t="s">
        <v>2</v>
      </c>
      <c r="F360">
        <v>4.431073333333333</v>
      </c>
      <c r="G360">
        <v>7.3764753538907204</v>
      </c>
      <c r="H360">
        <v>7.1564645706855998</v>
      </c>
      <c r="I360">
        <v>3.8234876411461598</v>
      </c>
      <c r="J360">
        <v>12.189589428890599</v>
      </c>
    </row>
    <row r="361" spans="1:10" x14ac:dyDescent="0.25">
      <c r="A361" t="s">
        <v>654</v>
      </c>
      <c r="B361" t="s">
        <v>86</v>
      </c>
      <c r="C361" t="s">
        <v>131</v>
      </c>
      <c r="D361" t="s">
        <v>45</v>
      </c>
      <c r="E361" t="s">
        <v>2</v>
      </c>
      <c r="F361">
        <v>5.8078466666666664</v>
      </c>
      <c r="G361">
        <v>6.3471421806127299</v>
      </c>
      <c r="H361">
        <v>6.2685376795465597</v>
      </c>
      <c r="I361">
        <v>3.6639193371447698</v>
      </c>
      <c r="J361">
        <v>9.9995839101170905</v>
      </c>
    </row>
    <row r="362" spans="1:10" x14ac:dyDescent="0.25">
      <c r="A362" t="s">
        <v>655</v>
      </c>
      <c r="B362" t="s">
        <v>86</v>
      </c>
      <c r="C362" t="s">
        <v>131</v>
      </c>
      <c r="D362" t="s">
        <v>18</v>
      </c>
      <c r="E362" t="s">
        <v>2</v>
      </c>
      <c r="F362">
        <v>14.735153333333335</v>
      </c>
      <c r="G362">
        <v>5.7757659457432498</v>
      </c>
      <c r="H362">
        <v>5.9176869360467297</v>
      </c>
      <c r="I362">
        <v>4.2974715467398097</v>
      </c>
      <c r="J362">
        <v>7.9457333402405697</v>
      </c>
    </row>
    <row r="363" spans="1:10" x14ac:dyDescent="0.25">
      <c r="A363" t="s">
        <v>656</v>
      </c>
      <c r="B363" t="s">
        <v>86</v>
      </c>
      <c r="C363" t="s">
        <v>131</v>
      </c>
      <c r="D363" t="s">
        <v>46</v>
      </c>
      <c r="E363" t="s">
        <v>2</v>
      </c>
      <c r="F363">
        <v>10.282359999999999</v>
      </c>
      <c r="G363">
        <v>8.7979670066397393</v>
      </c>
      <c r="H363">
        <v>9.2902796538724992</v>
      </c>
      <c r="I363">
        <v>6.2934015683411504</v>
      </c>
      <c r="J363">
        <v>13.213097262103901</v>
      </c>
    </row>
    <row r="364" spans="1:10" x14ac:dyDescent="0.25">
      <c r="A364" t="s">
        <v>657</v>
      </c>
      <c r="B364" t="s">
        <v>86</v>
      </c>
      <c r="C364" t="s">
        <v>131</v>
      </c>
      <c r="D364" t="s">
        <v>47</v>
      </c>
      <c r="E364" t="s">
        <v>2</v>
      </c>
      <c r="F364">
        <v>1.7101066666666667</v>
      </c>
      <c r="G364">
        <v>2.4204303662500801</v>
      </c>
      <c r="H364">
        <v>2.35863142264868</v>
      </c>
      <c r="I364">
        <v>0.77084685412725795</v>
      </c>
      <c r="J364">
        <v>5.4557147670979003</v>
      </c>
    </row>
    <row r="365" spans="1:10" x14ac:dyDescent="0.25">
      <c r="A365" t="s">
        <v>658</v>
      </c>
      <c r="B365" t="s">
        <v>86</v>
      </c>
      <c r="C365" t="s">
        <v>131</v>
      </c>
      <c r="D365" t="s">
        <v>48</v>
      </c>
      <c r="E365" t="s">
        <v>2</v>
      </c>
      <c r="F365">
        <v>2.7426866666666663</v>
      </c>
      <c r="G365">
        <v>4.0575089010089496</v>
      </c>
      <c r="H365">
        <v>4.0856425920284201</v>
      </c>
      <c r="I365">
        <v>1.7746285446329699</v>
      </c>
      <c r="J365">
        <v>7.9948725711557804</v>
      </c>
    </row>
    <row r="366" spans="1:10" x14ac:dyDescent="0.25">
      <c r="A366" t="s">
        <v>659</v>
      </c>
      <c r="B366" t="s">
        <v>86</v>
      </c>
      <c r="C366" t="s">
        <v>131</v>
      </c>
      <c r="D366" t="s">
        <v>104</v>
      </c>
      <c r="E366" t="s">
        <v>2</v>
      </c>
      <c r="F366">
        <v>13.36924</v>
      </c>
      <c r="G366">
        <v>5.9160204793561801</v>
      </c>
      <c r="H366">
        <v>6.6338475179573404</v>
      </c>
      <c r="I366">
        <v>4.7302113748926002</v>
      </c>
      <c r="J366">
        <v>9.0437280161085898</v>
      </c>
    </row>
    <row r="367" spans="1:10" x14ac:dyDescent="0.25">
      <c r="A367" t="s">
        <v>660</v>
      </c>
      <c r="B367" t="s">
        <v>86</v>
      </c>
      <c r="C367" t="s">
        <v>131</v>
      </c>
      <c r="D367" t="s">
        <v>49</v>
      </c>
      <c r="E367" t="s">
        <v>2</v>
      </c>
      <c r="F367">
        <v>5.4745133333333333</v>
      </c>
      <c r="G367">
        <v>8.6821699689158596</v>
      </c>
      <c r="H367">
        <v>8.7583520040859408</v>
      </c>
      <c r="I367">
        <v>5.0350381261066799</v>
      </c>
      <c r="J367">
        <v>14.150436531637</v>
      </c>
    </row>
    <row r="368" spans="1:10" x14ac:dyDescent="0.25">
      <c r="A368" t="s">
        <v>661</v>
      </c>
      <c r="B368" t="s">
        <v>86</v>
      </c>
      <c r="C368" t="s">
        <v>131</v>
      </c>
      <c r="D368" t="s">
        <v>50</v>
      </c>
      <c r="E368" t="s">
        <v>2</v>
      </c>
      <c r="F368">
        <v>7.8947266666666671</v>
      </c>
      <c r="G368">
        <v>4.8455012101385702</v>
      </c>
      <c r="H368">
        <v>5.71869648305944</v>
      </c>
      <c r="I368">
        <v>3.6333997976883499</v>
      </c>
      <c r="J368">
        <v>8.5553277819133093</v>
      </c>
    </row>
    <row r="369" spans="1:10" x14ac:dyDescent="0.25">
      <c r="A369" t="s">
        <v>662</v>
      </c>
      <c r="B369" t="s">
        <v>86</v>
      </c>
      <c r="C369" t="s">
        <v>131</v>
      </c>
      <c r="D369" t="s">
        <v>105</v>
      </c>
      <c r="E369" t="s">
        <v>2</v>
      </c>
      <c r="F369">
        <v>12.648273333333334</v>
      </c>
      <c r="G369">
        <v>8.50729215944326</v>
      </c>
      <c r="H369">
        <v>9.1967413436812802</v>
      </c>
      <c r="I369">
        <v>6.4967661254999403</v>
      </c>
      <c r="J369">
        <v>12.6376860935782</v>
      </c>
    </row>
    <row r="370" spans="1:10" x14ac:dyDescent="0.25">
      <c r="A370" t="s">
        <v>663</v>
      </c>
      <c r="B370" t="s">
        <v>86</v>
      </c>
      <c r="C370" t="s">
        <v>131</v>
      </c>
      <c r="D370" t="s">
        <v>51</v>
      </c>
      <c r="E370" t="s">
        <v>2</v>
      </c>
      <c r="F370">
        <v>9.5722533333333342</v>
      </c>
      <c r="G370">
        <v>7.9911286238235997</v>
      </c>
      <c r="H370">
        <v>8.6825859335128293</v>
      </c>
      <c r="I370">
        <v>5.7913727430766597</v>
      </c>
      <c r="J370">
        <v>12.504792683844199</v>
      </c>
    </row>
    <row r="371" spans="1:10" x14ac:dyDescent="0.25">
      <c r="A371" t="s">
        <v>664</v>
      </c>
      <c r="B371" t="s">
        <v>86</v>
      </c>
      <c r="C371" t="s">
        <v>131</v>
      </c>
      <c r="D371" t="s">
        <v>52</v>
      </c>
      <c r="E371" t="s">
        <v>2</v>
      </c>
      <c r="F371">
        <v>3.0760199999999998</v>
      </c>
      <c r="G371">
        <v>10.6474748756764</v>
      </c>
      <c r="H371">
        <v>11.3114336936027</v>
      </c>
      <c r="I371">
        <v>5.1932713684810201</v>
      </c>
      <c r="J371">
        <v>21.357740644886</v>
      </c>
    </row>
    <row r="372" spans="1:10" x14ac:dyDescent="0.25">
      <c r="A372" t="s">
        <v>665</v>
      </c>
      <c r="B372" t="s">
        <v>86</v>
      </c>
      <c r="C372" t="s">
        <v>131</v>
      </c>
      <c r="D372" t="s">
        <v>106</v>
      </c>
      <c r="E372" t="s">
        <v>2</v>
      </c>
      <c r="F372">
        <v>15.39096</v>
      </c>
      <c r="G372">
        <v>5.3668988651989302</v>
      </c>
      <c r="H372">
        <v>5.54560710130482</v>
      </c>
      <c r="I372">
        <v>4.0568439828460798</v>
      </c>
      <c r="J372">
        <v>7.4000430047205699</v>
      </c>
    </row>
    <row r="373" spans="1:10" x14ac:dyDescent="0.25">
      <c r="A373" t="s">
        <v>666</v>
      </c>
      <c r="B373" t="s">
        <v>86</v>
      </c>
      <c r="C373" t="s">
        <v>131</v>
      </c>
      <c r="D373" t="s">
        <v>53</v>
      </c>
      <c r="E373" t="s">
        <v>2</v>
      </c>
      <c r="F373">
        <v>5.8295666666666675</v>
      </c>
      <c r="G373">
        <v>6.6241312046663996</v>
      </c>
      <c r="H373">
        <v>6.9133814229216703</v>
      </c>
      <c r="I373">
        <v>4.0519706439991996</v>
      </c>
      <c r="J373">
        <v>11.0094963097399</v>
      </c>
    </row>
    <row r="374" spans="1:10" x14ac:dyDescent="0.25">
      <c r="A374" t="s">
        <v>667</v>
      </c>
      <c r="B374" t="s">
        <v>86</v>
      </c>
      <c r="C374" t="s">
        <v>131</v>
      </c>
      <c r="D374" t="s">
        <v>54</v>
      </c>
      <c r="E374" t="s">
        <v>2</v>
      </c>
      <c r="F374">
        <v>3.0651600000000001</v>
      </c>
      <c r="G374">
        <v>8.6087103055722007</v>
      </c>
      <c r="H374">
        <v>8.8955552618228193</v>
      </c>
      <c r="I374">
        <v>4.0666667418859497</v>
      </c>
      <c r="J374">
        <v>16.831878025197501</v>
      </c>
    </row>
    <row r="375" spans="1:10" x14ac:dyDescent="0.25">
      <c r="A375" t="s">
        <v>668</v>
      </c>
      <c r="B375" t="s">
        <v>86</v>
      </c>
      <c r="C375" t="s">
        <v>131</v>
      </c>
      <c r="D375" t="s">
        <v>55</v>
      </c>
      <c r="E375" t="s">
        <v>2</v>
      </c>
      <c r="F375">
        <v>2.720966666666667</v>
      </c>
      <c r="G375">
        <v>5.8376480347845998</v>
      </c>
      <c r="H375">
        <v>6.2008397221984</v>
      </c>
      <c r="I375">
        <v>2.68869408910443</v>
      </c>
      <c r="J375">
        <v>12.154497777041501</v>
      </c>
    </row>
    <row r="376" spans="1:10" x14ac:dyDescent="0.25">
      <c r="A376" t="s">
        <v>669</v>
      </c>
      <c r="B376" t="s">
        <v>86</v>
      </c>
      <c r="C376" t="s">
        <v>131</v>
      </c>
      <c r="D376" t="s">
        <v>56</v>
      </c>
      <c r="E376" t="s">
        <v>2</v>
      </c>
      <c r="F376">
        <v>0.6883866666666667</v>
      </c>
      <c r="G376">
        <v>1.5371950039450399</v>
      </c>
      <c r="H376">
        <v>1.446993603963</v>
      </c>
      <c r="I376">
        <v>0.17127647059319001</v>
      </c>
      <c r="J376">
        <v>5.1336471896667097</v>
      </c>
    </row>
    <row r="377" spans="1:10" x14ac:dyDescent="0.25">
      <c r="A377" t="s">
        <v>670</v>
      </c>
      <c r="B377" t="s">
        <v>86</v>
      </c>
      <c r="C377" t="s">
        <v>131</v>
      </c>
      <c r="D377" t="s">
        <v>57</v>
      </c>
      <c r="E377" t="s">
        <v>2</v>
      </c>
      <c r="F377">
        <v>3.0868800000000003</v>
      </c>
      <c r="G377">
        <v>4.3009130681132097</v>
      </c>
      <c r="H377">
        <v>4.41112922118963</v>
      </c>
      <c r="I377">
        <v>2.0283314553761902</v>
      </c>
      <c r="J377">
        <v>8.3203301558635996</v>
      </c>
    </row>
    <row r="378" spans="1:10" x14ac:dyDescent="0.25">
      <c r="A378" t="s">
        <v>671</v>
      </c>
      <c r="B378" t="s">
        <v>86</v>
      </c>
      <c r="C378" t="s">
        <v>132</v>
      </c>
      <c r="D378" t="s">
        <v>5</v>
      </c>
      <c r="E378" t="s">
        <v>2</v>
      </c>
      <c r="F378">
        <v>120.08424000000001</v>
      </c>
      <c r="G378">
        <v>7.8822965939765099</v>
      </c>
      <c r="H378">
        <v>8.1518042660355903</v>
      </c>
      <c r="I378">
        <v>7.3291873784764299</v>
      </c>
      <c r="J378">
        <v>9.0412672022876208</v>
      </c>
    </row>
    <row r="379" spans="1:10" x14ac:dyDescent="0.25">
      <c r="A379" t="s">
        <v>672</v>
      </c>
      <c r="B379" t="s">
        <v>86</v>
      </c>
      <c r="C379" t="s">
        <v>132</v>
      </c>
      <c r="D379" t="s">
        <v>122</v>
      </c>
      <c r="E379" t="s">
        <v>2</v>
      </c>
      <c r="F379">
        <v>11.938166666666667</v>
      </c>
      <c r="G379">
        <v>3.9536724461116299</v>
      </c>
      <c r="H379">
        <v>3.7991430213915098</v>
      </c>
      <c r="I379">
        <v>2.6505312903648899</v>
      </c>
      <c r="J379">
        <v>5.2735209763086104</v>
      </c>
    </row>
    <row r="380" spans="1:10" x14ac:dyDescent="0.25">
      <c r="A380" t="s">
        <v>673</v>
      </c>
      <c r="B380" t="s">
        <v>86</v>
      </c>
      <c r="C380" t="s">
        <v>132</v>
      </c>
      <c r="D380" t="s">
        <v>123</v>
      </c>
      <c r="E380" t="s">
        <v>2</v>
      </c>
      <c r="F380">
        <v>19.488699999999998</v>
      </c>
      <c r="G380">
        <v>6.3397472389844003</v>
      </c>
      <c r="H380">
        <v>6.2621615451600201</v>
      </c>
      <c r="I380">
        <v>4.7546092820730204</v>
      </c>
      <c r="J380">
        <v>8.0942757699801806</v>
      </c>
    </row>
    <row r="381" spans="1:10" x14ac:dyDescent="0.25">
      <c r="A381" t="s">
        <v>674</v>
      </c>
      <c r="B381" t="s">
        <v>86</v>
      </c>
      <c r="C381" t="s">
        <v>132</v>
      </c>
      <c r="D381" t="s">
        <v>124</v>
      </c>
      <c r="E381" t="s">
        <v>2</v>
      </c>
      <c r="F381">
        <v>28.115253333333332</v>
      </c>
      <c r="G381">
        <v>9.0329744236704705</v>
      </c>
      <c r="H381">
        <v>9.1870715924865092</v>
      </c>
      <c r="I381">
        <v>7.3271441875616299</v>
      </c>
      <c r="J381">
        <v>11.3743177674514</v>
      </c>
    </row>
    <row r="382" spans="1:10" x14ac:dyDescent="0.25">
      <c r="A382" t="s">
        <v>675</v>
      </c>
      <c r="B382" t="s">
        <v>86</v>
      </c>
      <c r="C382" t="s">
        <v>132</v>
      </c>
      <c r="D382" t="s">
        <v>125</v>
      </c>
      <c r="E382" t="s">
        <v>2</v>
      </c>
      <c r="F382">
        <v>27.684179999999998</v>
      </c>
      <c r="G382">
        <v>9.0424585153836894</v>
      </c>
      <c r="H382">
        <v>9.5956262038073206</v>
      </c>
      <c r="I382">
        <v>7.6336979109672596</v>
      </c>
      <c r="J382">
        <v>11.9057475204112</v>
      </c>
    </row>
    <row r="383" spans="1:10" x14ac:dyDescent="0.25">
      <c r="A383" t="s">
        <v>676</v>
      </c>
      <c r="B383" t="s">
        <v>86</v>
      </c>
      <c r="C383" t="s">
        <v>132</v>
      </c>
      <c r="D383" t="s">
        <v>126</v>
      </c>
      <c r="E383" t="s">
        <v>2</v>
      </c>
      <c r="F383">
        <v>32.857939999999999</v>
      </c>
      <c r="G383">
        <v>11.0743786982913</v>
      </c>
      <c r="H383">
        <v>12.742279115275</v>
      </c>
      <c r="I383">
        <v>10.3440672438847</v>
      </c>
      <c r="J383">
        <v>15.528238373427801</v>
      </c>
    </row>
    <row r="384" spans="1:10" x14ac:dyDescent="0.25">
      <c r="A384" t="s">
        <v>677</v>
      </c>
      <c r="B384" t="s">
        <v>86</v>
      </c>
      <c r="C384" t="s">
        <v>132</v>
      </c>
      <c r="D384" t="s">
        <v>6</v>
      </c>
      <c r="E384" t="s">
        <v>2</v>
      </c>
      <c r="F384">
        <v>35.245573333333333</v>
      </c>
      <c r="G384">
        <v>10.1939965967539</v>
      </c>
      <c r="H384">
        <v>10.2207640095579</v>
      </c>
      <c r="I384">
        <v>8.3584402448961903</v>
      </c>
      <c r="J384">
        <v>12.3729723905981</v>
      </c>
    </row>
    <row r="385" spans="1:10" x14ac:dyDescent="0.25">
      <c r="A385" t="s">
        <v>678</v>
      </c>
      <c r="B385" t="s">
        <v>86</v>
      </c>
      <c r="C385" t="s">
        <v>132</v>
      </c>
      <c r="D385" t="s">
        <v>37</v>
      </c>
      <c r="E385" t="s">
        <v>2</v>
      </c>
      <c r="F385">
        <v>4.7861266666666671</v>
      </c>
      <c r="G385">
        <v>13.5595848561256</v>
      </c>
      <c r="H385">
        <v>13.299422223179899</v>
      </c>
      <c r="I385">
        <v>7.2966097507473604</v>
      </c>
      <c r="J385">
        <v>22.2223223010261</v>
      </c>
    </row>
    <row r="386" spans="1:10" x14ac:dyDescent="0.25">
      <c r="A386" t="s">
        <v>679</v>
      </c>
      <c r="B386" t="s">
        <v>86</v>
      </c>
      <c r="C386" t="s">
        <v>132</v>
      </c>
      <c r="D386" t="s">
        <v>38</v>
      </c>
      <c r="E386" t="s">
        <v>2</v>
      </c>
      <c r="F386">
        <v>4.4527933333333332</v>
      </c>
      <c r="G386">
        <v>7.2619230121064904</v>
      </c>
      <c r="H386">
        <v>7.5413738202741403</v>
      </c>
      <c r="I386">
        <v>4.0342923814110696</v>
      </c>
      <c r="J386">
        <v>12.832015980894001</v>
      </c>
    </row>
    <row r="387" spans="1:10" x14ac:dyDescent="0.25">
      <c r="A387" t="s">
        <v>680</v>
      </c>
      <c r="B387" t="s">
        <v>86</v>
      </c>
      <c r="C387" t="s">
        <v>132</v>
      </c>
      <c r="D387" t="s">
        <v>39</v>
      </c>
      <c r="E387" t="s">
        <v>2</v>
      </c>
      <c r="F387">
        <v>7.8838666666666661</v>
      </c>
      <c r="G387">
        <v>13.464803165295599</v>
      </c>
      <c r="H387">
        <v>12.8246663371346</v>
      </c>
      <c r="I387">
        <v>8.1602685206363699</v>
      </c>
      <c r="J387">
        <v>19.171011165482</v>
      </c>
    </row>
    <row r="388" spans="1:10" x14ac:dyDescent="0.25">
      <c r="A388" t="s">
        <v>681</v>
      </c>
      <c r="B388" t="s">
        <v>86</v>
      </c>
      <c r="C388" t="s">
        <v>132</v>
      </c>
      <c r="D388" t="s">
        <v>40</v>
      </c>
      <c r="E388" t="s">
        <v>2</v>
      </c>
      <c r="F388">
        <v>4.4419333333333331</v>
      </c>
      <c r="G388">
        <v>9.1476231336880005</v>
      </c>
      <c r="H388">
        <v>9.2986344798636402</v>
      </c>
      <c r="I388">
        <v>4.9713085248883004</v>
      </c>
      <c r="J388">
        <v>15.8299876500995</v>
      </c>
    </row>
    <row r="389" spans="1:10" x14ac:dyDescent="0.25">
      <c r="A389" t="s">
        <v>682</v>
      </c>
      <c r="B389" t="s">
        <v>86</v>
      </c>
      <c r="C389" t="s">
        <v>132</v>
      </c>
      <c r="D389" t="s">
        <v>41</v>
      </c>
      <c r="E389" t="s">
        <v>2</v>
      </c>
      <c r="F389">
        <v>7.873006666666666</v>
      </c>
      <c r="G389">
        <v>10.3317133771057</v>
      </c>
      <c r="H389">
        <v>10.392491174623199</v>
      </c>
      <c r="I389">
        <v>6.6183029661397699</v>
      </c>
      <c r="J389">
        <v>15.528726036288599</v>
      </c>
    </row>
    <row r="390" spans="1:10" x14ac:dyDescent="0.25">
      <c r="A390" t="s">
        <v>683</v>
      </c>
      <c r="B390" t="s">
        <v>86</v>
      </c>
      <c r="C390" t="s">
        <v>132</v>
      </c>
      <c r="D390" t="s">
        <v>42</v>
      </c>
      <c r="E390" t="s">
        <v>2</v>
      </c>
      <c r="F390">
        <v>5.8078466666666664</v>
      </c>
      <c r="G390">
        <v>8.8235645630133792</v>
      </c>
      <c r="H390">
        <v>9.3475765281520697</v>
      </c>
      <c r="I390">
        <v>5.4679868757625698</v>
      </c>
      <c r="J390">
        <v>14.9049851177578</v>
      </c>
    </row>
    <row r="391" spans="1:10" x14ac:dyDescent="0.25">
      <c r="A391" t="s">
        <v>684</v>
      </c>
      <c r="B391" t="s">
        <v>86</v>
      </c>
      <c r="C391" t="s">
        <v>132</v>
      </c>
      <c r="D391" t="s">
        <v>102</v>
      </c>
      <c r="E391" t="s">
        <v>2</v>
      </c>
      <c r="F391">
        <v>5.0977399999999999</v>
      </c>
      <c r="G391">
        <v>7.7387788561770696</v>
      </c>
      <c r="H391">
        <v>7.5580261028170499</v>
      </c>
      <c r="I391">
        <v>4.2466586568504603</v>
      </c>
      <c r="J391">
        <v>12.419261652533301</v>
      </c>
    </row>
    <row r="392" spans="1:10" x14ac:dyDescent="0.25">
      <c r="A392" t="s">
        <v>685</v>
      </c>
      <c r="B392" t="s">
        <v>86</v>
      </c>
      <c r="C392" t="s">
        <v>132</v>
      </c>
      <c r="D392" t="s">
        <v>103</v>
      </c>
      <c r="E392" t="s">
        <v>2</v>
      </c>
      <c r="F392">
        <v>14.025046666666666</v>
      </c>
      <c r="G392">
        <v>7.3477394534312896</v>
      </c>
      <c r="H392">
        <v>7.0810752438568896</v>
      </c>
      <c r="I392">
        <v>5.0932842004621497</v>
      </c>
      <c r="J392">
        <v>9.5833597578830894</v>
      </c>
    </row>
    <row r="393" spans="1:10" x14ac:dyDescent="0.25">
      <c r="A393" t="s">
        <v>686</v>
      </c>
      <c r="B393" t="s">
        <v>86</v>
      </c>
      <c r="C393" t="s">
        <v>132</v>
      </c>
      <c r="D393" t="s">
        <v>43</v>
      </c>
      <c r="E393" t="s">
        <v>2</v>
      </c>
      <c r="F393">
        <v>4.1303200000000002</v>
      </c>
      <c r="G393">
        <v>10.7542679592776</v>
      </c>
      <c r="H393">
        <v>10.786643452449001</v>
      </c>
      <c r="I393">
        <v>5.5995220071989404</v>
      </c>
      <c r="J393">
        <v>18.737631626783699</v>
      </c>
    </row>
    <row r="394" spans="1:10" x14ac:dyDescent="0.25">
      <c r="A394" t="s">
        <v>687</v>
      </c>
      <c r="B394" t="s">
        <v>86</v>
      </c>
      <c r="C394" t="s">
        <v>132</v>
      </c>
      <c r="D394" t="s">
        <v>44</v>
      </c>
      <c r="E394" t="s">
        <v>2</v>
      </c>
      <c r="F394">
        <v>4.0760199999999998</v>
      </c>
      <c r="G394">
        <v>6.7379656160458499</v>
      </c>
      <c r="H394">
        <v>6.5844631661820801</v>
      </c>
      <c r="I394">
        <v>3.4141958415212099</v>
      </c>
      <c r="J394">
        <v>11.4579369278356</v>
      </c>
    </row>
    <row r="395" spans="1:10" x14ac:dyDescent="0.25">
      <c r="A395" t="s">
        <v>688</v>
      </c>
      <c r="B395" t="s">
        <v>86</v>
      </c>
      <c r="C395" t="s">
        <v>132</v>
      </c>
      <c r="D395" t="s">
        <v>45</v>
      </c>
      <c r="E395" t="s">
        <v>2</v>
      </c>
      <c r="F395">
        <v>5.8187066666666665</v>
      </c>
      <c r="G395">
        <v>6.32633150676988</v>
      </c>
      <c r="H395">
        <v>5.9439523239883796</v>
      </c>
      <c r="I395">
        <v>3.4705313042603998</v>
      </c>
      <c r="J395">
        <v>9.4858586225322803</v>
      </c>
    </row>
    <row r="396" spans="1:10" x14ac:dyDescent="0.25">
      <c r="A396" t="s">
        <v>689</v>
      </c>
      <c r="B396" t="s">
        <v>86</v>
      </c>
      <c r="C396" t="s">
        <v>132</v>
      </c>
      <c r="D396" t="s">
        <v>18</v>
      </c>
      <c r="E396" t="s">
        <v>2</v>
      </c>
      <c r="F396">
        <v>17.111926666666665</v>
      </c>
      <c r="G396">
        <v>6.6702242387861101</v>
      </c>
      <c r="H396">
        <v>6.8605932568002101</v>
      </c>
      <c r="I396">
        <v>5.1081741270186898</v>
      </c>
      <c r="J396">
        <v>9.0186257025015202</v>
      </c>
    </row>
    <row r="397" spans="1:10" x14ac:dyDescent="0.25">
      <c r="A397" t="s">
        <v>690</v>
      </c>
      <c r="B397" t="s">
        <v>86</v>
      </c>
      <c r="C397" t="s">
        <v>132</v>
      </c>
      <c r="D397" t="s">
        <v>46</v>
      </c>
      <c r="E397" t="s">
        <v>2</v>
      </c>
      <c r="F397">
        <v>9.5831133333333334</v>
      </c>
      <c r="G397">
        <v>8.1544994015169099</v>
      </c>
      <c r="H397">
        <v>8.7038209831868798</v>
      </c>
      <c r="I397">
        <v>5.8081838152746803</v>
      </c>
      <c r="J397">
        <v>12.531264227229199</v>
      </c>
    </row>
    <row r="398" spans="1:10" x14ac:dyDescent="0.25">
      <c r="A398" t="s">
        <v>691</v>
      </c>
      <c r="B398" t="s">
        <v>86</v>
      </c>
      <c r="C398" t="s">
        <v>132</v>
      </c>
      <c r="D398" t="s">
        <v>47</v>
      </c>
      <c r="E398" t="s">
        <v>2</v>
      </c>
      <c r="F398">
        <v>3.4310733333333334</v>
      </c>
      <c r="G398">
        <v>4.8365394555074204</v>
      </c>
      <c r="H398">
        <v>4.7123997692801298</v>
      </c>
      <c r="I398">
        <v>2.2797430280969602</v>
      </c>
      <c r="J398">
        <v>8.6015980427412</v>
      </c>
    </row>
    <row r="399" spans="1:10" x14ac:dyDescent="0.25">
      <c r="A399" t="s">
        <v>692</v>
      </c>
      <c r="B399" t="s">
        <v>86</v>
      </c>
      <c r="C399" t="s">
        <v>132</v>
      </c>
      <c r="D399" t="s">
        <v>48</v>
      </c>
      <c r="E399" t="s">
        <v>2</v>
      </c>
      <c r="F399">
        <v>4.0977399999999999</v>
      </c>
      <c r="G399">
        <v>6.01883023412943</v>
      </c>
      <c r="H399">
        <v>6.1735365729098497</v>
      </c>
      <c r="I399">
        <v>3.2064471196727098</v>
      </c>
      <c r="J399">
        <v>10.729404956469899</v>
      </c>
    </row>
    <row r="400" spans="1:10" x14ac:dyDescent="0.25">
      <c r="A400" t="s">
        <v>693</v>
      </c>
      <c r="B400" t="s">
        <v>86</v>
      </c>
      <c r="C400" t="s">
        <v>132</v>
      </c>
      <c r="D400" t="s">
        <v>104</v>
      </c>
      <c r="E400" t="s">
        <v>2</v>
      </c>
      <c r="F400">
        <v>16.456120000000002</v>
      </c>
      <c r="G400">
        <v>7.2253817344126601</v>
      </c>
      <c r="H400">
        <v>8.1161765891562698</v>
      </c>
      <c r="I400">
        <v>5.9972068559537401</v>
      </c>
      <c r="J400">
        <v>10.7364382824691</v>
      </c>
    </row>
    <row r="401" spans="1:10" x14ac:dyDescent="0.25">
      <c r="A401" t="s">
        <v>694</v>
      </c>
      <c r="B401" t="s">
        <v>86</v>
      </c>
      <c r="C401" t="s">
        <v>132</v>
      </c>
      <c r="D401" t="s">
        <v>49</v>
      </c>
      <c r="E401" t="s">
        <v>2</v>
      </c>
      <c r="F401">
        <v>5.8187066666666665</v>
      </c>
      <c r="G401">
        <v>9.1787841980449993</v>
      </c>
      <c r="H401">
        <v>9.0227845955617294</v>
      </c>
      <c r="I401">
        <v>5.2809831105351002</v>
      </c>
      <c r="J401">
        <v>14.3809950021241</v>
      </c>
    </row>
    <row r="402" spans="1:10" x14ac:dyDescent="0.25">
      <c r="A402" t="s">
        <v>695</v>
      </c>
      <c r="B402" t="s">
        <v>86</v>
      </c>
      <c r="C402" t="s">
        <v>132</v>
      </c>
      <c r="D402" t="s">
        <v>50</v>
      </c>
      <c r="E402" t="s">
        <v>2</v>
      </c>
      <c r="F402">
        <v>10.637413333333333</v>
      </c>
      <c r="G402">
        <v>6.4719682650420598</v>
      </c>
      <c r="H402">
        <v>7.76072419033581</v>
      </c>
      <c r="I402">
        <v>5.2822557868049804</v>
      </c>
      <c r="J402">
        <v>10.990142700414999</v>
      </c>
    </row>
    <row r="403" spans="1:10" x14ac:dyDescent="0.25">
      <c r="A403" t="s">
        <v>696</v>
      </c>
      <c r="B403" t="s">
        <v>86</v>
      </c>
      <c r="C403" t="s">
        <v>132</v>
      </c>
      <c r="D403" t="s">
        <v>105</v>
      </c>
      <c r="E403" t="s">
        <v>2</v>
      </c>
      <c r="F403">
        <v>14.046766666666668</v>
      </c>
      <c r="G403">
        <v>9.4271492807767192</v>
      </c>
      <c r="H403">
        <v>10.061133515711999</v>
      </c>
      <c r="I403">
        <v>7.2463078885970402</v>
      </c>
      <c r="J403">
        <v>13.603874615109699</v>
      </c>
    </row>
    <row r="404" spans="1:10" x14ac:dyDescent="0.25">
      <c r="A404" t="s">
        <v>697</v>
      </c>
      <c r="B404" t="s">
        <v>86</v>
      </c>
      <c r="C404" t="s">
        <v>132</v>
      </c>
      <c r="D404" t="s">
        <v>51</v>
      </c>
      <c r="E404" t="s">
        <v>2</v>
      </c>
      <c r="F404">
        <v>10.615693333333333</v>
      </c>
      <c r="G404">
        <v>8.8444456787380599</v>
      </c>
      <c r="H404">
        <v>9.4791314516766594</v>
      </c>
      <c r="I404">
        <v>6.4671613396396399</v>
      </c>
      <c r="J404">
        <v>13.404770219176999</v>
      </c>
    </row>
    <row r="405" spans="1:10" x14ac:dyDescent="0.25">
      <c r="A405" t="s">
        <v>698</v>
      </c>
      <c r="B405" t="s">
        <v>86</v>
      </c>
      <c r="C405" t="s">
        <v>132</v>
      </c>
      <c r="D405" t="s">
        <v>52</v>
      </c>
      <c r="E405" t="s">
        <v>2</v>
      </c>
      <c r="F405">
        <v>3.4310733333333334</v>
      </c>
      <c r="G405">
        <v>11.8408144484068</v>
      </c>
      <c r="H405">
        <v>12.294797112597401</v>
      </c>
      <c r="I405">
        <v>5.93602404526108</v>
      </c>
      <c r="J405">
        <v>22.460854993327001</v>
      </c>
    </row>
    <row r="406" spans="1:10" x14ac:dyDescent="0.25">
      <c r="A406" t="s">
        <v>699</v>
      </c>
      <c r="B406" t="s">
        <v>86</v>
      </c>
      <c r="C406" t="s">
        <v>132</v>
      </c>
      <c r="D406" t="s">
        <v>106</v>
      </c>
      <c r="E406" t="s">
        <v>2</v>
      </c>
      <c r="F406">
        <v>18.101066666666664</v>
      </c>
      <c r="G406">
        <v>6.29227335825375</v>
      </c>
      <c r="H406">
        <v>6.5345062696860596</v>
      </c>
      <c r="I406">
        <v>4.9065127044249701</v>
      </c>
      <c r="J406">
        <v>8.5276843898535901</v>
      </c>
    </row>
    <row r="407" spans="1:10" x14ac:dyDescent="0.25">
      <c r="A407" t="s">
        <v>700</v>
      </c>
      <c r="B407" t="s">
        <v>86</v>
      </c>
      <c r="C407" t="s">
        <v>132</v>
      </c>
      <c r="D407" t="s">
        <v>53</v>
      </c>
      <c r="E407" t="s">
        <v>2</v>
      </c>
      <c r="F407">
        <v>5.8078466666666664</v>
      </c>
      <c r="G407">
        <v>6.5728868802860996</v>
      </c>
      <c r="H407">
        <v>6.8971526103285097</v>
      </c>
      <c r="I407">
        <v>4.0338307517173</v>
      </c>
      <c r="J407">
        <v>10.998784720325199</v>
      </c>
    </row>
    <row r="408" spans="1:10" x14ac:dyDescent="0.25">
      <c r="A408" t="s">
        <v>701</v>
      </c>
      <c r="B408" t="s">
        <v>86</v>
      </c>
      <c r="C408" t="s">
        <v>132</v>
      </c>
      <c r="D408" t="s">
        <v>54</v>
      </c>
      <c r="E408" t="s">
        <v>2</v>
      </c>
      <c r="F408">
        <v>4.7861266666666671</v>
      </c>
      <c r="G408">
        <v>13.4310970590436</v>
      </c>
      <c r="H408">
        <v>14.130292609266</v>
      </c>
      <c r="I408">
        <v>7.7483418996591196</v>
      </c>
      <c r="J408">
        <v>23.616763950005002</v>
      </c>
    </row>
    <row r="409" spans="1:10" x14ac:dyDescent="0.25">
      <c r="A409" t="s">
        <v>702</v>
      </c>
      <c r="B409" t="s">
        <v>86</v>
      </c>
      <c r="C409" t="s">
        <v>132</v>
      </c>
      <c r="D409" t="s">
        <v>55</v>
      </c>
      <c r="E409" t="s">
        <v>2</v>
      </c>
      <c r="F409">
        <v>2.720966666666667</v>
      </c>
      <c r="G409">
        <v>5.8391931041882801</v>
      </c>
      <c r="H409">
        <v>6.1662152549760698</v>
      </c>
      <c r="I409">
        <v>2.6748718725148501</v>
      </c>
      <c r="J409">
        <v>12.084610111769599</v>
      </c>
    </row>
    <row r="410" spans="1:10" x14ac:dyDescent="0.25">
      <c r="A410" t="s">
        <v>703</v>
      </c>
      <c r="B410" t="s">
        <v>86</v>
      </c>
      <c r="C410" t="s">
        <v>132</v>
      </c>
      <c r="D410" t="s">
        <v>56</v>
      </c>
      <c r="E410" t="s">
        <v>2</v>
      </c>
      <c r="F410">
        <v>1.02172</v>
      </c>
      <c r="G410">
        <v>2.2627285679484399</v>
      </c>
      <c r="H410">
        <v>2.1841504330549801</v>
      </c>
      <c r="I410">
        <v>0.44407732448488202</v>
      </c>
      <c r="J410">
        <v>6.3296633519446299</v>
      </c>
    </row>
    <row r="411" spans="1:10" x14ac:dyDescent="0.25">
      <c r="A411" t="s">
        <v>704</v>
      </c>
      <c r="B411" t="s">
        <v>86</v>
      </c>
      <c r="C411" t="s">
        <v>132</v>
      </c>
      <c r="D411" t="s">
        <v>57</v>
      </c>
      <c r="E411" t="s">
        <v>2</v>
      </c>
      <c r="F411">
        <v>3.7644066666666665</v>
      </c>
      <c r="G411">
        <v>5.2339157436158903</v>
      </c>
      <c r="H411">
        <v>5.6288238433283997</v>
      </c>
      <c r="I411">
        <v>2.8203125093118899</v>
      </c>
      <c r="J411">
        <v>10.0232212008007</v>
      </c>
    </row>
    <row r="412" spans="1:10" x14ac:dyDescent="0.25">
      <c r="A412" t="s">
        <v>705</v>
      </c>
      <c r="B412" t="s">
        <v>86</v>
      </c>
      <c r="C412" t="s">
        <v>133</v>
      </c>
      <c r="D412" t="s">
        <v>5</v>
      </c>
      <c r="E412" t="s">
        <v>2</v>
      </c>
      <c r="F412">
        <v>121.13853999999999</v>
      </c>
      <c r="G412">
        <v>7.9187144256041098</v>
      </c>
      <c r="H412">
        <v>8.1812058243519097</v>
      </c>
      <c r="I412">
        <v>7.35954596086028</v>
      </c>
      <c r="J412">
        <v>9.0693301230386396</v>
      </c>
    </row>
    <row r="413" spans="1:10" x14ac:dyDescent="0.25">
      <c r="A413" t="s">
        <v>706</v>
      </c>
      <c r="B413" t="s">
        <v>86</v>
      </c>
      <c r="C413" t="s">
        <v>133</v>
      </c>
      <c r="D413" t="s">
        <v>122</v>
      </c>
      <c r="E413" t="s">
        <v>2</v>
      </c>
      <c r="F413">
        <v>12.669993333333332</v>
      </c>
      <c r="G413">
        <v>4.1800398319185401</v>
      </c>
      <c r="H413">
        <v>3.9944333414033202</v>
      </c>
      <c r="I413">
        <v>2.8205985862065499</v>
      </c>
      <c r="J413">
        <v>5.4900961683676996</v>
      </c>
    </row>
    <row r="414" spans="1:10" x14ac:dyDescent="0.25">
      <c r="A414" t="s">
        <v>707</v>
      </c>
      <c r="B414" t="s">
        <v>86</v>
      </c>
      <c r="C414" t="s">
        <v>133</v>
      </c>
      <c r="D414" t="s">
        <v>123</v>
      </c>
      <c r="E414" t="s">
        <v>2</v>
      </c>
      <c r="F414">
        <v>20.166226666666667</v>
      </c>
      <c r="G414">
        <v>6.5288646865968696</v>
      </c>
      <c r="H414">
        <v>6.3909585725235596</v>
      </c>
      <c r="I414">
        <v>4.8776258764066496</v>
      </c>
      <c r="J414">
        <v>8.2239826166423207</v>
      </c>
    </row>
    <row r="415" spans="1:10" x14ac:dyDescent="0.25">
      <c r="A415" t="s">
        <v>708</v>
      </c>
      <c r="B415" t="s">
        <v>86</v>
      </c>
      <c r="C415" t="s">
        <v>133</v>
      </c>
      <c r="D415" t="s">
        <v>124</v>
      </c>
      <c r="E415" t="s">
        <v>2</v>
      </c>
      <c r="F415">
        <v>27.760200000000001</v>
      </c>
      <c r="G415">
        <v>8.8883173046649393</v>
      </c>
      <c r="H415">
        <v>9.09877125321219</v>
      </c>
      <c r="I415">
        <v>7.2463768143801897</v>
      </c>
      <c r="J415">
        <v>11.279427461160299</v>
      </c>
    </row>
    <row r="416" spans="1:10" x14ac:dyDescent="0.25">
      <c r="A416" t="s">
        <v>709</v>
      </c>
      <c r="B416" t="s">
        <v>86</v>
      </c>
      <c r="C416" t="s">
        <v>133</v>
      </c>
      <c r="D416" t="s">
        <v>125</v>
      </c>
      <c r="E416" t="s">
        <v>2</v>
      </c>
      <c r="F416">
        <v>28.071813333333335</v>
      </c>
      <c r="G416">
        <v>9.13272777748859</v>
      </c>
      <c r="H416">
        <v>9.7611196737036092</v>
      </c>
      <c r="I416">
        <v>7.7822485153416396</v>
      </c>
      <c r="J416">
        <v>12.088535787903201</v>
      </c>
    </row>
    <row r="417" spans="1:10" x14ac:dyDescent="0.25">
      <c r="A417" t="s">
        <v>710</v>
      </c>
      <c r="B417" t="s">
        <v>86</v>
      </c>
      <c r="C417" t="s">
        <v>133</v>
      </c>
      <c r="D417" t="s">
        <v>126</v>
      </c>
      <c r="E417" t="s">
        <v>2</v>
      </c>
      <c r="F417">
        <v>32.470306666666666</v>
      </c>
      <c r="G417">
        <v>10.892713211581199</v>
      </c>
      <c r="H417">
        <v>12.539686598525201</v>
      </c>
      <c r="I417">
        <v>10.1661764601313</v>
      </c>
      <c r="J417">
        <v>15.299427537736699</v>
      </c>
    </row>
    <row r="418" spans="1:10" x14ac:dyDescent="0.25">
      <c r="A418" t="s">
        <v>711</v>
      </c>
      <c r="B418" t="s">
        <v>86</v>
      </c>
      <c r="C418" t="s">
        <v>133</v>
      </c>
      <c r="D418" t="s">
        <v>6</v>
      </c>
      <c r="E418" t="s">
        <v>2</v>
      </c>
      <c r="F418">
        <v>35.223853333333331</v>
      </c>
      <c r="G418">
        <v>10.166455329637699</v>
      </c>
      <c r="H418">
        <v>10.1208248984567</v>
      </c>
      <c r="I418">
        <v>8.2765507206459095</v>
      </c>
      <c r="J418">
        <v>12.2522698236201</v>
      </c>
    </row>
    <row r="419" spans="1:10" x14ac:dyDescent="0.25">
      <c r="A419" t="s">
        <v>712</v>
      </c>
      <c r="B419" t="s">
        <v>86</v>
      </c>
      <c r="C419" t="s">
        <v>133</v>
      </c>
      <c r="D419" t="s">
        <v>37</v>
      </c>
      <c r="E419" t="s">
        <v>2</v>
      </c>
      <c r="F419">
        <v>3.7426866666666663</v>
      </c>
      <c r="G419">
        <v>10.570271974996</v>
      </c>
      <c r="H419">
        <v>10.267889904961701</v>
      </c>
      <c r="I419">
        <v>5.13773382091264</v>
      </c>
      <c r="J419">
        <v>18.3054602786898</v>
      </c>
    </row>
    <row r="420" spans="1:10" x14ac:dyDescent="0.25">
      <c r="A420" t="s">
        <v>713</v>
      </c>
      <c r="B420" t="s">
        <v>86</v>
      </c>
      <c r="C420" t="s">
        <v>133</v>
      </c>
      <c r="D420" t="s">
        <v>38</v>
      </c>
      <c r="E420" t="s">
        <v>2</v>
      </c>
      <c r="F420">
        <v>6.5179533333333337</v>
      </c>
      <c r="G420">
        <v>10.6253654295495</v>
      </c>
      <c r="H420">
        <v>11.172618686223</v>
      </c>
      <c r="I420">
        <v>6.7613716242901196</v>
      </c>
      <c r="J420">
        <v>17.364143573488199</v>
      </c>
    </row>
    <row r="421" spans="1:10" x14ac:dyDescent="0.25">
      <c r="A421" t="s">
        <v>714</v>
      </c>
      <c r="B421" t="s">
        <v>86</v>
      </c>
      <c r="C421" t="s">
        <v>133</v>
      </c>
      <c r="D421" t="s">
        <v>39</v>
      </c>
      <c r="E421" t="s">
        <v>2</v>
      </c>
      <c r="F421">
        <v>8.2063399999999991</v>
      </c>
      <c r="G421">
        <v>13.974264079830199</v>
      </c>
      <c r="H421">
        <v>13.468406271307201</v>
      </c>
      <c r="I421">
        <v>8.6448093558546795</v>
      </c>
      <c r="J421">
        <v>19.990933609982399</v>
      </c>
    </row>
    <row r="422" spans="1:10" x14ac:dyDescent="0.25">
      <c r="A422" t="s">
        <v>715</v>
      </c>
      <c r="B422" t="s">
        <v>86</v>
      </c>
      <c r="C422" t="s">
        <v>133</v>
      </c>
      <c r="D422" t="s">
        <v>40</v>
      </c>
      <c r="E422" t="s">
        <v>2</v>
      </c>
      <c r="F422">
        <v>3.4202133333333333</v>
      </c>
      <c r="G422">
        <v>7.0419677846637398</v>
      </c>
      <c r="H422">
        <v>6.9997714535868498</v>
      </c>
      <c r="I422">
        <v>3.3661390911913802</v>
      </c>
      <c r="J422">
        <v>12.8134100818798</v>
      </c>
    </row>
    <row r="423" spans="1:10" x14ac:dyDescent="0.25">
      <c r="A423" t="s">
        <v>716</v>
      </c>
      <c r="B423" t="s">
        <v>86</v>
      </c>
      <c r="C423" t="s">
        <v>133</v>
      </c>
      <c r="D423" t="s">
        <v>41</v>
      </c>
      <c r="E423" t="s">
        <v>2</v>
      </c>
      <c r="F423">
        <v>6.1629000000000005</v>
      </c>
      <c r="G423">
        <v>8.0759251493867303</v>
      </c>
      <c r="H423">
        <v>7.9226984185109703</v>
      </c>
      <c r="I423">
        <v>4.7186398312596998</v>
      </c>
      <c r="J423">
        <v>12.463885319171199</v>
      </c>
    </row>
    <row r="424" spans="1:10" x14ac:dyDescent="0.25">
      <c r="A424" t="s">
        <v>717</v>
      </c>
      <c r="B424" t="s">
        <v>86</v>
      </c>
      <c r="C424" t="s">
        <v>133</v>
      </c>
      <c r="D424" t="s">
        <v>42</v>
      </c>
      <c r="E424" t="s">
        <v>2</v>
      </c>
      <c r="F424">
        <v>7.1737600000000006</v>
      </c>
      <c r="G424">
        <v>10.8504819908845</v>
      </c>
      <c r="H424">
        <v>11.3366696411824</v>
      </c>
      <c r="I424">
        <v>7.0414282931417498</v>
      </c>
      <c r="J424">
        <v>17.269387189029299</v>
      </c>
    </row>
    <row r="425" spans="1:10" x14ac:dyDescent="0.25">
      <c r="A425" t="s">
        <v>718</v>
      </c>
      <c r="B425" t="s">
        <v>86</v>
      </c>
      <c r="C425" t="s">
        <v>133</v>
      </c>
      <c r="D425" t="s">
        <v>102</v>
      </c>
      <c r="E425" t="s">
        <v>2</v>
      </c>
      <c r="F425">
        <v>5.4527933333333332</v>
      </c>
      <c r="G425">
        <v>8.2217788142578598</v>
      </c>
      <c r="H425">
        <v>7.8284996707488803</v>
      </c>
      <c r="I425">
        <v>4.4844579012445402</v>
      </c>
      <c r="J425">
        <v>12.6749383766793</v>
      </c>
    </row>
    <row r="426" spans="1:10" x14ac:dyDescent="0.25">
      <c r="A426" t="s">
        <v>719</v>
      </c>
      <c r="B426" t="s">
        <v>86</v>
      </c>
      <c r="C426" t="s">
        <v>133</v>
      </c>
      <c r="D426" t="s">
        <v>103</v>
      </c>
      <c r="E426" t="s">
        <v>2</v>
      </c>
      <c r="F426">
        <v>13.659133333333335</v>
      </c>
      <c r="G426">
        <v>7.1265787121256903</v>
      </c>
      <c r="H426">
        <v>6.8820654106967503</v>
      </c>
      <c r="I426">
        <v>4.9297421878805796</v>
      </c>
      <c r="J426">
        <v>9.3473121978552491</v>
      </c>
    </row>
    <row r="427" spans="1:10" x14ac:dyDescent="0.25">
      <c r="A427" t="s">
        <v>720</v>
      </c>
      <c r="B427" t="s">
        <v>86</v>
      </c>
      <c r="C427" t="s">
        <v>133</v>
      </c>
      <c r="D427" t="s">
        <v>43</v>
      </c>
      <c r="E427" t="s">
        <v>2</v>
      </c>
      <c r="F427">
        <v>2.7535466666666668</v>
      </c>
      <c r="G427">
        <v>7.2066652126499502</v>
      </c>
      <c r="H427">
        <v>7.1023309372174603</v>
      </c>
      <c r="I427">
        <v>3.06974981888462</v>
      </c>
      <c r="J427">
        <v>13.9165251481837</v>
      </c>
    </row>
    <row r="428" spans="1:10" x14ac:dyDescent="0.25">
      <c r="A428" t="s">
        <v>721</v>
      </c>
      <c r="B428" t="s">
        <v>86</v>
      </c>
      <c r="C428" t="s">
        <v>133</v>
      </c>
      <c r="D428" t="s">
        <v>44</v>
      </c>
      <c r="E428" t="s">
        <v>2</v>
      </c>
      <c r="F428">
        <v>5.441933333333334</v>
      </c>
      <c r="G428">
        <v>8.9314513923081105</v>
      </c>
      <c r="H428">
        <v>8.6248503671593308</v>
      </c>
      <c r="I428">
        <v>4.94692542605471</v>
      </c>
      <c r="J428">
        <v>13.957175457093999</v>
      </c>
    </row>
    <row r="429" spans="1:10" x14ac:dyDescent="0.25">
      <c r="A429" t="s">
        <v>722</v>
      </c>
      <c r="B429" t="s">
        <v>86</v>
      </c>
      <c r="C429" t="s">
        <v>133</v>
      </c>
      <c r="D429" t="s">
        <v>45</v>
      </c>
      <c r="E429" t="s">
        <v>2</v>
      </c>
      <c r="F429">
        <v>5.4636533333333333</v>
      </c>
      <c r="G429">
        <v>5.9049711973888499</v>
      </c>
      <c r="H429">
        <v>5.6183655941042598</v>
      </c>
      <c r="I429">
        <v>3.2225397337213901</v>
      </c>
      <c r="J429">
        <v>9.0892811044871493</v>
      </c>
    </row>
    <row r="430" spans="1:10" x14ac:dyDescent="0.25">
      <c r="A430" t="s">
        <v>723</v>
      </c>
      <c r="B430" t="s">
        <v>86</v>
      </c>
      <c r="C430" t="s">
        <v>133</v>
      </c>
      <c r="D430" t="s">
        <v>18</v>
      </c>
      <c r="E430" t="s">
        <v>2</v>
      </c>
      <c r="F430">
        <v>17.789453333333334</v>
      </c>
      <c r="G430">
        <v>6.8990499779590699</v>
      </c>
      <c r="H430">
        <v>7.1864577416526796</v>
      </c>
      <c r="I430">
        <v>5.3857479698500397</v>
      </c>
      <c r="J430">
        <v>9.3950228821806991</v>
      </c>
    </row>
    <row r="431" spans="1:10" x14ac:dyDescent="0.25">
      <c r="A431" t="s">
        <v>724</v>
      </c>
      <c r="B431" t="s">
        <v>86</v>
      </c>
      <c r="C431" t="s">
        <v>133</v>
      </c>
      <c r="D431" t="s">
        <v>46</v>
      </c>
      <c r="E431" t="s">
        <v>2</v>
      </c>
      <c r="F431">
        <v>7.8621466666666668</v>
      </c>
      <c r="G431">
        <v>6.6580589068860201</v>
      </c>
      <c r="H431">
        <v>7.0841194992664196</v>
      </c>
      <c r="I431">
        <v>4.5146678204064798</v>
      </c>
      <c r="J431">
        <v>10.58159924574</v>
      </c>
    </row>
    <row r="432" spans="1:10" x14ac:dyDescent="0.25">
      <c r="A432" t="s">
        <v>725</v>
      </c>
      <c r="B432" t="s">
        <v>86</v>
      </c>
      <c r="C432" t="s">
        <v>133</v>
      </c>
      <c r="D432" t="s">
        <v>47</v>
      </c>
      <c r="E432" t="s">
        <v>2</v>
      </c>
      <c r="F432">
        <v>4.0977399999999999</v>
      </c>
      <c r="G432">
        <v>5.7616996545760504</v>
      </c>
      <c r="H432">
        <v>5.8528853454333101</v>
      </c>
      <c r="I432">
        <v>3.0413706355675898</v>
      </c>
      <c r="J432">
        <v>10.169873821334001</v>
      </c>
    </row>
    <row r="433" spans="1:10" x14ac:dyDescent="0.25">
      <c r="A433" t="s">
        <v>726</v>
      </c>
      <c r="B433" t="s">
        <v>86</v>
      </c>
      <c r="C433" t="s">
        <v>133</v>
      </c>
      <c r="D433" t="s">
        <v>48</v>
      </c>
      <c r="E433" t="s">
        <v>2</v>
      </c>
      <c r="F433">
        <v>5.8295666666666675</v>
      </c>
      <c r="G433">
        <v>8.4918862226020408</v>
      </c>
      <c r="H433">
        <v>8.7558612197965395</v>
      </c>
      <c r="I433">
        <v>5.1332113054513302</v>
      </c>
      <c r="J433">
        <v>13.9416913540732</v>
      </c>
    </row>
    <row r="434" spans="1:10" x14ac:dyDescent="0.25">
      <c r="A434" t="s">
        <v>727</v>
      </c>
      <c r="B434" t="s">
        <v>86</v>
      </c>
      <c r="C434" t="s">
        <v>133</v>
      </c>
      <c r="D434" t="s">
        <v>104</v>
      </c>
      <c r="E434" t="s">
        <v>2</v>
      </c>
      <c r="F434">
        <v>17.47784</v>
      </c>
      <c r="G434">
        <v>7.61066437525038</v>
      </c>
      <c r="H434">
        <v>8.4961795770695492</v>
      </c>
      <c r="I434">
        <v>6.3340059746628201</v>
      </c>
      <c r="J434">
        <v>11.1529302734287</v>
      </c>
    </row>
    <row r="435" spans="1:10" x14ac:dyDescent="0.25">
      <c r="A435" t="s">
        <v>728</v>
      </c>
      <c r="B435" t="s">
        <v>86</v>
      </c>
      <c r="C435" t="s">
        <v>133</v>
      </c>
      <c r="D435" t="s">
        <v>49</v>
      </c>
      <c r="E435" t="s">
        <v>2</v>
      </c>
      <c r="F435">
        <v>4.7969866666666663</v>
      </c>
      <c r="G435">
        <v>7.5228755436600796</v>
      </c>
      <c r="H435">
        <v>7.4263501074439704</v>
      </c>
      <c r="I435">
        <v>4.0836552072119998</v>
      </c>
      <c r="J435">
        <v>12.3928507615357</v>
      </c>
    </row>
    <row r="436" spans="1:10" x14ac:dyDescent="0.25">
      <c r="A436" t="s">
        <v>729</v>
      </c>
      <c r="B436" t="s">
        <v>86</v>
      </c>
      <c r="C436" t="s">
        <v>133</v>
      </c>
      <c r="D436" t="s">
        <v>50</v>
      </c>
      <c r="E436" t="s">
        <v>2</v>
      </c>
      <c r="F436">
        <v>12.680853333333333</v>
      </c>
      <c r="G436">
        <v>7.6444101500647097</v>
      </c>
      <c r="H436">
        <v>9.0390484462691703</v>
      </c>
      <c r="I436">
        <v>6.3572113783617104</v>
      </c>
      <c r="J436">
        <v>12.455801731102801</v>
      </c>
    </row>
    <row r="437" spans="1:10" x14ac:dyDescent="0.25">
      <c r="A437" t="s">
        <v>730</v>
      </c>
      <c r="B437" t="s">
        <v>86</v>
      </c>
      <c r="C437" t="s">
        <v>133</v>
      </c>
      <c r="D437" t="s">
        <v>105</v>
      </c>
      <c r="E437" t="s">
        <v>2</v>
      </c>
      <c r="F437">
        <v>11.669993333333332</v>
      </c>
      <c r="G437">
        <v>7.8255227076637004</v>
      </c>
      <c r="H437">
        <v>8.2132843033822507</v>
      </c>
      <c r="I437">
        <v>5.7146930117532602</v>
      </c>
      <c r="J437">
        <v>11.429772694502701</v>
      </c>
    </row>
    <row r="438" spans="1:10" x14ac:dyDescent="0.25">
      <c r="A438" t="s">
        <v>731</v>
      </c>
      <c r="B438" t="s">
        <v>86</v>
      </c>
      <c r="C438" t="s">
        <v>133</v>
      </c>
      <c r="D438" t="s">
        <v>51</v>
      </c>
      <c r="E438" t="s">
        <v>2</v>
      </c>
      <c r="F438">
        <v>8.9273066666666665</v>
      </c>
      <c r="G438">
        <v>7.4395875463899204</v>
      </c>
      <c r="H438">
        <v>7.7795948278852602</v>
      </c>
      <c r="I438">
        <v>5.1113192908487397</v>
      </c>
      <c r="J438">
        <v>11.342584443965</v>
      </c>
    </row>
    <row r="439" spans="1:10" x14ac:dyDescent="0.25">
      <c r="A439" t="s">
        <v>732</v>
      </c>
      <c r="B439" t="s">
        <v>86</v>
      </c>
      <c r="C439" t="s">
        <v>133</v>
      </c>
      <c r="D439" t="s">
        <v>52</v>
      </c>
      <c r="E439" t="s">
        <v>2</v>
      </c>
      <c r="F439">
        <v>2.7426866666666663</v>
      </c>
      <c r="G439">
        <v>9.4153335621924708</v>
      </c>
      <c r="H439">
        <v>9.8802359736632699</v>
      </c>
      <c r="I439">
        <v>4.2898299144945602</v>
      </c>
      <c r="J439">
        <v>19.336769994573899</v>
      </c>
    </row>
    <row r="440" spans="1:10" x14ac:dyDescent="0.25">
      <c r="A440" t="s">
        <v>733</v>
      </c>
      <c r="B440" t="s">
        <v>86</v>
      </c>
      <c r="C440" t="s">
        <v>133</v>
      </c>
      <c r="D440" t="s">
        <v>106</v>
      </c>
      <c r="E440" t="s">
        <v>2</v>
      </c>
      <c r="F440">
        <v>19.865473333333334</v>
      </c>
      <c r="G440">
        <v>6.8813030922692704</v>
      </c>
      <c r="H440">
        <v>7.1546289931008404</v>
      </c>
      <c r="I440">
        <v>5.44894508350934</v>
      </c>
      <c r="J440">
        <v>9.2236513567030105</v>
      </c>
    </row>
    <row r="441" spans="1:10" x14ac:dyDescent="0.25">
      <c r="A441" t="s">
        <v>734</v>
      </c>
      <c r="B441" t="s">
        <v>86</v>
      </c>
      <c r="C441" t="s">
        <v>133</v>
      </c>
      <c r="D441" t="s">
        <v>53</v>
      </c>
      <c r="E441" t="s">
        <v>2</v>
      </c>
      <c r="F441">
        <v>5.8187066666666665</v>
      </c>
      <c r="G441">
        <v>6.5547382215663497</v>
      </c>
      <c r="H441">
        <v>6.8899413343778102</v>
      </c>
      <c r="I441">
        <v>4.0347648072013298</v>
      </c>
      <c r="J441">
        <v>10.978516487739</v>
      </c>
    </row>
    <row r="442" spans="1:10" x14ac:dyDescent="0.25">
      <c r="A442" t="s">
        <v>735</v>
      </c>
      <c r="B442" t="s">
        <v>86</v>
      </c>
      <c r="C442" t="s">
        <v>133</v>
      </c>
      <c r="D442" t="s">
        <v>54</v>
      </c>
      <c r="E442" t="s">
        <v>2</v>
      </c>
      <c r="F442">
        <v>4.1086</v>
      </c>
      <c r="G442">
        <v>11.5171788714364</v>
      </c>
      <c r="H442">
        <v>12.518920950865899</v>
      </c>
      <c r="I442">
        <v>6.5030624760256996</v>
      </c>
      <c r="J442">
        <v>21.750766613640501</v>
      </c>
    </row>
    <row r="443" spans="1:10" x14ac:dyDescent="0.25">
      <c r="A443" t="s">
        <v>736</v>
      </c>
      <c r="B443" t="s">
        <v>86</v>
      </c>
      <c r="C443" t="s">
        <v>133</v>
      </c>
      <c r="D443" t="s">
        <v>55</v>
      </c>
      <c r="E443" t="s">
        <v>2</v>
      </c>
      <c r="F443">
        <v>3.4310733333333334</v>
      </c>
      <c r="G443">
        <v>7.3550318689799097</v>
      </c>
      <c r="H443">
        <v>7.6052408887156702</v>
      </c>
      <c r="I443">
        <v>3.6792992745600901</v>
      </c>
      <c r="J443">
        <v>13.8818211760178</v>
      </c>
    </row>
    <row r="444" spans="1:10" x14ac:dyDescent="0.25">
      <c r="A444" t="s">
        <v>737</v>
      </c>
      <c r="B444" t="s">
        <v>86</v>
      </c>
      <c r="C444" t="s">
        <v>133</v>
      </c>
      <c r="D444" t="s">
        <v>56</v>
      </c>
      <c r="E444" t="s">
        <v>2</v>
      </c>
      <c r="F444">
        <v>2.0543</v>
      </c>
      <c r="G444">
        <v>4.5221009069296496</v>
      </c>
      <c r="H444">
        <v>4.2816609359755597</v>
      </c>
      <c r="I444">
        <v>1.5809828970592099</v>
      </c>
      <c r="J444">
        <v>9.2456297764301905</v>
      </c>
    </row>
    <row r="445" spans="1:10" x14ac:dyDescent="0.25">
      <c r="A445" t="s">
        <v>738</v>
      </c>
      <c r="B445" t="s">
        <v>86</v>
      </c>
      <c r="C445" t="s">
        <v>133</v>
      </c>
      <c r="D445" t="s">
        <v>57</v>
      </c>
      <c r="E445" t="s">
        <v>2</v>
      </c>
      <c r="F445">
        <v>4.4527933333333332</v>
      </c>
      <c r="G445">
        <v>6.1702379247749404</v>
      </c>
      <c r="H445">
        <v>6.6455779506116102</v>
      </c>
      <c r="I445">
        <v>3.5552722981443701</v>
      </c>
      <c r="J445">
        <v>11.307488903967</v>
      </c>
    </row>
    <row r="446" spans="1:10" x14ac:dyDescent="0.25">
      <c r="A446" t="s">
        <v>739</v>
      </c>
      <c r="B446" t="s">
        <v>86</v>
      </c>
      <c r="C446" t="s">
        <v>134</v>
      </c>
      <c r="D446" t="s">
        <v>5</v>
      </c>
      <c r="E446" t="s">
        <v>2</v>
      </c>
      <c r="F446">
        <v>132.72165333333334</v>
      </c>
      <c r="G446">
        <v>8.6290399900828891</v>
      </c>
      <c r="H446">
        <v>8.9205802058630201</v>
      </c>
      <c r="I446">
        <v>8.06384361592532</v>
      </c>
      <c r="J446">
        <v>9.8433971241203402</v>
      </c>
    </row>
    <row r="447" spans="1:10" x14ac:dyDescent="0.25">
      <c r="A447" t="s">
        <v>740</v>
      </c>
      <c r="B447" t="s">
        <v>86</v>
      </c>
      <c r="C447" t="s">
        <v>134</v>
      </c>
      <c r="D447" t="s">
        <v>122</v>
      </c>
      <c r="E447" t="s">
        <v>2</v>
      </c>
      <c r="F447">
        <v>15.046766666666668</v>
      </c>
      <c r="G447">
        <v>4.9400932855013497</v>
      </c>
      <c r="H447">
        <v>4.7581489597281497</v>
      </c>
      <c r="I447">
        <v>3.4669364470810198</v>
      </c>
      <c r="J447">
        <v>6.3705708276052304</v>
      </c>
    </row>
    <row r="448" spans="1:10" x14ac:dyDescent="0.25">
      <c r="A448" t="s">
        <v>741</v>
      </c>
      <c r="B448" t="s">
        <v>86</v>
      </c>
      <c r="C448" t="s">
        <v>134</v>
      </c>
      <c r="D448" t="s">
        <v>123</v>
      </c>
      <c r="E448" t="s">
        <v>2</v>
      </c>
      <c r="F448">
        <v>24.55386</v>
      </c>
      <c r="G448">
        <v>7.9008902522739</v>
      </c>
      <c r="H448">
        <v>7.8069499694454603</v>
      </c>
      <c r="I448">
        <v>6.1223350938547796</v>
      </c>
      <c r="J448">
        <v>9.8108365940370703</v>
      </c>
    </row>
    <row r="449" spans="1:10" x14ac:dyDescent="0.25">
      <c r="A449" t="s">
        <v>742</v>
      </c>
      <c r="B449" t="s">
        <v>86</v>
      </c>
      <c r="C449" t="s">
        <v>134</v>
      </c>
      <c r="D449" t="s">
        <v>124</v>
      </c>
      <c r="E449" t="s">
        <v>2</v>
      </c>
      <c r="F449">
        <v>26.01751333333333</v>
      </c>
      <c r="G449">
        <v>8.2875830456752499</v>
      </c>
      <c r="H449">
        <v>8.4672428210219692</v>
      </c>
      <c r="I449">
        <v>6.6887842156570603</v>
      </c>
      <c r="J449">
        <v>10.572230133011599</v>
      </c>
    </row>
    <row r="450" spans="1:10" x14ac:dyDescent="0.25">
      <c r="A450" t="s">
        <v>743</v>
      </c>
      <c r="B450" t="s">
        <v>86</v>
      </c>
      <c r="C450" t="s">
        <v>134</v>
      </c>
      <c r="D450" t="s">
        <v>125</v>
      </c>
      <c r="E450" t="s">
        <v>2</v>
      </c>
      <c r="F450">
        <v>29.126113333333333</v>
      </c>
      <c r="G450">
        <v>9.4271164753264394</v>
      </c>
      <c r="H450">
        <v>10.063167976077001</v>
      </c>
      <c r="I450">
        <v>8.0601823674215005</v>
      </c>
      <c r="J450">
        <v>12.411925716735899</v>
      </c>
    </row>
    <row r="451" spans="1:10" x14ac:dyDescent="0.25">
      <c r="A451" t="s">
        <v>744</v>
      </c>
      <c r="B451" t="s">
        <v>86</v>
      </c>
      <c r="C451" t="s">
        <v>134</v>
      </c>
      <c r="D451" t="s">
        <v>126</v>
      </c>
      <c r="E451" t="s">
        <v>2</v>
      </c>
      <c r="F451">
        <v>37.977399999999996</v>
      </c>
      <c r="G451">
        <v>12.6663672363995</v>
      </c>
      <c r="H451">
        <v>14.613362428336799</v>
      </c>
      <c r="I451">
        <v>12.0455122425523</v>
      </c>
      <c r="J451">
        <v>17.5651298764814</v>
      </c>
    </row>
    <row r="452" spans="1:10" x14ac:dyDescent="0.25">
      <c r="A452" t="s">
        <v>745</v>
      </c>
      <c r="B452" t="s">
        <v>86</v>
      </c>
      <c r="C452" t="s">
        <v>134</v>
      </c>
      <c r="D452" t="s">
        <v>6</v>
      </c>
      <c r="E452" t="s">
        <v>2</v>
      </c>
      <c r="F452">
        <v>35.223853333333331</v>
      </c>
      <c r="G452">
        <v>10.1302290891556</v>
      </c>
      <c r="H452">
        <v>10.132857327874801</v>
      </c>
      <c r="I452">
        <v>8.2875189529141107</v>
      </c>
      <c r="J452">
        <v>12.265532155642401</v>
      </c>
    </row>
    <row r="453" spans="1:10" x14ac:dyDescent="0.25">
      <c r="A453" t="s">
        <v>746</v>
      </c>
      <c r="B453" t="s">
        <v>86</v>
      </c>
      <c r="C453" t="s">
        <v>134</v>
      </c>
      <c r="D453" t="s">
        <v>37</v>
      </c>
      <c r="E453" t="s">
        <v>2</v>
      </c>
      <c r="F453">
        <v>1.6883866666666665</v>
      </c>
      <c r="G453">
        <v>4.7488397821134196</v>
      </c>
      <c r="H453">
        <v>4.4762840161738797</v>
      </c>
      <c r="I453">
        <v>1.44421808413893</v>
      </c>
      <c r="J453">
        <v>10.4163379019916</v>
      </c>
    </row>
    <row r="454" spans="1:10" x14ac:dyDescent="0.25">
      <c r="A454" t="s">
        <v>747</v>
      </c>
      <c r="B454" t="s">
        <v>86</v>
      </c>
      <c r="C454" t="s">
        <v>134</v>
      </c>
      <c r="D454" t="s">
        <v>38</v>
      </c>
      <c r="E454" t="s">
        <v>2</v>
      </c>
      <c r="F454">
        <v>7.539673333333333</v>
      </c>
      <c r="G454">
        <v>12.274267419144801</v>
      </c>
      <c r="H454">
        <v>12.830743304035099</v>
      </c>
      <c r="I454">
        <v>8.0843273195757295</v>
      </c>
      <c r="J454">
        <v>19.334238212531599</v>
      </c>
    </row>
    <row r="455" spans="1:10" x14ac:dyDescent="0.25">
      <c r="A455" t="s">
        <v>748</v>
      </c>
      <c r="B455" t="s">
        <v>86</v>
      </c>
      <c r="C455" t="s">
        <v>134</v>
      </c>
      <c r="D455" t="s">
        <v>39</v>
      </c>
      <c r="E455" t="s">
        <v>2</v>
      </c>
      <c r="F455">
        <v>6.8295666666666675</v>
      </c>
      <c r="G455">
        <v>11.5747519942151</v>
      </c>
      <c r="H455">
        <v>11.192968622428801</v>
      </c>
      <c r="I455">
        <v>6.8473473681372301</v>
      </c>
      <c r="J455">
        <v>17.2442904060171</v>
      </c>
    </row>
    <row r="456" spans="1:10" x14ac:dyDescent="0.25">
      <c r="A456" t="s">
        <v>749</v>
      </c>
      <c r="B456" t="s">
        <v>86</v>
      </c>
      <c r="C456" t="s">
        <v>134</v>
      </c>
      <c r="D456" t="s">
        <v>40</v>
      </c>
      <c r="E456" t="s">
        <v>2</v>
      </c>
      <c r="F456">
        <v>4.7752666666666661</v>
      </c>
      <c r="G456">
        <v>9.8270669986760808</v>
      </c>
      <c r="H456">
        <v>9.4927365340034005</v>
      </c>
      <c r="I456">
        <v>5.1937557654693096</v>
      </c>
      <c r="J456">
        <v>15.8858870391946</v>
      </c>
    </row>
    <row r="457" spans="1:10" x14ac:dyDescent="0.25">
      <c r="A457" t="s">
        <v>750</v>
      </c>
      <c r="B457" t="s">
        <v>86</v>
      </c>
      <c r="C457" t="s">
        <v>134</v>
      </c>
      <c r="D457" t="s">
        <v>41</v>
      </c>
      <c r="E457" t="s">
        <v>2</v>
      </c>
      <c r="F457">
        <v>5.8295666666666675</v>
      </c>
      <c r="G457">
        <v>7.6168305706296904</v>
      </c>
      <c r="H457">
        <v>7.5219224007003804</v>
      </c>
      <c r="I457">
        <v>4.4060386572886596</v>
      </c>
      <c r="J457">
        <v>11.982315812578801</v>
      </c>
    </row>
    <row r="458" spans="1:10" x14ac:dyDescent="0.25">
      <c r="A458" t="s">
        <v>751</v>
      </c>
      <c r="B458" t="s">
        <v>86</v>
      </c>
      <c r="C458" t="s">
        <v>134</v>
      </c>
      <c r="D458" t="s">
        <v>42</v>
      </c>
      <c r="E458" t="s">
        <v>2</v>
      </c>
      <c r="F458">
        <v>8.5613933333333332</v>
      </c>
      <c r="G458">
        <v>12.8553953341709</v>
      </c>
      <c r="H458">
        <v>13.378202280012401</v>
      </c>
      <c r="I458">
        <v>8.6988509299638004</v>
      </c>
      <c r="J458">
        <v>19.6653614582609</v>
      </c>
    </row>
    <row r="459" spans="1:10" x14ac:dyDescent="0.25">
      <c r="A459" t="s">
        <v>752</v>
      </c>
      <c r="B459" t="s">
        <v>86</v>
      </c>
      <c r="C459" t="s">
        <v>134</v>
      </c>
      <c r="D459" t="s">
        <v>102</v>
      </c>
      <c r="E459" t="s">
        <v>2</v>
      </c>
      <c r="F459">
        <v>4.7644066666666669</v>
      </c>
      <c r="G459">
        <v>7.1315624033289797</v>
      </c>
      <c r="H459">
        <v>6.7243800804496301</v>
      </c>
      <c r="I459">
        <v>3.68230735045577</v>
      </c>
      <c r="J459">
        <v>11.250414722078199</v>
      </c>
    </row>
    <row r="460" spans="1:10" x14ac:dyDescent="0.25">
      <c r="A460" t="s">
        <v>753</v>
      </c>
      <c r="B460" t="s">
        <v>86</v>
      </c>
      <c r="C460" t="s">
        <v>134</v>
      </c>
      <c r="D460" t="s">
        <v>103</v>
      </c>
      <c r="E460" t="s">
        <v>2</v>
      </c>
      <c r="F460">
        <v>14.702573333333333</v>
      </c>
      <c r="G460">
        <v>7.6291531392535097</v>
      </c>
      <c r="H460">
        <v>7.3471780247293701</v>
      </c>
      <c r="I460">
        <v>5.3314887224616303</v>
      </c>
      <c r="J460">
        <v>9.8708778214551192</v>
      </c>
    </row>
    <row r="461" spans="1:10" x14ac:dyDescent="0.25">
      <c r="A461" t="s">
        <v>754</v>
      </c>
      <c r="B461" t="s">
        <v>86</v>
      </c>
      <c r="C461" t="s">
        <v>134</v>
      </c>
      <c r="D461" t="s">
        <v>43</v>
      </c>
      <c r="E461" t="s">
        <v>2</v>
      </c>
      <c r="F461">
        <v>2.0651600000000001</v>
      </c>
      <c r="G461">
        <v>5.4219328415027999</v>
      </c>
      <c r="H461">
        <v>5.51379747610014</v>
      </c>
      <c r="I461">
        <v>2.01119990508862</v>
      </c>
      <c r="J461">
        <v>11.941261805888599</v>
      </c>
    </row>
    <row r="462" spans="1:10" x14ac:dyDescent="0.25">
      <c r="A462" t="s">
        <v>755</v>
      </c>
      <c r="B462" t="s">
        <v>86</v>
      </c>
      <c r="C462" t="s">
        <v>134</v>
      </c>
      <c r="D462" t="s">
        <v>44</v>
      </c>
      <c r="E462" t="s">
        <v>2</v>
      </c>
      <c r="F462">
        <v>5.1086</v>
      </c>
      <c r="G462">
        <v>8.3097293311355909</v>
      </c>
      <c r="H462">
        <v>7.9633253233354102</v>
      </c>
      <c r="I462">
        <v>4.4702087774141104</v>
      </c>
      <c r="J462">
        <v>13.0892567342877</v>
      </c>
    </row>
    <row r="463" spans="1:10" x14ac:dyDescent="0.25">
      <c r="A463" t="s">
        <v>756</v>
      </c>
      <c r="B463" t="s">
        <v>86</v>
      </c>
      <c r="C463" t="s">
        <v>134</v>
      </c>
      <c r="D463" t="s">
        <v>45</v>
      </c>
      <c r="E463" t="s">
        <v>2</v>
      </c>
      <c r="F463">
        <v>7.5288133333333329</v>
      </c>
      <c r="G463">
        <v>8.0825198247974601</v>
      </c>
      <c r="H463">
        <v>7.6964692244641997</v>
      </c>
      <c r="I463">
        <v>4.8439964134542297</v>
      </c>
      <c r="J463">
        <v>11.605798576306899</v>
      </c>
    </row>
    <row r="464" spans="1:10" x14ac:dyDescent="0.25">
      <c r="A464" t="s">
        <v>757</v>
      </c>
      <c r="B464" t="s">
        <v>86</v>
      </c>
      <c r="C464" t="s">
        <v>134</v>
      </c>
      <c r="D464" t="s">
        <v>18</v>
      </c>
      <c r="E464" t="s">
        <v>2</v>
      </c>
      <c r="F464">
        <v>20.854613333333333</v>
      </c>
      <c r="G464">
        <v>8.0423689595952297</v>
      </c>
      <c r="H464">
        <v>8.3382342965846394</v>
      </c>
      <c r="I464">
        <v>6.3977829688035799</v>
      </c>
      <c r="J464">
        <v>10.6810602470355</v>
      </c>
    </row>
    <row r="465" spans="1:10" x14ac:dyDescent="0.25">
      <c r="A465" t="s">
        <v>758</v>
      </c>
      <c r="B465" t="s">
        <v>86</v>
      </c>
      <c r="C465" t="s">
        <v>134</v>
      </c>
      <c r="D465" t="s">
        <v>46</v>
      </c>
      <c r="E465" t="s">
        <v>2</v>
      </c>
      <c r="F465">
        <v>7.8404266666666667</v>
      </c>
      <c r="G465">
        <v>6.6023533638731697</v>
      </c>
      <c r="H465">
        <v>6.9700370603779396</v>
      </c>
      <c r="I465">
        <v>4.4389358437258304</v>
      </c>
      <c r="J465">
        <v>10.4168023987292</v>
      </c>
    </row>
    <row r="466" spans="1:10" x14ac:dyDescent="0.25">
      <c r="A466" t="s">
        <v>759</v>
      </c>
      <c r="B466" t="s">
        <v>86</v>
      </c>
      <c r="C466" t="s">
        <v>134</v>
      </c>
      <c r="D466" t="s">
        <v>47</v>
      </c>
      <c r="E466" t="s">
        <v>2</v>
      </c>
      <c r="F466">
        <v>4.4527933333333332</v>
      </c>
      <c r="G466">
        <v>6.2448891818483601</v>
      </c>
      <c r="H466">
        <v>6.3045727230045001</v>
      </c>
      <c r="I466">
        <v>3.3797489424272</v>
      </c>
      <c r="J466">
        <v>10.716844372710501</v>
      </c>
    </row>
    <row r="467" spans="1:10" x14ac:dyDescent="0.25">
      <c r="A467" t="s">
        <v>760</v>
      </c>
      <c r="B467" t="s">
        <v>86</v>
      </c>
      <c r="C467" t="s">
        <v>134</v>
      </c>
      <c r="D467" t="s">
        <v>48</v>
      </c>
      <c r="E467" t="s">
        <v>2</v>
      </c>
      <c r="F467">
        <v>8.5613933333333332</v>
      </c>
      <c r="G467">
        <v>12.3622492936663</v>
      </c>
      <c r="H467">
        <v>12.5945315869387</v>
      </c>
      <c r="I467">
        <v>8.1882550022109601</v>
      </c>
      <c r="J467">
        <v>18.514788519832699</v>
      </c>
    </row>
    <row r="468" spans="1:10" x14ac:dyDescent="0.25">
      <c r="A468" t="s">
        <v>761</v>
      </c>
      <c r="B468" t="s">
        <v>86</v>
      </c>
      <c r="C468" t="s">
        <v>134</v>
      </c>
      <c r="D468" t="s">
        <v>104</v>
      </c>
      <c r="E468" t="s">
        <v>2</v>
      </c>
      <c r="F468">
        <v>22.209666666666667</v>
      </c>
      <c r="G468">
        <v>9.5702858488926399</v>
      </c>
      <c r="H468">
        <v>11.0216894765174</v>
      </c>
      <c r="I468">
        <v>8.5137633172807199</v>
      </c>
      <c r="J468">
        <v>14.0318952018521</v>
      </c>
    </row>
    <row r="469" spans="1:10" x14ac:dyDescent="0.25">
      <c r="A469" t="s">
        <v>762</v>
      </c>
      <c r="B469" t="s">
        <v>86</v>
      </c>
      <c r="C469" t="s">
        <v>134</v>
      </c>
      <c r="D469" t="s">
        <v>49</v>
      </c>
      <c r="E469" t="s">
        <v>2</v>
      </c>
      <c r="F469">
        <v>5.1303200000000002</v>
      </c>
      <c r="G469">
        <v>7.9882493382467397</v>
      </c>
      <c r="H469">
        <v>7.8173918953763204</v>
      </c>
      <c r="I469">
        <v>4.4013676342978503</v>
      </c>
      <c r="J469">
        <v>12.826071289462</v>
      </c>
    </row>
    <row r="470" spans="1:10" x14ac:dyDescent="0.25">
      <c r="A470" t="s">
        <v>763</v>
      </c>
      <c r="B470" t="s">
        <v>86</v>
      </c>
      <c r="C470" t="s">
        <v>134</v>
      </c>
      <c r="D470" t="s">
        <v>50</v>
      </c>
      <c r="E470" t="s">
        <v>2</v>
      </c>
      <c r="F470">
        <v>17.079346666666666</v>
      </c>
      <c r="G470">
        <v>10.175625624333501</v>
      </c>
      <c r="H470">
        <v>12.6204698572298</v>
      </c>
      <c r="I470">
        <v>9.3583892399919097</v>
      </c>
      <c r="J470">
        <v>16.6383930181923</v>
      </c>
    </row>
    <row r="471" spans="1:10" x14ac:dyDescent="0.25">
      <c r="A471" t="s">
        <v>764</v>
      </c>
      <c r="B471" t="s">
        <v>86</v>
      </c>
      <c r="C471" t="s">
        <v>134</v>
      </c>
      <c r="D471" t="s">
        <v>105</v>
      </c>
      <c r="E471" t="s">
        <v>2</v>
      </c>
      <c r="F471">
        <v>12.36924</v>
      </c>
      <c r="G471">
        <v>8.2809214681183896</v>
      </c>
      <c r="H471">
        <v>8.5676238300542593</v>
      </c>
      <c r="I471">
        <v>6.0297252301568198</v>
      </c>
      <c r="J471">
        <v>11.810908200606899</v>
      </c>
    </row>
    <row r="472" spans="1:10" x14ac:dyDescent="0.25">
      <c r="A472" t="s">
        <v>765</v>
      </c>
      <c r="B472" t="s">
        <v>86</v>
      </c>
      <c r="C472" t="s">
        <v>134</v>
      </c>
      <c r="D472" t="s">
        <v>51</v>
      </c>
      <c r="E472" t="s">
        <v>2</v>
      </c>
      <c r="F472">
        <v>9.6265533333333337</v>
      </c>
      <c r="G472">
        <v>8.0198332143858799</v>
      </c>
      <c r="H472">
        <v>8.1696050375219702</v>
      </c>
      <c r="I472">
        <v>5.4627622018208397</v>
      </c>
      <c r="J472">
        <v>11.7452226963331</v>
      </c>
    </row>
    <row r="473" spans="1:10" x14ac:dyDescent="0.25">
      <c r="A473" t="s">
        <v>766</v>
      </c>
      <c r="B473" t="s">
        <v>86</v>
      </c>
      <c r="C473" t="s">
        <v>134</v>
      </c>
      <c r="D473" t="s">
        <v>52</v>
      </c>
      <c r="E473" t="s">
        <v>2</v>
      </c>
      <c r="F473">
        <v>2.7426866666666663</v>
      </c>
      <c r="G473">
        <v>9.3492182528861001</v>
      </c>
      <c r="H473">
        <v>10.222711777388101</v>
      </c>
      <c r="I473">
        <v>4.4459913284600203</v>
      </c>
      <c r="J473">
        <v>19.994408658866899</v>
      </c>
    </row>
    <row r="474" spans="1:10" x14ac:dyDescent="0.25">
      <c r="A474" t="s">
        <v>767</v>
      </c>
      <c r="B474" t="s">
        <v>86</v>
      </c>
      <c r="C474" t="s">
        <v>134</v>
      </c>
      <c r="D474" t="s">
        <v>106</v>
      </c>
      <c r="E474" t="s">
        <v>2</v>
      </c>
      <c r="F474">
        <v>22.597300000000001</v>
      </c>
      <c r="G474">
        <v>7.7895042847392499</v>
      </c>
      <c r="H474">
        <v>8.1252847717080492</v>
      </c>
      <c r="I474">
        <v>6.3011331001271103</v>
      </c>
      <c r="J474">
        <v>10.311304437176799</v>
      </c>
    </row>
    <row r="475" spans="1:10" x14ac:dyDescent="0.25">
      <c r="A475" t="s">
        <v>768</v>
      </c>
      <c r="B475" t="s">
        <v>86</v>
      </c>
      <c r="C475" t="s">
        <v>134</v>
      </c>
      <c r="D475" t="s">
        <v>53</v>
      </c>
      <c r="E475" t="s">
        <v>2</v>
      </c>
      <c r="F475">
        <v>5.4527933333333332</v>
      </c>
      <c r="G475">
        <v>6.1031671709615702</v>
      </c>
      <c r="H475">
        <v>6.5653303410769297</v>
      </c>
      <c r="I475">
        <v>3.7666677019887</v>
      </c>
      <c r="J475">
        <v>10.621364288562299</v>
      </c>
    </row>
    <row r="476" spans="1:10" x14ac:dyDescent="0.25">
      <c r="A476" t="s">
        <v>769</v>
      </c>
      <c r="B476" t="s">
        <v>86</v>
      </c>
      <c r="C476" t="s">
        <v>134</v>
      </c>
      <c r="D476" t="s">
        <v>54</v>
      </c>
      <c r="E476" t="s">
        <v>2</v>
      </c>
      <c r="F476">
        <v>5.1411799999999994</v>
      </c>
      <c r="G476">
        <v>14.3830688028051</v>
      </c>
      <c r="H476">
        <v>15.3201603480898</v>
      </c>
      <c r="I476">
        <v>8.6207174494973895</v>
      </c>
      <c r="J476">
        <v>25.139066706435401</v>
      </c>
    </row>
    <row r="477" spans="1:10" x14ac:dyDescent="0.25">
      <c r="A477" t="s">
        <v>770</v>
      </c>
      <c r="B477" t="s">
        <v>86</v>
      </c>
      <c r="C477" t="s">
        <v>134</v>
      </c>
      <c r="D477" t="s">
        <v>55</v>
      </c>
      <c r="E477" t="s">
        <v>2</v>
      </c>
      <c r="F477">
        <v>4.1303200000000002</v>
      </c>
      <c r="G477">
        <v>8.8424748447869792</v>
      </c>
      <c r="H477">
        <v>9.1866201384677293</v>
      </c>
      <c r="I477">
        <v>4.7899263769612697</v>
      </c>
      <c r="J477">
        <v>15.9260150943967</v>
      </c>
    </row>
    <row r="478" spans="1:10" x14ac:dyDescent="0.25">
      <c r="A478" t="s">
        <v>771</v>
      </c>
      <c r="B478" t="s">
        <v>86</v>
      </c>
      <c r="C478" t="s">
        <v>134</v>
      </c>
      <c r="D478" t="s">
        <v>56</v>
      </c>
      <c r="E478" t="s">
        <v>2</v>
      </c>
      <c r="F478">
        <v>2.7426866666666663</v>
      </c>
      <c r="G478">
        <v>6.00562019181642</v>
      </c>
      <c r="H478">
        <v>5.5513371181593696</v>
      </c>
      <c r="I478">
        <v>2.4141402056928798</v>
      </c>
      <c r="J478">
        <v>10.858108937422699</v>
      </c>
    </row>
    <row r="479" spans="1:10" x14ac:dyDescent="0.25">
      <c r="A479" t="s">
        <v>772</v>
      </c>
      <c r="B479" t="s">
        <v>86</v>
      </c>
      <c r="C479" t="s">
        <v>134</v>
      </c>
      <c r="D479" t="s">
        <v>57</v>
      </c>
      <c r="E479" t="s">
        <v>2</v>
      </c>
      <c r="F479">
        <v>5.1303200000000002</v>
      </c>
      <c r="G479">
        <v>7.06341069404351</v>
      </c>
      <c r="H479">
        <v>7.6173234921939903</v>
      </c>
      <c r="I479">
        <v>4.2819103400769896</v>
      </c>
      <c r="J479">
        <v>12.5078084094459</v>
      </c>
    </row>
    <row r="480" spans="1:10" x14ac:dyDescent="0.25">
      <c r="A480" t="s">
        <v>773</v>
      </c>
      <c r="B480" t="s">
        <v>86</v>
      </c>
      <c r="C480" t="s">
        <v>135</v>
      </c>
      <c r="D480" t="s">
        <v>5</v>
      </c>
      <c r="E480" t="s">
        <v>2</v>
      </c>
      <c r="F480">
        <v>132.44262000000001</v>
      </c>
      <c r="G480">
        <v>8.5718570263588294</v>
      </c>
      <c r="H480">
        <v>8.8159946437865102</v>
      </c>
      <c r="I480">
        <v>7.9683655366633097</v>
      </c>
      <c r="J480">
        <v>9.7290733114682801</v>
      </c>
    </row>
    <row r="481" spans="1:10" x14ac:dyDescent="0.25">
      <c r="A481" t="s">
        <v>774</v>
      </c>
      <c r="B481" t="s">
        <v>86</v>
      </c>
      <c r="C481" t="s">
        <v>135</v>
      </c>
      <c r="D481" t="s">
        <v>122</v>
      </c>
      <c r="E481" t="s">
        <v>2</v>
      </c>
      <c r="F481">
        <v>16.079346666666666</v>
      </c>
      <c r="G481">
        <v>5.2575233922430904</v>
      </c>
      <c r="H481">
        <v>4.9819643072856996</v>
      </c>
      <c r="I481">
        <v>3.6725980483760798</v>
      </c>
      <c r="J481">
        <v>6.6051374798305904</v>
      </c>
    </row>
    <row r="482" spans="1:10" x14ac:dyDescent="0.25">
      <c r="A482" t="s">
        <v>775</v>
      </c>
      <c r="B482" t="s">
        <v>86</v>
      </c>
      <c r="C482" t="s">
        <v>135</v>
      </c>
      <c r="D482" t="s">
        <v>123</v>
      </c>
      <c r="E482" t="s">
        <v>2</v>
      </c>
      <c r="F482">
        <v>24.887193333333332</v>
      </c>
      <c r="G482">
        <v>7.9687213493387503</v>
      </c>
      <c r="H482">
        <v>7.8679273761303596</v>
      </c>
      <c r="I482">
        <v>6.1806359718284796</v>
      </c>
      <c r="J482">
        <v>9.8726408132269192</v>
      </c>
    </row>
    <row r="483" spans="1:10" x14ac:dyDescent="0.25">
      <c r="A483" t="s">
        <v>776</v>
      </c>
      <c r="B483" t="s">
        <v>86</v>
      </c>
      <c r="C483" t="s">
        <v>135</v>
      </c>
      <c r="D483" t="s">
        <v>124</v>
      </c>
      <c r="E483" t="s">
        <v>2</v>
      </c>
      <c r="F483">
        <v>23.963213333333332</v>
      </c>
      <c r="G483">
        <v>7.5940776672363901</v>
      </c>
      <c r="H483">
        <v>7.6420361366332301</v>
      </c>
      <c r="I483">
        <v>5.9726339172105201</v>
      </c>
      <c r="J483">
        <v>9.6320855860977304</v>
      </c>
    </row>
    <row r="484" spans="1:10" x14ac:dyDescent="0.25">
      <c r="A484" t="s">
        <v>777</v>
      </c>
      <c r="B484" t="s">
        <v>86</v>
      </c>
      <c r="C484" t="s">
        <v>135</v>
      </c>
      <c r="D484" t="s">
        <v>125</v>
      </c>
      <c r="E484" t="s">
        <v>2</v>
      </c>
      <c r="F484">
        <v>32.191273333333335</v>
      </c>
      <c r="G484">
        <v>10.3741195452626</v>
      </c>
      <c r="H484">
        <v>11.0205280924802</v>
      </c>
      <c r="I484">
        <v>8.9280949964939893</v>
      </c>
      <c r="J484">
        <v>13.455051302829199</v>
      </c>
    </row>
    <row r="485" spans="1:10" x14ac:dyDescent="0.25">
      <c r="A485" t="s">
        <v>778</v>
      </c>
      <c r="B485" t="s">
        <v>86</v>
      </c>
      <c r="C485" t="s">
        <v>135</v>
      </c>
      <c r="D485" t="s">
        <v>126</v>
      </c>
      <c r="E485" t="s">
        <v>2</v>
      </c>
      <c r="F485">
        <v>35.321593333333333</v>
      </c>
      <c r="G485">
        <v>11.7314097759552</v>
      </c>
      <c r="H485">
        <v>13.398184682288599</v>
      </c>
      <c r="I485">
        <v>10.9619284600131</v>
      </c>
      <c r="J485">
        <v>16.213220975229699</v>
      </c>
    </row>
    <row r="486" spans="1:10" x14ac:dyDescent="0.25">
      <c r="A486" t="s">
        <v>779</v>
      </c>
      <c r="B486" t="s">
        <v>86</v>
      </c>
      <c r="C486" t="s">
        <v>135</v>
      </c>
      <c r="D486" t="s">
        <v>6</v>
      </c>
      <c r="E486" t="s">
        <v>2</v>
      </c>
      <c r="F486">
        <v>35.94482</v>
      </c>
      <c r="G486">
        <v>10.30859106135</v>
      </c>
      <c r="H486">
        <v>10.292345234796301</v>
      </c>
      <c r="I486">
        <v>8.4351458809088804</v>
      </c>
      <c r="J486">
        <v>12.4355787846815</v>
      </c>
    </row>
    <row r="487" spans="1:10" x14ac:dyDescent="0.25">
      <c r="A487" t="s">
        <v>780</v>
      </c>
      <c r="B487" t="s">
        <v>86</v>
      </c>
      <c r="C487" t="s">
        <v>135</v>
      </c>
      <c r="D487" t="s">
        <v>37</v>
      </c>
      <c r="E487" t="s">
        <v>2</v>
      </c>
      <c r="F487">
        <v>2.0217199999999997</v>
      </c>
      <c r="G487">
        <v>5.6775002808252504</v>
      </c>
      <c r="H487">
        <v>5.1768270154627096</v>
      </c>
      <c r="I487">
        <v>1.8901379968483401</v>
      </c>
      <c r="J487">
        <v>11.247957368023499</v>
      </c>
    </row>
    <row r="488" spans="1:10" x14ac:dyDescent="0.25">
      <c r="A488" t="s">
        <v>781</v>
      </c>
      <c r="B488" t="s">
        <v>86</v>
      </c>
      <c r="C488" t="s">
        <v>135</v>
      </c>
      <c r="D488" t="s">
        <v>38</v>
      </c>
      <c r="E488" t="s">
        <v>2</v>
      </c>
      <c r="F488">
        <v>7.8838666666666661</v>
      </c>
      <c r="G488">
        <v>12.813461621808999</v>
      </c>
      <c r="H488">
        <v>13.4314262652669</v>
      </c>
      <c r="I488">
        <v>8.5613125315129892</v>
      </c>
      <c r="J488">
        <v>20.0576666340347</v>
      </c>
    </row>
    <row r="489" spans="1:10" x14ac:dyDescent="0.25">
      <c r="A489" t="s">
        <v>782</v>
      </c>
      <c r="B489" t="s">
        <v>86</v>
      </c>
      <c r="C489" t="s">
        <v>135</v>
      </c>
      <c r="D489" t="s">
        <v>39</v>
      </c>
      <c r="E489" t="s">
        <v>2</v>
      </c>
      <c r="F489">
        <v>7.5288133333333329</v>
      </c>
      <c r="G489">
        <v>12.7198103272531</v>
      </c>
      <c r="H489">
        <v>12.657769242591201</v>
      </c>
      <c r="I489">
        <v>7.9575480013145299</v>
      </c>
      <c r="J489">
        <v>19.099447770693001</v>
      </c>
    </row>
    <row r="490" spans="1:10" x14ac:dyDescent="0.25">
      <c r="A490" t="s">
        <v>783</v>
      </c>
      <c r="B490" t="s">
        <v>86</v>
      </c>
      <c r="C490" t="s">
        <v>135</v>
      </c>
      <c r="D490" t="s">
        <v>40</v>
      </c>
      <c r="E490" t="s">
        <v>2</v>
      </c>
      <c r="F490">
        <v>4.0977399999999999</v>
      </c>
      <c r="G490">
        <v>8.4465102856907297</v>
      </c>
      <c r="H490">
        <v>7.7918026478403704</v>
      </c>
      <c r="I490">
        <v>4.0383421770274204</v>
      </c>
      <c r="J490">
        <v>13.5551178958059</v>
      </c>
    </row>
    <row r="491" spans="1:10" x14ac:dyDescent="0.25">
      <c r="A491" t="s">
        <v>784</v>
      </c>
      <c r="B491" t="s">
        <v>86</v>
      </c>
      <c r="C491" t="s">
        <v>135</v>
      </c>
      <c r="D491" t="s">
        <v>41</v>
      </c>
      <c r="E491" t="s">
        <v>2</v>
      </c>
      <c r="F491">
        <v>6.1846199999999998</v>
      </c>
      <c r="G491">
        <v>8.0464646289421609</v>
      </c>
      <c r="H491">
        <v>7.8985599913200204</v>
      </c>
      <c r="I491">
        <v>4.7082414172274198</v>
      </c>
      <c r="J491">
        <v>12.417468625240099</v>
      </c>
    </row>
    <row r="492" spans="1:10" x14ac:dyDescent="0.25">
      <c r="A492" t="s">
        <v>785</v>
      </c>
      <c r="B492" t="s">
        <v>86</v>
      </c>
      <c r="C492" t="s">
        <v>135</v>
      </c>
      <c r="D492" t="s">
        <v>42</v>
      </c>
      <c r="E492" t="s">
        <v>2</v>
      </c>
      <c r="F492">
        <v>8.228060000000001</v>
      </c>
      <c r="G492">
        <v>12.283314340878899</v>
      </c>
      <c r="H492">
        <v>12.657705718789799</v>
      </c>
      <c r="I492">
        <v>8.1528655260708405</v>
      </c>
      <c r="J492">
        <v>18.746752196877701</v>
      </c>
    </row>
    <row r="493" spans="1:10" x14ac:dyDescent="0.25">
      <c r="A493" t="s">
        <v>786</v>
      </c>
      <c r="B493" t="s">
        <v>86</v>
      </c>
      <c r="C493" t="s">
        <v>135</v>
      </c>
      <c r="D493" t="s">
        <v>102</v>
      </c>
      <c r="E493" t="s">
        <v>2</v>
      </c>
      <c r="F493">
        <v>4.0868799999999998</v>
      </c>
      <c r="G493">
        <v>6.0863461490729502</v>
      </c>
      <c r="H493">
        <v>5.58721090728943</v>
      </c>
      <c r="I493">
        <v>2.8912895706169399</v>
      </c>
      <c r="J493">
        <v>9.7290989032780608</v>
      </c>
    </row>
    <row r="494" spans="1:10" x14ac:dyDescent="0.25">
      <c r="A494" t="s">
        <v>787</v>
      </c>
      <c r="B494" t="s">
        <v>86</v>
      </c>
      <c r="C494" t="s">
        <v>135</v>
      </c>
      <c r="D494" t="s">
        <v>103</v>
      </c>
      <c r="E494" t="s">
        <v>2</v>
      </c>
      <c r="F494">
        <v>16.412679999999998</v>
      </c>
      <c r="G494">
        <v>8.4859374973071091</v>
      </c>
      <c r="H494">
        <v>8.0235988091022694</v>
      </c>
      <c r="I494">
        <v>5.9306084130602503</v>
      </c>
      <c r="J494">
        <v>10.6124684950773</v>
      </c>
    </row>
    <row r="495" spans="1:10" x14ac:dyDescent="0.25">
      <c r="A495" t="s">
        <v>788</v>
      </c>
      <c r="B495" t="s">
        <v>86</v>
      </c>
      <c r="C495" t="s">
        <v>135</v>
      </c>
      <c r="D495" t="s">
        <v>43</v>
      </c>
      <c r="E495" t="s">
        <v>2</v>
      </c>
      <c r="F495">
        <v>2.0543</v>
      </c>
      <c r="G495">
        <v>5.4177911791337401</v>
      </c>
      <c r="H495">
        <v>4.9217506048933402</v>
      </c>
      <c r="I495">
        <v>1.7928158390096101</v>
      </c>
      <c r="J495">
        <v>10.6728747514407</v>
      </c>
    </row>
    <row r="496" spans="1:10" x14ac:dyDescent="0.25">
      <c r="A496" t="s">
        <v>789</v>
      </c>
      <c r="B496" t="s">
        <v>86</v>
      </c>
      <c r="C496" t="s">
        <v>135</v>
      </c>
      <c r="D496" t="s">
        <v>44</v>
      </c>
      <c r="E496" t="s">
        <v>2</v>
      </c>
      <c r="F496">
        <v>5.4527933333333332</v>
      </c>
      <c r="G496">
        <v>8.8089412068798403</v>
      </c>
      <c r="H496">
        <v>8.2732755116896008</v>
      </c>
      <c r="I496">
        <v>4.7419651379283803</v>
      </c>
      <c r="J496">
        <v>13.3911180680004</v>
      </c>
    </row>
    <row r="497" spans="1:10" x14ac:dyDescent="0.25">
      <c r="A497" t="s">
        <v>790</v>
      </c>
      <c r="B497" t="s">
        <v>86</v>
      </c>
      <c r="C497" t="s">
        <v>135</v>
      </c>
      <c r="D497" t="s">
        <v>45</v>
      </c>
      <c r="E497" t="s">
        <v>2</v>
      </c>
      <c r="F497">
        <v>8.9055866666666663</v>
      </c>
      <c r="G497">
        <v>9.5153289454939198</v>
      </c>
      <c r="H497">
        <v>9.0514901417516498</v>
      </c>
      <c r="I497">
        <v>5.94069604598503</v>
      </c>
      <c r="J497">
        <v>13.2068616683787</v>
      </c>
    </row>
    <row r="498" spans="1:10" x14ac:dyDescent="0.25">
      <c r="A498" t="s">
        <v>791</v>
      </c>
      <c r="B498" t="s">
        <v>86</v>
      </c>
      <c r="C498" t="s">
        <v>135</v>
      </c>
      <c r="D498" t="s">
        <v>18</v>
      </c>
      <c r="E498" t="s">
        <v>2</v>
      </c>
      <c r="F498">
        <v>20.542999999999999</v>
      </c>
      <c r="G498">
        <v>7.8877850617287102</v>
      </c>
      <c r="H498">
        <v>8.1409025317806805</v>
      </c>
      <c r="I498">
        <v>6.2329680188979601</v>
      </c>
      <c r="J498">
        <v>10.447777953346399</v>
      </c>
    </row>
    <row r="499" spans="1:10" x14ac:dyDescent="0.25">
      <c r="A499" t="s">
        <v>792</v>
      </c>
      <c r="B499" t="s">
        <v>86</v>
      </c>
      <c r="C499" t="s">
        <v>135</v>
      </c>
      <c r="D499" t="s">
        <v>46</v>
      </c>
      <c r="E499" t="s">
        <v>2</v>
      </c>
      <c r="F499">
        <v>8.2063399999999991</v>
      </c>
      <c r="G499">
        <v>6.8775320354338296</v>
      </c>
      <c r="H499">
        <v>7.15587349605957</v>
      </c>
      <c r="I499">
        <v>4.60853518038701</v>
      </c>
      <c r="J499">
        <v>10.600415835740201</v>
      </c>
    </row>
    <row r="500" spans="1:10" x14ac:dyDescent="0.25">
      <c r="A500" t="s">
        <v>793</v>
      </c>
      <c r="B500" t="s">
        <v>86</v>
      </c>
      <c r="C500" t="s">
        <v>135</v>
      </c>
      <c r="D500" t="s">
        <v>47</v>
      </c>
      <c r="E500" t="s">
        <v>2</v>
      </c>
      <c r="F500">
        <v>4.4527933333333332</v>
      </c>
      <c r="G500">
        <v>6.2379778282106599</v>
      </c>
      <c r="H500">
        <v>6.4139381146280998</v>
      </c>
      <c r="I500">
        <v>3.4386585742288802</v>
      </c>
      <c r="J500">
        <v>10.9023252965262</v>
      </c>
    </row>
    <row r="501" spans="1:10" x14ac:dyDescent="0.25">
      <c r="A501" t="s">
        <v>794</v>
      </c>
      <c r="B501" t="s">
        <v>86</v>
      </c>
      <c r="C501" t="s">
        <v>135</v>
      </c>
      <c r="D501" t="s">
        <v>48</v>
      </c>
      <c r="E501" t="s">
        <v>2</v>
      </c>
      <c r="F501">
        <v>7.8838666666666661</v>
      </c>
      <c r="G501">
        <v>11.305033626017501</v>
      </c>
      <c r="H501">
        <v>11.438561105203901</v>
      </c>
      <c r="I501">
        <v>7.2885334012708398</v>
      </c>
      <c r="J501">
        <v>17.085057800489199</v>
      </c>
    </row>
    <row r="502" spans="1:10" x14ac:dyDescent="0.25">
      <c r="A502" t="s">
        <v>795</v>
      </c>
      <c r="B502" t="s">
        <v>86</v>
      </c>
      <c r="C502" t="s">
        <v>135</v>
      </c>
      <c r="D502" t="s">
        <v>104</v>
      </c>
      <c r="E502" t="s">
        <v>2</v>
      </c>
      <c r="F502">
        <v>18.789453333333334</v>
      </c>
      <c r="G502">
        <v>8.0097933478556804</v>
      </c>
      <c r="H502">
        <v>9.2791773040247101</v>
      </c>
      <c r="I502">
        <v>6.99773597866528</v>
      </c>
      <c r="J502">
        <v>12.061861779002101</v>
      </c>
    </row>
    <row r="503" spans="1:10" x14ac:dyDescent="0.25">
      <c r="A503" t="s">
        <v>796</v>
      </c>
      <c r="B503" t="s">
        <v>86</v>
      </c>
      <c r="C503" t="s">
        <v>135</v>
      </c>
      <c r="D503" t="s">
        <v>49</v>
      </c>
      <c r="E503" t="s">
        <v>2</v>
      </c>
      <c r="F503">
        <v>4.4527933333333332</v>
      </c>
      <c r="G503">
        <v>6.8921932318297001</v>
      </c>
      <c r="H503">
        <v>6.8672119854029896</v>
      </c>
      <c r="I503">
        <v>3.6846311503647899</v>
      </c>
      <c r="J503">
        <v>11.668325572001701</v>
      </c>
    </row>
    <row r="504" spans="1:10" x14ac:dyDescent="0.25">
      <c r="A504" t="s">
        <v>797</v>
      </c>
      <c r="B504" t="s">
        <v>86</v>
      </c>
      <c r="C504" t="s">
        <v>135</v>
      </c>
      <c r="D504" t="s">
        <v>50</v>
      </c>
      <c r="E504" t="s">
        <v>2</v>
      </c>
      <c r="F504">
        <v>14.33666</v>
      </c>
      <c r="G504">
        <v>8.4345863305119995</v>
      </c>
      <c r="H504">
        <v>10.545071141652199</v>
      </c>
      <c r="I504">
        <v>7.5908486078855697</v>
      </c>
      <c r="J504">
        <v>14.254496807488</v>
      </c>
    </row>
    <row r="505" spans="1:10" x14ac:dyDescent="0.25">
      <c r="A505" t="s">
        <v>798</v>
      </c>
      <c r="B505" t="s">
        <v>86</v>
      </c>
      <c r="C505" t="s">
        <v>135</v>
      </c>
      <c r="D505" t="s">
        <v>105</v>
      </c>
      <c r="E505" t="s">
        <v>2</v>
      </c>
      <c r="F505">
        <v>12.691713333333333</v>
      </c>
      <c r="G505">
        <v>8.4884940363393202</v>
      </c>
      <c r="H505">
        <v>8.9131138732408495</v>
      </c>
      <c r="I505">
        <v>6.3028138745108704</v>
      </c>
      <c r="J505">
        <v>12.238378472466801</v>
      </c>
    </row>
    <row r="506" spans="1:10" x14ac:dyDescent="0.25">
      <c r="A506" t="s">
        <v>799</v>
      </c>
      <c r="B506" t="s">
        <v>86</v>
      </c>
      <c r="C506" t="s">
        <v>135</v>
      </c>
      <c r="D506" t="s">
        <v>51</v>
      </c>
      <c r="E506" t="s">
        <v>2</v>
      </c>
      <c r="F506">
        <v>10.637413333333333</v>
      </c>
      <c r="G506">
        <v>8.8679844050030692</v>
      </c>
      <c r="H506">
        <v>9.2720850697239499</v>
      </c>
      <c r="I506">
        <v>6.3321726370851401</v>
      </c>
      <c r="J506">
        <v>13.102760342586199</v>
      </c>
    </row>
    <row r="507" spans="1:10" x14ac:dyDescent="0.25">
      <c r="A507" t="s">
        <v>800</v>
      </c>
      <c r="B507" t="s">
        <v>86</v>
      </c>
      <c r="C507" t="s">
        <v>135</v>
      </c>
      <c r="D507" t="s">
        <v>52</v>
      </c>
      <c r="E507" t="s">
        <v>2</v>
      </c>
      <c r="F507">
        <v>2.0543</v>
      </c>
      <c r="G507">
        <v>6.9487321148707304</v>
      </c>
      <c r="H507">
        <v>7.4751488342557799</v>
      </c>
      <c r="I507">
        <v>2.75273349553026</v>
      </c>
      <c r="J507">
        <v>16.155162614248798</v>
      </c>
    </row>
    <row r="508" spans="1:10" x14ac:dyDescent="0.25">
      <c r="A508" t="s">
        <v>801</v>
      </c>
      <c r="B508" t="s">
        <v>86</v>
      </c>
      <c r="C508" t="s">
        <v>135</v>
      </c>
      <c r="D508" t="s">
        <v>106</v>
      </c>
      <c r="E508" t="s">
        <v>2</v>
      </c>
      <c r="F508">
        <v>23.974073333333333</v>
      </c>
      <c r="G508">
        <v>8.2299815197303996</v>
      </c>
      <c r="H508">
        <v>8.5062817636039405</v>
      </c>
      <c r="I508">
        <v>6.6481388832152399</v>
      </c>
      <c r="J508">
        <v>10.721235042165301</v>
      </c>
    </row>
    <row r="509" spans="1:10" x14ac:dyDescent="0.25">
      <c r="A509" t="s">
        <v>802</v>
      </c>
      <c r="B509" t="s">
        <v>86</v>
      </c>
      <c r="C509" t="s">
        <v>135</v>
      </c>
      <c r="D509" t="s">
        <v>53</v>
      </c>
      <c r="E509" t="s">
        <v>2</v>
      </c>
      <c r="F509">
        <v>5.8078466666666664</v>
      </c>
      <c r="G509">
        <v>6.4621381548446903</v>
      </c>
      <c r="H509">
        <v>6.8381420081348097</v>
      </c>
      <c r="I509">
        <v>4.0024039197657704</v>
      </c>
      <c r="J509">
        <v>10.900261103763301</v>
      </c>
    </row>
    <row r="510" spans="1:10" x14ac:dyDescent="0.25">
      <c r="A510" t="s">
        <v>803</v>
      </c>
      <c r="B510" t="s">
        <v>86</v>
      </c>
      <c r="C510" t="s">
        <v>135</v>
      </c>
      <c r="D510" t="s">
        <v>54</v>
      </c>
      <c r="E510" t="s">
        <v>2</v>
      </c>
      <c r="F510">
        <v>5.1303200000000002</v>
      </c>
      <c r="G510">
        <v>14.3644746420772</v>
      </c>
      <c r="H510">
        <v>15.299249027852101</v>
      </c>
      <c r="I510">
        <v>8.6074473135861904</v>
      </c>
      <c r="J510">
        <v>25.110973650958101</v>
      </c>
    </row>
    <row r="511" spans="1:10" x14ac:dyDescent="0.25">
      <c r="A511" t="s">
        <v>804</v>
      </c>
      <c r="B511" t="s">
        <v>86</v>
      </c>
      <c r="C511" t="s">
        <v>135</v>
      </c>
      <c r="D511" t="s">
        <v>55</v>
      </c>
      <c r="E511" t="s">
        <v>2</v>
      </c>
      <c r="F511">
        <v>3.7861266666666666</v>
      </c>
      <c r="G511">
        <v>8.0960689974696205</v>
      </c>
      <c r="H511">
        <v>8.4108418321003295</v>
      </c>
      <c r="I511">
        <v>4.23381635465031</v>
      </c>
      <c r="J511">
        <v>14.9380002929033</v>
      </c>
    </row>
    <row r="512" spans="1:10" x14ac:dyDescent="0.25">
      <c r="A512" t="s">
        <v>805</v>
      </c>
      <c r="B512" t="s">
        <v>86</v>
      </c>
      <c r="C512" t="s">
        <v>135</v>
      </c>
      <c r="D512" t="s">
        <v>56</v>
      </c>
      <c r="E512" t="s">
        <v>2</v>
      </c>
      <c r="F512">
        <v>4.1303200000000002</v>
      </c>
      <c r="G512">
        <v>8.9970157490034293</v>
      </c>
      <c r="H512">
        <v>8.0695263009592502</v>
      </c>
      <c r="I512">
        <v>4.2078678756473504</v>
      </c>
      <c r="J512">
        <v>13.988801721258399</v>
      </c>
    </row>
    <row r="513" spans="1:10" x14ac:dyDescent="0.25">
      <c r="A513" t="s">
        <v>806</v>
      </c>
      <c r="B513" t="s">
        <v>86</v>
      </c>
      <c r="C513" t="s">
        <v>135</v>
      </c>
      <c r="D513" t="s">
        <v>57</v>
      </c>
      <c r="E513" t="s">
        <v>2</v>
      </c>
      <c r="F513">
        <v>5.1194600000000001</v>
      </c>
      <c r="G513">
        <v>7.0092462439986098</v>
      </c>
      <c r="H513">
        <v>7.5555263389406999</v>
      </c>
      <c r="I513">
        <v>4.2384228369805603</v>
      </c>
      <c r="J513">
        <v>12.4211636994062</v>
      </c>
    </row>
    <row r="514" spans="1:10" x14ac:dyDescent="0.25">
      <c r="A514" t="s">
        <v>807</v>
      </c>
      <c r="B514" t="s">
        <v>86</v>
      </c>
      <c r="C514" t="s">
        <v>136</v>
      </c>
      <c r="D514" t="s">
        <v>5</v>
      </c>
      <c r="E514" t="s">
        <v>2</v>
      </c>
      <c r="F514">
        <v>138.96057333333331</v>
      </c>
      <c r="G514">
        <v>8.9613940232684097</v>
      </c>
      <c r="H514">
        <v>9.1670739929661806</v>
      </c>
      <c r="I514">
        <v>8.3057991203180208</v>
      </c>
      <c r="J514">
        <v>10.093209667499</v>
      </c>
    </row>
    <row r="515" spans="1:10" x14ac:dyDescent="0.25">
      <c r="A515" t="s">
        <v>808</v>
      </c>
      <c r="B515" t="s">
        <v>86</v>
      </c>
      <c r="C515" t="s">
        <v>136</v>
      </c>
      <c r="D515" t="s">
        <v>122</v>
      </c>
      <c r="E515" t="s">
        <v>2</v>
      </c>
      <c r="F515">
        <v>18.111926666666665</v>
      </c>
      <c r="G515">
        <v>5.9047280614817499</v>
      </c>
      <c r="H515">
        <v>5.5642869351666597</v>
      </c>
      <c r="I515">
        <v>4.1768440814926802</v>
      </c>
      <c r="J515">
        <v>7.2628510772244903</v>
      </c>
    </row>
    <row r="516" spans="1:10" x14ac:dyDescent="0.25">
      <c r="A516" t="s">
        <v>809</v>
      </c>
      <c r="B516" t="s">
        <v>86</v>
      </c>
      <c r="C516" t="s">
        <v>136</v>
      </c>
      <c r="D516" t="s">
        <v>123</v>
      </c>
      <c r="E516" t="s">
        <v>2</v>
      </c>
      <c r="F516">
        <v>24.177086666666668</v>
      </c>
      <c r="G516">
        <v>7.7203212398282002</v>
      </c>
      <c r="H516">
        <v>7.5930177251700997</v>
      </c>
      <c r="I516">
        <v>5.9403436778689098</v>
      </c>
      <c r="J516">
        <v>9.5615804155280895</v>
      </c>
    </row>
    <row r="517" spans="1:10" x14ac:dyDescent="0.25">
      <c r="A517" t="s">
        <v>810</v>
      </c>
      <c r="B517" t="s">
        <v>86</v>
      </c>
      <c r="C517" t="s">
        <v>136</v>
      </c>
      <c r="D517" t="s">
        <v>124</v>
      </c>
      <c r="E517" t="s">
        <v>2</v>
      </c>
      <c r="F517">
        <v>22.58644</v>
      </c>
      <c r="G517">
        <v>7.1312013184856404</v>
      </c>
      <c r="H517">
        <v>7.0264718371958699</v>
      </c>
      <c r="I517">
        <v>5.44704143598653</v>
      </c>
      <c r="J517">
        <v>8.9193063821455407</v>
      </c>
    </row>
    <row r="518" spans="1:10" x14ac:dyDescent="0.25">
      <c r="A518" t="s">
        <v>811</v>
      </c>
      <c r="B518" t="s">
        <v>86</v>
      </c>
      <c r="C518" t="s">
        <v>136</v>
      </c>
      <c r="D518" t="s">
        <v>125</v>
      </c>
      <c r="E518" t="s">
        <v>2</v>
      </c>
      <c r="F518">
        <v>33.245573333333333</v>
      </c>
      <c r="G518">
        <v>10.663265371580099</v>
      </c>
      <c r="H518">
        <v>11.278110756016099</v>
      </c>
      <c r="I518">
        <v>9.1690431660389393</v>
      </c>
      <c r="J518">
        <v>13.726015797616901</v>
      </c>
    </row>
    <row r="519" spans="1:10" x14ac:dyDescent="0.25">
      <c r="A519" t="s">
        <v>812</v>
      </c>
      <c r="B519" t="s">
        <v>86</v>
      </c>
      <c r="C519" t="s">
        <v>136</v>
      </c>
      <c r="D519" t="s">
        <v>126</v>
      </c>
      <c r="E519" t="s">
        <v>2</v>
      </c>
      <c r="F519">
        <v>40.839546666666671</v>
      </c>
      <c r="G519">
        <v>13.5115453753432</v>
      </c>
      <c r="H519">
        <v>15.354459380949599</v>
      </c>
      <c r="I519">
        <v>12.7480531675166</v>
      </c>
      <c r="J519">
        <v>18.335597900217699</v>
      </c>
    </row>
    <row r="520" spans="1:10" x14ac:dyDescent="0.25">
      <c r="A520" t="s">
        <v>813</v>
      </c>
      <c r="B520" t="s">
        <v>86</v>
      </c>
      <c r="C520" t="s">
        <v>136</v>
      </c>
      <c r="D520" t="s">
        <v>6</v>
      </c>
      <c r="E520" t="s">
        <v>2</v>
      </c>
      <c r="F520">
        <v>35.600626666666663</v>
      </c>
      <c r="G520">
        <v>10.194618328990201</v>
      </c>
      <c r="H520">
        <v>10.188496811134399</v>
      </c>
      <c r="I520">
        <v>8.3406333253493905</v>
      </c>
      <c r="J520">
        <v>12.3224399967017</v>
      </c>
    </row>
    <row r="521" spans="1:10" x14ac:dyDescent="0.25">
      <c r="A521" t="s">
        <v>814</v>
      </c>
      <c r="B521" t="s">
        <v>86</v>
      </c>
      <c r="C521" t="s">
        <v>136</v>
      </c>
      <c r="D521" t="s">
        <v>37</v>
      </c>
      <c r="E521" t="s">
        <v>2</v>
      </c>
      <c r="F521">
        <v>2.0434399999999999</v>
      </c>
      <c r="G521">
        <v>5.7391402037147996</v>
      </c>
      <c r="H521">
        <v>5.17580810285334</v>
      </c>
      <c r="I521">
        <v>1.88444449612309</v>
      </c>
      <c r="J521">
        <v>11.2354165797697</v>
      </c>
    </row>
    <row r="522" spans="1:10" x14ac:dyDescent="0.25">
      <c r="A522" t="s">
        <v>815</v>
      </c>
      <c r="B522" t="s">
        <v>86</v>
      </c>
      <c r="C522" t="s">
        <v>136</v>
      </c>
      <c r="D522" t="s">
        <v>38</v>
      </c>
      <c r="E522" t="s">
        <v>2</v>
      </c>
      <c r="F522">
        <v>6.4962333333333335</v>
      </c>
      <c r="G522">
        <v>10.5360840347946</v>
      </c>
      <c r="H522">
        <v>11.007479386197399</v>
      </c>
      <c r="I522">
        <v>6.6620726722253298</v>
      </c>
      <c r="J522">
        <v>17.110088244362998</v>
      </c>
    </row>
    <row r="523" spans="1:10" x14ac:dyDescent="0.25">
      <c r="A523" t="s">
        <v>816</v>
      </c>
      <c r="B523" t="s">
        <v>86</v>
      </c>
      <c r="C523" t="s">
        <v>136</v>
      </c>
      <c r="D523" t="s">
        <v>39</v>
      </c>
      <c r="E523" t="s">
        <v>2</v>
      </c>
      <c r="F523">
        <v>6.5179533333333337</v>
      </c>
      <c r="G523">
        <v>10.9936524892475</v>
      </c>
      <c r="H523">
        <v>10.796130131661499</v>
      </c>
      <c r="I523">
        <v>6.5348212491206299</v>
      </c>
      <c r="J523">
        <v>16.7772052399358</v>
      </c>
    </row>
    <row r="524" spans="1:10" x14ac:dyDescent="0.25">
      <c r="A524" t="s">
        <v>817</v>
      </c>
      <c r="B524" t="s">
        <v>86</v>
      </c>
      <c r="C524" t="s">
        <v>136</v>
      </c>
      <c r="D524" t="s">
        <v>40</v>
      </c>
      <c r="E524" t="s">
        <v>2</v>
      </c>
      <c r="F524">
        <v>5.8078466666666664</v>
      </c>
      <c r="G524">
        <v>12.0241953293215</v>
      </c>
      <c r="H524">
        <v>11.3763954369036</v>
      </c>
      <c r="I524">
        <v>6.6457760298944697</v>
      </c>
      <c r="J524">
        <v>18.152881426981299</v>
      </c>
    </row>
    <row r="525" spans="1:10" x14ac:dyDescent="0.25">
      <c r="A525" t="s">
        <v>818</v>
      </c>
      <c r="B525" t="s">
        <v>86</v>
      </c>
      <c r="C525" t="s">
        <v>136</v>
      </c>
      <c r="D525" t="s">
        <v>41</v>
      </c>
      <c r="E525" t="s">
        <v>2</v>
      </c>
      <c r="F525">
        <v>7.873006666666666</v>
      </c>
      <c r="G525">
        <v>10.219286783603501</v>
      </c>
      <c r="H525">
        <v>10.3055063518586</v>
      </c>
      <c r="I525">
        <v>6.5586024009390202</v>
      </c>
      <c r="J525">
        <v>15.4046104857667</v>
      </c>
    </row>
    <row r="526" spans="1:10" x14ac:dyDescent="0.25">
      <c r="A526" t="s">
        <v>819</v>
      </c>
      <c r="B526" t="s">
        <v>86</v>
      </c>
      <c r="C526" t="s">
        <v>136</v>
      </c>
      <c r="D526" t="s">
        <v>42</v>
      </c>
      <c r="E526" t="s">
        <v>2</v>
      </c>
      <c r="F526">
        <v>6.8621466666666668</v>
      </c>
      <c r="G526">
        <v>10.193729202978901</v>
      </c>
      <c r="H526">
        <v>10.446948836132201</v>
      </c>
      <c r="I526">
        <v>6.4223411722814499</v>
      </c>
      <c r="J526">
        <v>16.0467957419363</v>
      </c>
    </row>
    <row r="527" spans="1:10" x14ac:dyDescent="0.25">
      <c r="A527" t="s">
        <v>820</v>
      </c>
      <c r="B527" t="s">
        <v>86</v>
      </c>
      <c r="C527" t="s">
        <v>136</v>
      </c>
      <c r="D527" t="s">
        <v>102</v>
      </c>
      <c r="E527" t="s">
        <v>2</v>
      </c>
      <c r="F527">
        <v>4.0868799999999998</v>
      </c>
      <c r="G527">
        <v>6.07311129163282</v>
      </c>
      <c r="H527">
        <v>5.5760083613233</v>
      </c>
      <c r="I527">
        <v>2.8934060775108899</v>
      </c>
      <c r="J527">
        <v>9.6974335847492892</v>
      </c>
    </row>
    <row r="528" spans="1:10" x14ac:dyDescent="0.25">
      <c r="A528" t="s">
        <v>821</v>
      </c>
      <c r="B528" t="s">
        <v>86</v>
      </c>
      <c r="C528" t="s">
        <v>136</v>
      </c>
      <c r="D528" t="s">
        <v>103</v>
      </c>
      <c r="E528" t="s">
        <v>2</v>
      </c>
      <c r="F528">
        <v>16.767733333333332</v>
      </c>
      <c r="G528">
        <v>8.6516942826774201</v>
      </c>
      <c r="H528">
        <v>8.2489313072419392</v>
      </c>
      <c r="I528">
        <v>6.1130130624315999</v>
      </c>
      <c r="J528">
        <v>10.884874541752099</v>
      </c>
    </row>
    <row r="529" spans="1:10" x14ac:dyDescent="0.25">
      <c r="A529" t="s">
        <v>822</v>
      </c>
      <c r="B529" t="s">
        <v>86</v>
      </c>
      <c r="C529" t="s">
        <v>136</v>
      </c>
      <c r="D529" t="s">
        <v>43</v>
      </c>
      <c r="E529" t="s">
        <v>2</v>
      </c>
      <c r="F529">
        <v>2.7426866666666663</v>
      </c>
      <c r="G529">
        <v>7.2484979826276899</v>
      </c>
      <c r="H529">
        <v>6.6517297723168296</v>
      </c>
      <c r="I529">
        <v>2.86323738869085</v>
      </c>
      <c r="J529">
        <v>13.0602100749171</v>
      </c>
    </row>
    <row r="530" spans="1:10" x14ac:dyDescent="0.25">
      <c r="A530" t="s">
        <v>823</v>
      </c>
      <c r="B530" t="s">
        <v>86</v>
      </c>
      <c r="C530" t="s">
        <v>136</v>
      </c>
      <c r="D530" t="s">
        <v>44</v>
      </c>
      <c r="E530" t="s">
        <v>2</v>
      </c>
      <c r="F530">
        <v>5.1086</v>
      </c>
      <c r="G530">
        <v>8.2088720821862093</v>
      </c>
      <c r="H530">
        <v>8.0425760437455995</v>
      </c>
      <c r="I530">
        <v>4.4854063969874103</v>
      </c>
      <c r="J530">
        <v>13.2625013988542</v>
      </c>
    </row>
    <row r="531" spans="1:10" x14ac:dyDescent="0.25">
      <c r="A531" t="s">
        <v>824</v>
      </c>
      <c r="B531" t="s">
        <v>86</v>
      </c>
      <c r="C531" t="s">
        <v>136</v>
      </c>
      <c r="D531" t="s">
        <v>45</v>
      </c>
      <c r="E531" t="s">
        <v>2</v>
      </c>
      <c r="F531">
        <v>8.9164466666666673</v>
      </c>
      <c r="G531">
        <v>9.5120939924754797</v>
      </c>
      <c r="H531">
        <v>9.1329194853696194</v>
      </c>
      <c r="I531">
        <v>5.98947155831614</v>
      </c>
      <c r="J531">
        <v>13.3311611769201</v>
      </c>
    </row>
    <row r="532" spans="1:10" x14ac:dyDescent="0.25">
      <c r="A532" t="s">
        <v>825</v>
      </c>
      <c r="B532" t="s">
        <v>86</v>
      </c>
      <c r="C532" t="s">
        <v>136</v>
      </c>
      <c r="D532" t="s">
        <v>18</v>
      </c>
      <c r="E532" t="s">
        <v>2</v>
      </c>
      <c r="F532">
        <v>20.898053333333333</v>
      </c>
      <c r="G532">
        <v>7.9960615409731099</v>
      </c>
      <c r="H532">
        <v>8.2021644605104704</v>
      </c>
      <c r="I532">
        <v>6.2948832911886603</v>
      </c>
      <c r="J532">
        <v>10.5044871970744</v>
      </c>
    </row>
    <row r="533" spans="1:10" x14ac:dyDescent="0.25">
      <c r="A533" t="s">
        <v>826</v>
      </c>
      <c r="B533" t="s">
        <v>86</v>
      </c>
      <c r="C533" t="s">
        <v>136</v>
      </c>
      <c r="D533" t="s">
        <v>46</v>
      </c>
      <c r="E533" t="s">
        <v>2</v>
      </c>
      <c r="F533">
        <v>7.873006666666666</v>
      </c>
      <c r="G533">
        <v>6.5676802224539399</v>
      </c>
      <c r="H533">
        <v>6.7546860596557403</v>
      </c>
      <c r="I533">
        <v>4.3034901540139598</v>
      </c>
      <c r="J533">
        <v>10.090480982397001</v>
      </c>
    </row>
    <row r="534" spans="1:10" x14ac:dyDescent="0.25">
      <c r="A534" t="s">
        <v>827</v>
      </c>
      <c r="B534" t="s">
        <v>86</v>
      </c>
      <c r="C534" t="s">
        <v>136</v>
      </c>
      <c r="D534" t="s">
        <v>47</v>
      </c>
      <c r="E534" t="s">
        <v>2</v>
      </c>
      <c r="F534">
        <v>4.8187066666666665</v>
      </c>
      <c r="G534">
        <v>6.7473138856476096</v>
      </c>
      <c r="H534">
        <v>6.8118791489246799</v>
      </c>
      <c r="I534">
        <v>3.7550598579555099</v>
      </c>
      <c r="J534">
        <v>11.349524514398199</v>
      </c>
    </row>
    <row r="535" spans="1:10" x14ac:dyDescent="0.25">
      <c r="A535" t="s">
        <v>828</v>
      </c>
      <c r="B535" t="s">
        <v>86</v>
      </c>
      <c r="C535" t="s">
        <v>136</v>
      </c>
      <c r="D535" t="s">
        <v>48</v>
      </c>
      <c r="E535" t="s">
        <v>2</v>
      </c>
      <c r="F535">
        <v>8.2063399999999991</v>
      </c>
      <c r="G535">
        <v>11.7128570612975</v>
      </c>
      <c r="H535">
        <v>11.829038046577701</v>
      </c>
      <c r="I535">
        <v>7.6158813142140902</v>
      </c>
      <c r="J535">
        <v>17.526120628443401</v>
      </c>
    </row>
    <row r="536" spans="1:10" x14ac:dyDescent="0.25">
      <c r="A536" t="s">
        <v>829</v>
      </c>
      <c r="B536" t="s">
        <v>86</v>
      </c>
      <c r="C536" t="s">
        <v>136</v>
      </c>
      <c r="D536" t="s">
        <v>104</v>
      </c>
      <c r="E536" t="s">
        <v>2</v>
      </c>
      <c r="F536">
        <v>18.767733333333332</v>
      </c>
      <c r="G536">
        <v>7.92322089472425</v>
      </c>
      <c r="H536">
        <v>9.0415285755693198</v>
      </c>
      <c r="I536">
        <v>6.8161715558631597</v>
      </c>
      <c r="J536">
        <v>11.756121264810201</v>
      </c>
    </row>
    <row r="537" spans="1:10" x14ac:dyDescent="0.25">
      <c r="A537" t="s">
        <v>830</v>
      </c>
      <c r="B537" t="s">
        <v>86</v>
      </c>
      <c r="C537" t="s">
        <v>136</v>
      </c>
      <c r="D537" t="s">
        <v>49</v>
      </c>
      <c r="E537" t="s">
        <v>2</v>
      </c>
      <c r="F537">
        <v>4.4636533333333333</v>
      </c>
      <c r="G537">
        <v>6.8865118383971398</v>
      </c>
      <c r="H537">
        <v>6.84793503131253</v>
      </c>
      <c r="I537">
        <v>3.6739307410232298</v>
      </c>
      <c r="J537">
        <v>11.6336831639852</v>
      </c>
    </row>
    <row r="538" spans="1:10" x14ac:dyDescent="0.25">
      <c r="A538" t="s">
        <v>831</v>
      </c>
      <c r="B538" t="s">
        <v>86</v>
      </c>
      <c r="C538" t="s">
        <v>136</v>
      </c>
      <c r="D538" t="s">
        <v>50</v>
      </c>
      <c r="E538" t="s">
        <v>2</v>
      </c>
      <c r="F538">
        <v>14.304079999999999</v>
      </c>
      <c r="G538">
        <v>8.3137798891037296</v>
      </c>
      <c r="H538">
        <v>10.375773215483299</v>
      </c>
      <c r="I538">
        <v>7.4704215962213301</v>
      </c>
      <c r="J538">
        <v>14.0247889600266</v>
      </c>
    </row>
    <row r="539" spans="1:10" x14ac:dyDescent="0.25">
      <c r="A539" t="s">
        <v>832</v>
      </c>
      <c r="B539" t="s">
        <v>86</v>
      </c>
      <c r="C539" t="s">
        <v>136</v>
      </c>
      <c r="D539" t="s">
        <v>105</v>
      </c>
      <c r="E539" t="s">
        <v>2</v>
      </c>
      <c r="F539">
        <v>18.521280000000001</v>
      </c>
      <c r="G539">
        <v>12.373201266629</v>
      </c>
      <c r="H539">
        <v>12.991011666158901</v>
      </c>
      <c r="I539">
        <v>9.7924321681692508</v>
      </c>
      <c r="J539">
        <v>16.8979746545902</v>
      </c>
    </row>
    <row r="540" spans="1:10" x14ac:dyDescent="0.25">
      <c r="A540" t="s">
        <v>833</v>
      </c>
      <c r="B540" t="s">
        <v>86</v>
      </c>
      <c r="C540" t="s">
        <v>136</v>
      </c>
      <c r="D540" t="s">
        <v>51</v>
      </c>
      <c r="E540" t="s">
        <v>2</v>
      </c>
      <c r="F540">
        <v>15.434399999999998</v>
      </c>
      <c r="G540">
        <v>12.8693283675426</v>
      </c>
      <c r="H540">
        <v>13.5505794555575</v>
      </c>
      <c r="I540">
        <v>9.9209683812328393</v>
      </c>
      <c r="J540">
        <v>18.0702915929966</v>
      </c>
    </row>
    <row r="541" spans="1:10" x14ac:dyDescent="0.25">
      <c r="A541" t="s">
        <v>834</v>
      </c>
      <c r="B541" t="s">
        <v>86</v>
      </c>
      <c r="C541" t="s">
        <v>136</v>
      </c>
      <c r="D541" t="s">
        <v>52</v>
      </c>
      <c r="E541" t="s">
        <v>2</v>
      </c>
      <c r="F541">
        <v>3.0868800000000003</v>
      </c>
      <c r="G541">
        <v>10.373626373626401</v>
      </c>
      <c r="H541">
        <v>10.7523222490307</v>
      </c>
      <c r="I541">
        <v>4.9529098208228701</v>
      </c>
      <c r="J541">
        <v>20.266796708498902</v>
      </c>
    </row>
    <row r="542" spans="1:10" x14ac:dyDescent="0.25">
      <c r="A542" t="s">
        <v>835</v>
      </c>
      <c r="B542" t="s">
        <v>86</v>
      </c>
      <c r="C542" t="s">
        <v>136</v>
      </c>
      <c r="D542" t="s">
        <v>106</v>
      </c>
      <c r="E542" t="s">
        <v>2</v>
      </c>
      <c r="F542">
        <v>24.31826666666667</v>
      </c>
      <c r="G542">
        <v>8.3158800631486596</v>
      </c>
      <c r="H542">
        <v>8.5357108482291792</v>
      </c>
      <c r="I542">
        <v>6.6839241198843</v>
      </c>
      <c r="J542">
        <v>10.7403143727198</v>
      </c>
    </row>
    <row r="543" spans="1:10" x14ac:dyDescent="0.25">
      <c r="A543" t="s">
        <v>836</v>
      </c>
      <c r="B543" t="s">
        <v>86</v>
      </c>
      <c r="C543" t="s">
        <v>136</v>
      </c>
      <c r="D543" t="s">
        <v>53</v>
      </c>
      <c r="E543" t="s">
        <v>2</v>
      </c>
      <c r="F543">
        <v>6.8295666666666675</v>
      </c>
      <c r="G543">
        <v>7.5589275898071602</v>
      </c>
      <c r="H543">
        <v>7.9065008745711198</v>
      </c>
      <c r="I543">
        <v>4.8500208333295998</v>
      </c>
      <c r="J543">
        <v>12.1626804107886</v>
      </c>
    </row>
    <row r="544" spans="1:10" x14ac:dyDescent="0.25">
      <c r="A544" t="s">
        <v>837</v>
      </c>
      <c r="B544" t="s">
        <v>86</v>
      </c>
      <c r="C544" t="s">
        <v>136</v>
      </c>
      <c r="D544" t="s">
        <v>54</v>
      </c>
      <c r="E544" t="s">
        <v>2</v>
      </c>
      <c r="F544">
        <v>4.1086</v>
      </c>
      <c r="G544">
        <v>11.5168560322918</v>
      </c>
      <c r="H544">
        <v>12.2580905906357</v>
      </c>
      <c r="I544">
        <v>6.3774769056020704</v>
      </c>
      <c r="J544">
        <v>21.282391639219199</v>
      </c>
    </row>
    <row r="545" spans="1:10" x14ac:dyDescent="0.25">
      <c r="A545" t="s">
        <v>838</v>
      </c>
      <c r="B545" t="s">
        <v>86</v>
      </c>
      <c r="C545" t="s">
        <v>136</v>
      </c>
      <c r="D545" t="s">
        <v>55</v>
      </c>
      <c r="E545" t="s">
        <v>2</v>
      </c>
      <c r="F545">
        <v>4.1303200000000002</v>
      </c>
      <c r="G545">
        <v>8.8315087239137906</v>
      </c>
      <c r="H545">
        <v>9.1856684788841996</v>
      </c>
      <c r="I545">
        <v>4.78513729585252</v>
      </c>
      <c r="J545">
        <v>15.9309455591261</v>
      </c>
    </row>
    <row r="546" spans="1:10" x14ac:dyDescent="0.25">
      <c r="A546" t="s">
        <v>839</v>
      </c>
      <c r="B546" t="s">
        <v>86</v>
      </c>
      <c r="C546" t="s">
        <v>136</v>
      </c>
      <c r="D546" t="s">
        <v>56</v>
      </c>
      <c r="E546" t="s">
        <v>2</v>
      </c>
      <c r="F546">
        <v>3.7861266666666666</v>
      </c>
      <c r="G546">
        <v>8.2084640178068096</v>
      </c>
      <c r="H546">
        <v>7.2173344879837504</v>
      </c>
      <c r="I546">
        <v>3.6380928700645399</v>
      </c>
      <c r="J546">
        <v>12.8103760760187</v>
      </c>
    </row>
    <row r="547" spans="1:10" x14ac:dyDescent="0.25">
      <c r="A547" t="s">
        <v>840</v>
      </c>
      <c r="B547" t="s">
        <v>86</v>
      </c>
      <c r="C547" t="s">
        <v>136</v>
      </c>
      <c r="D547" t="s">
        <v>57</v>
      </c>
      <c r="E547" t="s">
        <v>2</v>
      </c>
      <c r="F547">
        <v>5.4636533333333333</v>
      </c>
      <c r="G547">
        <v>7.4321937063571202</v>
      </c>
      <c r="H547">
        <v>8.0249752509887404</v>
      </c>
      <c r="I547">
        <v>4.5993434566969302</v>
      </c>
      <c r="J547">
        <v>12.987806116237</v>
      </c>
    </row>
    <row r="548" spans="1:10" x14ac:dyDescent="0.25">
      <c r="A548" t="s">
        <v>841</v>
      </c>
      <c r="B548" t="s">
        <v>86</v>
      </c>
      <c r="C548" t="s">
        <v>137</v>
      </c>
      <c r="D548" t="s">
        <v>5</v>
      </c>
      <c r="E548" t="s">
        <v>2</v>
      </c>
      <c r="F548">
        <v>131.32404</v>
      </c>
      <c r="G548">
        <v>8.44566512711733</v>
      </c>
      <c r="H548">
        <v>8.5585018813945908</v>
      </c>
      <c r="I548">
        <v>7.7316812221850997</v>
      </c>
      <c r="J548">
        <v>9.4494480279004591</v>
      </c>
    </row>
    <row r="549" spans="1:10" x14ac:dyDescent="0.25">
      <c r="A549" t="s">
        <v>842</v>
      </c>
      <c r="B549" t="s">
        <v>86</v>
      </c>
      <c r="C549" t="s">
        <v>137</v>
      </c>
      <c r="D549" t="s">
        <v>122</v>
      </c>
      <c r="E549" t="s">
        <v>2</v>
      </c>
      <c r="F549">
        <v>16.959886666666666</v>
      </c>
      <c r="G549">
        <v>5.5190118646531401</v>
      </c>
      <c r="H549">
        <v>5.1508818070998297</v>
      </c>
      <c r="I549">
        <v>3.8261615528569402</v>
      </c>
      <c r="J549">
        <v>6.7837536185018399</v>
      </c>
    </row>
    <row r="550" spans="1:10" x14ac:dyDescent="0.25">
      <c r="A550" t="s">
        <v>843</v>
      </c>
      <c r="B550" t="s">
        <v>86</v>
      </c>
      <c r="C550" t="s">
        <v>137</v>
      </c>
      <c r="D550" t="s">
        <v>123</v>
      </c>
      <c r="E550" t="s">
        <v>2</v>
      </c>
      <c r="F550">
        <v>20.626553333333334</v>
      </c>
      <c r="G550">
        <v>6.5804503826210503</v>
      </c>
      <c r="H550">
        <v>6.2372258451652103</v>
      </c>
      <c r="I550">
        <v>4.7729645622221897</v>
      </c>
      <c r="J550">
        <v>8.0069709122339301</v>
      </c>
    </row>
    <row r="551" spans="1:10" x14ac:dyDescent="0.25">
      <c r="A551" t="s">
        <v>844</v>
      </c>
      <c r="B551" t="s">
        <v>86</v>
      </c>
      <c r="C551" t="s">
        <v>137</v>
      </c>
      <c r="D551" t="s">
        <v>124</v>
      </c>
      <c r="E551" t="s">
        <v>2</v>
      </c>
      <c r="F551">
        <v>21.057626666666668</v>
      </c>
      <c r="G551">
        <v>6.6319891491032497</v>
      </c>
      <c r="H551">
        <v>6.5261864222763704</v>
      </c>
      <c r="I551">
        <v>5.0100175732629202</v>
      </c>
      <c r="J551">
        <v>8.3550705822351592</v>
      </c>
    </row>
    <row r="552" spans="1:10" x14ac:dyDescent="0.25">
      <c r="A552" t="s">
        <v>845</v>
      </c>
      <c r="B552" t="s">
        <v>86</v>
      </c>
      <c r="C552" t="s">
        <v>137</v>
      </c>
      <c r="D552" t="s">
        <v>125</v>
      </c>
      <c r="E552" t="s">
        <v>2</v>
      </c>
      <c r="F552">
        <v>33.242246666666666</v>
      </c>
      <c r="G552">
        <v>10.616862765137499</v>
      </c>
      <c r="H552">
        <v>11.182873816258599</v>
      </c>
      <c r="I552">
        <v>9.0910863907366206</v>
      </c>
      <c r="J552">
        <v>13.6107407276501</v>
      </c>
    </row>
    <row r="553" spans="1:10" x14ac:dyDescent="0.25">
      <c r="A553" t="s">
        <v>846</v>
      </c>
      <c r="B553" t="s">
        <v>86</v>
      </c>
      <c r="C553" t="s">
        <v>137</v>
      </c>
      <c r="D553" t="s">
        <v>126</v>
      </c>
      <c r="E553" t="s">
        <v>2</v>
      </c>
      <c r="F553">
        <v>39.43772666666667</v>
      </c>
      <c r="G553">
        <v>12.992039830496401</v>
      </c>
      <c r="H553">
        <v>14.609055852809099</v>
      </c>
      <c r="I553">
        <v>12.0862776095234</v>
      </c>
      <c r="J553">
        <v>17.501423262228101</v>
      </c>
    </row>
    <row r="554" spans="1:10" x14ac:dyDescent="0.25">
      <c r="A554" t="s">
        <v>847</v>
      </c>
      <c r="B554" t="s">
        <v>86</v>
      </c>
      <c r="C554" t="s">
        <v>137</v>
      </c>
      <c r="D554" t="s">
        <v>6</v>
      </c>
      <c r="E554" t="s">
        <v>2</v>
      </c>
      <c r="F554">
        <v>33.263966666666668</v>
      </c>
      <c r="G554">
        <v>9.5154724796492491</v>
      </c>
      <c r="H554">
        <v>9.3589617796410103</v>
      </c>
      <c r="I554">
        <v>7.6038256685016297</v>
      </c>
      <c r="J554">
        <v>11.395989117864</v>
      </c>
    </row>
    <row r="555" spans="1:10" x14ac:dyDescent="0.25">
      <c r="A555" t="s">
        <v>848</v>
      </c>
      <c r="B555" t="s">
        <v>86</v>
      </c>
      <c r="C555" t="s">
        <v>137</v>
      </c>
      <c r="D555" t="s">
        <v>37</v>
      </c>
      <c r="E555" t="s">
        <v>2</v>
      </c>
      <c r="F555">
        <v>2.3767733333333334</v>
      </c>
      <c r="G555">
        <v>6.6840274848374097</v>
      </c>
      <c r="H555">
        <v>5.7835929506532198</v>
      </c>
      <c r="I555">
        <v>2.2991376032812698</v>
      </c>
      <c r="J555">
        <v>11.9159797167632</v>
      </c>
    </row>
    <row r="556" spans="1:10" x14ac:dyDescent="0.25">
      <c r="A556" t="s">
        <v>849</v>
      </c>
      <c r="B556" t="s">
        <v>86</v>
      </c>
      <c r="C556" t="s">
        <v>137</v>
      </c>
      <c r="D556" t="s">
        <v>38</v>
      </c>
      <c r="E556" t="s">
        <v>2</v>
      </c>
      <c r="F556">
        <v>5.1086</v>
      </c>
      <c r="G556">
        <v>8.2707594670293201</v>
      </c>
      <c r="H556">
        <v>8.5119771879779904</v>
      </c>
      <c r="I556">
        <v>4.78506742999053</v>
      </c>
      <c r="J556">
        <v>13.9809856058503</v>
      </c>
    </row>
    <row r="557" spans="1:10" x14ac:dyDescent="0.25">
      <c r="A557" t="s">
        <v>850</v>
      </c>
      <c r="B557" t="s">
        <v>86</v>
      </c>
      <c r="C557" t="s">
        <v>137</v>
      </c>
      <c r="D557" t="s">
        <v>39</v>
      </c>
      <c r="E557" t="s">
        <v>2</v>
      </c>
      <c r="F557">
        <v>8.7861266666666662</v>
      </c>
      <c r="G557">
        <v>14.796108765942201</v>
      </c>
      <c r="H557">
        <v>14.2974001929277</v>
      </c>
      <c r="I557">
        <v>9.3054875279430593</v>
      </c>
      <c r="J557">
        <v>20.978789459184899</v>
      </c>
    </row>
    <row r="558" spans="1:10" x14ac:dyDescent="0.25">
      <c r="A558" t="s">
        <v>851</v>
      </c>
      <c r="B558" t="s">
        <v>86</v>
      </c>
      <c r="C558" t="s">
        <v>137</v>
      </c>
      <c r="D558" t="s">
        <v>40</v>
      </c>
      <c r="E558" t="s">
        <v>2</v>
      </c>
      <c r="F558">
        <v>6.0977400000000008</v>
      </c>
      <c r="G558">
        <v>12.6888213750624</v>
      </c>
      <c r="H558">
        <v>12.178188308644501</v>
      </c>
      <c r="I558">
        <v>7.2123659801077</v>
      </c>
      <c r="J558">
        <v>19.229615667495601</v>
      </c>
    </row>
    <row r="559" spans="1:10" x14ac:dyDescent="0.25">
      <c r="A559" t="s">
        <v>852</v>
      </c>
      <c r="B559" t="s">
        <v>86</v>
      </c>
      <c r="C559" t="s">
        <v>137</v>
      </c>
      <c r="D559" t="s">
        <v>41</v>
      </c>
      <c r="E559" t="s">
        <v>2</v>
      </c>
      <c r="F559">
        <v>6.1411799999999994</v>
      </c>
      <c r="G559">
        <v>7.9536257160988999</v>
      </c>
      <c r="H559">
        <v>7.9340173887204903</v>
      </c>
      <c r="I559">
        <v>4.71577320416079</v>
      </c>
      <c r="J559">
        <v>12.498155495925101</v>
      </c>
    </row>
    <row r="560" spans="1:10" x14ac:dyDescent="0.25">
      <c r="A560" t="s">
        <v>853</v>
      </c>
      <c r="B560" t="s">
        <v>86</v>
      </c>
      <c r="C560" t="s">
        <v>137</v>
      </c>
      <c r="D560" t="s">
        <v>42</v>
      </c>
      <c r="E560" t="s">
        <v>2</v>
      </c>
      <c r="F560">
        <v>4.7535466666666668</v>
      </c>
      <c r="G560">
        <v>7.0316657298107597</v>
      </c>
      <c r="H560">
        <v>7.0197490890283296</v>
      </c>
      <c r="I560">
        <v>3.8526021801337</v>
      </c>
      <c r="J560">
        <v>11.7340362084903</v>
      </c>
    </row>
    <row r="561" spans="1:10" x14ac:dyDescent="0.25">
      <c r="A561" t="s">
        <v>854</v>
      </c>
      <c r="B561" t="s">
        <v>86</v>
      </c>
      <c r="C561" t="s">
        <v>137</v>
      </c>
      <c r="D561" t="s">
        <v>102</v>
      </c>
      <c r="E561" t="s">
        <v>2</v>
      </c>
      <c r="F561">
        <v>4.0543000000000005</v>
      </c>
      <c r="G561">
        <v>6.0236232171156896</v>
      </c>
      <c r="H561">
        <v>5.6149721486119004</v>
      </c>
      <c r="I561">
        <v>2.86598764442923</v>
      </c>
      <c r="J561">
        <v>9.8457606468437007</v>
      </c>
    </row>
    <row r="562" spans="1:10" x14ac:dyDescent="0.25">
      <c r="A562" t="s">
        <v>855</v>
      </c>
      <c r="B562" t="s">
        <v>86</v>
      </c>
      <c r="C562" t="s">
        <v>137</v>
      </c>
      <c r="D562" t="s">
        <v>103</v>
      </c>
      <c r="E562" t="s">
        <v>2</v>
      </c>
      <c r="F562">
        <v>15.604833333333334</v>
      </c>
      <c r="G562">
        <v>8.0405509850059307</v>
      </c>
      <c r="H562">
        <v>7.7436418013938297</v>
      </c>
      <c r="I562">
        <v>5.6719335444855901</v>
      </c>
      <c r="J562">
        <v>10.320277380204001</v>
      </c>
    </row>
    <row r="563" spans="1:10" x14ac:dyDescent="0.25">
      <c r="A563" t="s">
        <v>856</v>
      </c>
      <c r="B563" t="s">
        <v>86</v>
      </c>
      <c r="C563" t="s">
        <v>137</v>
      </c>
      <c r="D563" t="s">
        <v>43</v>
      </c>
      <c r="E563" t="s">
        <v>2</v>
      </c>
      <c r="F563">
        <v>2.720966666666667</v>
      </c>
      <c r="G563">
        <v>7.2002293375672597</v>
      </c>
      <c r="H563">
        <v>6.8832994523355699</v>
      </c>
      <c r="I563">
        <v>2.95464198947196</v>
      </c>
      <c r="J563">
        <v>13.5430127991003</v>
      </c>
    </row>
    <row r="564" spans="1:10" x14ac:dyDescent="0.25">
      <c r="A564" t="s">
        <v>857</v>
      </c>
      <c r="B564" t="s">
        <v>86</v>
      </c>
      <c r="C564" t="s">
        <v>137</v>
      </c>
      <c r="D564" t="s">
        <v>44</v>
      </c>
      <c r="E564" t="s">
        <v>2</v>
      </c>
      <c r="F564">
        <v>6.7426866666666667</v>
      </c>
      <c r="G564">
        <v>10.800337442802901</v>
      </c>
      <c r="H564">
        <v>10.4206701455666</v>
      </c>
      <c r="I564">
        <v>6.3410471033211699</v>
      </c>
      <c r="J564">
        <v>16.113821940228998</v>
      </c>
    </row>
    <row r="565" spans="1:10" x14ac:dyDescent="0.25">
      <c r="A565" t="s">
        <v>858</v>
      </c>
      <c r="B565" t="s">
        <v>86</v>
      </c>
      <c r="C565" t="s">
        <v>137</v>
      </c>
      <c r="D565" t="s">
        <v>45</v>
      </c>
      <c r="E565" t="s">
        <v>2</v>
      </c>
      <c r="F565">
        <v>6.1411799999999994</v>
      </c>
      <c r="G565">
        <v>6.5431705905124504</v>
      </c>
      <c r="H565">
        <v>6.3390657902303698</v>
      </c>
      <c r="I565">
        <v>3.76882550543321</v>
      </c>
      <c r="J565">
        <v>9.9841998931045897</v>
      </c>
    </row>
    <row r="566" spans="1:10" x14ac:dyDescent="0.25">
      <c r="A566" t="s">
        <v>859</v>
      </c>
      <c r="B566" t="s">
        <v>86</v>
      </c>
      <c r="C566" t="s">
        <v>137</v>
      </c>
      <c r="D566" t="s">
        <v>18</v>
      </c>
      <c r="E566" t="s">
        <v>2</v>
      </c>
      <c r="F566">
        <v>20.680853333333335</v>
      </c>
      <c r="G566">
        <v>7.89295337446727</v>
      </c>
      <c r="H566">
        <v>8.06003152754006</v>
      </c>
      <c r="I566">
        <v>6.17636223185416</v>
      </c>
      <c r="J566">
        <v>10.336113006518699</v>
      </c>
    </row>
    <row r="567" spans="1:10" x14ac:dyDescent="0.25">
      <c r="A567" t="s">
        <v>860</v>
      </c>
      <c r="B567" t="s">
        <v>86</v>
      </c>
      <c r="C567" t="s">
        <v>137</v>
      </c>
      <c r="D567" t="s">
        <v>46</v>
      </c>
      <c r="E567" t="s">
        <v>2</v>
      </c>
      <c r="F567">
        <v>6.775266666666667</v>
      </c>
      <c r="G567">
        <v>5.6313358692972004</v>
      </c>
      <c r="H567">
        <v>5.7649220734038904</v>
      </c>
      <c r="I567">
        <v>3.5300017535677801</v>
      </c>
      <c r="J567">
        <v>8.8812436808724406</v>
      </c>
    </row>
    <row r="568" spans="1:10" x14ac:dyDescent="0.25">
      <c r="A568" t="s">
        <v>861</v>
      </c>
      <c r="B568" t="s">
        <v>86</v>
      </c>
      <c r="C568" t="s">
        <v>137</v>
      </c>
      <c r="D568" t="s">
        <v>47</v>
      </c>
      <c r="E568" t="s">
        <v>2</v>
      </c>
      <c r="F568">
        <v>7.4527933333333332</v>
      </c>
      <c r="G568">
        <v>10.4363806100777</v>
      </c>
      <c r="H568">
        <v>10.5549674965424</v>
      </c>
      <c r="I568">
        <v>6.6307698954654697</v>
      </c>
      <c r="J568">
        <v>15.941830427879999</v>
      </c>
    </row>
    <row r="569" spans="1:10" x14ac:dyDescent="0.25">
      <c r="A569" t="s">
        <v>862</v>
      </c>
      <c r="B569" t="s">
        <v>86</v>
      </c>
      <c r="C569" t="s">
        <v>137</v>
      </c>
      <c r="D569" t="s">
        <v>48</v>
      </c>
      <c r="E569" t="s">
        <v>2</v>
      </c>
      <c r="F569">
        <v>6.4527933333333332</v>
      </c>
      <c r="G569">
        <v>9.1800696150307797</v>
      </c>
      <c r="H569">
        <v>9.2362535981037404</v>
      </c>
      <c r="I569">
        <v>5.5803363549680904</v>
      </c>
      <c r="J569">
        <v>14.376488597527601</v>
      </c>
    </row>
    <row r="570" spans="1:10" x14ac:dyDescent="0.25">
      <c r="A570" t="s">
        <v>863</v>
      </c>
      <c r="B570" t="s">
        <v>86</v>
      </c>
      <c r="C570" t="s">
        <v>137</v>
      </c>
      <c r="D570" t="s">
        <v>104</v>
      </c>
      <c r="E570" t="s">
        <v>2</v>
      </c>
      <c r="F570">
        <v>14.883866666666668</v>
      </c>
      <c r="G570">
        <v>6.2325835890020098</v>
      </c>
      <c r="H570">
        <v>6.8893011102008499</v>
      </c>
      <c r="I570">
        <v>5.00426131393845</v>
      </c>
      <c r="J570">
        <v>9.2461560250889008</v>
      </c>
    </row>
    <row r="571" spans="1:10" x14ac:dyDescent="0.25">
      <c r="A571" t="s">
        <v>864</v>
      </c>
      <c r="B571" t="s">
        <v>86</v>
      </c>
      <c r="C571" t="s">
        <v>137</v>
      </c>
      <c r="D571" t="s">
        <v>49</v>
      </c>
      <c r="E571" t="s">
        <v>2</v>
      </c>
      <c r="F571">
        <v>2.720966666666667</v>
      </c>
      <c r="G571">
        <v>4.1935434154962099</v>
      </c>
      <c r="H571">
        <v>4.1672312711189203</v>
      </c>
      <c r="I571">
        <v>1.80179472141209</v>
      </c>
      <c r="J571">
        <v>8.1770309316689005</v>
      </c>
    </row>
    <row r="572" spans="1:10" x14ac:dyDescent="0.25">
      <c r="A572" t="s">
        <v>865</v>
      </c>
      <c r="B572" t="s">
        <v>86</v>
      </c>
      <c r="C572" t="s">
        <v>137</v>
      </c>
      <c r="D572" t="s">
        <v>50</v>
      </c>
      <c r="E572" t="s">
        <v>2</v>
      </c>
      <c r="F572">
        <v>12.1629</v>
      </c>
      <c r="G572">
        <v>6.9932805384768697</v>
      </c>
      <c r="H572">
        <v>8.2849501515942592</v>
      </c>
      <c r="I572">
        <v>5.7874945315937403</v>
      </c>
      <c r="J572">
        <v>11.483234316629099</v>
      </c>
    </row>
    <row r="573" spans="1:10" x14ac:dyDescent="0.25">
      <c r="A573" t="s">
        <v>866</v>
      </c>
      <c r="B573" t="s">
        <v>86</v>
      </c>
      <c r="C573" t="s">
        <v>137</v>
      </c>
      <c r="D573" t="s">
        <v>105</v>
      </c>
      <c r="E573" t="s">
        <v>2</v>
      </c>
      <c r="F573">
        <v>18.39096</v>
      </c>
      <c r="G573">
        <v>12.2787306631771</v>
      </c>
      <c r="H573">
        <v>12.7826660121678</v>
      </c>
      <c r="I573">
        <v>9.6250723997099694</v>
      </c>
      <c r="J573">
        <v>16.642319181097001</v>
      </c>
    </row>
    <row r="574" spans="1:10" x14ac:dyDescent="0.25">
      <c r="A574" t="s">
        <v>867</v>
      </c>
      <c r="B574" t="s">
        <v>86</v>
      </c>
      <c r="C574" t="s">
        <v>137</v>
      </c>
      <c r="D574" t="s">
        <v>51</v>
      </c>
      <c r="E574" t="s">
        <v>2</v>
      </c>
      <c r="F574">
        <v>14.992466666666667</v>
      </c>
      <c r="G574">
        <v>12.5089066450107</v>
      </c>
      <c r="H574">
        <v>13.0734756400209</v>
      </c>
      <c r="I574">
        <v>9.5248693062451508</v>
      </c>
      <c r="J574">
        <v>17.5066512307591</v>
      </c>
    </row>
    <row r="575" spans="1:10" x14ac:dyDescent="0.25">
      <c r="A575" t="s">
        <v>868</v>
      </c>
      <c r="B575" t="s">
        <v>86</v>
      </c>
      <c r="C575" t="s">
        <v>137</v>
      </c>
      <c r="D575" t="s">
        <v>52</v>
      </c>
      <c r="E575" t="s">
        <v>2</v>
      </c>
      <c r="F575">
        <v>3.3984933333333331</v>
      </c>
      <c r="G575">
        <v>11.356829371532999</v>
      </c>
      <c r="H575">
        <v>11.801816297349999</v>
      </c>
      <c r="I575">
        <v>5.6742113545754096</v>
      </c>
      <c r="J575">
        <v>21.620610039407399</v>
      </c>
    </row>
    <row r="576" spans="1:10" x14ac:dyDescent="0.25">
      <c r="A576" t="s">
        <v>869</v>
      </c>
      <c r="B576" t="s">
        <v>86</v>
      </c>
      <c r="C576" t="s">
        <v>137</v>
      </c>
      <c r="D576" t="s">
        <v>106</v>
      </c>
      <c r="E576" t="s">
        <v>2</v>
      </c>
      <c r="F576">
        <v>24.445260000000001</v>
      </c>
      <c r="G576">
        <v>8.3327307455007595</v>
      </c>
      <c r="H576">
        <v>8.4848585643041599</v>
      </c>
      <c r="I576">
        <v>6.6486921361185196</v>
      </c>
      <c r="J576">
        <v>10.6698667901644</v>
      </c>
    </row>
    <row r="577" spans="1:10" x14ac:dyDescent="0.25">
      <c r="A577" t="s">
        <v>870</v>
      </c>
      <c r="B577" t="s">
        <v>86</v>
      </c>
      <c r="C577" t="s">
        <v>137</v>
      </c>
      <c r="D577" t="s">
        <v>53</v>
      </c>
      <c r="E577" t="s">
        <v>2</v>
      </c>
      <c r="F577">
        <v>6.7969866666666663</v>
      </c>
      <c r="G577">
        <v>7.4895723908939296</v>
      </c>
      <c r="H577">
        <v>7.7458437000368798</v>
      </c>
      <c r="I577">
        <v>4.7468857655383498</v>
      </c>
      <c r="J577">
        <v>11.925273341366299</v>
      </c>
    </row>
    <row r="578" spans="1:10" x14ac:dyDescent="0.25">
      <c r="A578" t="s">
        <v>871</v>
      </c>
      <c r="B578" t="s">
        <v>86</v>
      </c>
      <c r="C578" t="s">
        <v>137</v>
      </c>
      <c r="D578" t="s">
        <v>54</v>
      </c>
      <c r="E578" t="s">
        <v>2</v>
      </c>
      <c r="F578">
        <v>3.720966666666667</v>
      </c>
      <c r="G578">
        <v>10.456265572603501</v>
      </c>
      <c r="H578">
        <v>11.288173416448201</v>
      </c>
      <c r="I578">
        <v>5.6498952990153501</v>
      </c>
      <c r="J578">
        <v>20.133559552614098</v>
      </c>
    </row>
    <row r="579" spans="1:10" x14ac:dyDescent="0.25">
      <c r="A579" t="s">
        <v>872</v>
      </c>
      <c r="B579" t="s">
        <v>86</v>
      </c>
      <c r="C579" t="s">
        <v>137</v>
      </c>
      <c r="D579" t="s">
        <v>55</v>
      </c>
      <c r="E579" t="s">
        <v>2</v>
      </c>
      <c r="F579">
        <v>3.7426866666666663</v>
      </c>
      <c r="G579">
        <v>8.0035783531021902</v>
      </c>
      <c r="H579">
        <v>8.0534364647661203</v>
      </c>
      <c r="I579">
        <v>4.0365686297168102</v>
      </c>
      <c r="J579">
        <v>14.3467845378507</v>
      </c>
    </row>
    <row r="580" spans="1:10" x14ac:dyDescent="0.25">
      <c r="A580" t="s">
        <v>873</v>
      </c>
      <c r="B580" t="s">
        <v>86</v>
      </c>
      <c r="C580" t="s">
        <v>137</v>
      </c>
      <c r="D580" t="s">
        <v>56</v>
      </c>
      <c r="E580" t="s">
        <v>2</v>
      </c>
      <c r="F580">
        <v>4.0977399999999999</v>
      </c>
      <c r="G580">
        <v>8.8446158384355797</v>
      </c>
      <c r="H580">
        <v>7.7870476639665398</v>
      </c>
      <c r="I580">
        <v>4.0432292300766903</v>
      </c>
      <c r="J580">
        <v>13.5355578809873</v>
      </c>
    </row>
    <row r="581" spans="1:10" x14ac:dyDescent="0.25">
      <c r="A581" t="s">
        <v>874</v>
      </c>
      <c r="B581" t="s">
        <v>86</v>
      </c>
      <c r="C581" t="s">
        <v>137</v>
      </c>
      <c r="D581" t="s">
        <v>57</v>
      </c>
      <c r="E581" t="s">
        <v>2</v>
      </c>
      <c r="F581">
        <v>6.0868799999999998</v>
      </c>
      <c r="G581">
        <v>8.2330048061749892</v>
      </c>
      <c r="H581">
        <v>8.8535557312042101</v>
      </c>
      <c r="I581">
        <v>5.2477216408978498</v>
      </c>
      <c r="J581">
        <v>13.9754314571133</v>
      </c>
    </row>
    <row r="582" spans="1:10" x14ac:dyDescent="0.25">
      <c r="A582" t="s">
        <v>875</v>
      </c>
      <c r="B582" t="s">
        <v>86</v>
      </c>
      <c r="C582" t="s">
        <v>138</v>
      </c>
      <c r="D582" t="s">
        <v>5</v>
      </c>
      <c r="E582" t="s">
        <v>2</v>
      </c>
      <c r="F582">
        <v>139.56051333333332</v>
      </c>
      <c r="G582">
        <v>8.9502181751951593</v>
      </c>
      <c r="H582">
        <v>9.0474599688894806</v>
      </c>
      <c r="I582">
        <v>8.1987676850854392</v>
      </c>
      <c r="J582">
        <v>9.9599223964092207</v>
      </c>
    </row>
    <row r="583" spans="1:10" x14ac:dyDescent="0.25">
      <c r="A583" t="s">
        <v>876</v>
      </c>
      <c r="B583" t="s">
        <v>86</v>
      </c>
      <c r="C583" t="s">
        <v>138</v>
      </c>
      <c r="D583" t="s">
        <v>122</v>
      </c>
      <c r="E583" t="s">
        <v>2</v>
      </c>
      <c r="F583">
        <v>17.485373333333332</v>
      </c>
      <c r="G583">
        <v>5.6800014726216901</v>
      </c>
      <c r="H583">
        <v>5.29191463870331</v>
      </c>
      <c r="I583">
        <v>3.9502447241098801</v>
      </c>
      <c r="J583">
        <v>6.9404052699849803</v>
      </c>
    </row>
    <row r="584" spans="1:10" x14ac:dyDescent="0.25">
      <c r="A584" t="s">
        <v>877</v>
      </c>
      <c r="B584" t="s">
        <v>86</v>
      </c>
      <c r="C584" t="s">
        <v>138</v>
      </c>
      <c r="D584" t="s">
        <v>123</v>
      </c>
      <c r="E584" t="s">
        <v>2</v>
      </c>
      <c r="F584">
        <v>22.474513333333334</v>
      </c>
      <c r="G584">
        <v>7.1595100102576703</v>
      </c>
      <c r="H584">
        <v>6.7762595382242203</v>
      </c>
      <c r="I584">
        <v>5.2452112999377398</v>
      </c>
      <c r="J584">
        <v>8.6119442297074293</v>
      </c>
    </row>
    <row r="585" spans="1:10" x14ac:dyDescent="0.25">
      <c r="A585" t="s">
        <v>878</v>
      </c>
      <c r="B585" t="s">
        <v>86</v>
      </c>
      <c r="C585" t="s">
        <v>138</v>
      </c>
      <c r="D585" t="s">
        <v>124</v>
      </c>
      <c r="E585" t="s">
        <v>2</v>
      </c>
      <c r="F585">
        <v>22.517953333333335</v>
      </c>
      <c r="G585">
        <v>7.0761403666813001</v>
      </c>
      <c r="H585">
        <v>6.9798874931528303</v>
      </c>
      <c r="I585">
        <v>5.4072341622770601</v>
      </c>
      <c r="J585">
        <v>8.8651227706962104</v>
      </c>
    </row>
    <row r="586" spans="1:10" x14ac:dyDescent="0.25">
      <c r="A586" t="s">
        <v>879</v>
      </c>
      <c r="B586" t="s">
        <v>86</v>
      </c>
      <c r="C586" t="s">
        <v>138</v>
      </c>
      <c r="D586" t="s">
        <v>125</v>
      </c>
      <c r="E586" t="s">
        <v>2</v>
      </c>
      <c r="F586">
        <v>33.31494</v>
      </c>
      <c r="G586">
        <v>10.5967369476847</v>
      </c>
      <c r="H586">
        <v>11.1905014065853</v>
      </c>
      <c r="I586">
        <v>9.1000836878476008</v>
      </c>
      <c r="J586">
        <v>13.616381287328201</v>
      </c>
    </row>
    <row r="587" spans="1:10" x14ac:dyDescent="0.25">
      <c r="A587" t="s">
        <v>880</v>
      </c>
      <c r="B587" t="s">
        <v>86</v>
      </c>
      <c r="C587" t="s">
        <v>138</v>
      </c>
      <c r="D587" t="s">
        <v>126</v>
      </c>
      <c r="E587" t="s">
        <v>2</v>
      </c>
      <c r="F587">
        <v>43.767733333333332</v>
      </c>
      <c r="G587">
        <v>14.353245197300399</v>
      </c>
      <c r="H587">
        <v>16.036856512998298</v>
      </c>
      <c r="I587">
        <v>13.4019689777917</v>
      </c>
      <c r="J587">
        <v>19.036742638130399</v>
      </c>
    </row>
    <row r="588" spans="1:10" x14ac:dyDescent="0.25">
      <c r="A588" t="s">
        <v>881</v>
      </c>
      <c r="B588" t="s">
        <v>86</v>
      </c>
      <c r="C588" t="s">
        <v>138</v>
      </c>
      <c r="D588" t="s">
        <v>6</v>
      </c>
      <c r="E588" t="s">
        <v>2</v>
      </c>
      <c r="F588">
        <v>36.271499999999996</v>
      </c>
      <c r="G588">
        <v>10.363246235252401</v>
      </c>
      <c r="H588">
        <v>10.2519380482379</v>
      </c>
      <c r="I588">
        <v>8.4034381692335405</v>
      </c>
      <c r="J588">
        <v>12.383744513386301</v>
      </c>
    </row>
    <row r="589" spans="1:10" x14ac:dyDescent="0.25">
      <c r="A589" t="s">
        <v>882</v>
      </c>
      <c r="B589" t="s">
        <v>86</v>
      </c>
      <c r="C589" t="s">
        <v>138</v>
      </c>
      <c r="D589" t="s">
        <v>37</v>
      </c>
      <c r="E589" t="s">
        <v>2</v>
      </c>
      <c r="F589">
        <v>2.6992466666666668</v>
      </c>
      <c r="G589">
        <v>7.5902555161876899</v>
      </c>
      <c r="H589">
        <v>7.1645150610754698</v>
      </c>
      <c r="I589">
        <v>3.0657243812591002</v>
      </c>
      <c r="J589">
        <v>14.1275895399021</v>
      </c>
    </row>
    <row r="590" spans="1:10" x14ac:dyDescent="0.25">
      <c r="A590" t="s">
        <v>883</v>
      </c>
      <c r="B590" t="s">
        <v>86</v>
      </c>
      <c r="C590" t="s">
        <v>138</v>
      </c>
      <c r="D590" t="s">
        <v>38</v>
      </c>
      <c r="E590" t="s">
        <v>2</v>
      </c>
      <c r="F590">
        <v>6.3767733333333334</v>
      </c>
      <c r="G590">
        <v>10.310673227731099</v>
      </c>
      <c r="H590">
        <v>10.934959238363099</v>
      </c>
      <c r="I590">
        <v>6.5602477046480896</v>
      </c>
      <c r="J590">
        <v>17.0984402903165</v>
      </c>
    </row>
    <row r="591" spans="1:10" x14ac:dyDescent="0.25">
      <c r="A591" t="s">
        <v>884</v>
      </c>
      <c r="B591" t="s">
        <v>86</v>
      </c>
      <c r="C591" t="s">
        <v>138</v>
      </c>
      <c r="D591" t="s">
        <v>39</v>
      </c>
      <c r="E591" t="s">
        <v>2</v>
      </c>
      <c r="F591">
        <v>8.0325800000000012</v>
      </c>
      <c r="G591">
        <v>13.5014203033342</v>
      </c>
      <c r="H591">
        <v>12.4460689489958</v>
      </c>
      <c r="I591">
        <v>7.8961292475582701</v>
      </c>
      <c r="J591">
        <v>18.618782787433101</v>
      </c>
    </row>
    <row r="592" spans="1:10" x14ac:dyDescent="0.25">
      <c r="A592" t="s">
        <v>885</v>
      </c>
      <c r="B592" t="s">
        <v>86</v>
      </c>
      <c r="C592" t="s">
        <v>138</v>
      </c>
      <c r="D592" t="s">
        <v>40</v>
      </c>
      <c r="E592" t="s">
        <v>2</v>
      </c>
      <c r="F592">
        <v>6.7209666666666665</v>
      </c>
      <c r="G592">
        <v>14.033882497059301</v>
      </c>
      <c r="H592">
        <v>13.450084470373699</v>
      </c>
      <c r="I592">
        <v>8.1793789750804802</v>
      </c>
      <c r="J592">
        <v>20.8094082319755</v>
      </c>
    </row>
    <row r="593" spans="1:10" x14ac:dyDescent="0.25">
      <c r="A593" t="s">
        <v>886</v>
      </c>
      <c r="B593" t="s">
        <v>86</v>
      </c>
      <c r="C593" t="s">
        <v>138</v>
      </c>
      <c r="D593" t="s">
        <v>41</v>
      </c>
      <c r="E593" t="s">
        <v>2</v>
      </c>
      <c r="F593">
        <v>7.0760199999999998</v>
      </c>
      <c r="G593">
        <v>9.1548795266455905</v>
      </c>
      <c r="H593">
        <v>9.0391219992363201</v>
      </c>
      <c r="I593">
        <v>5.59240759148227</v>
      </c>
      <c r="J593">
        <v>13.810546384971399</v>
      </c>
    </row>
    <row r="594" spans="1:10" x14ac:dyDescent="0.25">
      <c r="A594" t="s">
        <v>887</v>
      </c>
      <c r="B594" t="s">
        <v>86</v>
      </c>
      <c r="C594" t="s">
        <v>138</v>
      </c>
      <c r="D594" t="s">
        <v>42</v>
      </c>
      <c r="E594" t="s">
        <v>2</v>
      </c>
      <c r="F594">
        <v>5.3659133333333342</v>
      </c>
      <c r="G594">
        <v>7.9008863977697699</v>
      </c>
      <c r="H594">
        <v>7.9879657108926203</v>
      </c>
      <c r="I594">
        <v>4.5608323754020201</v>
      </c>
      <c r="J594">
        <v>12.969896891763799</v>
      </c>
    </row>
    <row r="595" spans="1:10" x14ac:dyDescent="0.25">
      <c r="A595" t="s">
        <v>888</v>
      </c>
      <c r="B595" t="s">
        <v>86</v>
      </c>
      <c r="C595" t="s">
        <v>138</v>
      </c>
      <c r="D595" t="s">
        <v>102</v>
      </c>
      <c r="E595" t="s">
        <v>2</v>
      </c>
      <c r="F595">
        <v>4.6992466666666663</v>
      </c>
      <c r="G595">
        <v>6.9836773717348599</v>
      </c>
      <c r="H595">
        <v>6.5334663992483799</v>
      </c>
      <c r="I595">
        <v>3.5301984196831699</v>
      </c>
      <c r="J595">
        <v>11.0142093191069</v>
      </c>
    </row>
    <row r="596" spans="1:10" x14ac:dyDescent="0.25">
      <c r="A596" t="s">
        <v>889</v>
      </c>
      <c r="B596" t="s">
        <v>86</v>
      </c>
      <c r="C596" t="s">
        <v>138</v>
      </c>
      <c r="D596" t="s">
        <v>103</v>
      </c>
      <c r="E596" t="s">
        <v>2</v>
      </c>
      <c r="F596">
        <v>13.796986666666667</v>
      </c>
      <c r="G596">
        <v>7.0918769993095099</v>
      </c>
      <c r="H596">
        <v>6.9503541038792802</v>
      </c>
      <c r="I596">
        <v>4.9850317844853196</v>
      </c>
      <c r="J596">
        <v>9.4290903218674202</v>
      </c>
    </row>
    <row r="597" spans="1:10" x14ac:dyDescent="0.25">
      <c r="A597" t="s">
        <v>890</v>
      </c>
      <c r="B597" t="s">
        <v>86</v>
      </c>
      <c r="C597" t="s">
        <v>138</v>
      </c>
      <c r="D597" t="s">
        <v>43</v>
      </c>
      <c r="E597" t="s">
        <v>2</v>
      </c>
      <c r="F597">
        <v>1.6883866666666665</v>
      </c>
      <c r="G597">
        <v>4.4544151401359597</v>
      </c>
      <c r="H597">
        <v>4.5875899747111202</v>
      </c>
      <c r="I597">
        <v>1.4776236918815899</v>
      </c>
      <c r="J597">
        <v>10.680256729713101</v>
      </c>
    </row>
    <row r="598" spans="1:10" x14ac:dyDescent="0.25">
      <c r="A598" t="s">
        <v>891</v>
      </c>
      <c r="B598" t="s">
        <v>86</v>
      </c>
      <c r="C598" t="s">
        <v>138</v>
      </c>
      <c r="D598" t="s">
        <v>44</v>
      </c>
      <c r="E598" t="s">
        <v>2</v>
      </c>
      <c r="F598">
        <v>6.7101066666666673</v>
      </c>
      <c r="G598">
        <v>10.7088132184978</v>
      </c>
      <c r="H598">
        <v>10.4108371231065</v>
      </c>
      <c r="I598">
        <v>6.3333354525627996</v>
      </c>
      <c r="J598">
        <v>16.105682744099401</v>
      </c>
    </row>
    <row r="599" spans="1:10" x14ac:dyDescent="0.25">
      <c r="A599" t="s">
        <v>892</v>
      </c>
      <c r="B599" t="s">
        <v>86</v>
      </c>
      <c r="C599" t="s">
        <v>138</v>
      </c>
      <c r="D599" t="s">
        <v>45</v>
      </c>
      <c r="E599" t="s">
        <v>2</v>
      </c>
      <c r="F599">
        <v>5.3984933333333336</v>
      </c>
      <c r="G599">
        <v>5.7441168438263697</v>
      </c>
      <c r="H599">
        <v>5.60663221648832</v>
      </c>
      <c r="I599">
        <v>3.2058340869079101</v>
      </c>
      <c r="J599">
        <v>9.0926150003038604</v>
      </c>
    </row>
    <row r="600" spans="1:10" x14ac:dyDescent="0.25">
      <c r="A600" t="s">
        <v>893</v>
      </c>
      <c r="B600" t="s">
        <v>86</v>
      </c>
      <c r="C600" t="s">
        <v>138</v>
      </c>
      <c r="D600" t="s">
        <v>18</v>
      </c>
      <c r="E600" t="s">
        <v>2</v>
      </c>
      <c r="F600">
        <v>24.528813333333332</v>
      </c>
      <c r="G600">
        <v>9.3368403689746593</v>
      </c>
      <c r="H600">
        <v>9.38793725847564</v>
      </c>
      <c r="I600">
        <v>7.3627045071833503</v>
      </c>
      <c r="J600">
        <v>11.7972114212038</v>
      </c>
    </row>
    <row r="601" spans="1:10" x14ac:dyDescent="0.25">
      <c r="A601" t="s">
        <v>894</v>
      </c>
      <c r="B601" t="s">
        <v>86</v>
      </c>
      <c r="C601" t="s">
        <v>138</v>
      </c>
      <c r="D601" t="s">
        <v>46</v>
      </c>
      <c r="E601" t="s">
        <v>2</v>
      </c>
      <c r="F601">
        <v>8.7101066666666664</v>
      </c>
      <c r="G601">
        <v>7.21604798488874</v>
      </c>
      <c r="H601">
        <v>7.32772651530835</v>
      </c>
      <c r="I601">
        <v>4.7855583671185196</v>
      </c>
      <c r="J601">
        <v>10.7346420184276</v>
      </c>
    </row>
    <row r="602" spans="1:10" x14ac:dyDescent="0.25">
      <c r="A602" t="s">
        <v>895</v>
      </c>
      <c r="B602" t="s">
        <v>86</v>
      </c>
      <c r="C602" t="s">
        <v>138</v>
      </c>
      <c r="D602" t="s">
        <v>47</v>
      </c>
      <c r="E602" t="s">
        <v>2</v>
      </c>
      <c r="F602">
        <v>8.7318266666666666</v>
      </c>
      <c r="G602">
        <v>12.2163886414617</v>
      </c>
      <c r="H602">
        <v>12.1769421462949</v>
      </c>
      <c r="I602">
        <v>7.9586403556992904</v>
      </c>
      <c r="J602">
        <v>17.828065190905502</v>
      </c>
    </row>
    <row r="603" spans="1:10" x14ac:dyDescent="0.25">
      <c r="A603" t="s">
        <v>896</v>
      </c>
      <c r="B603" t="s">
        <v>86</v>
      </c>
      <c r="C603" t="s">
        <v>138</v>
      </c>
      <c r="D603" t="s">
        <v>48</v>
      </c>
      <c r="E603" t="s">
        <v>2</v>
      </c>
      <c r="F603">
        <v>7.0868799999999998</v>
      </c>
      <c r="G603">
        <v>10.0481787633456</v>
      </c>
      <c r="H603">
        <v>9.8499151207290296</v>
      </c>
      <c r="I603">
        <v>6.1073926437817398</v>
      </c>
      <c r="J603">
        <v>15.0295320833108</v>
      </c>
    </row>
    <row r="604" spans="1:10" x14ac:dyDescent="0.25">
      <c r="A604" t="s">
        <v>897</v>
      </c>
      <c r="B604" t="s">
        <v>86</v>
      </c>
      <c r="C604" t="s">
        <v>138</v>
      </c>
      <c r="D604" t="s">
        <v>104</v>
      </c>
      <c r="E604" t="s">
        <v>2</v>
      </c>
      <c r="F604">
        <v>19.474513333333334</v>
      </c>
      <c r="G604">
        <v>8.0946947077316107</v>
      </c>
      <c r="H604">
        <v>8.9635949559679098</v>
      </c>
      <c r="I604">
        <v>6.7995134335887402</v>
      </c>
      <c r="J604">
        <v>11.5937713848146</v>
      </c>
    </row>
    <row r="605" spans="1:10" x14ac:dyDescent="0.25">
      <c r="A605" t="s">
        <v>898</v>
      </c>
      <c r="B605" t="s">
        <v>86</v>
      </c>
      <c r="C605" t="s">
        <v>138</v>
      </c>
      <c r="D605" t="s">
        <v>49</v>
      </c>
      <c r="E605" t="s">
        <v>2</v>
      </c>
      <c r="F605">
        <v>4.0325800000000003</v>
      </c>
      <c r="G605">
        <v>6.2080442546902601</v>
      </c>
      <c r="H605">
        <v>5.9902713782107799</v>
      </c>
      <c r="I605">
        <v>3.0897543284069902</v>
      </c>
      <c r="J605">
        <v>10.4595232780889</v>
      </c>
    </row>
    <row r="606" spans="1:10" x14ac:dyDescent="0.25">
      <c r="A606" t="s">
        <v>899</v>
      </c>
      <c r="B606" t="s">
        <v>86</v>
      </c>
      <c r="C606" t="s">
        <v>138</v>
      </c>
      <c r="D606" t="s">
        <v>50</v>
      </c>
      <c r="E606" t="s">
        <v>2</v>
      </c>
      <c r="F606">
        <v>15.441933333333333</v>
      </c>
      <c r="G606">
        <v>8.7924931530768902</v>
      </c>
      <c r="H606">
        <v>10.4246961650749</v>
      </c>
      <c r="I606">
        <v>7.6081460859426597</v>
      </c>
      <c r="J606">
        <v>13.931768426848601</v>
      </c>
    </row>
    <row r="607" spans="1:10" x14ac:dyDescent="0.25">
      <c r="A607" t="s">
        <v>900</v>
      </c>
      <c r="B607" t="s">
        <v>86</v>
      </c>
      <c r="C607" t="s">
        <v>138</v>
      </c>
      <c r="D607" t="s">
        <v>105</v>
      </c>
      <c r="E607" t="s">
        <v>2</v>
      </c>
      <c r="F607">
        <v>17.927306666666667</v>
      </c>
      <c r="G607">
        <v>11.9528393091692</v>
      </c>
      <c r="H607">
        <v>12.508259680835399</v>
      </c>
      <c r="I607">
        <v>9.3808914423361092</v>
      </c>
      <c r="J607">
        <v>16.3409261057298</v>
      </c>
    </row>
    <row r="608" spans="1:10" x14ac:dyDescent="0.25">
      <c r="A608" t="s">
        <v>901</v>
      </c>
      <c r="B608" t="s">
        <v>86</v>
      </c>
      <c r="C608" t="s">
        <v>138</v>
      </c>
      <c r="D608" t="s">
        <v>51</v>
      </c>
      <c r="E608" t="s">
        <v>2</v>
      </c>
      <c r="F608">
        <v>13.883866666666668</v>
      </c>
      <c r="G608">
        <v>11.573714644563101</v>
      </c>
      <c r="H608">
        <v>12.0914860775514</v>
      </c>
      <c r="I608">
        <v>8.6920606367566702</v>
      </c>
      <c r="J608">
        <v>16.375819036536299</v>
      </c>
    </row>
    <row r="609" spans="1:10" x14ac:dyDescent="0.25">
      <c r="A609" t="s">
        <v>902</v>
      </c>
      <c r="B609" t="s">
        <v>86</v>
      </c>
      <c r="C609" t="s">
        <v>138</v>
      </c>
      <c r="D609" t="s">
        <v>52</v>
      </c>
      <c r="E609" t="s">
        <v>2</v>
      </c>
      <c r="F609">
        <v>4.0434399999999995</v>
      </c>
      <c r="G609">
        <v>13.467658487842799</v>
      </c>
      <c r="H609">
        <v>14.5371899447603</v>
      </c>
      <c r="I609">
        <v>7.4933848455806</v>
      </c>
      <c r="J609">
        <v>25.384224661687998</v>
      </c>
    </row>
    <row r="610" spans="1:10" x14ac:dyDescent="0.25">
      <c r="A610" t="s">
        <v>903</v>
      </c>
      <c r="B610" t="s">
        <v>86</v>
      </c>
      <c r="C610" t="s">
        <v>138</v>
      </c>
      <c r="D610" t="s">
        <v>106</v>
      </c>
      <c r="E610" t="s">
        <v>2</v>
      </c>
      <c r="F610">
        <v>22.862146666666664</v>
      </c>
      <c r="G610">
        <v>7.7713942552829902</v>
      </c>
      <c r="H610">
        <v>7.8631336898476496</v>
      </c>
      <c r="I610">
        <v>6.1077521310028597</v>
      </c>
      <c r="J610">
        <v>9.9645132987209806</v>
      </c>
    </row>
    <row r="611" spans="1:10" x14ac:dyDescent="0.25">
      <c r="A611" t="s">
        <v>904</v>
      </c>
      <c r="B611" t="s">
        <v>86</v>
      </c>
      <c r="C611" t="s">
        <v>138</v>
      </c>
      <c r="D611" t="s">
        <v>53</v>
      </c>
      <c r="E611" t="s">
        <v>2</v>
      </c>
      <c r="F611">
        <v>6.3876333333333335</v>
      </c>
      <c r="G611">
        <v>7.0144183782161296</v>
      </c>
      <c r="H611">
        <v>7.3074744219789496</v>
      </c>
      <c r="I611">
        <v>4.4034288805680699</v>
      </c>
      <c r="J611">
        <v>11.3977440944245</v>
      </c>
    </row>
    <row r="612" spans="1:10" x14ac:dyDescent="0.25">
      <c r="A612" t="s">
        <v>905</v>
      </c>
      <c r="B612" t="s">
        <v>86</v>
      </c>
      <c r="C612" t="s">
        <v>138</v>
      </c>
      <c r="D612" t="s">
        <v>54</v>
      </c>
      <c r="E612" t="s">
        <v>2</v>
      </c>
      <c r="F612">
        <v>2.6775266666666666</v>
      </c>
      <c r="G612">
        <v>7.53376914491517</v>
      </c>
      <c r="H612">
        <v>7.8330354679137697</v>
      </c>
      <c r="I612">
        <v>3.3649713939781898</v>
      </c>
      <c r="J612">
        <v>15.439976362362801</v>
      </c>
    </row>
    <row r="613" spans="1:10" x14ac:dyDescent="0.25">
      <c r="A613" t="s">
        <v>906</v>
      </c>
      <c r="B613" t="s">
        <v>86</v>
      </c>
      <c r="C613" t="s">
        <v>138</v>
      </c>
      <c r="D613" t="s">
        <v>55</v>
      </c>
      <c r="E613" t="s">
        <v>2</v>
      </c>
      <c r="F613">
        <v>4.3876333333333335</v>
      </c>
      <c r="G613">
        <v>9.3784912220702203</v>
      </c>
      <c r="H613">
        <v>9.4504169349011793</v>
      </c>
      <c r="I613">
        <v>5.0368096502613398</v>
      </c>
      <c r="J613">
        <v>16.129159632073701</v>
      </c>
    </row>
    <row r="614" spans="1:10" x14ac:dyDescent="0.25">
      <c r="A614" t="s">
        <v>907</v>
      </c>
      <c r="B614" t="s">
        <v>86</v>
      </c>
      <c r="C614" t="s">
        <v>138</v>
      </c>
      <c r="D614" t="s">
        <v>56</v>
      </c>
      <c r="E614" t="s">
        <v>2</v>
      </c>
      <c r="F614">
        <v>3.6992466666666668</v>
      </c>
      <c r="G614">
        <v>7.9545138515571798</v>
      </c>
      <c r="H614">
        <v>7.1658608243013502</v>
      </c>
      <c r="I614">
        <v>3.5340212573888898</v>
      </c>
      <c r="J614">
        <v>12.871156416518</v>
      </c>
    </row>
    <row r="615" spans="1:10" x14ac:dyDescent="0.25">
      <c r="A615" t="s">
        <v>908</v>
      </c>
      <c r="B615" t="s">
        <v>86</v>
      </c>
      <c r="C615" t="s">
        <v>138</v>
      </c>
      <c r="D615" t="s">
        <v>57</v>
      </c>
      <c r="E615" t="s">
        <v>2</v>
      </c>
      <c r="F615">
        <v>5.7101066666666673</v>
      </c>
      <c r="G615">
        <v>7.6862731021362301</v>
      </c>
      <c r="H615">
        <v>8.0811580787470305</v>
      </c>
      <c r="I615">
        <v>4.7012621209242003</v>
      </c>
      <c r="J615">
        <v>12.937804703484201</v>
      </c>
    </row>
    <row r="616" spans="1:10" x14ac:dyDescent="0.25">
      <c r="A616" t="s">
        <v>909</v>
      </c>
      <c r="B616" t="s">
        <v>86</v>
      </c>
      <c r="C616" t="s">
        <v>297</v>
      </c>
      <c r="D616" t="s">
        <v>5</v>
      </c>
      <c r="E616" t="s">
        <v>101</v>
      </c>
      <c r="F616">
        <v>294.46309333333301</v>
      </c>
      <c r="G616">
        <v>10.018001548874</v>
      </c>
      <c r="H616">
        <v>10.552223588976201</v>
      </c>
      <c r="I616">
        <v>9.8663024701989794</v>
      </c>
      <c r="J616">
        <v>11.2731824384998</v>
      </c>
    </row>
    <row r="617" spans="1:10" x14ac:dyDescent="0.25">
      <c r="A617" t="s">
        <v>910</v>
      </c>
      <c r="B617" t="s">
        <v>86</v>
      </c>
      <c r="C617" t="s">
        <v>297</v>
      </c>
      <c r="D617" t="s">
        <v>122</v>
      </c>
      <c r="E617" t="s">
        <v>101</v>
      </c>
      <c r="F617">
        <v>35.21297666666667</v>
      </c>
      <c r="G617">
        <v>6.0332144268616696</v>
      </c>
      <c r="H617">
        <v>6.1987884383417597</v>
      </c>
      <c r="I617">
        <v>5.0687147597853404</v>
      </c>
      <c r="J617">
        <v>7.50485454487883</v>
      </c>
    </row>
    <row r="618" spans="1:10" x14ac:dyDescent="0.25">
      <c r="A618" t="s">
        <v>911</v>
      </c>
      <c r="B618" t="s">
        <v>86</v>
      </c>
      <c r="C618" t="s">
        <v>297</v>
      </c>
      <c r="D618" t="s">
        <v>123</v>
      </c>
      <c r="E618" t="s">
        <v>101</v>
      </c>
      <c r="F618">
        <v>45.407426666666673</v>
      </c>
      <c r="G618">
        <v>7.6524125874518703</v>
      </c>
      <c r="H618">
        <v>7.7499108149059097</v>
      </c>
      <c r="I618">
        <v>6.4998808130036396</v>
      </c>
      <c r="J618">
        <v>9.1697211936532401</v>
      </c>
    </row>
    <row r="619" spans="1:10" x14ac:dyDescent="0.25">
      <c r="A619" t="s">
        <v>912</v>
      </c>
      <c r="B619" t="s">
        <v>86</v>
      </c>
      <c r="C619" t="s">
        <v>297</v>
      </c>
      <c r="D619" t="s">
        <v>124</v>
      </c>
      <c r="E619" t="s">
        <v>101</v>
      </c>
      <c r="F619">
        <v>56.731166666666667</v>
      </c>
      <c r="G619">
        <v>9.4178370242482607</v>
      </c>
      <c r="H619">
        <v>9.6185148336409796</v>
      </c>
      <c r="I619">
        <v>8.2250213871559392</v>
      </c>
      <c r="J619">
        <v>11.1800665684211</v>
      </c>
    </row>
    <row r="620" spans="1:10" x14ac:dyDescent="0.25">
      <c r="A620" t="s">
        <v>913</v>
      </c>
      <c r="B620" t="s">
        <v>86</v>
      </c>
      <c r="C620" t="s">
        <v>297</v>
      </c>
      <c r="D620" t="s">
        <v>125</v>
      </c>
      <c r="E620" t="s">
        <v>101</v>
      </c>
      <c r="F620">
        <v>70.496713333333332</v>
      </c>
      <c r="G620">
        <v>11.937453856626499</v>
      </c>
      <c r="H620">
        <v>12.969034913422099</v>
      </c>
      <c r="I620">
        <v>11.275838862840899</v>
      </c>
      <c r="J620">
        <v>14.8442174210325</v>
      </c>
    </row>
    <row r="621" spans="1:10" x14ac:dyDescent="0.25">
      <c r="A621" t="s">
        <v>914</v>
      </c>
      <c r="B621" t="s">
        <v>86</v>
      </c>
      <c r="C621" t="s">
        <v>297</v>
      </c>
      <c r="D621" t="s">
        <v>126</v>
      </c>
      <c r="E621" t="s">
        <v>101</v>
      </c>
      <c r="F621">
        <v>86.614809999999991</v>
      </c>
      <c r="G621">
        <v>15.212047075518599</v>
      </c>
      <c r="H621">
        <v>17.337439173541998</v>
      </c>
      <c r="I621">
        <v>15.2852937523795</v>
      </c>
      <c r="J621">
        <v>19.5874644505564</v>
      </c>
    </row>
    <row r="622" spans="1:10" x14ac:dyDescent="0.25">
      <c r="A622" t="s">
        <v>915</v>
      </c>
      <c r="B622" t="s">
        <v>86</v>
      </c>
      <c r="C622" t="s">
        <v>297</v>
      </c>
      <c r="D622" t="s">
        <v>6</v>
      </c>
      <c r="E622" t="s">
        <v>101</v>
      </c>
      <c r="F622">
        <v>85.271646666666669</v>
      </c>
      <c r="G622">
        <v>12.735468698115801</v>
      </c>
      <c r="H622">
        <v>13.049361873192399</v>
      </c>
      <c r="I622">
        <v>11.4960192201548</v>
      </c>
      <c r="J622">
        <v>14.7537229545564</v>
      </c>
    </row>
    <row r="623" spans="1:10" x14ac:dyDescent="0.25">
      <c r="A623" t="s">
        <v>916</v>
      </c>
      <c r="B623" t="s">
        <v>86</v>
      </c>
      <c r="C623" t="s">
        <v>297</v>
      </c>
      <c r="D623" t="s">
        <v>37</v>
      </c>
      <c r="E623" t="s">
        <v>101</v>
      </c>
      <c r="F623">
        <v>9.5110933333333332</v>
      </c>
      <c r="G623">
        <v>13.9341706873987</v>
      </c>
      <c r="H623">
        <v>13.567736646390401</v>
      </c>
      <c r="I623">
        <v>9.03478457630351</v>
      </c>
      <c r="J623">
        <v>19.565764660909402</v>
      </c>
    </row>
    <row r="624" spans="1:10" x14ac:dyDescent="0.25">
      <c r="A624" t="s">
        <v>917</v>
      </c>
      <c r="B624" t="s">
        <v>86</v>
      </c>
      <c r="C624" t="s">
        <v>297</v>
      </c>
      <c r="D624" t="s">
        <v>38</v>
      </c>
      <c r="E624" t="s">
        <v>101</v>
      </c>
      <c r="F624">
        <v>13.246119999999999</v>
      </c>
      <c r="G624">
        <v>11.222767286006</v>
      </c>
      <c r="H624">
        <v>11.5731433390715</v>
      </c>
      <c r="I624">
        <v>8.2476060744952608</v>
      </c>
      <c r="J624">
        <v>15.787708406127299</v>
      </c>
    </row>
    <row r="625" spans="1:10" x14ac:dyDescent="0.25">
      <c r="A625" t="s">
        <v>918</v>
      </c>
      <c r="B625" t="s">
        <v>86</v>
      </c>
      <c r="C625" t="s">
        <v>297</v>
      </c>
      <c r="D625" t="s">
        <v>39</v>
      </c>
      <c r="E625" t="s">
        <v>101</v>
      </c>
      <c r="F625">
        <v>14.965256666666667</v>
      </c>
      <c r="G625">
        <v>13.436054515418499</v>
      </c>
      <c r="H625">
        <v>13.811387479818899</v>
      </c>
      <c r="I625">
        <v>10.055713596877</v>
      </c>
      <c r="J625">
        <v>18.5042044823543</v>
      </c>
    </row>
    <row r="626" spans="1:10" x14ac:dyDescent="0.25">
      <c r="A626" t="s">
        <v>919</v>
      </c>
      <c r="B626" t="s">
        <v>86</v>
      </c>
      <c r="C626" t="s">
        <v>297</v>
      </c>
      <c r="D626" t="s">
        <v>40</v>
      </c>
      <c r="E626" t="s">
        <v>101</v>
      </c>
      <c r="F626">
        <v>11.201880000000001</v>
      </c>
      <c r="G626">
        <v>11.9440005686665</v>
      </c>
      <c r="H626">
        <v>12.1740996802995</v>
      </c>
      <c r="I626">
        <v>8.4057422446998</v>
      </c>
      <c r="J626">
        <v>17.050846393316601</v>
      </c>
    </row>
    <row r="627" spans="1:10" x14ac:dyDescent="0.25">
      <c r="A627" t="s">
        <v>920</v>
      </c>
      <c r="B627" t="s">
        <v>86</v>
      </c>
      <c r="C627" t="s">
        <v>297</v>
      </c>
      <c r="D627" t="s">
        <v>41</v>
      </c>
      <c r="E627" t="s">
        <v>101</v>
      </c>
      <c r="F627">
        <v>19.016126666666668</v>
      </c>
      <c r="G627">
        <v>12.739586962153099</v>
      </c>
      <c r="H627">
        <v>13.1227911805852</v>
      </c>
      <c r="I627">
        <v>9.9219201674203905</v>
      </c>
      <c r="J627">
        <v>17.0222369600848</v>
      </c>
    </row>
    <row r="628" spans="1:10" x14ac:dyDescent="0.25">
      <c r="A628" t="s">
        <v>921</v>
      </c>
      <c r="B628" t="s">
        <v>86</v>
      </c>
      <c r="C628" t="s">
        <v>297</v>
      </c>
      <c r="D628" t="s">
        <v>42</v>
      </c>
      <c r="E628" t="s">
        <v>101</v>
      </c>
      <c r="F628">
        <v>17.33117</v>
      </c>
      <c r="G628">
        <v>13.451908598394899</v>
      </c>
      <c r="H628">
        <v>14.037173240014299</v>
      </c>
      <c r="I628">
        <v>10.465982637680501</v>
      </c>
      <c r="J628">
        <v>18.429092010146</v>
      </c>
    </row>
    <row r="629" spans="1:10" x14ac:dyDescent="0.25">
      <c r="A629" t="s">
        <v>922</v>
      </c>
      <c r="B629" t="s">
        <v>86</v>
      </c>
      <c r="C629" t="s">
        <v>297</v>
      </c>
      <c r="D629" t="s">
        <v>102</v>
      </c>
      <c r="E629" t="s">
        <v>101</v>
      </c>
      <c r="F629">
        <v>7.4551933333333338</v>
      </c>
      <c r="G629">
        <v>5.8091208494369004</v>
      </c>
      <c r="H629">
        <v>5.6122357645765</v>
      </c>
      <c r="I629">
        <v>3.52499322274344</v>
      </c>
      <c r="J629">
        <v>8.4773079860753207</v>
      </c>
    </row>
    <row r="630" spans="1:10" x14ac:dyDescent="0.25">
      <c r="A630" t="s">
        <v>923</v>
      </c>
      <c r="B630" t="s">
        <v>86</v>
      </c>
      <c r="C630" t="s">
        <v>297</v>
      </c>
      <c r="D630" t="s">
        <v>103</v>
      </c>
      <c r="E630" t="s">
        <v>101</v>
      </c>
      <c r="F630">
        <v>36.604610000000001</v>
      </c>
      <c r="G630">
        <v>9.9755937592260295</v>
      </c>
      <c r="H630">
        <v>9.96484201771821</v>
      </c>
      <c r="I630">
        <v>8.17936597256735</v>
      </c>
      <c r="J630">
        <v>12.0226180606999</v>
      </c>
    </row>
    <row r="631" spans="1:10" x14ac:dyDescent="0.25">
      <c r="A631" t="s">
        <v>924</v>
      </c>
      <c r="B631" t="s">
        <v>86</v>
      </c>
      <c r="C631" t="s">
        <v>297</v>
      </c>
      <c r="D631" t="s">
        <v>43</v>
      </c>
      <c r="E631" t="s">
        <v>101</v>
      </c>
      <c r="F631">
        <v>7.11843</v>
      </c>
      <c r="G631">
        <v>9.4135883556088409</v>
      </c>
      <c r="H631">
        <v>9.2967623111817801</v>
      </c>
      <c r="I631">
        <v>5.7591873150897896</v>
      </c>
      <c r="J631">
        <v>14.189164413862001</v>
      </c>
    </row>
    <row r="632" spans="1:10" x14ac:dyDescent="0.25">
      <c r="A632" t="s">
        <v>925</v>
      </c>
      <c r="B632" t="s">
        <v>86</v>
      </c>
      <c r="C632" t="s">
        <v>297</v>
      </c>
      <c r="D632" t="s">
        <v>44</v>
      </c>
      <c r="E632" t="s">
        <v>101</v>
      </c>
      <c r="F632">
        <v>11.1693</v>
      </c>
      <c r="G632">
        <v>9.6921795320504103</v>
      </c>
      <c r="H632">
        <v>9.5414732447776398</v>
      </c>
      <c r="I632">
        <v>6.5727756600020797</v>
      </c>
      <c r="J632">
        <v>13.384814202077999</v>
      </c>
    </row>
    <row r="633" spans="1:10" x14ac:dyDescent="0.25">
      <c r="A633" t="s">
        <v>926</v>
      </c>
      <c r="B633" t="s">
        <v>86</v>
      </c>
      <c r="C633" t="s">
        <v>297</v>
      </c>
      <c r="D633" t="s">
        <v>45</v>
      </c>
      <c r="E633" t="s">
        <v>101</v>
      </c>
      <c r="F633">
        <v>18.316880000000001</v>
      </c>
      <c r="G633">
        <v>10.402432190940599</v>
      </c>
      <c r="H633">
        <v>10.505629831532</v>
      </c>
      <c r="I633">
        <v>7.9012848721142399</v>
      </c>
      <c r="J633">
        <v>13.6903273830053</v>
      </c>
    </row>
    <row r="634" spans="1:10" x14ac:dyDescent="0.25">
      <c r="A634" t="s">
        <v>927</v>
      </c>
      <c r="B634" t="s">
        <v>86</v>
      </c>
      <c r="C634" t="s">
        <v>297</v>
      </c>
      <c r="D634" t="s">
        <v>18</v>
      </c>
      <c r="E634" t="s">
        <v>101</v>
      </c>
      <c r="F634">
        <v>48.827409999999993</v>
      </c>
      <c r="G634">
        <v>9.8953819776816907</v>
      </c>
      <c r="H634">
        <v>10.3390500911568</v>
      </c>
      <c r="I634">
        <v>8.72934072502653</v>
      </c>
      <c r="J634">
        <v>12.159060121503799</v>
      </c>
    </row>
    <row r="635" spans="1:10" x14ac:dyDescent="0.25">
      <c r="A635" t="s">
        <v>928</v>
      </c>
      <c r="B635" t="s">
        <v>86</v>
      </c>
      <c r="C635" t="s">
        <v>297</v>
      </c>
      <c r="D635" t="s">
        <v>46</v>
      </c>
      <c r="E635" t="s">
        <v>101</v>
      </c>
      <c r="F635">
        <v>24.092146666666665</v>
      </c>
      <c r="G635">
        <v>10.6401386171555</v>
      </c>
      <c r="H635">
        <v>11.3398186243263</v>
      </c>
      <c r="I635">
        <v>8.8730423796190596</v>
      </c>
      <c r="J635">
        <v>14.2790015678977</v>
      </c>
    </row>
    <row r="636" spans="1:10" x14ac:dyDescent="0.25">
      <c r="A636" t="s">
        <v>929</v>
      </c>
      <c r="B636" t="s">
        <v>86</v>
      </c>
      <c r="C636" t="s">
        <v>297</v>
      </c>
      <c r="D636" t="s">
        <v>47</v>
      </c>
      <c r="E636" t="s">
        <v>101</v>
      </c>
      <c r="F636">
        <v>12.520123333333332</v>
      </c>
      <c r="G636">
        <v>9.19902867443205</v>
      </c>
      <c r="H636">
        <v>9.4593333291729707</v>
      </c>
      <c r="I636">
        <v>6.6731572738725102</v>
      </c>
      <c r="J636">
        <v>13.014576634264801</v>
      </c>
    </row>
    <row r="637" spans="1:10" x14ac:dyDescent="0.25">
      <c r="A637" t="s">
        <v>930</v>
      </c>
      <c r="B637" t="s">
        <v>86</v>
      </c>
      <c r="C637" t="s">
        <v>297</v>
      </c>
      <c r="D637" t="s">
        <v>48</v>
      </c>
      <c r="E637" t="s">
        <v>101</v>
      </c>
      <c r="F637">
        <v>12.21514</v>
      </c>
      <c r="G637">
        <v>9.3311825218985494</v>
      </c>
      <c r="H637">
        <v>9.5662988470704509</v>
      </c>
      <c r="I637">
        <v>6.71073089628951</v>
      </c>
      <c r="J637">
        <v>13.2212331127913</v>
      </c>
    </row>
    <row r="638" spans="1:10" x14ac:dyDescent="0.25">
      <c r="A638" t="s">
        <v>931</v>
      </c>
      <c r="B638" t="s">
        <v>86</v>
      </c>
      <c r="C638" t="s">
        <v>297</v>
      </c>
      <c r="D638" t="s">
        <v>104</v>
      </c>
      <c r="E638" t="s">
        <v>101</v>
      </c>
      <c r="F638">
        <v>42.322946666666667</v>
      </c>
      <c r="G638">
        <v>9.7240033513922501</v>
      </c>
      <c r="H638">
        <v>11.483269862999199</v>
      </c>
      <c r="I638">
        <v>9.5586020476392104</v>
      </c>
      <c r="J638">
        <v>13.679399519955</v>
      </c>
    </row>
    <row r="639" spans="1:10" x14ac:dyDescent="0.25">
      <c r="A639" t="s">
        <v>932</v>
      </c>
      <c r="B639" t="s">
        <v>86</v>
      </c>
      <c r="C639" t="s">
        <v>297</v>
      </c>
      <c r="D639" t="s">
        <v>49</v>
      </c>
      <c r="E639" t="s">
        <v>101</v>
      </c>
      <c r="F639">
        <v>10.830136666666666</v>
      </c>
      <c r="G639">
        <v>8.9416584103919003</v>
      </c>
      <c r="H639">
        <v>9.3383611316266997</v>
      </c>
      <c r="I639">
        <v>6.3957064941610602</v>
      </c>
      <c r="J639">
        <v>13.1634585254392</v>
      </c>
    </row>
    <row r="640" spans="1:10" x14ac:dyDescent="0.25">
      <c r="A640" t="s">
        <v>933</v>
      </c>
      <c r="B640" t="s">
        <v>86</v>
      </c>
      <c r="C640" t="s">
        <v>297</v>
      </c>
      <c r="D640" t="s">
        <v>50</v>
      </c>
      <c r="E640" t="s">
        <v>101</v>
      </c>
      <c r="F640">
        <v>31.492810000000002</v>
      </c>
      <c r="G640">
        <v>10.0256620039348</v>
      </c>
      <c r="H640">
        <v>12.4563483927897</v>
      </c>
      <c r="I640">
        <v>10.0449904308676</v>
      </c>
      <c r="J640">
        <v>15.266658965868199</v>
      </c>
    </row>
    <row r="641" spans="1:10" x14ac:dyDescent="0.25">
      <c r="A641" t="s">
        <v>934</v>
      </c>
      <c r="B641" t="s">
        <v>86</v>
      </c>
      <c r="C641" t="s">
        <v>297</v>
      </c>
      <c r="D641" t="s">
        <v>105</v>
      </c>
      <c r="E641" t="s">
        <v>101</v>
      </c>
      <c r="F641">
        <v>31.195486666666667</v>
      </c>
      <c r="G641">
        <v>10.805527780920899</v>
      </c>
      <c r="H641">
        <v>11.7181486206826</v>
      </c>
      <c r="I641">
        <v>9.4567151256303195</v>
      </c>
      <c r="J641">
        <v>14.355662616627701</v>
      </c>
    </row>
    <row r="642" spans="1:10" x14ac:dyDescent="0.25">
      <c r="A642" t="s">
        <v>935</v>
      </c>
      <c r="B642" t="s">
        <v>86</v>
      </c>
      <c r="C642" t="s">
        <v>297</v>
      </c>
      <c r="D642" t="s">
        <v>51</v>
      </c>
      <c r="E642" t="s">
        <v>101</v>
      </c>
      <c r="F642">
        <v>23.743723333333335</v>
      </c>
      <c r="G642">
        <v>10.203182229021399</v>
      </c>
      <c r="H642">
        <v>11.1141086073181</v>
      </c>
      <c r="I642">
        <v>8.6750807372201706</v>
      </c>
      <c r="J642">
        <v>14.023982936922099</v>
      </c>
    </row>
    <row r="643" spans="1:10" x14ac:dyDescent="0.25">
      <c r="A643" t="s">
        <v>936</v>
      </c>
      <c r="B643" t="s">
        <v>86</v>
      </c>
      <c r="C643" t="s">
        <v>297</v>
      </c>
      <c r="D643" t="s">
        <v>52</v>
      </c>
      <c r="E643" t="s">
        <v>101</v>
      </c>
      <c r="F643">
        <v>7.4517633333333331</v>
      </c>
      <c r="G643">
        <v>13.3090176280429</v>
      </c>
      <c r="H643">
        <v>14.2315072564415</v>
      </c>
      <c r="I643">
        <v>8.9328779569767907</v>
      </c>
      <c r="J643">
        <v>21.505254588359801</v>
      </c>
    </row>
    <row r="644" spans="1:10" x14ac:dyDescent="0.25">
      <c r="A644" t="s">
        <v>937</v>
      </c>
      <c r="B644" t="s">
        <v>86</v>
      </c>
      <c r="C644" t="s">
        <v>297</v>
      </c>
      <c r="D644" t="s">
        <v>106</v>
      </c>
      <c r="E644" t="s">
        <v>101</v>
      </c>
      <c r="F644">
        <v>42.785800000000002</v>
      </c>
      <c r="G644">
        <v>7.6797624945254599</v>
      </c>
      <c r="H644">
        <v>8.0421792197586992</v>
      </c>
      <c r="I644">
        <v>6.7065766364385304</v>
      </c>
      <c r="J644">
        <v>9.5650629585711702</v>
      </c>
    </row>
    <row r="645" spans="1:10" x14ac:dyDescent="0.25">
      <c r="A645" t="s">
        <v>938</v>
      </c>
      <c r="B645" t="s">
        <v>86</v>
      </c>
      <c r="C645" t="s">
        <v>297</v>
      </c>
      <c r="D645" t="s">
        <v>53</v>
      </c>
      <c r="E645" t="s">
        <v>101</v>
      </c>
      <c r="F645">
        <v>14.633753333333333</v>
      </c>
      <c r="G645">
        <v>8.5328007774538399</v>
      </c>
      <c r="H645">
        <v>8.9849625346294903</v>
      </c>
      <c r="I645">
        <v>6.5153442828107897</v>
      </c>
      <c r="J645">
        <v>12.0786419238918</v>
      </c>
    </row>
    <row r="646" spans="1:10" x14ac:dyDescent="0.25">
      <c r="A646" t="s">
        <v>939</v>
      </c>
      <c r="B646" t="s">
        <v>86</v>
      </c>
      <c r="C646" t="s">
        <v>297</v>
      </c>
      <c r="D646" t="s">
        <v>54</v>
      </c>
      <c r="E646" t="s">
        <v>101</v>
      </c>
      <c r="F646">
        <v>7.13009</v>
      </c>
      <c r="G646">
        <v>10.287641519415899</v>
      </c>
      <c r="H646">
        <v>10.679454394911501</v>
      </c>
      <c r="I646">
        <v>6.6292939693702797</v>
      </c>
      <c r="J646">
        <v>16.279250217448901</v>
      </c>
    </row>
    <row r="647" spans="1:10" x14ac:dyDescent="0.25">
      <c r="A647" t="s">
        <v>940</v>
      </c>
      <c r="B647" t="s">
        <v>86</v>
      </c>
      <c r="C647" t="s">
        <v>297</v>
      </c>
      <c r="D647" t="s">
        <v>55</v>
      </c>
      <c r="E647" t="s">
        <v>101</v>
      </c>
      <c r="F647">
        <v>6.7842966666666662</v>
      </c>
      <c r="G647">
        <v>7.4844687149502596</v>
      </c>
      <c r="H647">
        <v>7.8641750200357503</v>
      </c>
      <c r="I647">
        <v>4.8160440079048898</v>
      </c>
      <c r="J647">
        <v>12.1134673399654</v>
      </c>
    </row>
    <row r="648" spans="1:10" x14ac:dyDescent="0.25">
      <c r="A648" t="s">
        <v>941</v>
      </c>
      <c r="B648" t="s">
        <v>86</v>
      </c>
      <c r="C648" t="s">
        <v>297</v>
      </c>
      <c r="D648" t="s">
        <v>56</v>
      </c>
      <c r="E648" t="s">
        <v>101</v>
      </c>
      <c r="F648">
        <v>3.3900333333333332</v>
      </c>
      <c r="G648">
        <v>3.9138198429099802</v>
      </c>
      <c r="H648">
        <v>4.0692137452699599</v>
      </c>
      <c r="I648">
        <v>1.9293387662150101</v>
      </c>
      <c r="J648">
        <v>7.50016626676243</v>
      </c>
    </row>
    <row r="649" spans="1:10" x14ac:dyDescent="0.25">
      <c r="A649" t="s">
        <v>942</v>
      </c>
      <c r="B649" t="s">
        <v>86</v>
      </c>
      <c r="C649" t="s">
        <v>297</v>
      </c>
      <c r="D649" t="s">
        <v>57</v>
      </c>
      <c r="E649" t="s">
        <v>101</v>
      </c>
      <c r="F649">
        <v>10.847626666666665</v>
      </c>
      <c r="G649">
        <v>7.8009799503312802</v>
      </c>
      <c r="H649">
        <v>8.3654029150926892</v>
      </c>
      <c r="I649">
        <v>5.7246732004510896</v>
      </c>
      <c r="J649">
        <v>11.7973008025829</v>
      </c>
    </row>
    <row r="650" spans="1:10" x14ac:dyDescent="0.25">
      <c r="A650" t="s">
        <v>943</v>
      </c>
      <c r="B650" t="s">
        <v>86</v>
      </c>
      <c r="C650" t="s">
        <v>131</v>
      </c>
      <c r="D650" t="s">
        <v>5</v>
      </c>
      <c r="E650" t="s">
        <v>101</v>
      </c>
      <c r="F650">
        <v>314.57958999999965</v>
      </c>
      <c r="G650">
        <v>10.646329519298</v>
      </c>
      <c r="H650">
        <v>11.143239761872101</v>
      </c>
      <c r="I650">
        <v>10.441845907910301</v>
      </c>
      <c r="J650">
        <v>11.879265929800701</v>
      </c>
    </row>
    <row r="651" spans="1:10" x14ac:dyDescent="0.25">
      <c r="A651" t="s">
        <v>944</v>
      </c>
      <c r="B651" t="s">
        <v>86</v>
      </c>
      <c r="C651" t="s">
        <v>131</v>
      </c>
      <c r="D651" t="s">
        <v>122</v>
      </c>
      <c r="E651" t="s">
        <v>101</v>
      </c>
      <c r="F651">
        <v>35.573860000000003</v>
      </c>
      <c r="G651">
        <v>6.0587964792282598</v>
      </c>
      <c r="H651">
        <v>6.1799243167437803</v>
      </c>
      <c r="I651">
        <v>5.0583136962704698</v>
      </c>
      <c r="J651">
        <v>7.4752493265680204</v>
      </c>
    </row>
    <row r="652" spans="1:10" x14ac:dyDescent="0.25">
      <c r="A652" t="s">
        <v>945</v>
      </c>
      <c r="B652" t="s">
        <v>86</v>
      </c>
      <c r="C652" t="s">
        <v>131</v>
      </c>
      <c r="D652" t="s">
        <v>123</v>
      </c>
      <c r="E652" t="s">
        <v>101</v>
      </c>
      <c r="F652">
        <v>48.129993333333339</v>
      </c>
      <c r="G652">
        <v>8.0504862964970094</v>
      </c>
      <c r="H652">
        <v>8.1004499341465799</v>
      </c>
      <c r="I652">
        <v>6.8292302320183804</v>
      </c>
      <c r="J652">
        <v>9.5390303516750308</v>
      </c>
    </row>
    <row r="653" spans="1:10" x14ac:dyDescent="0.25">
      <c r="A653" t="s">
        <v>946</v>
      </c>
      <c r="B653" t="s">
        <v>86</v>
      </c>
      <c r="C653" t="s">
        <v>131</v>
      </c>
      <c r="D653" t="s">
        <v>124</v>
      </c>
      <c r="E653" t="s">
        <v>101</v>
      </c>
      <c r="F653">
        <v>64.612403333333333</v>
      </c>
      <c r="G653">
        <v>10.666483790112</v>
      </c>
      <c r="H653">
        <v>10.794518060988899</v>
      </c>
      <c r="I653">
        <v>9.3250730528703993</v>
      </c>
      <c r="J653">
        <v>12.429356196458</v>
      </c>
    </row>
    <row r="654" spans="1:10" x14ac:dyDescent="0.25">
      <c r="A654" t="s">
        <v>947</v>
      </c>
      <c r="B654" t="s">
        <v>86</v>
      </c>
      <c r="C654" t="s">
        <v>131</v>
      </c>
      <c r="D654" t="s">
        <v>125</v>
      </c>
      <c r="E654" t="s">
        <v>101</v>
      </c>
      <c r="F654">
        <v>72.931216666666671</v>
      </c>
      <c r="G654">
        <v>12.295383814804101</v>
      </c>
      <c r="H654">
        <v>13.290303781879199</v>
      </c>
      <c r="I654">
        <v>11.583049525134401</v>
      </c>
      <c r="J654">
        <v>15.177793405109499</v>
      </c>
    </row>
    <row r="655" spans="1:10" x14ac:dyDescent="0.25">
      <c r="A655" t="s">
        <v>948</v>
      </c>
      <c r="B655" t="s">
        <v>86</v>
      </c>
      <c r="C655" t="s">
        <v>131</v>
      </c>
      <c r="D655" t="s">
        <v>126</v>
      </c>
      <c r="E655" t="s">
        <v>101</v>
      </c>
      <c r="F655">
        <v>93.332116666666664</v>
      </c>
      <c r="G655">
        <v>16.347946641941999</v>
      </c>
      <c r="H655">
        <v>18.5956507465215</v>
      </c>
      <c r="I655">
        <v>16.472768944908498</v>
      </c>
      <c r="J655">
        <v>20.9153574442186</v>
      </c>
    </row>
    <row r="656" spans="1:10" x14ac:dyDescent="0.25">
      <c r="A656" t="s">
        <v>949</v>
      </c>
      <c r="B656" t="s">
        <v>86</v>
      </c>
      <c r="C656" t="s">
        <v>131</v>
      </c>
      <c r="D656" t="s">
        <v>6</v>
      </c>
      <c r="E656" t="s">
        <v>101</v>
      </c>
      <c r="F656">
        <v>89.726839999999996</v>
      </c>
      <c r="G656">
        <v>13.3585629275037</v>
      </c>
      <c r="H656">
        <v>13.561390526895799</v>
      </c>
      <c r="I656">
        <v>11.9853452982227</v>
      </c>
      <c r="J656">
        <v>15.286614092187399</v>
      </c>
    </row>
    <row r="657" spans="1:10" x14ac:dyDescent="0.25">
      <c r="A657" t="s">
        <v>950</v>
      </c>
      <c r="B657" t="s">
        <v>86</v>
      </c>
      <c r="C657" t="s">
        <v>131</v>
      </c>
      <c r="D657" t="s">
        <v>37</v>
      </c>
      <c r="E657" t="s">
        <v>101</v>
      </c>
      <c r="F657">
        <v>10.861116666666668</v>
      </c>
      <c r="G657">
        <v>15.8180816358234</v>
      </c>
      <c r="H657">
        <v>15.6993688886444</v>
      </c>
      <c r="I657">
        <v>10.7566299371966</v>
      </c>
      <c r="J657">
        <v>22.121906527833101</v>
      </c>
    </row>
    <row r="658" spans="1:10" x14ac:dyDescent="0.25">
      <c r="A658" t="s">
        <v>951</v>
      </c>
      <c r="B658" t="s">
        <v>86</v>
      </c>
      <c r="C658" t="s">
        <v>131</v>
      </c>
      <c r="D658" t="s">
        <v>38</v>
      </c>
      <c r="E658" t="s">
        <v>101</v>
      </c>
      <c r="F658">
        <v>11.552703333333334</v>
      </c>
      <c r="G658">
        <v>9.7522989217297305</v>
      </c>
      <c r="H658">
        <v>10.024315634134499</v>
      </c>
      <c r="I658">
        <v>6.9565642498175801</v>
      </c>
      <c r="J658">
        <v>13.9785997820864</v>
      </c>
    </row>
    <row r="659" spans="1:10" x14ac:dyDescent="0.25">
      <c r="A659" t="s">
        <v>952</v>
      </c>
      <c r="B659" t="s">
        <v>86</v>
      </c>
      <c r="C659" t="s">
        <v>131</v>
      </c>
      <c r="D659" t="s">
        <v>39</v>
      </c>
      <c r="E659" t="s">
        <v>101</v>
      </c>
      <c r="F659">
        <v>18.38627</v>
      </c>
      <c r="G659">
        <v>16.421493090081999</v>
      </c>
      <c r="H659">
        <v>16.709442271270699</v>
      </c>
      <c r="I659">
        <v>12.5724551269725</v>
      </c>
      <c r="J659">
        <v>21.766377968553599</v>
      </c>
    </row>
    <row r="660" spans="1:10" x14ac:dyDescent="0.25">
      <c r="A660" t="s">
        <v>953</v>
      </c>
      <c r="B660" t="s">
        <v>86</v>
      </c>
      <c r="C660" t="s">
        <v>131</v>
      </c>
      <c r="D660" t="s">
        <v>40</v>
      </c>
      <c r="E660" t="s">
        <v>101</v>
      </c>
      <c r="F660">
        <v>12.551903333333334</v>
      </c>
      <c r="G660">
        <v>13.3597211381537</v>
      </c>
      <c r="H660">
        <v>13.365067904108001</v>
      </c>
      <c r="I660">
        <v>9.4317614302758503</v>
      </c>
      <c r="J660">
        <v>18.382519111050598</v>
      </c>
    </row>
    <row r="661" spans="1:10" x14ac:dyDescent="0.25">
      <c r="A661" t="s">
        <v>954</v>
      </c>
      <c r="B661" t="s">
        <v>86</v>
      </c>
      <c r="C661" t="s">
        <v>131</v>
      </c>
      <c r="D661" t="s">
        <v>41</v>
      </c>
      <c r="E661" t="s">
        <v>101</v>
      </c>
      <c r="F661">
        <v>19.38627</v>
      </c>
      <c r="G661">
        <v>12.960267143847201</v>
      </c>
      <c r="H661">
        <v>13.0092887908449</v>
      </c>
      <c r="I661">
        <v>9.8662374975886706</v>
      </c>
      <c r="J661">
        <v>16.830991649571999</v>
      </c>
    </row>
    <row r="662" spans="1:10" x14ac:dyDescent="0.25">
      <c r="A662" t="s">
        <v>955</v>
      </c>
      <c r="B662" t="s">
        <v>86</v>
      </c>
      <c r="C662" t="s">
        <v>131</v>
      </c>
      <c r="D662" t="s">
        <v>42</v>
      </c>
      <c r="E662" t="s">
        <v>101</v>
      </c>
      <c r="F662">
        <v>16.988576666666667</v>
      </c>
      <c r="G662">
        <v>13.1637247913051</v>
      </c>
      <c r="H662">
        <v>13.5606788871376</v>
      </c>
      <c r="I662">
        <v>10.079546108789801</v>
      </c>
      <c r="J662">
        <v>17.850815344789801</v>
      </c>
    </row>
    <row r="663" spans="1:10" x14ac:dyDescent="0.25">
      <c r="A663" t="s">
        <v>956</v>
      </c>
      <c r="B663" t="s">
        <v>86</v>
      </c>
      <c r="C663" t="s">
        <v>131</v>
      </c>
      <c r="D663" t="s">
        <v>102</v>
      </c>
      <c r="E663" t="s">
        <v>101</v>
      </c>
      <c r="F663">
        <v>9.8227066666666669</v>
      </c>
      <c r="G663">
        <v>7.5934476245448703</v>
      </c>
      <c r="H663">
        <v>7.2694260028152797</v>
      </c>
      <c r="I663">
        <v>4.8777997509228701</v>
      </c>
      <c r="J663">
        <v>10.419751962183399</v>
      </c>
    </row>
    <row r="664" spans="1:10" x14ac:dyDescent="0.25">
      <c r="A664" t="s">
        <v>957</v>
      </c>
      <c r="B664" t="s">
        <v>86</v>
      </c>
      <c r="C664" t="s">
        <v>131</v>
      </c>
      <c r="D664" t="s">
        <v>103</v>
      </c>
      <c r="E664" t="s">
        <v>101</v>
      </c>
      <c r="F664">
        <v>35.610669999999999</v>
      </c>
      <c r="G664">
        <v>9.6465011661725999</v>
      </c>
      <c r="H664">
        <v>9.5574077437956397</v>
      </c>
      <c r="I664">
        <v>7.8213816903791198</v>
      </c>
      <c r="J664">
        <v>11.5621582560044</v>
      </c>
    </row>
    <row r="665" spans="1:10" x14ac:dyDescent="0.25">
      <c r="A665" t="s">
        <v>958</v>
      </c>
      <c r="B665" t="s">
        <v>86</v>
      </c>
      <c r="C665" t="s">
        <v>131</v>
      </c>
      <c r="D665" t="s">
        <v>43</v>
      </c>
      <c r="E665" t="s">
        <v>101</v>
      </c>
      <c r="F665">
        <v>7.1443800000000008</v>
      </c>
      <c r="G665">
        <v>9.4485300276405102</v>
      </c>
      <c r="H665">
        <v>9.2733800016772392</v>
      </c>
      <c r="I665">
        <v>5.7455902470808402</v>
      </c>
      <c r="J665">
        <v>14.149341279371001</v>
      </c>
    </row>
    <row r="666" spans="1:10" x14ac:dyDescent="0.25">
      <c r="A666" t="s">
        <v>959</v>
      </c>
      <c r="B666" t="s">
        <v>86</v>
      </c>
      <c r="C666" t="s">
        <v>131</v>
      </c>
      <c r="D666" t="s">
        <v>44</v>
      </c>
      <c r="E666" t="s">
        <v>101</v>
      </c>
      <c r="F666">
        <v>10.506863333333333</v>
      </c>
      <c r="G666">
        <v>9.0374105092336396</v>
      </c>
      <c r="H666">
        <v>8.6848239487623999</v>
      </c>
      <c r="I666">
        <v>5.9067542682940104</v>
      </c>
      <c r="J666">
        <v>12.3106193541963</v>
      </c>
    </row>
    <row r="667" spans="1:10" x14ac:dyDescent="0.25">
      <c r="A667" t="s">
        <v>960</v>
      </c>
      <c r="B667" t="s">
        <v>86</v>
      </c>
      <c r="C667" t="s">
        <v>131</v>
      </c>
      <c r="D667" t="s">
        <v>45</v>
      </c>
      <c r="E667" t="s">
        <v>101</v>
      </c>
      <c r="F667">
        <v>17.959426666666666</v>
      </c>
      <c r="G667">
        <v>10.130371590432601</v>
      </c>
      <c r="H667">
        <v>10.2299651443318</v>
      </c>
      <c r="I667">
        <v>7.66914690183118</v>
      </c>
      <c r="J667">
        <v>13.3677348252596</v>
      </c>
    </row>
    <row r="668" spans="1:10" x14ac:dyDescent="0.25">
      <c r="A668" t="s">
        <v>961</v>
      </c>
      <c r="B668" t="s">
        <v>86</v>
      </c>
      <c r="C668" t="s">
        <v>131</v>
      </c>
      <c r="D668" t="s">
        <v>18</v>
      </c>
      <c r="E668" t="s">
        <v>101</v>
      </c>
      <c r="F668">
        <v>53.189893333333337</v>
      </c>
      <c r="G668">
        <v>10.7036850211163</v>
      </c>
      <c r="H668">
        <v>11.198628816820801</v>
      </c>
      <c r="I668">
        <v>9.5246384082813496</v>
      </c>
      <c r="J668">
        <v>13.081554514164001</v>
      </c>
    </row>
    <row r="669" spans="1:10" x14ac:dyDescent="0.25">
      <c r="A669" t="s">
        <v>962</v>
      </c>
      <c r="B669" t="s">
        <v>86</v>
      </c>
      <c r="C669" t="s">
        <v>131</v>
      </c>
      <c r="D669" t="s">
        <v>46</v>
      </c>
      <c r="E669" t="s">
        <v>101</v>
      </c>
      <c r="F669">
        <v>28.153076666666667</v>
      </c>
      <c r="G669">
        <v>12.3501337236592</v>
      </c>
      <c r="H669">
        <v>13.143957458384101</v>
      </c>
      <c r="I669">
        <v>10.4856782789451</v>
      </c>
      <c r="J669">
        <v>16.269710131609902</v>
      </c>
    </row>
    <row r="670" spans="1:10" x14ac:dyDescent="0.25">
      <c r="A670" t="s">
        <v>963</v>
      </c>
      <c r="B670" t="s">
        <v>86</v>
      </c>
      <c r="C670" t="s">
        <v>131</v>
      </c>
      <c r="D670" t="s">
        <v>47</v>
      </c>
      <c r="E670" t="s">
        <v>101</v>
      </c>
      <c r="F670">
        <v>11.487543333333333</v>
      </c>
      <c r="G670">
        <v>8.3841093597569092</v>
      </c>
      <c r="H670">
        <v>8.5805712413588093</v>
      </c>
      <c r="I670">
        <v>5.9509444827286897</v>
      </c>
      <c r="J670">
        <v>11.972581687454101</v>
      </c>
    </row>
    <row r="671" spans="1:10" x14ac:dyDescent="0.25">
      <c r="A671" t="s">
        <v>964</v>
      </c>
      <c r="B671" t="s">
        <v>86</v>
      </c>
      <c r="C671" t="s">
        <v>131</v>
      </c>
      <c r="D671" t="s">
        <v>48</v>
      </c>
      <c r="E671" t="s">
        <v>101</v>
      </c>
      <c r="F671">
        <v>13.549273333333334</v>
      </c>
      <c r="G671">
        <v>10.2679199337159</v>
      </c>
      <c r="H671">
        <v>10.634815208626099</v>
      </c>
      <c r="I671">
        <v>7.6075291963637701</v>
      </c>
      <c r="J671">
        <v>14.4610877675563</v>
      </c>
    </row>
    <row r="672" spans="1:10" x14ac:dyDescent="0.25">
      <c r="A672" t="s">
        <v>965</v>
      </c>
      <c r="B672" t="s">
        <v>86</v>
      </c>
      <c r="C672" t="s">
        <v>131</v>
      </c>
      <c r="D672" t="s">
        <v>104</v>
      </c>
      <c r="E672" t="s">
        <v>101</v>
      </c>
      <c r="F672">
        <v>45.438176666666664</v>
      </c>
      <c r="G672">
        <v>10.3479933257623</v>
      </c>
      <c r="H672">
        <v>12.2166336200352</v>
      </c>
      <c r="I672">
        <v>10.2374913627041</v>
      </c>
      <c r="J672">
        <v>14.4644875735951</v>
      </c>
    </row>
    <row r="673" spans="1:10" x14ac:dyDescent="0.25">
      <c r="A673" t="s">
        <v>966</v>
      </c>
      <c r="B673" t="s">
        <v>86</v>
      </c>
      <c r="C673" t="s">
        <v>131</v>
      </c>
      <c r="D673" t="s">
        <v>49</v>
      </c>
      <c r="E673" t="s">
        <v>101</v>
      </c>
      <c r="F673">
        <v>13.579453333333333</v>
      </c>
      <c r="G673">
        <v>11.1319768935233</v>
      </c>
      <c r="H673">
        <v>11.6210759987615</v>
      </c>
      <c r="I673">
        <v>8.3171264934668905</v>
      </c>
      <c r="J673">
        <v>15.795933726609499</v>
      </c>
    </row>
    <row r="674" spans="1:10" x14ac:dyDescent="0.25">
      <c r="A674" t="s">
        <v>967</v>
      </c>
      <c r="B674" t="s">
        <v>86</v>
      </c>
      <c r="C674" t="s">
        <v>131</v>
      </c>
      <c r="D674" t="s">
        <v>50</v>
      </c>
      <c r="E674" t="s">
        <v>101</v>
      </c>
      <c r="F674">
        <v>31.858723333333334</v>
      </c>
      <c r="G674">
        <v>10.0464152894951</v>
      </c>
      <c r="H674">
        <v>12.6035092840971</v>
      </c>
      <c r="I674">
        <v>10.1790584219852</v>
      </c>
      <c r="J674">
        <v>15.426571322429099</v>
      </c>
    </row>
    <row r="675" spans="1:10" x14ac:dyDescent="0.25">
      <c r="A675" t="s">
        <v>968</v>
      </c>
      <c r="B675" t="s">
        <v>86</v>
      </c>
      <c r="C675" t="s">
        <v>131</v>
      </c>
      <c r="D675" t="s">
        <v>105</v>
      </c>
      <c r="E675" t="s">
        <v>101</v>
      </c>
      <c r="F675">
        <v>35.629759999999997</v>
      </c>
      <c r="G675">
        <v>12.3054167683587</v>
      </c>
      <c r="H675">
        <v>13.2193530940306</v>
      </c>
      <c r="I675">
        <v>10.8240264329302</v>
      </c>
      <c r="J675">
        <v>15.9853518829336</v>
      </c>
    </row>
    <row r="676" spans="1:10" x14ac:dyDescent="0.25">
      <c r="A676" t="s">
        <v>969</v>
      </c>
      <c r="B676" t="s">
        <v>86</v>
      </c>
      <c r="C676" t="s">
        <v>131</v>
      </c>
      <c r="D676" t="s">
        <v>51</v>
      </c>
      <c r="E676" t="s">
        <v>101</v>
      </c>
      <c r="F676">
        <v>26.138786666666665</v>
      </c>
      <c r="G676">
        <v>11.1959074931254</v>
      </c>
      <c r="H676">
        <v>12.0760786592574</v>
      </c>
      <c r="I676">
        <v>9.5426008701547094</v>
      </c>
      <c r="J676">
        <v>15.0735258128755</v>
      </c>
    </row>
    <row r="677" spans="1:10" x14ac:dyDescent="0.25">
      <c r="A677" t="s">
        <v>970</v>
      </c>
      <c r="B677" t="s">
        <v>86</v>
      </c>
      <c r="C677" t="s">
        <v>131</v>
      </c>
      <c r="D677" t="s">
        <v>52</v>
      </c>
      <c r="E677" t="s">
        <v>101</v>
      </c>
      <c r="F677">
        <v>9.4909733333333328</v>
      </c>
      <c r="G677">
        <v>16.924593126240801</v>
      </c>
      <c r="H677">
        <v>17.8732640566257</v>
      </c>
      <c r="I677">
        <v>11.8981411843308</v>
      </c>
      <c r="J677">
        <v>25.7819517323444</v>
      </c>
    </row>
    <row r="678" spans="1:10" x14ac:dyDescent="0.25">
      <c r="A678" t="s">
        <v>971</v>
      </c>
      <c r="B678" t="s">
        <v>86</v>
      </c>
      <c r="C678" t="s">
        <v>131</v>
      </c>
      <c r="D678" t="s">
        <v>106</v>
      </c>
      <c r="E678" t="s">
        <v>101</v>
      </c>
      <c r="F678">
        <v>45.161543333333334</v>
      </c>
      <c r="G678">
        <v>8.0783281270403098</v>
      </c>
      <c r="H678">
        <v>8.3649720467829507</v>
      </c>
      <c r="I678">
        <v>7.0108344416565398</v>
      </c>
      <c r="J678">
        <v>9.9035658364011603</v>
      </c>
    </row>
    <row r="679" spans="1:10" x14ac:dyDescent="0.25">
      <c r="A679" t="s">
        <v>972</v>
      </c>
      <c r="B679" t="s">
        <v>86</v>
      </c>
      <c r="C679" t="s">
        <v>131</v>
      </c>
      <c r="D679" t="s">
        <v>53</v>
      </c>
      <c r="E679" t="s">
        <v>101</v>
      </c>
      <c r="F679">
        <v>16.30865</v>
      </c>
      <c r="G679">
        <v>9.4725760453513193</v>
      </c>
      <c r="H679">
        <v>10.0088064477379</v>
      </c>
      <c r="I679">
        <v>7.3907141478874596</v>
      </c>
      <c r="J679">
        <v>13.2494000523865</v>
      </c>
    </row>
    <row r="680" spans="1:10" x14ac:dyDescent="0.25">
      <c r="A680" t="s">
        <v>973</v>
      </c>
      <c r="B680" t="s">
        <v>86</v>
      </c>
      <c r="C680" t="s">
        <v>131</v>
      </c>
      <c r="D680" t="s">
        <v>54</v>
      </c>
      <c r="E680" t="s">
        <v>101</v>
      </c>
      <c r="F680">
        <v>7.8134466666666667</v>
      </c>
      <c r="G680">
        <v>11.287954232439899</v>
      </c>
      <c r="H680">
        <v>11.4953358329747</v>
      </c>
      <c r="I680">
        <v>7.3051211439149402</v>
      </c>
      <c r="J680">
        <v>17.204498533937802</v>
      </c>
    </row>
    <row r="681" spans="1:10" x14ac:dyDescent="0.25">
      <c r="A681" t="s">
        <v>974</v>
      </c>
      <c r="B681" t="s">
        <v>86</v>
      </c>
      <c r="C681" t="s">
        <v>131</v>
      </c>
      <c r="D681" t="s">
        <v>55</v>
      </c>
      <c r="E681" t="s">
        <v>101</v>
      </c>
      <c r="F681">
        <v>7.11843</v>
      </c>
      <c r="G681">
        <v>7.8547037468873997</v>
      </c>
      <c r="H681">
        <v>8.2498716012092004</v>
      </c>
      <c r="I681">
        <v>5.1182308602261299</v>
      </c>
      <c r="J681">
        <v>12.5808739864449</v>
      </c>
    </row>
    <row r="682" spans="1:10" x14ac:dyDescent="0.25">
      <c r="A682" t="s">
        <v>975</v>
      </c>
      <c r="B682" t="s">
        <v>86</v>
      </c>
      <c r="C682" t="s">
        <v>131</v>
      </c>
      <c r="D682" t="s">
        <v>56</v>
      </c>
      <c r="E682" t="s">
        <v>101</v>
      </c>
      <c r="F682">
        <v>3.0625300000000002</v>
      </c>
      <c r="G682">
        <v>3.492782603737</v>
      </c>
      <c r="H682">
        <v>3.2784290845106101</v>
      </c>
      <c r="I682">
        <v>1.5096025183403701</v>
      </c>
      <c r="J682">
        <v>6.1861408465800798</v>
      </c>
    </row>
    <row r="683" spans="1:10" x14ac:dyDescent="0.25">
      <c r="A683" t="s">
        <v>976</v>
      </c>
      <c r="B683" t="s">
        <v>86</v>
      </c>
      <c r="C683" t="s">
        <v>131</v>
      </c>
      <c r="D683" t="s">
        <v>57</v>
      </c>
      <c r="E683" t="s">
        <v>101</v>
      </c>
      <c r="F683">
        <v>10.858486666666666</v>
      </c>
      <c r="G683">
        <v>7.7921656054002604</v>
      </c>
      <c r="H683">
        <v>8.1631045257426997</v>
      </c>
      <c r="I683">
        <v>5.5859306091288703</v>
      </c>
      <c r="J683">
        <v>11.511961695050299</v>
      </c>
    </row>
    <row r="684" spans="1:10" x14ac:dyDescent="0.25">
      <c r="A684" t="s">
        <v>977</v>
      </c>
      <c r="B684" t="s">
        <v>86</v>
      </c>
      <c r="C684" t="s">
        <v>132</v>
      </c>
      <c r="D684" t="s">
        <v>5</v>
      </c>
      <c r="E684" t="s">
        <v>101</v>
      </c>
      <c r="F684">
        <v>332.7067166666663</v>
      </c>
      <c r="G684">
        <v>11.199230981467499</v>
      </c>
      <c r="H684">
        <v>11.645109422748201</v>
      </c>
      <c r="I684">
        <v>10.931910263075499</v>
      </c>
      <c r="J684">
        <v>12.392525607457401</v>
      </c>
    </row>
    <row r="685" spans="1:10" x14ac:dyDescent="0.25">
      <c r="A685" t="s">
        <v>978</v>
      </c>
      <c r="B685" t="s">
        <v>86</v>
      </c>
      <c r="C685" t="s">
        <v>132</v>
      </c>
      <c r="D685" t="s">
        <v>122</v>
      </c>
      <c r="E685" t="s">
        <v>101</v>
      </c>
      <c r="F685">
        <v>29.510529999999999</v>
      </c>
      <c r="G685">
        <v>5.0027739948577397</v>
      </c>
      <c r="H685">
        <v>5.0580460577637503</v>
      </c>
      <c r="I685">
        <v>4.0533282044647496</v>
      </c>
      <c r="J685">
        <v>6.2349726305297901</v>
      </c>
    </row>
    <row r="686" spans="1:10" x14ac:dyDescent="0.25">
      <c r="A686" t="s">
        <v>979</v>
      </c>
      <c r="B686" t="s">
        <v>86</v>
      </c>
      <c r="C686" t="s">
        <v>132</v>
      </c>
      <c r="D686" t="s">
        <v>123</v>
      </c>
      <c r="E686" t="s">
        <v>101</v>
      </c>
      <c r="F686">
        <v>50.908459999999998</v>
      </c>
      <c r="G686">
        <v>8.4582830046670594</v>
      </c>
      <c r="H686">
        <v>8.3879055630462194</v>
      </c>
      <c r="I686">
        <v>7.1054727622581204</v>
      </c>
      <c r="J686">
        <v>9.8341887365465794</v>
      </c>
    </row>
    <row r="687" spans="1:10" x14ac:dyDescent="0.25">
      <c r="A687" t="s">
        <v>980</v>
      </c>
      <c r="B687" t="s">
        <v>86</v>
      </c>
      <c r="C687" t="s">
        <v>132</v>
      </c>
      <c r="D687" t="s">
        <v>124</v>
      </c>
      <c r="E687" t="s">
        <v>101</v>
      </c>
      <c r="F687">
        <v>67.616633333333326</v>
      </c>
      <c r="G687">
        <v>11.1091705878745</v>
      </c>
      <c r="H687">
        <v>11.300127818383899</v>
      </c>
      <c r="I687">
        <v>9.79516836869408</v>
      </c>
      <c r="J687">
        <v>12.970449914327901</v>
      </c>
    </row>
    <row r="688" spans="1:10" x14ac:dyDescent="0.25">
      <c r="A688" t="s">
        <v>981</v>
      </c>
      <c r="B688" t="s">
        <v>86</v>
      </c>
      <c r="C688" t="s">
        <v>132</v>
      </c>
      <c r="D688" t="s">
        <v>125</v>
      </c>
      <c r="E688" t="s">
        <v>101</v>
      </c>
      <c r="F688">
        <v>81.126236666666671</v>
      </c>
      <c r="G688">
        <v>13.6008689893737</v>
      </c>
      <c r="H688">
        <v>14.531539817874</v>
      </c>
      <c r="I688">
        <v>12.758633522680199</v>
      </c>
      <c r="J688">
        <v>16.4813913967294</v>
      </c>
    </row>
    <row r="689" spans="1:10" x14ac:dyDescent="0.25">
      <c r="A689" t="s">
        <v>982</v>
      </c>
      <c r="B689" t="s">
        <v>86</v>
      </c>
      <c r="C689" t="s">
        <v>132</v>
      </c>
      <c r="D689" t="s">
        <v>126</v>
      </c>
      <c r="E689" t="s">
        <v>101</v>
      </c>
      <c r="F689">
        <v>103.54485666666666</v>
      </c>
      <c r="G689">
        <v>18.042159707036301</v>
      </c>
      <c r="H689">
        <v>20.628366388163599</v>
      </c>
      <c r="I689">
        <v>18.389539279891</v>
      </c>
      <c r="J689">
        <v>23.0637722520373</v>
      </c>
    </row>
    <row r="690" spans="1:10" x14ac:dyDescent="0.25">
      <c r="A690" t="s">
        <v>983</v>
      </c>
      <c r="B690" t="s">
        <v>86</v>
      </c>
      <c r="C690" t="s">
        <v>132</v>
      </c>
      <c r="D690" t="s">
        <v>6</v>
      </c>
      <c r="E690" t="s">
        <v>101</v>
      </c>
      <c r="F690">
        <v>90.336806666666675</v>
      </c>
      <c r="G690">
        <v>13.406070589399199</v>
      </c>
      <c r="H690">
        <v>13.461458691466801</v>
      </c>
      <c r="I690">
        <v>11.9009417682453</v>
      </c>
      <c r="J690">
        <v>15.169159439602801</v>
      </c>
    </row>
    <row r="691" spans="1:10" x14ac:dyDescent="0.25">
      <c r="A691" t="s">
        <v>984</v>
      </c>
      <c r="B691" t="s">
        <v>86</v>
      </c>
      <c r="C691" t="s">
        <v>132</v>
      </c>
      <c r="D691" t="s">
        <v>37</v>
      </c>
      <c r="E691" t="s">
        <v>101</v>
      </c>
      <c r="F691">
        <v>10.177760000000001</v>
      </c>
      <c r="G691">
        <v>14.733579107877</v>
      </c>
      <c r="H691">
        <v>14.604949204540301</v>
      </c>
      <c r="I691">
        <v>9.8690522874933109</v>
      </c>
      <c r="J691">
        <v>20.812736714006601</v>
      </c>
    </row>
    <row r="692" spans="1:10" x14ac:dyDescent="0.25">
      <c r="A692" t="s">
        <v>985</v>
      </c>
      <c r="B692" t="s">
        <v>86</v>
      </c>
      <c r="C692" t="s">
        <v>132</v>
      </c>
      <c r="D692" t="s">
        <v>38</v>
      </c>
      <c r="E692" t="s">
        <v>101</v>
      </c>
      <c r="F692">
        <v>12.569393333333332</v>
      </c>
      <c r="G692">
        <v>10.579347533330299</v>
      </c>
      <c r="H692">
        <v>10.827046924907499</v>
      </c>
      <c r="I692">
        <v>7.6353547369626904</v>
      </c>
      <c r="J692">
        <v>14.8977748320712</v>
      </c>
    </row>
    <row r="693" spans="1:10" x14ac:dyDescent="0.25">
      <c r="A693" t="s">
        <v>986</v>
      </c>
      <c r="B693" t="s">
        <v>86</v>
      </c>
      <c r="C693" t="s">
        <v>132</v>
      </c>
      <c r="D693" t="s">
        <v>39</v>
      </c>
      <c r="E693" t="s">
        <v>101</v>
      </c>
      <c r="F693">
        <v>19.38044</v>
      </c>
      <c r="G693">
        <v>17.2194047090182</v>
      </c>
      <c r="H693">
        <v>17.020850430486401</v>
      </c>
      <c r="I693">
        <v>12.901772247110401</v>
      </c>
      <c r="J693">
        <v>22.029473621350899</v>
      </c>
    </row>
    <row r="694" spans="1:10" x14ac:dyDescent="0.25">
      <c r="A694" t="s">
        <v>987</v>
      </c>
      <c r="B694" t="s">
        <v>86</v>
      </c>
      <c r="C694" t="s">
        <v>132</v>
      </c>
      <c r="D694" t="s">
        <v>40</v>
      </c>
      <c r="E694" t="s">
        <v>101</v>
      </c>
      <c r="F694">
        <v>13.891866666666667</v>
      </c>
      <c r="G694">
        <v>14.780101499799599</v>
      </c>
      <c r="H694">
        <v>14.3019351829283</v>
      </c>
      <c r="I694">
        <v>10.273637502838399</v>
      </c>
      <c r="J694">
        <v>19.378501264335799</v>
      </c>
    </row>
    <row r="695" spans="1:10" x14ac:dyDescent="0.25">
      <c r="A695" t="s">
        <v>988</v>
      </c>
      <c r="B695" t="s">
        <v>86</v>
      </c>
      <c r="C695" t="s">
        <v>132</v>
      </c>
      <c r="D695" t="s">
        <v>41</v>
      </c>
      <c r="E695" t="s">
        <v>101</v>
      </c>
      <c r="F695">
        <v>18.35792</v>
      </c>
      <c r="G695">
        <v>12.246886785739701</v>
      </c>
      <c r="H695">
        <v>12.2369084740265</v>
      </c>
      <c r="I695">
        <v>9.2008242980679</v>
      </c>
      <c r="J695">
        <v>15.9487117318541</v>
      </c>
    </row>
    <row r="696" spans="1:10" x14ac:dyDescent="0.25">
      <c r="A696" t="s">
        <v>989</v>
      </c>
      <c r="B696" t="s">
        <v>86</v>
      </c>
      <c r="C696" t="s">
        <v>132</v>
      </c>
      <c r="D696" t="s">
        <v>42</v>
      </c>
      <c r="E696" t="s">
        <v>101</v>
      </c>
      <c r="F696">
        <v>15.959426666666666</v>
      </c>
      <c r="G696">
        <v>12.3218200301108</v>
      </c>
      <c r="H696">
        <v>12.8112268804291</v>
      </c>
      <c r="I696">
        <v>9.4249173497481795</v>
      </c>
      <c r="J696">
        <v>17.012523872288899</v>
      </c>
    </row>
    <row r="697" spans="1:10" x14ac:dyDescent="0.25">
      <c r="A697" t="s">
        <v>990</v>
      </c>
      <c r="B697" t="s">
        <v>86</v>
      </c>
      <c r="C697" t="s">
        <v>132</v>
      </c>
      <c r="D697" t="s">
        <v>102</v>
      </c>
      <c r="E697" t="s">
        <v>101</v>
      </c>
      <c r="F697">
        <v>10.16187</v>
      </c>
      <c r="G697">
        <v>7.8005219861059603</v>
      </c>
      <c r="H697">
        <v>7.7380178107009296</v>
      </c>
      <c r="I697">
        <v>5.2198649078254</v>
      </c>
      <c r="J697">
        <v>11.039504212898001</v>
      </c>
    </row>
    <row r="698" spans="1:10" x14ac:dyDescent="0.25">
      <c r="A698" t="s">
        <v>991</v>
      </c>
      <c r="B698" t="s">
        <v>86</v>
      </c>
      <c r="C698" t="s">
        <v>132</v>
      </c>
      <c r="D698" t="s">
        <v>103</v>
      </c>
      <c r="E698" t="s">
        <v>101</v>
      </c>
      <c r="F698">
        <v>42.076493333333332</v>
      </c>
      <c r="G698">
        <v>11.333918752446699</v>
      </c>
      <c r="H698">
        <v>11.079770593440699</v>
      </c>
      <c r="I698">
        <v>9.2228867198660307</v>
      </c>
      <c r="J698">
        <v>13.199378568306299</v>
      </c>
    </row>
    <row r="699" spans="1:10" x14ac:dyDescent="0.25">
      <c r="A699" t="s">
        <v>992</v>
      </c>
      <c r="B699" t="s">
        <v>86</v>
      </c>
      <c r="C699" t="s">
        <v>132</v>
      </c>
      <c r="D699" t="s">
        <v>43</v>
      </c>
      <c r="E699" t="s">
        <v>101</v>
      </c>
      <c r="F699">
        <v>7.8494566666666659</v>
      </c>
      <c r="G699">
        <v>10.3919515273475</v>
      </c>
      <c r="H699">
        <v>10.512455159332299</v>
      </c>
      <c r="I699">
        <v>6.6774532300110696</v>
      </c>
      <c r="J699">
        <v>15.7338888145427</v>
      </c>
    </row>
    <row r="700" spans="1:10" x14ac:dyDescent="0.25">
      <c r="A700" t="s">
        <v>993</v>
      </c>
      <c r="B700" t="s">
        <v>86</v>
      </c>
      <c r="C700" t="s">
        <v>132</v>
      </c>
      <c r="D700" t="s">
        <v>44</v>
      </c>
      <c r="E700" t="s">
        <v>101</v>
      </c>
      <c r="F700">
        <v>13.543443333333334</v>
      </c>
      <c r="G700">
        <v>11.5456594015515</v>
      </c>
      <c r="H700">
        <v>11.024235494469901</v>
      </c>
      <c r="I700">
        <v>7.8846802725320302</v>
      </c>
      <c r="J700">
        <v>14.992610212707</v>
      </c>
    </row>
    <row r="701" spans="1:10" x14ac:dyDescent="0.25">
      <c r="A701" t="s">
        <v>994</v>
      </c>
      <c r="B701" t="s">
        <v>86</v>
      </c>
      <c r="C701" t="s">
        <v>132</v>
      </c>
      <c r="D701" t="s">
        <v>45</v>
      </c>
      <c r="E701" t="s">
        <v>101</v>
      </c>
      <c r="F701">
        <v>20.683593333333334</v>
      </c>
      <c r="G701">
        <v>11.5935092111655</v>
      </c>
      <c r="H701">
        <v>11.3446818023024</v>
      </c>
      <c r="I701">
        <v>8.6870206260794998</v>
      </c>
      <c r="J701">
        <v>14.5559551163023</v>
      </c>
    </row>
    <row r="702" spans="1:10" x14ac:dyDescent="0.25">
      <c r="A702" t="s">
        <v>995</v>
      </c>
      <c r="B702" t="s">
        <v>86</v>
      </c>
      <c r="C702" t="s">
        <v>132</v>
      </c>
      <c r="D702" t="s">
        <v>18</v>
      </c>
      <c r="E702" t="s">
        <v>101</v>
      </c>
      <c r="F702">
        <v>53.589986666666668</v>
      </c>
      <c r="G702">
        <v>10.714732911373</v>
      </c>
      <c r="H702">
        <v>11.1582923518891</v>
      </c>
      <c r="I702">
        <v>9.4961390183788303</v>
      </c>
      <c r="J702">
        <v>13.0270767491052</v>
      </c>
    </row>
    <row r="703" spans="1:10" x14ac:dyDescent="0.25">
      <c r="A703" t="s">
        <v>996</v>
      </c>
      <c r="B703" t="s">
        <v>86</v>
      </c>
      <c r="C703" t="s">
        <v>132</v>
      </c>
      <c r="D703" t="s">
        <v>46</v>
      </c>
      <c r="E703" t="s">
        <v>101</v>
      </c>
      <c r="F703">
        <v>25.798823333333331</v>
      </c>
      <c r="G703">
        <v>11.2443223751881</v>
      </c>
      <c r="H703">
        <v>11.9886435260028</v>
      </c>
      <c r="I703">
        <v>9.4621384301967506</v>
      </c>
      <c r="J703">
        <v>14.9811688886582</v>
      </c>
    </row>
    <row r="704" spans="1:10" x14ac:dyDescent="0.25">
      <c r="A704" t="s">
        <v>997</v>
      </c>
      <c r="B704" t="s">
        <v>86</v>
      </c>
      <c r="C704" t="s">
        <v>132</v>
      </c>
      <c r="D704" t="s">
        <v>47</v>
      </c>
      <c r="E704" t="s">
        <v>101</v>
      </c>
      <c r="F704">
        <v>11.530183333333333</v>
      </c>
      <c r="G704">
        <v>8.3726584643834894</v>
      </c>
      <c r="H704">
        <v>8.3864333387726298</v>
      </c>
      <c r="I704">
        <v>5.8189054593059701</v>
      </c>
      <c r="J704">
        <v>11.696765459425601</v>
      </c>
    </row>
    <row r="705" spans="1:10" x14ac:dyDescent="0.25">
      <c r="A705" t="s">
        <v>998</v>
      </c>
      <c r="B705" t="s">
        <v>86</v>
      </c>
      <c r="C705" t="s">
        <v>132</v>
      </c>
      <c r="D705" t="s">
        <v>48</v>
      </c>
      <c r="E705" t="s">
        <v>101</v>
      </c>
      <c r="F705">
        <v>16.26098</v>
      </c>
      <c r="G705">
        <v>12.2261781836774</v>
      </c>
      <c r="H705">
        <v>12.592108607167001</v>
      </c>
      <c r="I705">
        <v>9.2965484444017203</v>
      </c>
      <c r="J705">
        <v>16.6725369656446</v>
      </c>
    </row>
    <row r="706" spans="1:10" x14ac:dyDescent="0.25">
      <c r="A706" t="s">
        <v>999</v>
      </c>
      <c r="B706" t="s">
        <v>86</v>
      </c>
      <c r="C706" t="s">
        <v>132</v>
      </c>
      <c r="D706" t="s">
        <v>104</v>
      </c>
      <c r="E706" t="s">
        <v>101</v>
      </c>
      <c r="F706">
        <v>48.215043333333334</v>
      </c>
      <c r="G706">
        <v>10.871601054050901</v>
      </c>
      <c r="H706">
        <v>12.753705720880401</v>
      </c>
      <c r="I706">
        <v>10.745176127001001</v>
      </c>
      <c r="J706">
        <v>15.026416081381401</v>
      </c>
    </row>
    <row r="707" spans="1:10" x14ac:dyDescent="0.25">
      <c r="A707" t="s">
        <v>1000</v>
      </c>
      <c r="B707" t="s">
        <v>86</v>
      </c>
      <c r="C707" t="s">
        <v>132</v>
      </c>
      <c r="D707" t="s">
        <v>49</v>
      </c>
      <c r="E707" t="s">
        <v>101</v>
      </c>
      <c r="F707">
        <v>14.941136666666667</v>
      </c>
      <c r="G707">
        <v>12.1597878574141</v>
      </c>
      <c r="H707">
        <v>12.4833432622414</v>
      </c>
      <c r="I707">
        <v>9.0883507856721</v>
      </c>
      <c r="J707">
        <v>16.726248520040201</v>
      </c>
    </row>
    <row r="708" spans="1:10" x14ac:dyDescent="0.25">
      <c r="A708" t="s">
        <v>1001</v>
      </c>
      <c r="B708" t="s">
        <v>86</v>
      </c>
      <c r="C708" t="s">
        <v>132</v>
      </c>
      <c r="D708" t="s">
        <v>50</v>
      </c>
      <c r="E708" t="s">
        <v>101</v>
      </c>
      <c r="F708">
        <v>33.273906666666669</v>
      </c>
      <c r="G708">
        <v>10.377923744055799</v>
      </c>
      <c r="H708">
        <v>13.164159595852899</v>
      </c>
      <c r="I708">
        <v>10.683099595838099</v>
      </c>
      <c r="J708">
        <v>16.043636467937699</v>
      </c>
    </row>
    <row r="709" spans="1:10" x14ac:dyDescent="0.25">
      <c r="A709" t="s">
        <v>1002</v>
      </c>
      <c r="B709" t="s">
        <v>86</v>
      </c>
      <c r="C709" t="s">
        <v>132</v>
      </c>
      <c r="D709" t="s">
        <v>105</v>
      </c>
      <c r="E709" t="s">
        <v>101</v>
      </c>
      <c r="F709">
        <v>38.735729999999997</v>
      </c>
      <c r="G709">
        <v>13.3350764252272</v>
      </c>
      <c r="H709">
        <v>14.225096517554199</v>
      </c>
      <c r="I709">
        <v>11.7488305335023</v>
      </c>
      <c r="J709">
        <v>17.067663423317299</v>
      </c>
    </row>
    <row r="710" spans="1:10" x14ac:dyDescent="0.25">
      <c r="A710" t="s">
        <v>1003</v>
      </c>
      <c r="B710" t="s">
        <v>86</v>
      </c>
      <c r="C710" t="s">
        <v>132</v>
      </c>
      <c r="D710" t="s">
        <v>51</v>
      </c>
      <c r="E710" t="s">
        <v>101</v>
      </c>
      <c r="F710">
        <v>29.223036666666669</v>
      </c>
      <c r="G710">
        <v>12.478984647006399</v>
      </c>
      <c r="H710">
        <v>13.3685074613916</v>
      </c>
      <c r="I710">
        <v>10.709022562635001</v>
      </c>
      <c r="J710">
        <v>16.486264854562499</v>
      </c>
    </row>
    <row r="711" spans="1:10" x14ac:dyDescent="0.25">
      <c r="A711" t="s">
        <v>1004</v>
      </c>
      <c r="B711" t="s">
        <v>86</v>
      </c>
      <c r="C711" t="s">
        <v>132</v>
      </c>
      <c r="D711" t="s">
        <v>52</v>
      </c>
      <c r="E711" t="s">
        <v>101</v>
      </c>
      <c r="F711">
        <v>9.512693333333333</v>
      </c>
      <c r="G711">
        <v>16.895835553503101</v>
      </c>
      <c r="H711">
        <v>17.6683474207587</v>
      </c>
      <c r="I711">
        <v>11.7673471362352</v>
      </c>
      <c r="J711">
        <v>25.476398768050199</v>
      </c>
    </row>
    <row r="712" spans="1:10" x14ac:dyDescent="0.25">
      <c r="A712" t="s">
        <v>1005</v>
      </c>
      <c r="B712" t="s">
        <v>86</v>
      </c>
      <c r="C712" t="s">
        <v>132</v>
      </c>
      <c r="D712" t="s">
        <v>106</v>
      </c>
      <c r="E712" t="s">
        <v>101</v>
      </c>
      <c r="F712">
        <v>49.590786666666666</v>
      </c>
      <c r="G712">
        <v>8.8348881389187905</v>
      </c>
      <c r="H712">
        <v>9.1203869179752992</v>
      </c>
      <c r="I712">
        <v>7.7079997437061802</v>
      </c>
      <c r="J712">
        <v>10.715772514122399</v>
      </c>
    </row>
    <row r="713" spans="1:10" x14ac:dyDescent="0.25">
      <c r="A713" t="s">
        <v>1006</v>
      </c>
      <c r="B713" t="s">
        <v>86</v>
      </c>
      <c r="C713" t="s">
        <v>132</v>
      </c>
      <c r="D713" t="s">
        <v>53</v>
      </c>
      <c r="E713" t="s">
        <v>101</v>
      </c>
      <c r="F713">
        <v>16.637753333333333</v>
      </c>
      <c r="G713">
        <v>9.6194411413836391</v>
      </c>
      <c r="H713">
        <v>10.123820175014901</v>
      </c>
      <c r="I713">
        <v>7.4970010533684999</v>
      </c>
      <c r="J713">
        <v>13.368268622644299</v>
      </c>
    </row>
    <row r="714" spans="1:10" x14ac:dyDescent="0.25">
      <c r="A714" t="s">
        <v>1007</v>
      </c>
      <c r="B714" t="s">
        <v>86</v>
      </c>
      <c r="C714" t="s">
        <v>132</v>
      </c>
      <c r="D714" t="s">
        <v>54</v>
      </c>
      <c r="E714" t="s">
        <v>101</v>
      </c>
      <c r="F714">
        <v>9.5285833333333336</v>
      </c>
      <c r="G714">
        <v>13.740506633339701</v>
      </c>
      <c r="H714">
        <v>14.086020521355101</v>
      </c>
      <c r="I714">
        <v>9.37853388814281</v>
      </c>
      <c r="J714">
        <v>20.3133751181613</v>
      </c>
    </row>
    <row r="715" spans="1:10" x14ac:dyDescent="0.25">
      <c r="A715" t="s">
        <v>1008</v>
      </c>
      <c r="B715" t="s">
        <v>86</v>
      </c>
      <c r="C715" t="s">
        <v>132</v>
      </c>
      <c r="D715" t="s">
        <v>55</v>
      </c>
      <c r="E715" t="s">
        <v>101</v>
      </c>
      <c r="F715">
        <v>6.7792666666666674</v>
      </c>
      <c r="G715">
        <v>7.4776821825134201</v>
      </c>
      <c r="H715">
        <v>7.9347252384909099</v>
      </c>
      <c r="I715">
        <v>4.8592102867096703</v>
      </c>
      <c r="J715">
        <v>12.222727124185599</v>
      </c>
    </row>
    <row r="716" spans="1:10" x14ac:dyDescent="0.25">
      <c r="A716" t="s">
        <v>1009</v>
      </c>
      <c r="B716" t="s">
        <v>86</v>
      </c>
      <c r="C716" t="s">
        <v>132</v>
      </c>
      <c r="D716" t="s">
        <v>56</v>
      </c>
      <c r="E716" t="s">
        <v>101</v>
      </c>
      <c r="F716">
        <v>3.3958633333333332</v>
      </c>
      <c r="G716">
        <v>3.83670018453659</v>
      </c>
      <c r="H716">
        <v>3.6603208572503498</v>
      </c>
      <c r="I716">
        <v>1.76274600508076</v>
      </c>
      <c r="J716">
        <v>6.7015327867172001</v>
      </c>
    </row>
    <row r="717" spans="1:10" x14ac:dyDescent="0.25">
      <c r="A717" t="s">
        <v>1010</v>
      </c>
      <c r="B717" t="s">
        <v>86</v>
      </c>
      <c r="C717" t="s">
        <v>132</v>
      </c>
      <c r="D717" t="s">
        <v>57</v>
      </c>
      <c r="E717" t="s">
        <v>101</v>
      </c>
      <c r="F717">
        <v>13.249319999999999</v>
      </c>
      <c r="G717">
        <v>9.4753057283844697</v>
      </c>
      <c r="H717">
        <v>9.9247354659997402</v>
      </c>
      <c r="I717">
        <v>7.0643810711714297</v>
      </c>
      <c r="J717">
        <v>13.549653952407599</v>
      </c>
    </row>
    <row r="718" spans="1:10" x14ac:dyDescent="0.25">
      <c r="A718" t="s">
        <v>1011</v>
      </c>
      <c r="B718" t="s">
        <v>86</v>
      </c>
      <c r="C718" t="s">
        <v>133</v>
      </c>
      <c r="D718" t="s">
        <v>5</v>
      </c>
      <c r="E718" t="s">
        <v>101</v>
      </c>
      <c r="F718">
        <v>351.07000666666664</v>
      </c>
      <c r="G718">
        <v>11.752902376849001</v>
      </c>
      <c r="H718">
        <v>12.1494405500396</v>
      </c>
      <c r="I718">
        <v>11.4248082913153</v>
      </c>
      <c r="J718">
        <v>12.9078934668283</v>
      </c>
    </row>
    <row r="719" spans="1:10" x14ac:dyDescent="0.25">
      <c r="A719" t="s">
        <v>1012</v>
      </c>
      <c r="B719" t="s">
        <v>86</v>
      </c>
      <c r="C719" t="s">
        <v>133</v>
      </c>
      <c r="D719" t="s">
        <v>122</v>
      </c>
      <c r="E719" t="s">
        <v>101</v>
      </c>
      <c r="F719">
        <v>35.657310000000003</v>
      </c>
      <c r="G719">
        <v>6.0172007724288097</v>
      </c>
      <c r="H719">
        <v>5.9298147134962402</v>
      </c>
      <c r="I719">
        <v>4.85356683365998</v>
      </c>
      <c r="J719">
        <v>7.1725403058736497</v>
      </c>
    </row>
    <row r="720" spans="1:10" x14ac:dyDescent="0.25">
      <c r="A720" t="s">
        <v>1013</v>
      </c>
      <c r="B720" t="s">
        <v>86</v>
      </c>
      <c r="C720" t="s">
        <v>133</v>
      </c>
      <c r="D720" t="s">
        <v>123</v>
      </c>
      <c r="E720" t="s">
        <v>101</v>
      </c>
      <c r="F720">
        <v>54.316783333333326</v>
      </c>
      <c r="G720">
        <v>8.9736842250184292</v>
      </c>
      <c r="H720">
        <v>8.8621721104769406</v>
      </c>
      <c r="I720">
        <v>7.5486319673417102</v>
      </c>
      <c r="J720">
        <v>10.3378377351391</v>
      </c>
    </row>
    <row r="721" spans="1:10" x14ac:dyDescent="0.25">
      <c r="A721" t="s">
        <v>1014</v>
      </c>
      <c r="B721" t="s">
        <v>86</v>
      </c>
      <c r="C721" t="s">
        <v>133</v>
      </c>
      <c r="D721" t="s">
        <v>124</v>
      </c>
      <c r="E721" t="s">
        <v>101</v>
      </c>
      <c r="F721">
        <v>68.939906666666658</v>
      </c>
      <c r="G721">
        <v>11.2712901072251</v>
      </c>
      <c r="H721">
        <v>11.4339456610084</v>
      </c>
      <c r="I721">
        <v>9.9251837430979801</v>
      </c>
      <c r="J721">
        <v>13.1067968986404</v>
      </c>
    </row>
    <row r="722" spans="1:10" x14ac:dyDescent="0.25">
      <c r="A722" t="s">
        <v>1015</v>
      </c>
      <c r="B722" t="s">
        <v>86</v>
      </c>
      <c r="C722" t="s">
        <v>133</v>
      </c>
      <c r="D722" t="s">
        <v>125</v>
      </c>
      <c r="E722" t="s">
        <v>101</v>
      </c>
      <c r="F722">
        <v>82.888013333333333</v>
      </c>
      <c r="G722">
        <v>13.813141769326601</v>
      </c>
      <c r="H722">
        <v>14.720384314117</v>
      </c>
      <c r="I722">
        <v>12.943326907158699</v>
      </c>
      <c r="J722">
        <v>16.672806539589899</v>
      </c>
    </row>
    <row r="723" spans="1:10" x14ac:dyDescent="0.25">
      <c r="A723" t="s">
        <v>1016</v>
      </c>
      <c r="B723" t="s">
        <v>86</v>
      </c>
      <c r="C723" t="s">
        <v>133</v>
      </c>
      <c r="D723" t="s">
        <v>126</v>
      </c>
      <c r="E723" t="s">
        <v>101</v>
      </c>
      <c r="F723">
        <v>109.26799333333334</v>
      </c>
      <c r="G723">
        <v>18.9207117518242</v>
      </c>
      <c r="H723">
        <v>21.618441523266799</v>
      </c>
      <c r="I723">
        <v>19.332633010016199</v>
      </c>
      <c r="J723">
        <v>24.099383279100199</v>
      </c>
    </row>
    <row r="724" spans="1:10" x14ac:dyDescent="0.25">
      <c r="A724" t="s">
        <v>1017</v>
      </c>
      <c r="B724" t="s">
        <v>86</v>
      </c>
      <c r="C724" t="s">
        <v>133</v>
      </c>
      <c r="D724" t="s">
        <v>6</v>
      </c>
      <c r="E724" t="s">
        <v>101</v>
      </c>
      <c r="F724">
        <v>87.940943333333337</v>
      </c>
      <c r="G724">
        <v>13.0052124797828</v>
      </c>
      <c r="H724">
        <v>12.9370350201009</v>
      </c>
      <c r="I724">
        <v>11.417695510317101</v>
      </c>
      <c r="J724">
        <v>14.6017126462423</v>
      </c>
    </row>
    <row r="725" spans="1:10" x14ac:dyDescent="0.25">
      <c r="A725" t="s">
        <v>1018</v>
      </c>
      <c r="B725" t="s">
        <v>86</v>
      </c>
      <c r="C725" t="s">
        <v>133</v>
      </c>
      <c r="D725" t="s">
        <v>37</v>
      </c>
      <c r="E725" t="s">
        <v>101</v>
      </c>
      <c r="F725">
        <v>8.8068166666666663</v>
      </c>
      <c r="G725">
        <v>12.690973806698899</v>
      </c>
      <c r="H725">
        <v>12.279296054540101</v>
      </c>
      <c r="I725">
        <v>8.0272983907613398</v>
      </c>
      <c r="J725">
        <v>17.968380702657399</v>
      </c>
    </row>
    <row r="726" spans="1:10" x14ac:dyDescent="0.25">
      <c r="A726" t="s">
        <v>1019</v>
      </c>
      <c r="B726" t="s">
        <v>86</v>
      </c>
      <c r="C726" t="s">
        <v>133</v>
      </c>
      <c r="D726" t="s">
        <v>38</v>
      </c>
      <c r="E726" t="s">
        <v>101</v>
      </c>
      <c r="F726">
        <v>15.307049999999998</v>
      </c>
      <c r="G726">
        <v>12.859141046571199</v>
      </c>
      <c r="H726">
        <v>13.2535292170432</v>
      </c>
      <c r="I726">
        <v>9.6863861112270992</v>
      </c>
      <c r="J726">
        <v>17.699536961250899</v>
      </c>
    </row>
    <row r="727" spans="1:10" x14ac:dyDescent="0.25">
      <c r="A727" t="s">
        <v>1020</v>
      </c>
      <c r="B727" t="s">
        <v>86</v>
      </c>
      <c r="C727" t="s">
        <v>133</v>
      </c>
      <c r="D727" t="s">
        <v>39</v>
      </c>
      <c r="E727" t="s">
        <v>101</v>
      </c>
      <c r="F727">
        <v>17.673763333333333</v>
      </c>
      <c r="G727">
        <v>15.633304438075699</v>
      </c>
      <c r="H727">
        <v>15.0166315371825</v>
      </c>
      <c r="I727">
        <v>11.2267935291525</v>
      </c>
      <c r="J727">
        <v>19.667985226509899</v>
      </c>
    </row>
    <row r="728" spans="1:10" x14ac:dyDescent="0.25">
      <c r="A728" t="s">
        <v>1021</v>
      </c>
      <c r="B728" t="s">
        <v>86</v>
      </c>
      <c r="C728" t="s">
        <v>133</v>
      </c>
      <c r="D728" t="s">
        <v>40</v>
      </c>
      <c r="E728" t="s">
        <v>101</v>
      </c>
      <c r="F728">
        <v>12.19182</v>
      </c>
      <c r="G728">
        <v>12.947477972749599</v>
      </c>
      <c r="H728">
        <v>12.5054471677688</v>
      </c>
      <c r="I728">
        <v>8.7631381191398301</v>
      </c>
      <c r="J728">
        <v>17.296491491918701</v>
      </c>
    </row>
    <row r="729" spans="1:10" x14ac:dyDescent="0.25">
      <c r="A729" t="s">
        <v>1022</v>
      </c>
      <c r="B729" t="s">
        <v>86</v>
      </c>
      <c r="C729" t="s">
        <v>133</v>
      </c>
      <c r="D729" t="s">
        <v>41</v>
      </c>
      <c r="E729" t="s">
        <v>101</v>
      </c>
      <c r="F729">
        <v>17.986976666666667</v>
      </c>
      <c r="G729">
        <v>11.9692146280979</v>
      </c>
      <c r="H729">
        <v>12.0439664380285</v>
      </c>
      <c r="I729">
        <v>9.0258649294420294</v>
      </c>
      <c r="J729">
        <v>15.741464591433299</v>
      </c>
    </row>
    <row r="730" spans="1:10" x14ac:dyDescent="0.25">
      <c r="A730" t="s">
        <v>1023</v>
      </c>
      <c r="B730" t="s">
        <v>86</v>
      </c>
      <c r="C730" t="s">
        <v>133</v>
      </c>
      <c r="D730" t="s">
        <v>42</v>
      </c>
      <c r="E730" t="s">
        <v>101</v>
      </c>
      <c r="F730">
        <v>15.974516666666666</v>
      </c>
      <c r="G730">
        <v>12.262213329307601</v>
      </c>
      <c r="H730">
        <v>12.600897349366999</v>
      </c>
      <c r="I730">
        <v>9.2712844636023508</v>
      </c>
      <c r="J730">
        <v>16.7314278399537</v>
      </c>
    </row>
    <row r="731" spans="1:10" x14ac:dyDescent="0.25">
      <c r="A731" t="s">
        <v>1024</v>
      </c>
      <c r="B731" t="s">
        <v>86</v>
      </c>
      <c r="C731" t="s">
        <v>133</v>
      </c>
      <c r="D731" t="s">
        <v>102</v>
      </c>
      <c r="E731" t="s">
        <v>101</v>
      </c>
      <c r="F731">
        <v>10.522753333333332</v>
      </c>
      <c r="G731">
        <v>8.0279582635054894</v>
      </c>
      <c r="H731">
        <v>7.7700904456666997</v>
      </c>
      <c r="I731">
        <v>5.2763474118510203</v>
      </c>
      <c r="J731">
        <v>11.0241357915585</v>
      </c>
    </row>
    <row r="732" spans="1:10" x14ac:dyDescent="0.25">
      <c r="A732" t="s">
        <v>1025</v>
      </c>
      <c r="B732" t="s">
        <v>86</v>
      </c>
      <c r="C732" t="s">
        <v>133</v>
      </c>
      <c r="D732" t="s">
        <v>103</v>
      </c>
      <c r="E732" t="s">
        <v>101</v>
      </c>
      <c r="F732">
        <v>42.026423333333334</v>
      </c>
      <c r="G732">
        <v>11.2538421989392</v>
      </c>
      <c r="H732">
        <v>10.967808142208099</v>
      </c>
      <c r="I732">
        <v>9.1284202394331793</v>
      </c>
      <c r="J732">
        <v>13.0676111946678</v>
      </c>
    </row>
    <row r="733" spans="1:10" x14ac:dyDescent="0.25">
      <c r="A733" t="s">
        <v>1026</v>
      </c>
      <c r="B733" t="s">
        <v>86</v>
      </c>
      <c r="C733" t="s">
        <v>133</v>
      </c>
      <c r="D733" t="s">
        <v>43</v>
      </c>
      <c r="E733" t="s">
        <v>101</v>
      </c>
      <c r="F733">
        <v>6.1276900000000003</v>
      </c>
      <c r="G733">
        <v>8.1285987804716306</v>
      </c>
      <c r="H733">
        <v>8.2106824299329002</v>
      </c>
      <c r="I733">
        <v>4.8515087766118299</v>
      </c>
      <c r="J733">
        <v>12.9765414794295</v>
      </c>
    </row>
    <row r="734" spans="1:10" x14ac:dyDescent="0.25">
      <c r="A734" t="s">
        <v>1027</v>
      </c>
      <c r="B734" t="s">
        <v>86</v>
      </c>
      <c r="C734" t="s">
        <v>133</v>
      </c>
      <c r="D734" t="s">
        <v>44</v>
      </c>
      <c r="E734" t="s">
        <v>101</v>
      </c>
      <c r="F734">
        <v>18.271840000000001</v>
      </c>
      <c r="G734">
        <v>15.4356868907023</v>
      </c>
      <c r="H734">
        <v>14.837798225839</v>
      </c>
      <c r="I734">
        <v>11.1530679849074</v>
      </c>
      <c r="J734">
        <v>19.344760452394599</v>
      </c>
    </row>
    <row r="735" spans="1:10" x14ac:dyDescent="0.25">
      <c r="A735" t="s">
        <v>1028</v>
      </c>
      <c r="B735" t="s">
        <v>86</v>
      </c>
      <c r="C735" t="s">
        <v>133</v>
      </c>
      <c r="D735" t="s">
        <v>45</v>
      </c>
      <c r="E735" t="s">
        <v>101</v>
      </c>
      <c r="F735">
        <v>17.626893333333332</v>
      </c>
      <c r="G735">
        <v>9.8100314072798795</v>
      </c>
      <c r="H735">
        <v>9.4920726258873902</v>
      </c>
      <c r="I735">
        <v>7.0994100824547504</v>
      </c>
      <c r="J735">
        <v>12.429447538047601</v>
      </c>
    </row>
    <row r="736" spans="1:10" x14ac:dyDescent="0.25">
      <c r="A736" t="s">
        <v>1029</v>
      </c>
      <c r="B736" t="s">
        <v>86</v>
      </c>
      <c r="C736" t="s">
        <v>133</v>
      </c>
      <c r="D736" t="s">
        <v>18</v>
      </c>
      <c r="E736" t="s">
        <v>101</v>
      </c>
      <c r="F736">
        <v>57.343303333333331</v>
      </c>
      <c r="G736">
        <v>11.388515884217499</v>
      </c>
      <c r="H736">
        <v>11.828720180469199</v>
      </c>
      <c r="I736">
        <v>10.1234553661387</v>
      </c>
      <c r="J736">
        <v>13.738473116092299</v>
      </c>
    </row>
    <row r="737" spans="1:10" x14ac:dyDescent="0.25">
      <c r="A737" t="s">
        <v>1030</v>
      </c>
      <c r="B737" t="s">
        <v>86</v>
      </c>
      <c r="C737" t="s">
        <v>133</v>
      </c>
      <c r="D737" t="s">
        <v>46</v>
      </c>
      <c r="E737" t="s">
        <v>101</v>
      </c>
      <c r="F737">
        <v>26.440340000000003</v>
      </c>
      <c r="G737">
        <v>11.452645105399901</v>
      </c>
      <c r="H737">
        <v>12.242018714066701</v>
      </c>
      <c r="I737">
        <v>9.6923703603074607</v>
      </c>
      <c r="J737">
        <v>15.255676583105901</v>
      </c>
    </row>
    <row r="738" spans="1:10" x14ac:dyDescent="0.25">
      <c r="A738" t="s">
        <v>1031</v>
      </c>
      <c r="B738" t="s">
        <v>86</v>
      </c>
      <c r="C738" t="s">
        <v>133</v>
      </c>
      <c r="D738" t="s">
        <v>47</v>
      </c>
      <c r="E738" t="s">
        <v>101</v>
      </c>
      <c r="F738">
        <v>11.202680000000001</v>
      </c>
      <c r="G738">
        <v>8.0992987106880392</v>
      </c>
      <c r="H738">
        <v>8.0844665967373093</v>
      </c>
      <c r="I738">
        <v>5.577741216792</v>
      </c>
      <c r="J738">
        <v>11.3284664786893</v>
      </c>
    </row>
    <row r="739" spans="1:10" x14ac:dyDescent="0.25">
      <c r="A739" t="s">
        <v>1032</v>
      </c>
      <c r="B739" t="s">
        <v>86</v>
      </c>
      <c r="C739" t="s">
        <v>133</v>
      </c>
      <c r="D739" t="s">
        <v>48</v>
      </c>
      <c r="E739" t="s">
        <v>101</v>
      </c>
      <c r="F739">
        <v>19.700283333333335</v>
      </c>
      <c r="G739">
        <v>14.665004987518801</v>
      </c>
      <c r="H739">
        <v>14.903866582961999</v>
      </c>
      <c r="I739">
        <v>11.3364708051436</v>
      </c>
      <c r="J739">
        <v>19.2347024094713</v>
      </c>
    </row>
    <row r="740" spans="1:10" x14ac:dyDescent="0.25">
      <c r="A740" t="s">
        <v>1033</v>
      </c>
      <c r="B740" t="s">
        <v>86</v>
      </c>
      <c r="C740" t="s">
        <v>133</v>
      </c>
      <c r="D740" t="s">
        <v>104</v>
      </c>
      <c r="E740" t="s">
        <v>101</v>
      </c>
      <c r="F740">
        <v>53.99671</v>
      </c>
      <c r="G740">
        <v>12.0509182317696</v>
      </c>
      <c r="H740">
        <v>13.944230984076</v>
      </c>
      <c r="I740">
        <v>11.8622229970068</v>
      </c>
      <c r="J740">
        <v>16.284023888964899</v>
      </c>
    </row>
    <row r="741" spans="1:10" x14ac:dyDescent="0.25">
      <c r="A741" t="s">
        <v>1034</v>
      </c>
      <c r="B741" t="s">
        <v>86</v>
      </c>
      <c r="C741" t="s">
        <v>133</v>
      </c>
      <c r="D741" t="s">
        <v>49</v>
      </c>
      <c r="E741" t="s">
        <v>101</v>
      </c>
      <c r="F741">
        <v>15.948566666666666</v>
      </c>
      <c r="G741">
        <v>12.8876959253982</v>
      </c>
      <c r="H741">
        <v>13.118026591169</v>
      </c>
      <c r="I741">
        <v>9.6576091775260497</v>
      </c>
      <c r="J741">
        <v>17.411585105992899</v>
      </c>
    </row>
    <row r="742" spans="1:10" x14ac:dyDescent="0.25">
      <c r="A742" t="s">
        <v>1035</v>
      </c>
      <c r="B742" t="s">
        <v>86</v>
      </c>
      <c r="C742" t="s">
        <v>133</v>
      </c>
      <c r="D742" t="s">
        <v>50</v>
      </c>
      <c r="E742" t="s">
        <v>101</v>
      </c>
      <c r="F742">
        <v>38.048143333333336</v>
      </c>
      <c r="G742">
        <v>11.73163111033</v>
      </c>
      <c r="H742">
        <v>14.4754018382382</v>
      </c>
      <c r="I742">
        <v>11.908510472773999</v>
      </c>
      <c r="J742">
        <v>17.425682290364801</v>
      </c>
    </row>
    <row r="743" spans="1:10" x14ac:dyDescent="0.25">
      <c r="A743" t="s">
        <v>1036</v>
      </c>
      <c r="B743" t="s">
        <v>86</v>
      </c>
      <c r="C743" t="s">
        <v>133</v>
      </c>
      <c r="D743" t="s">
        <v>105</v>
      </c>
      <c r="E743" t="s">
        <v>101</v>
      </c>
      <c r="F743">
        <v>42.142223333333334</v>
      </c>
      <c r="G743">
        <v>14.4803211112676</v>
      </c>
      <c r="H743">
        <v>15.1363275707296</v>
      </c>
      <c r="I743">
        <v>12.6051037764033</v>
      </c>
      <c r="J743">
        <v>18.025385374835199</v>
      </c>
    </row>
    <row r="744" spans="1:10" x14ac:dyDescent="0.25">
      <c r="A744" t="s">
        <v>1037</v>
      </c>
      <c r="B744" t="s">
        <v>86</v>
      </c>
      <c r="C744" t="s">
        <v>133</v>
      </c>
      <c r="D744" t="s">
        <v>51</v>
      </c>
      <c r="E744" t="s">
        <v>101</v>
      </c>
      <c r="F744">
        <v>33.312086666666666</v>
      </c>
      <c r="G744">
        <v>14.2149967142414</v>
      </c>
      <c r="H744">
        <v>14.8640607863345</v>
      </c>
      <c r="I744">
        <v>12.084535493365401</v>
      </c>
      <c r="J744">
        <v>18.089654262322899</v>
      </c>
    </row>
    <row r="745" spans="1:10" x14ac:dyDescent="0.25">
      <c r="A745" t="s">
        <v>1038</v>
      </c>
      <c r="B745" t="s">
        <v>86</v>
      </c>
      <c r="C745" t="s">
        <v>133</v>
      </c>
      <c r="D745" t="s">
        <v>52</v>
      </c>
      <c r="E745" t="s">
        <v>101</v>
      </c>
      <c r="F745">
        <v>8.8301366666666663</v>
      </c>
      <c r="G745">
        <v>15.5771879171346</v>
      </c>
      <c r="H745">
        <v>16.097944537071299</v>
      </c>
      <c r="I745">
        <v>10.5380721591171</v>
      </c>
      <c r="J745">
        <v>23.534045896625202</v>
      </c>
    </row>
    <row r="746" spans="1:10" x14ac:dyDescent="0.25">
      <c r="A746" t="s">
        <v>1039</v>
      </c>
      <c r="B746" t="s">
        <v>86</v>
      </c>
      <c r="C746" t="s">
        <v>133</v>
      </c>
      <c r="D746" t="s">
        <v>106</v>
      </c>
      <c r="E746" t="s">
        <v>101</v>
      </c>
      <c r="F746">
        <v>57.097649999999994</v>
      </c>
      <c r="G746">
        <v>10.128072471026201</v>
      </c>
      <c r="H746">
        <v>10.445700672036001</v>
      </c>
      <c r="I746">
        <v>8.9342887756500904</v>
      </c>
      <c r="J746">
        <v>12.1387688978588</v>
      </c>
    </row>
    <row r="747" spans="1:10" x14ac:dyDescent="0.25">
      <c r="A747" t="s">
        <v>1040</v>
      </c>
      <c r="B747" t="s">
        <v>86</v>
      </c>
      <c r="C747" t="s">
        <v>133</v>
      </c>
      <c r="D747" t="s">
        <v>53</v>
      </c>
      <c r="E747" t="s">
        <v>101</v>
      </c>
      <c r="F747">
        <v>17.32694</v>
      </c>
      <c r="G747">
        <v>9.9674633992003905</v>
      </c>
      <c r="H747">
        <v>10.4476047596951</v>
      </c>
      <c r="I747">
        <v>7.78760627280273</v>
      </c>
      <c r="J747">
        <v>13.7190052890339</v>
      </c>
    </row>
    <row r="748" spans="1:10" x14ac:dyDescent="0.25">
      <c r="A748" t="s">
        <v>1041</v>
      </c>
      <c r="B748" t="s">
        <v>86</v>
      </c>
      <c r="C748" t="s">
        <v>133</v>
      </c>
      <c r="D748" t="s">
        <v>54</v>
      </c>
      <c r="E748" t="s">
        <v>101</v>
      </c>
      <c r="F748">
        <v>9.1785599999999992</v>
      </c>
      <c r="G748">
        <v>13.207638032837201</v>
      </c>
      <c r="H748">
        <v>13.730313145181301</v>
      </c>
      <c r="I748">
        <v>9.0670898597395908</v>
      </c>
      <c r="J748">
        <v>19.932155985321302</v>
      </c>
    </row>
    <row r="749" spans="1:10" x14ac:dyDescent="0.25">
      <c r="A749" t="s">
        <v>1042</v>
      </c>
      <c r="B749" t="s">
        <v>86</v>
      </c>
      <c r="C749" t="s">
        <v>133</v>
      </c>
      <c r="D749" t="s">
        <v>55</v>
      </c>
      <c r="E749" t="s">
        <v>101</v>
      </c>
      <c r="F749">
        <v>8.5010333333333339</v>
      </c>
      <c r="G749">
        <v>9.3610656369522598</v>
      </c>
      <c r="H749">
        <v>9.6672667331149906</v>
      </c>
      <c r="I749">
        <v>6.2745056824800498</v>
      </c>
      <c r="J749">
        <v>14.230594328786999</v>
      </c>
    </row>
    <row r="750" spans="1:10" x14ac:dyDescent="0.25">
      <c r="A750" t="s">
        <v>1043</v>
      </c>
      <c r="B750" t="s">
        <v>86</v>
      </c>
      <c r="C750" t="s">
        <v>133</v>
      </c>
      <c r="D750" t="s">
        <v>56</v>
      </c>
      <c r="E750" t="s">
        <v>101</v>
      </c>
      <c r="F750">
        <v>6.463423333333334</v>
      </c>
      <c r="G750">
        <v>7.2543126830856002</v>
      </c>
      <c r="H750">
        <v>6.7441276981763902</v>
      </c>
      <c r="I750">
        <v>4.0744673114663801</v>
      </c>
      <c r="J750">
        <v>10.4966168228271</v>
      </c>
    </row>
    <row r="751" spans="1:10" x14ac:dyDescent="0.25">
      <c r="A751" t="s">
        <v>1044</v>
      </c>
      <c r="B751" t="s">
        <v>86</v>
      </c>
      <c r="C751" t="s">
        <v>133</v>
      </c>
      <c r="D751" t="s">
        <v>57</v>
      </c>
      <c r="E751" t="s">
        <v>101</v>
      </c>
      <c r="F751">
        <v>15.627693333333333</v>
      </c>
      <c r="G751">
        <v>11.121594116949399</v>
      </c>
      <c r="H751">
        <v>11.7753957062375</v>
      </c>
      <c r="I751">
        <v>8.6299688891798301</v>
      </c>
      <c r="J751">
        <v>15.6868121478934</v>
      </c>
    </row>
    <row r="752" spans="1:10" x14ac:dyDescent="0.25">
      <c r="A752" t="s">
        <v>1045</v>
      </c>
      <c r="B752" t="s">
        <v>86</v>
      </c>
      <c r="C752" t="s">
        <v>134</v>
      </c>
      <c r="D752" t="s">
        <v>5</v>
      </c>
      <c r="E752" t="s">
        <v>101</v>
      </c>
      <c r="F752">
        <v>386.61711666666662</v>
      </c>
      <c r="G752">
        <v>12.861750948176701</v>
      </c>
      <c r="H752">
        <v>13.3038567802818</v>
      </c>
      <c r="I752">
        <v>12.5472376125542</v>
      </c>
      <c r="J752">
        <v>14.0940866613998</v>
      </c>
    </row>
    <row r="753" spans="1:10" x14ac:dyDescent="0.25">
      <c r="A753" t="s">
        <v>1046</v>
      </c>
      <c r="B753" t="s">
        <v>86</v>
      </c>
      <c r="C753" t="s">
        <v>134</v>
      </c>
      <c r="D753" t="s">
        <v>122</v>
      </c>
      <c r="E753" t="s">
        <v>101</v>
      </c>
      <c r="F753">
        <v>42.764879999999998</v>
      </c>
      <c r="G753">
        <v>7.18030309644619</v>
      </c>
      <c r="H753">
        <v>7.0710623798744896</v>
      </c>
      <c r="I753">
        <v>5.8952830954375504</v>
      </c>
      <c r="J753">
        <v>8.4117553318298803</v>
      </c>
    </row>
    <row r="754" spans="1:10" x14ac:dyDescent="0.25">
      <c r="A754" t="s">
        <v>1047</v>
      </c>
      <c r="B754" t="s">
        <v>86</v>
      </c>
      <c r="C754" t="s">
        <v>134</v>
      </c>
      <c r="D754" t="s">
        <v>123</v>
      </c>
      <c r="E754" t="s">
        <v>101</v>
      </c>
      <c r="F754">
        <v>60.382743333333337</v>
      </c>
      <c r="G754">
        <v>9.9136212242771506</v>
      </c>
      <c r="H754">
        <v>9.7780562276796594</v>
      </c>
      <c r="I754">
        <v>8.4007867268528607</v>
      </c>
      <c r="J754">
        <v>11.3160116491478</v>
      </c>
    </row>
    <row r="755" spans="1:10" x14ac:dyDescent="0.25">
      <c r="A755" t="s">
        <v>1048</v>
      </c>
      <c r="B755" t="s">
        <v>86</v>
      </c>
      <c r="C755" t="s">
        <v>134</v>
      </c>
      <c r="D755" t="s">
        <v>124</v>
      </c>
      <c r="E755" t="s">
        <v>101</v>
      </c>
      <c r="F755">
        <v>72.290499999999994</v>
      </c>
      <c r="G755">
        <v>11.7464862882779</v>
      </c>
      <c r="H755">
        <v>11.861997575635</v>
      </c>
      <c r="I755">
        <v>10.3318284561835</v>
      </c>
      <c r="J755">
        <v>13.5544617314942</v>
      </c>
    </row>
    <row r="756" spans="1:10" x14ac:dyDescent="0.25">
      <c r="A756" t="s">
        <v>1049</v>
      </c>
      <c r="B756" t="s">
        <v>86</v>
      </c>
      <c r="C756" t="s">
        <v>134</v>
      </c>
      <c r="D756" t="s">
        <v>125</v>
      </c>
      <c r="E756" t="s">
        <v>101</v>
      </c>
      <c r="F756">
        <v>92.368926666666667</v>
      </c>
      <c r="G756">
        <v>15.285782529070399</v>
      </c>
      <c r="H756">
        <v>16.2621692983776</v>
      </c>
      <c r="I756">
        <v>14.3995811735948</v>
      </c>
      <c r="J756">
        <v>18.2983917810263</v>
      </c>
    </row>
    <row r="757" spans="1:10" x14ac:dyDescent="0.25">
      <c r="A757" t="s">
        <v>1050</v>
      </c>
      <c r="B757" t="s">
        <v>86</v>
      </c>
      <c r="C757" t="s">
        <v>134</v>
      </c>
      <c r="D757" t="s">
        <v>126</v>
      </c>
      <c r="E757" t="s">
        <v>101</v>
      </c>
      <c r="F757">
        <v>118.81006666666667</v>
      </c>
      <c r="G757">
        <v>20.429276501501999</v>
      </c>
      <c r="H757">
        <v>23.430654527588</v>
      </c>
      <c r="I757">
        <v>21.051676772830099</v>
      </c>
      <c r="J757">
        <v>26.0040278336316</v>
      </c>
    </row>
    <row r="758" spans="1:10" x14ac:dyDescent="0.25">
      <c r="A758" t="s">
        <v>1051</v>
      </c>
      <c r="B758" t="s">
        <v>86</v>
      </c>
      <c r="C758" t="s">
        <v>134</v>
      </c>
      <c r="D758" t="s">
        <v>6</v>
      </c>
      <c r="E758" t="s">
        <v>101</v>
      </c>
      <c r="F758">
        <v>97.022563333333338</v>
      </c>
      <c r="G758">
        <v>14.281955927596</v>
      </c>
      <c r="H758">
        <v>14.259872026315801</v>
      </c>
      <c r="I758">
        <v>12.663674430031101</v>
      </c>
      <c r="J758">
        <v>16.001082473725901</v>
      </c>
    </row>
    <row r="759" spans="1:10" x14ac:dyDescent="0.25">
      <c r="A759" t="s">
        <v>1052</v>
      </c>
      <c r="B759" t="s">
        <v>86</v>
      </c>
      <c r="C759" t="s">
        <v>134</v>
      </c>
      <c r="D759" t="s">
        <v>37</v>
      </c>
      <c r="E759" t="s">
        <v>101</v>
      </c>
      <c r="F759">
        <v>7.7758366666666667</v>
      </c>
      <c r="G759">
        <v>11.1612744253699</v>
      </c>
      <c r="H759">
        <v>10.550599495990401</v>
      </c>
      <c r="I759">
        <v>6.6901268309381496</v>
      </c>
      <c r="J759">
        <v>15.8144649508776</v>
      </c>
    </row>
    <row r="760" spans="1:10" x14ac:dyDescent="0.25">
      <c r="A760" t="s">
        <v>1053</v>
      </c>
      <c r="B760" t="s">
        <v>86</v>
      </c>
      <c r="C760" t="s">
        <v>134</v>
      </c>
      <c r="D760" t="s">
        <v>38</v>
      </c>
      <c r="E760" t="s">
        <v>101</v>
      </c>
      <c r="F760">
        <v>16.656273333333335</v>
      </c>
      <c r="G760">
        <v>13.9494324621595</v>
      </c>
      <c r="H760">
        <v>14.3077171467288</v>
      </c>
      <c r="I760">
        <v>10.6062181588463</v>
      </c>
      <c r="J760">
        <v>18.878987364405798</v>
      </c>
    </row>
    <row r="761" spans="1:10" x14ac:dyDescent="0.25">
      <c r="A761" t="s">
        <v>1054</v>
      </c>
      <c r="B761" t="s">
        <v>86</v>
      </c>
      <c r="C761" t="s">
        <v>134</v>
      </c>
      <c r="D761" t="s">
        <v>39</v>
      </c>
      <c r="E761" t="s">
        <v>101</v>
      </c>
      <c r="F761">
        <v>18.636153333333333</v>
      </c>
      <c r="G761">
        <v>16.388089801350102</v>
      </c>
      <c r="H761">
        <v>15.5792662345113</v>
      </c>
      <c r="I761">
        <v>11.7402669111574</v>
      </c>
      <c r="J761">
        <v>20.265562385544499</v>
      </c>
    </row>
    <row r="762" spans="1:10" x14ac:dyDescent="0.25">
      <c r="A762" t="s">
        <v>1055</v>
      </c>
      <c r="B762" t="s">
        <v>86</v>
      </c>
      <c r="C762" t="s">
        <v>134</v>
      </c>
      <c r="D762" t="s">
        <v>40</v>
      </c>
      <c r="E762" t="s">
        <v>101</v>
      </c>
      <c r="F762">
        <v>15.581853333333333</v>
      </c>
      <c r="G762">
        <v>16.503170321833601</v>
      </c>
      <c r="H762">
        <v>16.202556013104498</v>
      </c>
      <c r="I762">
        <v>11.868470742452701</v>
      </c>
      <c r="J762">
        <v>21.593841222155199</v>
      </c>
    </row>
    <row r="763" spans="1:10" x14ac:dyDescent="0.25">
      <c r="A763" t="s">
        <v>1056</v>
      </c>
      <c r="B763" t="s">
        <v>86</v>
      </c>
      <c r="C763" t="s">
        <v>134</v>
      </c>
      <c r="D763" t="s">
        <v>41</v>
      </c>
      <c r="E763" t="s">
        <v>101</v>
      </c>
      <c r="F763">
        <v>19.682793333333333</v>
      </c>
      <c r="G763">
        <v>13.051038586161299</v>
      </c>
      <c r="H763">
        <v>13.056434783655201</v>
      </c>
      <c r="I763">
        <v>9.9217414675051998</v>
      </c>
      <c r="J763">
        <v>16.862298262766501</v>
      </c>
    </row>
    <row r="764" spans="1:10" x14ac:dyDescent="0.25">
      <c r="A764" t="s">
        <v>1057</v>
      </c>
      <c r="B764" t="s">
        <v>86</v>
      </c>
      <c r="C764" t="s">
        <v>134</v>
      </c>
      <c r="D764" t="s">
        <v>42</v>
      </c>
      <c r="E764" t="s">
        <v>101</v>
      </c>
      <c r="F764">
        <v>18.689653333333332</v>
      </c>
      <c r="G764">
        <v>14.232687304065299</v>
      </c>
      <c r="H764">
        <v>14.9157536133016</v>
      </c>
      <c r="I764">
        <v>11.254770771619199</v>
      </c>
      <c r="J764">
        <v>19.383456524439701</v>
      </c>
    </row>
    <row r="765" spans="1:10" x14ac:dyDescent="0.25">
      <c r="A765" t="s">
        <v>1058</v>
      </c>
      <c r="B765" t="s">
        <v>86</v>
      </c>
      <c r="C765" t="s">
        <v>134</v>
      </c>
      <c r="D765" t="s">
        <v>102</v>
      </c>
      <c r="E765" t="s">
        <v>101</v>
      </c>
      <c r="F765">
        <v>9.5010333333333339</v>
      </c>
      <c r="G765">
        <v>7.1998615756130597</v>
      </c>
      <c r="H765">
        <v>6.8841499761918001</v>
      </c>
      <c r="I765">
        <v>4.5693489773917504</v>
      </c>
      <c r="J765">
        <v>9.9475667269912993</v>
      </c>
    </row>
    <row r="766" spans="1:10" x14ac:dyDescent="0.25">
      <c r="A766" t="s">
        <v>1059</v>
      </c>
      <c r="B766" t="s">
        <v>86</v>
      </c>
      <c r="C766" t="s">
        <v>134</v>
      </c>
      <c r="D766" t="s">
        <v>103</v>
      </c>
      <c r="E766" t="s">
        <v>101</v>
      </c>
      <c r="F766">
        <v>48.133993333333336</v>
      </c>
      <c r="G766">
        <v>12.801298906230899</v>
      </c>
      <c r="H766">
        <v>12.470392336435401</v>
      </c>
      <c r="I766">
        <v>10.50946995054</v>
      </c>
      <c r="J766">
        <v>14.6894658436506</v>
      </c>
    </row>
    <row r="767" spans="1:10" x14ac:dyDescent="0.25">
      <c r="A767" t="s">
        <v>1060</v>
      </c>
      <c r="B767" t="s">
        <v>86</v>
      </c>
      <c r="C767" t="s">
        <v>134</v>
      </c>
      <c r="D767" t="s">
        <v>43</v>
      </c>
      <c r="E767" t="s">
        <v>101</v>
      </c>
      <c r="F767">
        <v>6.4567933333333336</v>
      </c>
      <c r="G767">
        <v>8.5846772942620699</v>
      </c>
      <c r="H767">
        <v>8.6951012491661892</v>
      </c>
      <c r="I767">
        <v>5.2105050142100602</v>
      </c>
      <c r="J767">
        <v>13.5939348547729</v>
      </c>
    </row>
    <row r="768" spans="1:10" x14ac:dyDescent="0.25">
      <c r="A768" t="s">
        <v>1061</v>
      </c>
      <c r="B768" t="s">
        <v>86</v>
      </c>
      <c r="C768" t="s">
        <v>134</v>
      </c>
      <c r="D768" t="s">
        <v>44</v>
      </c>
      <c r="E768" t="s">
        <v>101</v>
      </c>
      <c r="F768">
        <v>19.961826666666667</v>
      </c>
      <c r="G768">
        <v>16.678776333233099</v>
      </c>
      <c r="H768">
        <v>16.067311389785999</v>
      </c>
      <c r="I768">
        <v>12.2362043688764</v>
      </c>
      <c r="J768">
        <v>20.712320742514098</v>
      </c>
    </row>
    <row r="769" spans="1:10" x14ac:dyDescent="0.25">
      <c r="A769" t="s">
        <v>1062</v>
      </c>
      <c r="B769" t="s">
        <v>86</v>
      </c>
      <c r="C769" t="s">
        <v>134</v>
      </c>
      <c r="D769" t="s">
        <v>45</v>
      </c>
      <c r="E769" t="s">
        <v>101</v>
      </c>
      <c r="F769">
        <v>21.715373333333332</v>
      </c>
      <c r="G769">
        <v>11.990046656298601</v>
      </c>
      <c r="H769">
        <v>11.573312035605101</v>
      </c>
      <c r="I769">
        <v>8.9254837860008305</v>
      </c>
      <c r="J769">
        <v>14.7580644109379</v>
      </c>
    </row>
    <row r="770" spans="1:10" x14ac:dyDescent="0.25">
      <c r="A770" t="s">
        <v>1063</v>
      </c>
      <c r="B770" t="s">
        <v>86</v>
      </c>
      <c r="C770" t="s">
        <v>134</v>
      </c>
      <c r="D770" t="s">
        <v>18</v>
      </c>
      <c r="E770" t="s">
        <v>101</v>
      </c>
      <c r="F770">
        <v>62.127600000000001</v>
      </c>
      <c r="G770">
        <v>12.2504126022632</v>
      </c>
      <c r="H770">
        <v>12.710807292782301</v>
      </c>
      <c r="I770">
        <v>10.9477684043202</v>
      </c>
      <c r="J770">
        <v>14.6764535986262</v>
      </c>
    </row>
    <row r="771" spans="1:10" x14ac:dyDescent="0.25">
      <c r="A771" t="s">
        <v>1064</v>
      </c>
      <c r="B771" t="s">
        <v>86</v>
      </c>
      <c r="C771" t="s">
        <v>134</v>
      </c>
      <c r="D771" t="s">
        <v>46</v>
      </c>
      <c r="E771" t="s">
        <v>101</v>
      </c>
      <c r="F771">
        <v>27.108606666666663</v>
      </c>
      <c r="G771">
        <v>11.661421410053499</v>
      </c>
      <c r="H771">
        <v>12.4789797915201</v>
      </c>
      <c r="I771">
        <v>9.9107939656047108</v>
      </c>
      <c r="J771">
        <v>15.508214261957701</v>
      </c>
    </row>
    <row r="772" spans="1:10" x14ac:dyDescent="0.25">
      <c r="A772" t="s">
        <v>1065</v>
      </c>
      <c r="B772" t="s">
        <v>86</v>
      </c>
      <c r="C772" t="s">
        <v>134</v>
      </c>
      <c r="D772" t="s">
        <v>47</v>
      </c>
      <c r="E772" t="s">
        <v>101</v>
      </c>
      <c r="F772">
        <v>12.575223333333334</v>
      </c>
      <c r="G772">
        <v>9.0521114019785909</v>
      </c>
      <c r="H772">
        <v>9.0473744107132497</v>
      </c>
      <c r="I772">
        <v>6.3857887403317202</v>
      </c>
      <c r="J772">
        <v>12.4418039065458</v>
      </c>
    </row>
    <row r="773" spans="1:10" x14ac:dyDescent="0.25">
      <c r="A773" t="s">
        <v>1066</v>
      </c>
      <c r="B773" t="s">
        <v>86</v>
      </c>
      <c r="C773" t="s">
        <v>134</v>
      </c>
      <c r="D773" t="s">
        <v>48</v>
      </c>
      <c r="E773" t="s">
        <v>101</v>
      </c>
      <c r="F773">
        <v>22.443770000000001</v>
      </c>
      <c r="G773">
        <v>16.5316213588419</v>
      </c>
      <c r="H773">
        <v>16.700517663613901</v>
      </c>
      <c r="I773">
        <v>12.9388495622729</v>
      </c>
      <c r="J773">
        <v>21.211218979412902</v>
      </c>
    </row>
    <row r="774" spans="1:10" x14ac:dyDescent="0.25">
      <c r="A774" t="s">
        <v>1067</v>
      </c>
      <c r="B774" t="s">
        <v>86</v>
      </c>
      <c r="C774" t="s">
        <v>134</v>
      </c>
      <c r="D774" t="s">
        <v>104</v>
      </c>
      <c r="E774" t="s">
        <v>101</v>
      </c>
      <c r="F774">
        <v>62.125999999999998</v>
      </c>
      <c r="G774">
        <v>13.715973709909701</v>
      </c>
      <c r="H774">
        <v>15.955852317893401</v>
      </c>
      <c r="I774">
        <v>13.7278801666937</v>
      </c>
      <c r="J774">
        <v>18.439865248080402</v>
      </c>
    </row>
    <row r="775" spans="1:10" x14ac:dyDescent="0.25">
      <c r="A775" t="s">
        <v>1068</v>
      </c>
      <c r="B775" t="s">
        <v>86</v>
      </c>
      <c r="C775" t="s">
        <v>134</v>
      </c>
      <c r="D775" t="s">
        <v>49</v>
      </c>
      <c r="E775" t="s">
        <v>101</v>
      </c>
      <c r="F775">
        <v>16.621063333333336</v>
      </c>
      <c r="G775">
        <v>13.3293030765571</v>
      </c>
      <c r="H775">
        <v>13.474477747017501</v>
      </c>
      <c r="I775">
        <v>9.9852308108935404</v>
      </c>
      <c r="J775">
        <v>17.7845927131488</v>
      </c>
    </row>
    <row r="776" spans="1:10" x14ac:dyDescent="0.25">
      <c r="A776" t="s">
        <v>1069</v>
      </c>
      <c r="B776" t="s">
        <v>86</v>
      </c>
      <c r="C776" t="s">
        <v>134</v>
      </c>
      <c r="D776" t="s">
        <v>50</v>
      </c>
      <c r="E776" t="s">
        <v>101</v>
      </c>
      <c r="F776">
        <v>45.504936666666673</v>
      </c>
      <c r="G776">
        <v>13.862861918533801</v>
      </c>
      <c r="H776">
        <v>17.140866454625101</v>
      </c>
      <c r="I776">
        <v>14.346246361576</v>
      </c>
      <c r="J776">
        <v>20.314618841234601</v>
      </c>
    </row>
    <row r="777" spans="1:10" x14ac:dyDescent="0.25">
      <c r="A777" t="s">
        <v>1070</v>
      </c>
      <c r="B777" t="s">
        <v>86</v>
      </c>
      <c r="C777" t="s">
        <v>134</v>
      </c>
      <c r="D777" t="s">
        <v>105</v>
      </c>
      <c r="E777" t="s">
        <v>101</v>
      </c>
      <c r="F777">
        <v>46.876449999999998</v>
      </c>
      <c r="G777">
        <v>16.068693611342201</v>
      </c>
      <c r="H777">
        <v>16.798726464619801</v>
      </c>
      <c r="I777">
        <v>14.1278324534017</v>
      </c>
      <c r="J777">
        <v>19.826252277340799</v>
      </c>
    </row>
    <row r="778" spans="1:10" x14ac:dyDescent="0.25">
      <c r="A778" t="s">
        <v>1071</v>
      </c>
      <c r="B778" t="s">
        <v>86</v>
      </c>
      <c r="C778" t="s">
        <v>134</v>
      </c>
      <c r="D778" t="s">
        <v>51</v>
      </c>
      <c r="E778" t="s">
        <v>101</v>
      </c>
      <c r="F778">
        <v>39.052143333333333</v>
      </c>
      <c r="G778">
        <v>16.648916849512901</v>
      </c>
      <c r="H778">
        <v>17.394275396038001</v>
      </c>
      <c r="I778">
        <v>14.3768591610615</v>
      </c>
      <c r="J778">
        <v>20.856090478384999</v>
      </c>
    </row>
    <row r="779" spans="1:10" x14ac:dyDescent="0.25">
      <c r="A779" t="s">
        <v>1072</v>
      </c>
      <c r="B779" t="s">
        <v>86</v>
      </c>
      <c r="C779" t="s">
        <v>134</v>
      </c>
      <c r="D779" t="s">
        <v>52</v>
      </c>
      <c r="E779" t="s">
        <v>101</v>
      </c>
      <c r="F779">
        <v>7.8243066666666659</v>
      </c>
      <c r="G779">
        <v>13.687791565590601</v>
      </c>
      <c r="H779">
        <v>14.280197819112599</v>
      </c>
      <c r="I779">
        <v>9.0773025561838008</v>
      </c>
      <c r="J779">
        <v>21.3675973589542</v>
      </c>
    </row>
    <row r="780" spans="1:10" x14ac:dyDescent="0.25">
      <c r="A780" t="s">
        <v>1073</v>
      </c>
      <c r="B780" t="s">
        <v>86</v>
      </c>
      <c r="C780" t="s">
        <v>134</v>
      </c>
      <c r="D780" t="s">
        <v>106</v>
      </c>
      <c r="E780" t="s">
        <v>101</v>
      </c>
      <c r="F780">
        <v>60.829476666666665</v>
      </c>
      <c r="G780">
        <v>10.731722277174701</v>
      </c>
      <c r="H780">
        <v>11.0529141660483</v>
      </c>
      <c r="I780">
        <v>9.5016060301612395</v>
      </c>
      <c r="J780">
        <v>12.784506475128801</v>
      </c>
    </row>
    <row r="781" spans="1:10" x14ac:dyDescent="0.25">
      <c r="A781" t="s">
        <v>1074</v>
      </c>
      <c r="B781" t="s">
        <v>86</v>
      </c>
      <c r="C781" t="s">
        <v>134</v>
      </c>
      <c r="D781" t="s">
        <v>53</v>
      </c>
      <c r="E781" t="s">
        <v>101</v>
      </c>
      <c r="F781">
        <v>17.639353333333332</v>
      </c>
      <c r="G781">
        <v>10.079880073220901</v>
      </c>
      <c r="H781">
        <v>10.559176943172</v>
      </c>
      <c r="I781">
        <v>7.8939145877056598</v>
      </c>
      <c r="J781">
        <v>13.830972493203699</v>
      </c>
    </row>
    <row r="782" spans="1:10" x14ac:dyDescent="0.25">
      <c r="A782" t="s">
        <v>1075</v>
      </c>
      <c r="B782" t="s">
        <v>86</v>
      </c>
      <c r="C782" t="s">
        <v>134</v>
      </c>
      <c r="D782" t="s">
        <v>54</v>
      </c>
      <c r="E782" t="s">
        <v>101</v>
      </c>
      <c r="F782">
        <v>12.573623333333332</v>
      </c>
      <c r="G782">
        <v>18.038337756736698</v>
      </c>
      <c r="H782">
        <v>18.402833613999299</v>
      </c>
      <c r="I782">
        <v>12.983485334381299</v>
      </c>
      <c r="J782">
        <v>25.3144589931021</v>
      </c>
    </row>
    <row r="783" spans="1:10" x14ac:dyDescent="0.25">
      <c r="A783" t="s">
        <v>1076</v>
      </c>
      <c r="B783" t="s">
        <v>86</v>
      </c>
      <c r="C783" t="s">
        <v>134</v>
      </c>
      <c r="D783" t="s">
        <v>55</v>
      </c>
      <c r="E783" t="s">
        <v>101</v>
      </c>
      <c r="F783">
        <v>7.5102933333333333</v>
      </c>
      <c r="G783">
        <v>8.2564568614230005</v>
      </c>
      <c r="H783">
        <v>8.4573811442276607</v>
      </c>
      <c r="I783">
        <v>5.3220963193818003</v>
      </c>
      <c r="J783">
        <v>12.7559940646141</v>
      </c>
    </row>
    <row r="784" spans="1:10" x14ac:dyDescent="0.25">
      <c r="A784" t="s">
        <v>1077</v>
      </c>
      <c r="B784" t="s">
        <v>86</v>
      </c>
      <c r="C784" t="s">
        <v>134</v>
      </c>
      <c r="D784" t="s">
        <v>56</v>
      </c>
      <c r="E784" t="s">
        <v>101</v>
      </c>
      <c r="F784">
        <v>7.1518100000000002</v>
      </c>
      <c r="G784">
        <v>7.9821980646673403</v>
      </c>
      <c r="H784">
        <v>7.48229805849566</v>
      </c>
      <c r="I784">
        <v>4.6315458395870097</v>
      </c>
      <c r="J784">
        <v>11.421816586791399</v>
      </c>
    </row>
    <row r="785" spans="1:10" x14ac:dyDescent="0.25">
      <c r="A785" t="s">
        <v>1078</v>
      </c>
      <c r="B785" t="s">
        <v>86</v>
      </c>
      <c r="C785" t="s">
        <v>134</v>
      </c>
      <c r="D785" t="s">
        <v>57</v>
      </c>
      <c r="E785" t="s">
        <v>101</v>
      </c>
      <c r="F785">
        <v>15.954396666666668</v>
      </c>
      <c r="G785">
        <v>11.2704926332248</v>
      </c>
      <c r="H785">
        <v>12.127682526024801</v>
      </c>
      <c r="I785">
        <v>8.9198107554039492</v>
      </c>
      <c r="J785">
        <v>16.1077334111326</v>
      </c>
    </row>
    <row r="786" spans="1:10" x14ac:dyDescent="0.25">
      <c r="A786" t="s">
        <v>1079</v>
      </c>
      <c r="B786" t="s">
        <v>86</v>
      </c>
      <c r="C786" t="s">
        <v>135</v>
      </c>
      <c r="D786" t="s">
        <v>5</v>
      </c>
      <c r="E786" t="s">
        <v>101</v>
      </c>
      <c r="F786">
        <v>401.13301000000001</v>
      </c>
      <c r="G786">
        <v>13.2663872646107</v>
      </c>
      <c r="H786">
        <v>13.680835954817701</v>
      </c>
      <c r="I786">
        <v>12.9167965756677</v>
      </c>
      <c r="J786">
        <v>14.478181158820099</v>
      </c>
    </row>
    <row r="787" spans="1:10" x14ac:dyDescent="0.25">
      <c r="A787" t="s">
        <v>1080</v>
      </c>
      <c r="B787" t="s">
        <v>86</v>
      </c>
      <c r="C787" t="s">
        <v>135</v>
      </c>
      <c r="D787" t="s">
        <v>122</v>
      </c>
      <c r="E787" t="s">
        <v>101</v>
      </c>
      <c r="F787">
        <v>47.171603333333337</v>
      </c>
      <c r="G787">
        <v>7.8831131863161303</v>
      </c>
      <c r="H787">
        <v>7.6520490827406196</v>
      </c>
      <c r="I787">
        <v>6.4395819827819896</v>
      </c>
      <c r="J787">
        <v>9.0258683493355107</v>
      </c>
    </row>
    <row r="788" spans="1:10" x14ac:dyDescent="0.25">
      <c r="A788" t="s">
        <v>1081</v>
      </c>
      <c r="B788" t="s">
        <v>86</v>
      </c>
      <c r="C788" t="s">
        <v>135</v>
      </c>
      <c r="D788" t="s">
        <v>123</v>
      </c>
      <c r="E788" t="s">
        <v>101</v>
      </c>
      <c r="F788">
        <v>63.043579999999999</v>
      </c>
      <c r="G788">
        <v>10.289603911916601</v>
      </c>
      <c r="H788">
        <v>10.145263994919199</v>
      </c>
      <c r="I788">
        <v>8.74513324008492</v>
      </c>
      <c r="J788">
        <v>11.7050528652599</v>
      </c>
    </row>
    <row r="789" spans="1:10" x14ac:dyDescent="0.25">
      <c r="A789" t="s">
        <v>1082</v>
      </c>
      <c r="B789" t="s">
        <v>86</v>
      </c>
      <c r="C789" t="s">
        <v>135</v>
      </c>
      <c r="D789" t="s">
        <v>124</v>
      </c>
      <c r="E789" t="s">
        <v>101</v>
      </c>
      <c r="F789">
        <v>69.253689999999992</v>
      </c>
      <c r="G789">
        <v>11.1845861735195</v>
      </c>
      <c r="H789">
        <v>11.1811545552872</v>
      </c>
      <c r="I789">
        <v>9.7085703736428997</v>
      </c>
      <c r="J789">
        <v>12.8135092716717</v>
      </c>
    </row>
    <row r="790" spans="1:10" x14ac:dyDescent="0.25">
      <c r="A790" t="s">
        <v>1083</v>
      </c>
      <c r="B790" t="s">
        <v>86</v>
      </c>
      <c r="C790" t="s">
        <v>135</v>
      </c>
      <c r="D790" t="s">
        <v>125</v>
      </c>
      <c r="E790" t="s">
        <v>101</v>
      </c>
      <c r="F790">
        <v>97.410766666666674</v>
      </c>
      <c r="G790">
        <v>16.018144216428201</v>
      </c>
      <c r="H790">
        <v>17.086653801001301</v>
      </c>
      <c r="I790">
        <v>15.1788881903634</v>
      </c>
      <c r="J790">
        <v>19.1673754061385</v>
      </c>
    </row>
    <row r="791" spans="1:10" x14ac:dyDescent="0.25">
      <c r="A791" t="s">
        <v>1084</v>
      </c>
      <c r="B791" t="s">
        <v>86</v>
      </c>
      <c r="C791" t="s">
        <v>135</v>
      </c>
      <c r="D791" t="s">
        <v>126</v>
      </c>
      <c r="E791" t="s">
        <v>101</v>
      </c>
      <c r="F791">
        <v>124.25337</v>
      </c>
      <c r="G791">
        <v>21.229622251116101</v>
      </c>
      <c r="H791">
        <v>24.190380880747298</v>
      </c>
      <c r="I791">
        <v>21.787226229925299</v>
      </c>
      <c r="J791">
        <v>26.785370542716301</v>
      </c>
    </row>
    <row r="792" spans="1:10" x14ac:dyDescent="0.25">
      <c r="A792" t="s">
        <v>1085</v>
      </c>
      <c r="B792" t="s">
        <v>86</v>
      </c>
      <c r="C792" t="s">
        <v>135</v>
      </c>
      <c r="D792" t="s">
        <v>6</v>
      </c>
      <c r="E792" t="s">
        <v>101</v>
      </c>
      <c r="F792">
        <v>98.410196666666664</v>
      </c>
      <c r="G792">
        <v>14.424684272860199</v>
      </c>
      <c r="H792">
        <v>14.4096362676312</v>
      </c>
      <c r="I792">
        <v>12.807990046425999</v>
      </c>
      <c r="J792">
        <v>16.155711129207798</v>
      </c>
    </row>
    <row r="793" spans="1:10" x14ac:dyDescent="0.25">
      <c r="A793" t="s">
        <v>1086</v>
      </c>
      <c r="B793" t="s">
        <v>86</v>
      </c>
      <c r="C793" t="s">
        <v>135</v>
      </c>
      <c r="D793" t="s">
        <v>37</v>
      </c>
      <c r="E793" t="s">
        <v>101</v>
      </c>
      <c r="F793">
        <v>8.7758366666666667</v>
      </c>
      <c r="G793">
        <v>12.566830548925999</v>
      </c>
      <c r="H793">
        <v>11.879803394685499</v>
      </c>
      <c r="I793">
        <v>7.7603078547508098</v>
      </c>
      <c r="J793">
        <v>17.394464664402701</v>
      </c>
    </row>
    <row r="794" spans="1:10" x14ac:dyDescent="0.25">
      <c r="A794" t="s">
        <v>1087</v>
      </c>
      <c r="B794" t="s">
        <v>86</v>
      </c>
      <c r="C794" t="s">
        <v>135</v>
      </c>
      <c r="D794" t="s">
        <v>38</v>
      </c>
      <c r="E794" t="s">
        <v>101</v>
      </c>
      <c r="F794">
        <v>18.678793333333335</v>
      </c>
      <c r="G794">
        <v>15.5878304700018</v>
      </c>
      <c r="H794">
        <v>15.904002095786399</v>
      </c>
      <c r="I794">
        <v>12.0006254851788</v>
      </c>
      <c r="J794">
        <v>20.667789798873599</v>
      </c>
    </row>
    <row r="795" spans="1:10" x14ac:dyDescent="0.25">
      <c r="A795" t="s">
        <v>1088</v>
      </c>
      <c r="B795" t="s">
        <v>86</v>
      </c>
      <c r="C795" t="s">
        <v>135</v>
      </c>
      <c r="D795" t="s">
        <v>39</v>
      </c>
      <c r="E795" t="s">
        <v>101</v>
      </c>
      <c r="F795">
        <v>19.347059999999999</v>
      </c>
      <c r="G795">
        <v>16.932882499154001</v>
      </c>
      <c r="H795">
        <v>16.515355914191002</v>
      </c>
      <c r="I795">
        <v>12.511872188315399</v>
      </c>
      <c r="J795">
        <v>21.384248884072601</v>
      </c>
    </row>
    <row r="796" spans="1:10" x14ac:dyDescent="0.25">
      <c r="A796" t="s">
        <v>1089</v>
      </c>
      <c r="B796" t="s">
        <v>86</v>
      </c>
      <c r="C796" t="s">
        <v>135</v>
      </c>
      <c r="D796" t="s">
        <v>40</v>
      </c>
      <c r="E796" t="s">
        <v>101</v>
      </c>
      <c r="F796">
        <v>12.208509999999999</v>
      </c>
      <c r="G796">
        <v>12.909359105857</v>
      </c>
      <c r="H796">
        <v>12.735449465932099</v>
      </c>
      <c r="I796">
        <v>8.9315679475436003</v>
      </c>
      <c r="J796">
        <v>17.604490547176599</v>
      </c>
    </row>
    <row r="797" spans="1:10" x14ac:dyDescent="0.25">
      <c r="A797" t="s">
        <v>1090</v>
      </c>
      <c r="B797" t="s">
        <v>86</v>
      </c>
      <c r="C797" t="s">
        <v>135</v>
      </c>
      <c r="D797" t="s">
        <v>41</v>
      </c>
      <c r="E797" t="s">
        <v>101</v>
      </c>
      <c r="F797">
        <v>20.032016666666667</v>
      </c>
      <c r="G797">
        <v>13.228216032507</v>
      </c>
      <c r="H797">
        <v>13.167885671966101</v>
      </c>
      <c r="I797">
        <v>10.036233012201601</v>
      </c>
      <c r="J797">
        <v>16.963551648049201</v>
      </c>
    </row>
    <row r="798" spans="1:10" x14ac:dyDescent="0.25">
      <c r="A798" t="s">
        <v>1091</v>
      </c>
      <c r="B798" t="s">
        <v>86</v>
      </c>
      <c r="C798" t="s">
        <v>135</v>
      </c>
      <c r="D798" t="s">
        <v>42</v>
      </c>
      <c r="E798" t="s">
        <v>101</v>
      </c>
      <c r="F798">
        <v>19.367979999999999</v>
      </c>
      <c r="G798">
        <v>14.638371094074801</v>
      </c>
      <c r="H798">
        <v>15.195519178703799</v>
      </c>
      <c r="I798">
        <v>11.5293842444355</v>
      </c>
      <c r="J798">
        <v>19.653665402104</v>
      </c>
    </row>
    <row r="799" spans="1:10" x14ac:dyDescent="0.25">
      <c r="A799" t="s">
        <v>1092</v>
      </c>
      <c r="B799" t="s">
        <v>86</v>
      </c>
      <c r="C799" t="s">
        <v>135</v>
      </c>
      <c r="D799" t="s">
        <v>102</v>
      </c>
      <c r="E799" t="s">
        <v>101</v>
      </c>
      <c r="F799">
        <v>9.8293366666666664</v>
      </c>
      <c r="G799">
        <v>7.4102207133289903</v>
      </c>
      <c r="H799">
        <v>6.8682630818338701</v>
      </c>
      <c r="I799">
        <v>4.6007166376095698</v>
      </c>
      <c r="J799">
        <v>9.8548666740248194</v>
      </c>
    </row>
    <row r="800" spans="1:10" x14ac:dyDescent="0.25">
      <c r="A800" t="s">
        <v>1093</v>
      </c>
      <c r="B800" t="s">
        <v>86</v>
      </c>
      <c r="C800" t="s">
        <v>135</v>
      </c>
      <c r="D800" t="s">
        <v>103</v>
      </c>
      <c r="E800" t="s">
        <v>101</v>
      </c>
      <c r="F800">
        <v>48.826609999999995</v>
      </c>
      <c r="G800">
        <v>12.917627979290099</v>
      </c>
      <c r="H800">
        <v>12.406494079370001</v>
      </c>
      <c r="I800">
        <v>10.467410521668199</v>
      </c>
      <c r="J800">
        <v>14.598911648399501</v>
      </c>
    </row>
    <row r="801" spans="1:10" x14ac:dyDescent="0.25">
      <c r="A801" t="s">
        <v>1094</v>
      </c>
      <c r="B801" t="s">
        <v>86</v>
      </c>
      <c r="C801" t="s">
        <v>135</v>
      </c>
      <c r="D801" t="s">
        <v>43</v>
      </c>
      <c r="E801" t="s">
        <v>101</v>
      </c>
      <c r="F801">
        <v>7.8025866666666666</v>
      </c>
      <c r="G801">
        <v>10.4062701443502</v>
      </c>
      <c r="H801">
        <v>10.110662788947399</v>
      </c>
      <c r="I801">
        <v>6.3850139236920898</v>
      </c>
      <c r="J801">
        <v>15.187959878454199</v>
      </c>
    </row>
    <row r="802" spans="1:10" x14ac:dyDescent="0.25">
      <c r="A802" t="s">
        <v>1095</v>
      </c>
      <c r="B802" t="s">
        <v>86</v>
      </c>
      <c r="C802" t="s">
        <v>135</v>
      </c>
      <c r="D802" t="s">
        <v>44</v>
      </c>
      <c r="E802" t="s">
        <v>101</v>
      </c>
      <c r="F802">
        <v>18.25938</v>
      </c>
      <c r="G802">
        <v>15.118008925392701</v>
      </c>
      <c r="H802">
        <v>14.469770067769799</v>
      </c>
      <c r="I802">
        <v>10.872089674471001</v>
      </c>
      <c r="J802">
        <v>18.870562602987899</v>
      </c>
    </row>
    <row r="803" spans="1:10" x14ac:dyDescent="0.25">
      <c r="A803" t="s">
        <v>1096</v>
      </c>
      <c r="B803" t="s">
        <v>86</v>
      </c>
      <c r="C803" t="s">
        <v>135</v>
      </c>
      <c r="D803" t="s">
        <v>45</v>
      </c>
      <c r="E803" t="s">
        <v>101</v>
      </c>
      <c r="F803">
        <v>22.764643333333336</v>
      </c>
      <c r="G803">
        <v>12.4925559333939</v>
      </c>
      <c r="H803">
        <v>11.9113498005801</v>
      </c>
      <c r="I803">
        <v>9.2441355041924993</v>
      </c>
      <c r="J803">
        <v>15.1055295607738</v>
      </c>
    </row>
    <row r="804" spans="1:10" x14ac:dyDescent="0.25">
      <c r="A804" t="s">
        <v>1097</v>
      </c>
      <c r="B804" t="s">
        <v>86</v>
      </c>
      <c r="C804" t="s">
        <v>135</v>
      </c>
      <c r="D804" t="s">
        <v>18</v>
      </c>
      <c r="E804" t="s">
        <v>101</v>
      </c>
      <c r="F804">
        <v>66.184299999999993</v>
      </c>
      <c r="G804">
        <v>12.9681427905233</v>
      </c>
      <c r="H804">
        <v>13.4523392569367</v>
      </c>
      <c r="I804">
        <v>11.6425282963813</v>
      </c>
      <c r="J804">
        <v>15.463276093549799</v>
      </c>
    </row>
    <row r="805" spans="1:10" x14ac:dyDescent="0.25">
      <c r="A805" t="s">
        <v>1098</v>
      </c>
      <c r="B805" t="s">
        <v>86</v>
      </c>
      <c r="C805" t="s">
        <v>135</v>
      </c>
      <c r="D805" t="s">
        <v>46</v>
      </c>
      <c r="E805" t="s">
        <v>101</v>
      </c>
      <c r="F805">
        <v>28.825343333333333</v>
      </c>
      <c r="G805">
        <v>12.315014240957</v>
      </c>
      <c r="H805">
        <v>13.122239632704099</v>
      </c>
      <c r="I805">
        <v>10.4981947441077</v>
      </c>
      <c r="J805">
        <v>16.2018382973204</v>
      </c>
    </row>
    <row r="806" spans="1:10" x14ac:dyDescent="0.25">
      <c r="A806" t="s">
        <v>1099</v>
      </c>
      <c r="B806" t="s">
        <v>86</v>
      </c>
      <c r="C806" t="s">
        <v>135</v>
      </c>
      <c r="D806" t="s">
        <v>47</v>
      </c>
      <c r="E806" t="s">
        <v>101</v>
      </c>
      <c r="F806">
        <v>13.569393333333332</v>
      </c>
      <c r="G806">
        <v>9.7393815419582506</v>
      </c>
      <c r="H806">
        <v>9.8918860867071601</v>
      </c>
      <c r="I806">
        <v>7.0814523377208003</v>
      </c>
      <c r="J806">
        <v>13.4434500847844</v>
      </c>
    </row>
    <row r="807" spans="1:10" x14ac:dyDescent="0.25">
      <c r="A807" t="s">
        <v>1100</v>
      </c>
      <c r="B807" t="s">
        <v>86</v>
      </c>
      <c r="C807" t="s">
        <v>135</v>
      </c>
      <c r="D807" t="s">
        <v>48</v>
      </c>
      <c r="E807" t="s">
        <v>101</v>
      </c>
      <c r="F807">
        <v>23.789563333333334</v>
      </c>
      <c r="G807">
        <v>17.3685748843412</v>
      </c>
      <c r="H807">
        <v>17.524408471654599</v>
      </c>
      <c r="I807">
        <v>13.6848193980984</v>
      </c>
      <c r="J807">
        <v>22.104432487892002</v>
      </c>
    </row>
    <row r="808" spans="1:10" x14ac:dyDescent="0.25">
      <c r="A808" t="s">
        <v>1101</v>
      </c>
      <c r="B808" t="s">
        <v>86</v>
      </c>
      <c r="C808" t="s">
        <v>135</v>
      </c>
      <c r="D808" t="s">
        <v>104</v>
      </c>
      <c r="E808" t="s">
        <v>101</v>
      </c>
      <c r="F808">
        <v>59.04495</v>
      </c>
      <c r="G808">
        <v>12.8802020579546</v>
      </c>
      <c r="H808">
        <v>14.9699162086778</v>
      </c>
      <c r="I808">
        <v>12.8286344728361</v>
      </c>
      <c r="J808">
        <v>17.364011377362701</v>
      </c>
    </row>
    <row r="809" spans="1:10" x14ac:dyDescent="0.25">
      <c r="A809" t="s">
        <v>1102</v>
      </c>
      <c r="B809" t="s">
        <v>86</v>
      </c>
      <c r="C809" t="s">
        <v>135</v>
      </c>
      <c r="D809" t="s">
        <v>49</v>
      </c>
      <c r="E809" t="s">
        <v>101</v>
      </c>
      <c r="F809">
        <v>14.586883333333333</v>
      </c>
      <c r="G809">
        <v>11.6197123261118</v>
      </c>
      <c r="H809">
        <v>11.711403610809599</v>
      </c>
      <c r="I809">
        <v>8.4901589051295598</v>
      </c>
      <c r="J809">
        <v>15.748115148866299</v>
      </c>
    </row>
    <row r="810" spans="1:10" x14ac:dyDescent="0.25">
      <c r="A810" t="s">
        <v>1103</v>
      </c>
      <c r="B810" t="s">
        <v>86</v>
      </c>
      <c r="C810" t="s">
        <v>135</v>
      </c>
      <c r="D810" t="s">
        <v>50</v>
      </c>
      <c r="E810" t="s">
        <v>101</v>
      </c>
      <c r="F810">
        <v>44.458066666666667</v>
      </c>
      <c r="G810">
        <v>13.3555568461971</v>
      </c>
      <c r="H810">
        <v>16.404408082770502</v>
      </c>
      <c r="I810">
        <v>13.700976973453701</v>
      </c>
      <c r="J810">
        <v>19.479203281980801</v>
      </c>
    </row>
    <row r="811" spans="1:10" x14ac:dyDescent="0.25">
      <c r="A811" t="s">
        <v>1104</v>
      </c>
      <c r="B811" t="s">
        <v>86</v>
      </c>
      <c r="C811" t="s">
        <v>135</v>
      </c>
      <c r="D811" t="s">
        <v>105</v>
      </c>
      <c r="E811" t="s">
        <v>101</v>
      </c>
      <c r="F811">
        <v>50.216413333333328</v>
      </c>
      <c r="G811">
        <v>17.1786739342384</v>
      </c>
      <c r="H811">
        <v>18.035486874588599</v>
      </c>
      <c r="I811">
        <v>15.2608062771811</v>
      </c>
      <c r="J811">
        <v>21.167274930477902</v>
      </c>
    </row>
    <row r="812" spans="1:10" x14ac:dyDescent="0.25">
      <c r="A812" t="s">
        <v>1105</v>
      </c>
      <c r="B812" t="s">
        <v>86</v>
      </c>
      <c r="C812" t="s">
        <v>135</v>
      </c>
      <c r="D812" t="s">
        <v>51</v>
      </c>
      <c r="E812" t="s">
        <v>101</v>
      </c>
      <c r="F812">
        <v>41.723840000000003</v>
      </c>
      <c r="G812">
        <v>17.7816114487355</v>
      </c>
      <c r="H812">
        <v>18.730522104735599</v>
      </c>
      <c r="I812">
        <v>15.581942125490899</v>
      </c>
      <c r="J812">
        <v>22.326602527062001</v>
      </c>
    </row>
    <row r="813" spans="1:10" x14ac:dyDescent="0.25">
      <c r="A813" t="s">
        <v>1106</v>
      </c>
      <c r="B813" t="s">
        <v>86</v>
      </c>
      <c r="C813" t="s">
        <v>135</v>
      </c>
      <c r="D813" t="s">
        <v>52</v>
      </c>
      <c r="E813" t="s">
        <v>101</v>
      </c>
      <c r="F813">
        <v>8.4925733333333344</v>
      </c>
      <c r="G813">
        <v>14.7255587601218</v>
      </c>
      <c r="H813">
        <v>15.0361776030739</v>
      </c>
      <c r="I813">
        <v>9.7536634389910208</v>
      </c>
      <c r="J813">
        <v>22.1423190966606</v>
      </c>
    </row>
    <row r="814" spans="1:10" x14ac:dyDescent="0.25">
      <c r="A814" t="s">
        <v>1107</v>
      </c>
      <c r="B814" t="s">
        <v>86</v>
      </c>
      <c r="C814" t="s">
        <v>135</v>
      </c>
      <c r="D814" t="s">
        <v>106</v>
      </c>
      <c r="E814" t="s">
        <v>101</v>
      </c>
      <c r="F814">
        <v>68.621203333333327</v>
      </c>
      <c r="G814">
        <v>12.0447384033542</v>
      </c>
      <c r="H814">
        <v>12.37334173488</v>
      </c>
      <c r="I814">
        <v>10.733794487823401</v>
      </c>
      <c r="J814">
        <v>14.1916397599541</v>
      </c>
    </row>
    <row r="815" spans="1:10" x14ac:dyDescent="0.25">
      <c r="A815" t="s">
        <v>1108</v>
      </c>
      <c r="B815" t="s">
        <v>86</v>
      </c>
      <c r="C815" t="s">
        <v>135</v>
      </c>
      <c r="D815" t="s">
        <v>53</v>
      </c>
      <c r="E815" t="s">
        <v>101</v>
      </c>
      <c r="F815">
        <v>20.684393333333333</v>
      </c>
      <c r="G815">
        <v>11.7434884227061</v>
      </c>
      <c r="H815">
        <v>12.3538080722053</v>
      </c>
      <c r="I815">
        <v>9.44895180296073</v>
      </c>
      <c r="J815">
        <v>15.863756251270299</v>
      </c>
    </row>
    <row r="816" spans="1:10" x14ac:dyDescent="0.25">
      <c r="A816" t="s">
        <v>1109</v>
      </c>
      <c r="B816" t="s">
        <v>86</v>
      </c>
      <c r="C816" t="s">
        <v>135</v>
      </c>
      <c r="D816" t="s">
        <v>54</v>
      </c>
      <c r="E816" t="s">
        <v>101</v>
      </c>
      <c r="F816">
        <v>13.580253333333333</v>
      </c>
      <c r="G816">
        <v>19.460132311146101</v>
      </c>
      <c r="H816">
        <v>19.9225772709121</v>
      </c>
      <c r="I816">
        <v>14.2560461550206</v>
      </c>
      <c r="J816">
        <v>27.082734111100098</v>
      </c>
    </row>
    <row r="817" spans="1:10" x14ac:dyDescent="0.25">
      <c r="A817" t="s">
        <v>1110</v>
      </c>
      <c r="B817" t="s">
        <v>86</v>
      </c>
      <c r="C817" t="s">
        <v>135</v>
      </c>
      <c r="D817" t="s">
        <v>55</v>
      </c>
      <c r="E817" t="s">
        <v>101</v>
      </c>
      <c r="F817">
        <v>8.1894200000000001</v>
      </c>
      <c r="G817">
        <v>8.9905696626376397</v>
      </c>
      <c r="H817">
        <v>9.1375739593974608</v>
      </c>
      <c r="I817">
        <v>5.8776930225837898</v>
      </c>
      <c r="J817">
        <v>13.5470140676473</v>
      </c>
    </row>
    <row r="818" spans="1:10" x14ac:dyDescent="0.25">
      <c r="A818" t="s">
        <v>1111</v>
      </c>
      <c r="B818" t="s">
        <v>86</v>
      </c>
      <c r="C818" t="s">
        <v>135</v>
      </c>
      <c r="D818" t="s">
        <v>56</v>
      </c>
      <c r="E818" t="s">
        <v>101</v>
      </c>
      <c r="F818">
        <v>9.2177699999999998</v>
      </c>
      <c r="G818">
        <v>10.2321892413916</v>
      </c>
      <c r="H818">
        <v>9.5673402526488296</v>
      </c>
      <c r="I818">
        <v>6.2931940020461301</v>
      </c>
      <c r="J818">
        <v>13.9191122335847</v>
      </c>
    </row>
    <row r="819" spans="1:10" x14ac:dyDescent="0.25">
      <c r="A819" t="s">
        <v>1112</v>
      </c>
      <c r="B819" t="s">
        <v>86</v>
      </c>
      <c r="C819" t="s">
        <v>135</v>
      </c>
      <c r="D819" t="s">
        <v>57</v>
      </c>
      <c r="E819" t="s">
        <v>101</v>
      </c>
      <c r="F819">
        <v>16.949366666666666</v>
      </c>
      <c r="G819">
        <v>11.883923500664901</v>
      </c>
      <c r="H819">
        <v>12.798871987694399</v>
      </c>
      <c r="I819">
        <v>9.5037063554774708</v>
      </c>
      <c r="J819">
        <v>16.860812831278</v>
      </c>
    </row>
    <row r="820" spans="1:10" x14ac:dyDescent="0.25">
      <c r="A820" t="s">
        <v>1113</v>
      </c>
      <c r="B820" t="s">
        <v>86</v>
      </c>
      <c r="C820" t="s">
        <v>136</v>
      </c>
      <c r="D820" t="s">
        <v>5</v>
      </c>
      <c r="E820" t="s">
        <v>101</v>
      </c>
      <c r="F820">
        <v>407.24183999999997</v>
      </c>
      <c r="G820">
        <v>13.403888000825001</v>
      </c>
      <c r="H820">
        <v>13.782229173329799</v>
      </c>
      <c r="I820">
        <v>13.018231423380699</v>
      </c>
      <c r="J820">
        <v>14.579274278889599</v>
      </c>
    </row>
    <row r="821" spans="1:10" x14ac:dyDescent="0.25">
      <c r="A821" t="s">
        <v>1114</v>
      </c>
      <c r="B821" t="s">
        <v>86</v>
      </c>
      <c r="C821" t="s">
        <v>136</v>
      </c>
      <c r="D821" t="s">
        <v>122</v>
      </c>
      <c r="E821" t="s">
        <v>101</v>
      </c>
      <c r="F821">
        <v>45.812549999999995</v>
      </c>
      <c r="G821">
        <v>7.6318677016657297</v>
      </c>
      <c r="H821">
        <v>7.4169351138455299</v>
      </c>
      <c r="I821">
        <v>6.2229610387134597</v>
      </c>
      <c r="J821">
        <v>8.7723062969087504</v>
      </c>
    </row>
    <row r="822" spans="1:10" x14ac:dyDescent="0.25">
      <c r="A822" t="s">
        <v>1115</v>
      </c>
      <c r="B822" t="s">
        <v>86</v>
      </c>
      <c r="C822" t="s">
        <v>136</v>
      </c>
      <c r="D822" t="s">
        <v>123</v>
      </c>
      <c r="E822" t="s">
        <v>101</v>
      </c>
      <c r="F822">
        <v>57.573526666666673</v>
      </c>
      <c r="G822">
        <v>9.3615794956514709</v>
      </c>
      <c r="H822">
        <v>9.1674703029367208</v>
      </c>
      <c r="I822">
        <v>7.8459727694972798</v>
      </c>
      <c r="J822">
        <v>10.647098977442001</v>
      </c>
    </row>
    <row r="823" spans="1:10" x14ac:dyDescent="0.25">
      <c r="A823" t="s">
        <v>1116</v>
      </c>
      <c r="B823" t="s">
        <v>86</v>
      </c>
      <c r="C823" t="s">
        <v>136</v>
      </c>
      <c r="D823" t="s">
        <v>124</v>
      </c>
      <c r="E823" t="s">
        <v>101</v>
      </c>
      <c r="F823">
        <v>71.221909999999994</v>
      </c>
      <c r="G823">
        <v>11.4455179351695</v>
      </c>
      <c r="H823">
        <v>11.405518214025699</v>
      </c>
      <c r="I823">
        <v>9.9235098451540793</v>
      </c>
      <c r="J823">
        <v>13.0459551262923</v>
      </c>
    </row>
    <row r="824" spans="1:10" x14ac:dyDescent="0.25">
      <c r="A824" t="s">
        <v>1117</v>
      </c>
      <c r="B824" t="s">
        <v>86</v>
      </c>
      <c r="C824" t="s">
        <v>136</v>
      </c>
      <c r="D824" t="s">
        <v>125</v>
      </c>
      <c r="E824" t="s">
        <v>101</v>
      </c>
      <c r="F824">
        <v>99.137563333333333</v>
      </c>
      <c r="G824">
        <v>16.198807091005701</v>
      </c>
      <c r="H824">
        <v>17.244332718942999</v>
      </c>
      <c r="I824">
        <v>15.3353409550056</v>
      </c>
      <c r="J824">
        <v>19.324804945022201</v>
      </c>
    </row>
    <row r="825" spans="1:10" x14ac:dyDescent="0.25">
      <c r="A825" t="s">
        <v>1118</v>
      </c>
      <c r="B825" t="s">
        <v>86</v>
      </c>
      <c r="C825" t="s">
        <v>136</v>
      </c>
      <c r="D825" t="s">
        <v>126</v>
      </c>
      <c r="E825" t="s">
        <v>101</v>
      </c>
      <c r="F825">
        <v>133.49629000000002</v>
      </c>
      <c r="G825">
        <v>22.677045549003601</v>
      </c>
      <c r="H825">
        <v>25.738852218132902</v>
      </c>
      <c r="I825">
        <v>23.269711369206799</v>
      </c>
      <c r="J825">
        <v>28.397862318454301</v>
      </c>
    </row>
    <row r="826" spans="1:10" x14ac:dyDescent="0.25">
      <c r="A826" t="s">
        <v>1119</v>
      </c>
      <c r="B826" t="s">
        <v>86</v>
      </c>
      <c r="C826" t="s">
        <v>136</v>
      </c>
      <c r="D826" t="s">
        <v>6</v>
      </c>
      <c r="E826" t="s">
        <v>101</v>
      </c>
      <c r="F826">
        <v>96.346866666666656</v>
      </c>
      <c r="G826">
        <v>14.078046689688399</v>
      </c>
      <c r="H826">
        <v>14.0263581913292</v>
      </c>
      <c r="I826">
        <v>12.4503039331062</v>
      </c>
      <c r="J826">
        <v>15.746120968140399</v>
      </c>
    </row>
    <row r="827" spans="1:10" x14ac:dyDescent="0.25">
      <c r="A827" t="s">
        <v>1120</v>
      </c>
      <c r="B827" t="s">
        <v>86</v>
      </c>
      <c r="C827" t="s">
        <v>136</v>
      </c>
      <c r="D827" t="s">
        <v>37</v>
      </c>
      <c r="E827" t="s">
        <v>101</v>
      </c>
      <c r="F827">
        <v>10.464223333333333</v>
      </c>
      <c r="G827">
        <v>14.975061178344999</v>
      </c>
      <c r="H827">
        <v>14.156464745395001</v>
      </c>
      <c r="I827">
        <v>9.6190427350701402</v>
      </c>
      <c r="J827">
        <v>20.081721437715402</v>
      </c>
    </row>
    <row r="828" spans="1:10" x14ac:dyDescent="0.25">
      <c r="A828" t="s">
        <v>1121</v>
      </c>
      <c r="B828" t="s">
        <v>86</v>
      </c>
      <c r="C828" t="s">
        <v>136</v>
      </c>
      <c r="D828" t="s">
        <v>38</v>
      </c>
      <c r="E828" t="s">
        <v>101</v>
      </c>
      <c r="F828">
        <v>15.589513333333334</v>
      </c>
      <c r="G828">
        <v>12.946487840662201</v>
      </c>
      <c r="H828">
        <v>13.179023439275699</v>
      </c>
      <c r="I828">
        <v>9.6614933345054599</v>
      </c>
      <c r="J828">
        <v>17.554336943903099</v>
      </c>
    </row>
    <row r="829" spans="1:10" x14ac:dyDescent="0.25">
      <c r="A829" t="s">
        <v>1122</v>
      </c>
      <c r="B829" t="s">
        <v>86</v>
      </c>
      <c r="C829" t="s">
        <v>136</v>
      </c>
      <c r="D829" t="s">
        <v>39</v>
      </c>
      <c r="E829" t="s">
        <v>101</v>
      </c>
      <c r="F829">
        <v>18.002866666666666</v>
      </c>
      <c r="G829">
        <v>15.7149757329578</v>
      </c>
      <c r="H829">
        <v>15.1409061052945</v>
      </c>
      <c r="I829">
        <v>11.342165925036999</v>
      </c>
      <c r="J829">
        <v>19.794349751109099</v>
      </c>
    </row>
    <row r="830" spans="1:10" x14ac:dyDescent="0.25">
      <c r="A830" t="s">
        <v>1123</v>
      </c>
      <c r="B830" t="s">
        <v>86</v>
      </c>
      <c r="C830" t="s">
        <v>136</v>
      </c>
      <c r="D830" t="s">
        <v>40</v>
      </c>
      <c r="E830" t="s">
        <v>101</v>
      </c>
      <c r="F830">
        <v>15.2811</v>
      </c>
      <c r="G830">
        <v>16.179893059452599</v>
      </c>
      <c r="H830">
        <v>15.814987497430501</v>
      </c>
      <c r="I830">
        <v>11.544761005643799</v>
      </c>
      <c r="J830">
        <v>21.1383067239152</v>
      </c>
    </row>
    <row r="831" spans="1:10" x14ac:dyDescent="0.25">
      <c r="A831" t="s">
        <v>1124</v>
      </c>
      <c r="B831" t="s">
        <v>86</v>
      </c>
      <c r="C831" t="s">
        <v>136</v>
      </c>
      <c r="D831" t="s">
        <v>41</v>
      </c>
      <c r="E831" t="s">
        <v>101</v>
      </c>
      <c r="F831">
        <v>18.340430000000001</v>
      </c>
      <c r="G831">
        <v>12.0775672460192</v>
      </c>
      <c r="H831">
        <v>12.101841725114999</v>
      </c>
      <c r="I831">
        <v>9.1044521379674901</v>
      </c>
      <c r="J831">
        <v>15.766692459363499</v>
      </c>
    </row>
    <row r="832" spans="1:10" x14ac:dyDescent="0.25">
      <c r="A832" t="s">
        <v>1125</v>
      </c>
      <c r="B832" t="s">
        <v>86</v>
      </c>
      <c r="C832" t="s">
        <v>136</v>
      </c>
      <c r="D832" t="s">
        <v>42</v>
      </c>
      <c r="E832" t="s">
        <v>101</v>
      </c>
      <c r="F832">
        <v>18.668733333333332</v>
      </c>
      <c r="G832">
        <v>14.012935510102</v>
      </c>
      <c r="H832">
        <v>14.505741421815999</v>
      </c>
      <c r="I832">
        <v>10.9473130664125</v>
      </c>
      <c r="J832">
        <v>18.8487798594808</v>
      </c>
    </row>
    <row r="833" spans="1:10" x14ac:dyDescent="0.25">
      <c r="A833" t="s">
        <v>1126</v>
      </c>
      <c r="B833" t="s">
        <v>86</v>
      </c>
      <c r="C833" t="s">
        <v>136</v>
      </c>
      <c r="D833" t="s">
        <v>102</v>
      </c>
      <c r="E833" t="s">
        <v>101</v>
      </c>
      <c r="F833">
        <v>11.180160000000001</v>
      </c>
      <c r="G833">
        <v>8.40965516895543</v>
      </c>
      <c r="H833">
        <v>7.8839678207654602</v>
      </c>
      <c r="I833">
        <v>5.4152241528038596</v>
      </c>
      <c r="J833">
        <v>11.0796525344446</v>
      </c>
    </row>
    <row r="834" spans="1:10" x14ac:dyDescent="0.25">
      <c r="A834" t="s">
        <v>1127</v>
      </c>
      <c r="B834" t="s">
        <v>86</v>
      </c>
      <c r="C834" t="s">
        <v>136</v>
      </c>
      <c r="D834" t="s">
        <v>103</v>
      </c>
      <c r="E834" t="s">
        <v>101</v>
      </c>
      <c r="F834">
        <v>52.239963333333328</v>
      </c>
      <c r="G834">
        <v>13.773116916900699</v>
      </c>
      <c r="H834">
        <v>13.2779718596571</v>
      </c>
      <c r="I834">
        <v>11.268725296582501</v>
      </c>
      <c r="J834">
        <v>15.540418753644801</v>
      </c>
    </row>
    <row r="835" spans="1:10" x14ac:dyDescent="0.25">
      <c r="A835" t="s">
        <v>1128</v>
      </c>
      <c r="B835" t="s">
        <v>86</v>
      </c>
      <c r="C835" t="s">
        <v>136</v>
      </c>
      <c r="D835" t="s">
        <v>43</v>
      </c>
      <c r="E835" t="s">
        <v>101</v>
      </c>
      <c r="F835">
        <v>8.8301366666666663</v>
      </c>
      <c r="G835">
        <v>11.782417826802501</v>
      </c>
      <c r="H835">
        <v>11.6960164702454</v>
      </c>
      <c r="I835">
        <v>7.6352081549976001</v>
      </c>
      <c r="J835">
        <v>17.127181105181201</v>
      </c>
    </row>
    <row r="836" spans="1:10" x14ac:dyDescent="0.25">
      <c r="A836" t="s">
        <v>1129</v>
      </c>
      <c r="B836" t="s">
        <v>86</v>
      </c>
      <c r="C836" t="s">
        <v>136</v>
      </c>
      <c r="D836" t="s">
        <v>44</v>
      </c>
      <c r="E836" t="s">
        <v>101</v>
      </c>
      <c r="F836">
        <v>15.903526666666666</v>
      </c>
      <c r="G836">
        <v>13.0831845691048</v>
      </c>
      <c r="H836">
        <v>12.4676574941615</v>
      </c>
      <c r="I836">
        <v>9.1601916320278498</v>
      </c>
      <c r="J836">
        <v>16.572703495122401</v>
      </c>
    </row>
    <row r="837" spans="1:10" x14ac:dyDescent="0.25">
      <c r="A837" t="s">
        <v>1130</v>
      </c>
      <c r="B837" t="s">
        <v>86</v>
      </c>
      <c r="C837" t="s">
        <v>136</v>
      </c>
      <c r="D837" t="s">
        <v>45</v>
      </c>
      <c r="E837" t="s">
        <v>101</v>
      </c>
      <c r="F837">
        <v>27.5063</v>
      </c>
      <c r="G837">
        <v>15.048115586824199</v>
      </c>
      <c r="H837">
        <v>14.495339931750101</v>
      </c>
      <c r="I837">
        <v>11.5232723948425</v>
      </c>
      <c r="J837">
        <v>17.996734513822101</v>
      </c>
    </row>
    <row r="838" spans="1:10" x14ac:dyDescent="0.25">
      <c r="A838" t="s">
        <v>1131</v>
      </c>
      <c r="B838" t="s">
        <v>86</v>
      </c>
      <c r="C838" t="s">
        <v>136</v>
      </c>
      <c r="D838" t="s">
        <v>18</v>
      </c>
      <c r="E838" t="s">
        <v>101</v>
      </c>
      <c r="F838">
        <v>67.87851666666667</v>
      </c>
      <c r="G838">
        <v>13.230510494199301</v>
      </c>
      <c r="H838">
        <v>13.7289168014056</v>
      </c>
      <c r="I838">
        <v>11.9045381066625</v>
      </c>
      <c r="J838">
        <v>15.753345821514699</v>
      </c>
    </row>
    <row r="839" spans="1:10" x14ac:dyDescent="0.25">
      <c r="A839" t="s">
        <v>1132</v>
      </c>
      <c r="B839" t="s">
        <v>86</v>
      </c>
      <c r="C839" t="s">
        <v>136</v>
      </c>
      <c r="D839" t="s">
        <v>46</v>
      </c>
      <c r="E839" t="s">
        <v>101</v>
      </c>
      <c r="F839">
        <v>28.49784</v>
      </c>
      <c r="G839">
        <v>12.0915634091459</v>
      </c>
      <c r="H839">
        <v>12.913944814975601</v>
      </c>
      <c r="I839">
        <v>10.317404940428601</v>
      </c>
      <c r="J839">
        <v>15.964079934978299</v>
      </c>
    </row>
    <row r="840" spans="1:10" x14ac:dyDescent="0.25">
      <c r="A840" t="s">
        <v>1133</v>
      </c>
      <c r="B840" t="s">
        <v>86</v>
      </c>
      <c r="C840" t="s">
        <v>136</v>
      </c>
      <c r="D840" t="s">
        <v>47</v>
      </c>
      <c r="E840" t="s">
        <v>101</v>
      </c>
      <c r="F840">
        <v>14.958626666666667</v>
      </c>
      <c r="G840">
        <v>10.7190342429107</v>
      </c>
      <c r="H840">
        <v>10.789570316708</v>
      </c>
      <c r="I840">
        <v>7.8593050266520299</v>
      </c>
      <c r="J840">
        <v>14.451199152161699</v>
      </c>
    </row>
    <row r="841" spans="1:10" x14ac:dyDescent="0.25">
      <c r="A841" t="s">
        <v>1134</v>
      </c>
      <c r="B841" t="s">
        <v>86</v>
      </c>
      <c r="C841" t="s">
        <v>136</v>
      </c>
      <c r="D841" t="s">
        <v>48</v>
      </c>
      <c r="E841" t="s">
        <v>101</v>
      </c>
      <c r="F841">
        <v>24.422049999999999</v>
      </c>
      <c r="G841">
        <v>17.7215797633935</v>
      </c>
      <c r="H841">
        <v>17.912423812659402</v>
      </c>
      <c r="I841">
        <v>14.0369444513387</v>
      </c>
      <c r="J841">
        <v>22.524565326172102</v>
      </c>
    </row>
    <row r="842" spans="1:10" x14ac:dyDescent="0.25">
      <c r="A842" t="s">
        <v>1135</v>
      </c>
      <c r="B842" t="s">
        <v>86</v>
      </c>
      <c r="C842" t="s">
        <v>136</v>
      </c>
      <c r="D842" t="s">
        <v>104</v>
      </c>
      <c r="E842" t="s">
        <v>101</v>
      </c>
      <c r="F842">
        <v>59.36239333333333</v>
      </c>
      <c r="G842">
        <v>12.8105711724854</v>
      </c>
      <c r="H842">
        <v>14.8134458211952</v>
      </c>
      <c r="I842">
        <v>12.700424929589699</v>
      </c>
      <c r="J842">
        <v>17.175233913433399</v>
      </c>
    </row>
    <row r="843" spans="1:10" x14ac:dyDescent="0.25">
      <c r="A843" t="s">
        <v>1136</v>
      </c>
      <c r="B843" t="s">
        <v>86</v>
      </c>
      <c r="C843" t="s">
        <v>136</v>
      </c>
      <c r="D843" t="s">
        <v>49</v>
      </c>
      <c r="E843" t="s">
        <v>101</v>
      </c>
      <c r="F843">
        <v>14.25858</v>
      </c>
      <c r="G843">
        <v>11.3070603473342</v>
      </c>
      <c r="H843">
        <v>11.334164921866</v>
      </c>
      <c r="I843">
        <v>8.18336265936804</v>
      </c>
      <c r="J843">
        <v>15.2929092009611</v>
      </c>
    </row>
    <row r="844" spans="1:10" x14ac:dyDescent="0.25">
      <c r="A844" t="s">
        <v>1137</v>
      </c>
      <c r="B844" t="s">
        <v>86</v>
      </c>
      <c r="C844" t="s">
        <v>136</v>
      </c>
      <c r="D844" t="s">
        <v>50</v>
      </c>
      <c r="E844" t="s">
        <v>101</v>
      </c>
      <c r="F844">
        <v>45.103813333333335</v>
      </c>
      <c r="G844">
        <v>13.372704200630899</v>
      </c>
      <c r="H844">
        <v>16.502755402909902</v>
      </c>
      <c r="I844">
        <v>13.8058953126395</v>
      </c>
      <c r="J844">
        <v>19.567224793274601</v>
      </c>
    </row>
    <row r="845" spans="1:10" x14ac:dyDescent="0.25">
      <c r="A845" t="s">
        <v>1138</v>
      </c>
      <c r="B845" t="s">
        <v>86</v>
      </c>
      <c r="C845" t="s">
        <v>136</v>
      </c>
      <c r="D845" t="s">
        <v>105</v>
      </c>
      <c r="E845" t="s">
        <v>101</v>
      </c>
      <c r="F845">
        <v>50.964359999999999</v>
      </c>
      <c r="G845">
        <v>17.408575791078501</v>
      </c>
      <c r="H845">
        <v>18.202325811523199</v>
      </c>
      <c r="I845">
        <v>15.4229855950075</v>
      </c>
      <c r="J845">
        <v>21.336561261449202</v>
      </c>
    </row>
    <row r="846" spans="1:10" x14ac:dyDescent="0.25">
      <c r="A846" t="s">
        <v>1139</v>
      </c>
      <c r="B846" t="s">
        <v>86</v>
      </c>
      <c r="C846" t="s">
        <v>136</v>
      </c>
      <c r="D846" t="s">
        <v>51</v>
      </c>
      <c r="E846" t="s">
        <v>101</v>
      </c>
      <c r="F846">
        <v>41.778370000000002</v>
      </c>
      <c r="G846">
        <v>17.805154234962199</v>
      </c>
      <c r="H846">
        <v>18.723987757128</v>
      </c>
      <c r="I846">
        <v>15.579934318588201</v>
      </c>
      <c r="J846">
        <v>22.3145848440594</v>
      </c>
    </row>
    <row r="847" spans="1:10" x14ac:dyDescent="0.25">
      <c r="A847" t="s">
        <v>1140</v>
      </c>
      <c r="B847" t="s">
        <v>86</v>
      </c>
      <c r="C847" t="s">
        <v>136</v>
      </c>
      <c r="D847" t="s">
        <v>52</v>
      </c>
      <c r="E847" t="s">
        <v>101</v>
      </c>
      <c r="F847">
        <v>9.1859900000000003</v>
      </c>
      <c r="G847">
        <v>15.807298508062001</v>
      </c>
      <c r="H847">
        <v>15.997181437110299</v>
      </c>
      <c r="I847">
        <v>10.5754368985941</v>
      </c>
      <c r="J847">
        <v>23.206977277817899</v>
      </c>
    </row>
    <row r="848" spans="1:10" x14ac:dyDescent="0.25">
      <c r="A848" t="s">
        <v>1141</v>
      </c>
      <c r="B848" t="s">
        <v>86</v>
      </c>
      <c r="C848" t="s">
        <v>136</v>
      </c>
      <c r="D848" t="s">
        <v>106</v>
      </c>
      <c r="E848" t="s">
        <v>101</v>
      </c>
      <c r="F848">
        <v>69.269580000000005</v>
      </c>
      <c r="G848">
        <v>12.100744065469399</v>
      </c>
      <c r="H848">
        <v>12.3969881653339</v>
      </c>
      <c r="I848">
        <v>10.761850918162899</v>
      </c>
      <c r="J848">
        <v>14.2095108971179</v>
      </c>
    </row>
    <row r="849" spans="1:10" x14ac:dyDescent="0.25">
      <c r="A849" t="s">
        <v>1142</v>
      </c>
      <c r="B849" t="s">
        <v>86</v>
      </c>
      <c r="C849" t="s">
        <v>136</v>
      </c>
      <c r="D849" t="s">
        <v>53</v>
      </c>
      <c r="E849" t="s">
        <v>101</v>
      </c>
      <c r="F849">
        <v>21.700283333333331</v>
      </c>
      <c r="G849">
        <v>12.248075797854799</v>
      </c>
      <c r="H849">
        <v>12.6956370035247</v>
      </c>
      <c r="I849">
        <v>9.7784842946764794</v>
      </c>
      <c r="J849">
        <v>16.204554212643899</v>
      </c>
    </row>
    <row r="850" spans="1:10" x14ac:dyDescent="0.25">
      <c r="A850" t="s">
        <v>1143</v>
      </c>
      <c r="B850" t="s">
        <v>86</v>
      </c>
      <c r="C850" t="s">
        <v>136</v>
      </c>
      <c r="D850" t="s">
        <v>54</v>
      </c>
      <c r="E850" t="s">
        <v>101</v>
      </c>
      <c r="F850">
        <v>15.26018</v>
      </c>
      <c r="G850">
        <v>21.855624725495101</v>
      </c>
      <c r="H850">
        <v>22.585165775092701</v>
      </c>
      <c r="I850">
        <v>16.4940016764543</v>
      </c>
      <c r="J850">
        <v>30.179646635585001</v>
      </c>
    </row>
    <row r="851" spans="1:10" x14ac:dyDescent="0.25">
      <c r="A851" t="s">
        <v>1144</v>
      </c>
      <c r="B851" t="s">
        <v>86</v>
      </c>
      <c r="C851" t="s">
        <v>136</v>
      </c>
      <c r="D851" t="s">
        <v>55</v>
      </c>
      <c r="E851" t="s">
        <v>101</v>
      </c>
      <c r="F851">
        <v>9.2119400000000002</v>
      </c>
      <c r="G851">
        <v>10.1099384312592</v>
      </c>
      <c r="H851">
        <v>10.391645458066099</v>
      </c>
      <c r="I851">
        <v>6.8699791517223003</v>
      </c>
      <c r="J851">
        <v>15.0728301280124</v>
      </c>
    </row>
    <row r="852" spans="1:10" x14ac:dyDescent="0.25">
      <c r="A852" t="s">
        <v>1145</v>
      </c>
      <c r="B852" t="s">
        <v>86</v>
      </c>
      <c r="C852" t="s">
        <v>136</v>
      </c>
      <c r="D852" t="s">
        <v>56</v>
      </c>
      <c r="E852" t="s">
        <v>101</v>
      </c>
      <c r="F852">
        <v>7.5052633333333327</v>
      </c>
      <c r="G852">
        <v>8.2875530951627301</v>
      </c>
      <c r="H852">
        <v>7.8650369379076404</v>
      </c>
      <c r="I852">
        <v>4.9075375681981699</v>
      </c>
      <c r="J852">
        <v>11.9203318459458</v>
      </c>
    </row>
    <row r="853" spans="1:10" x14ac:dyDescent="0.25">
      <c r="A853" t="s">
        <v>1146</v>
      </c>
      <c r="B853" t="s">
        <v>86</v>
      </c>
      <c r="C853" t="s">
        <v>136</v>
      </c>
      <c r="D853" t="s">
        <v>57</v>
      </c>
      <c r="E853" t="s">
        <v>101</v>
      </c>
      <c r="F853">
        <v>15.591913333333332</v>
      </c>
      <c r="G853">
        <v>10.8452909807559</v>
      </c>
      <c r="H853">
        <v>11.652051555596801</v>
      </c>
      <c r="I853">
        <v>8.5339001042040294</v>
      </c>
      <c r="J853">
        <v>15.5305283691608</v>
      </c>
    </row>
    <row r="854" spans="1:10" x14ac:dyDescent="0.25">
      <c r="A854" t="s">
        <v>1147</v>
      </c>
      <c r="B854" t="s">
        <v>86</v>
      </c>
      <c r="C854" t="s">
        <v>137</v>
      </c>
      <c r="D854" t="s">
        <v>5</v>
      </c>
      <c r="E854" t="s">
        <v>101</v>
      </c>
      <c r="F854">
        <v>386.69101999999998</v>
      </c>
      <c r="G854">
        <v>12.674791133143501</v>
      </c>
      <c r="H854">
        <v>12.9729790870402</v>
      </c>
      <c r="I854">
        <v>12.2351314458222</v>
      </c>
      <c r="J854">
        <v>13.7436003603137</v>
      </c>
    </row>
    <row r="855" spans="1:10" x14ac:dyDescent="0.25">
      <c r="A855" t="s">
        <v>1148</v>
      </c>
      <c r="B855" t="s">
        <v>86</v>
      </c>
      <c r="C855" t="s">
        <v>137</v>
      </c>
      <c r="D855" t="s">
        <v>122</v>
      </c>
      <c r="E855" t="s">
        <v>101</v>
      </c>
      <c r="F855">
        <v>42.532249999999998</v>
      </c>
      <c r="G855">
        <v>7.0662924832891196</v>
      </c>
      <c r="H855">
        <v>6.7895466012977801</v>
      </c>
      <c r="I855">
        <v>5.6563932542587203</v>
      </c>
      <c r="J855">
        <v>8.0821010397798201</v>
      </c>
    </row>
    <row r="856" spans="1:10" x14ac:dyDescent="0.25">
      <c r="A856" t="s">
        <v>1149</v>
      </c>
      <c r="B856" t="s">
        <v>86</v>
      </c>
      <c r="C856" t="s">
        <v>137</v>
      </c>
      <c r="D856" t="s">
        <v>123</v>
      </c>
      <c r="E856" t="s">
        <v>101</v>
      </c>
      <c r="F856">
        <v>51.216406666666671</v>
      </c>
      <c r="G856">
        <v>8.3104663187773706</v>
      </c>
      <c r="H856">
        <v>8.0757961030199805</v>
      </c>
      <c r="I856">
        <v>6.8419001208174599</v>
      </c>
      <c r="J856">
        <v>9.4668345941881498</v>
      </c>
    </row>
    <row r="857" spans="1:10" x14ac:dyDescent="0.25">
      <c r="A857" t="s">
        <v>1150</v>
      </c>
      <c r="B857" t="s">
        <v>86</v>
      </c>
      <c r="C857" t="s">
        <v>137</v>
      </c>
      <c r="D857" t="s">
        <v>124</v>
      </c>
      <c r="E857" t="s">
        <v>101</v>
      </c>
      <c r="F857">
        <v>70.793230000000008</v>
      </c>
      <c r="G857">
        <v>11.3329187137508</v>
      </c>
      <c r="H857">
        <v>11.2200099864348</v>
      </c>
      <c r="I857">
        <v>9.7573762550552807</v>
      </c>
      <c r="J857">
        <v>12.8395007334463</v>
      </c>
    </row>
    <row r="858" spans="1:10" x14ac:dyDescent="0.25">
      <c r="A858" t="s">
        <v>1151</v>
      </c>
      <c r="B858" t="s">
        <v>86</v>
      </c>
      <c r="C858" t="s">
        <v>137</v>
      </c>
      <c r="D858" t="s">
        <v>125</v>
      </c>
      <c r="E858" t="s">
        <v>101</v>
      </c>
      <c r="F858">
        <v>95.497743333333332</v>
      </c>
      <c r="G858">
        <v>15.513726588069201</v>
      </c>
      <c r="H858">
        <v>16.558636906576002</v>
      </c>
      <c r="I858">
        <v>14.6922160174548</v>
      </c>
      <c r="J858">
        <v>18.5960346025267</v>
      </c>
    </row>
    <row r="859" spans="1:10" x14ac:dyDescent="0.25">
      <c r="A859" t="s">
        <v>1152</v>
      </c>
      <c r="B859" t="s">
        <v>86</v>
      </c>
      <c r="C859" t="s">
        <v>137</v>
      </c>
      <c r="D859" t="s">
        <v>126</v>
      </c>
      <c r="E859" t="s">
        <v>101</v>
      </c>
      <c r="F859">
        <v>126.65138999999999</v>
      </c>
      <c r="G859">
        <v>21.378023104553399</v>
      </c>
      <c r="H859">
        <v>24.122677749555098</v>
      </c>
      <c r="I859">
        <v>21.747579906954599</v>
      </c>
      <c r="J859">
        <v>26.685490790403801</v>
      </c>
    </row>
    <row r="860" spans="1:10" x14ac:dyDescent="0.25">
      <c r="A860" t="s">
        <v>1153</v>
      </c>
      <c r="B860" t="s">
        <v>86</v>
      </c>
      <c r="C860" t="s">
        <v>137</v>
      </c>
      <c r="D860" t="s">
        <v>6</v>
      </c>
      <c r="E860" t="s">
        <v>101</v>
      </c>
      <c r="F860">
        <v>90.040380000000013</v>
      </c>
      <c r="G860">
        <v>13.1196632381419</v>
      </c>
      <c r="H860">
        <v>12.983835893585001</v>
      </c>
      <c r="I860">
        <v>11.475190542678201</v>
      </c>
      <c r="J860">
        <v>14.6350185294403</v>
      </c>
    </row>
    <row r="861" spans="1:10" x14ac:dyDescent="0.25">
      <c r="A861" t="s">
        <v>1154</v>
      </c>
      <c r="B861" t="s">
        <v>86</v>
      </c>
      <c r="C861" t="s">
        <v>137</v>
      </c>
      <c r="D861" t="s">
        <v>37</v>
      </c>
      <c r="E861" t="s">
        <v>101</v>
      </c>
      <c r="F861">
        <v>9.417583333333333</v>
      </c>
      <c r="G861">
        <v>13.4774364356247</v>
      </c>
      <c r="H861">
        <v>12.0966160566078</v>
      </c>
      <c r="I861">
        <v>8.0254778486548197</v>
      </c>
      <c r="J861">
        <v>17.491125795089498</v>
      </c>
    </row>
    <row r="862" spans="1:10" x14ac:dyDescent="0.25">
      <c r="A862" t="s">
        <v>1155</v>
      </c>
      <c r="B862" t="s">
        <v>86</v>
      </c>
      <c r="C862" t="s">
        <v>137</v>
      </c>
      <c r="D862" t="s">
        <v>38</v>
      </c>
      <c r="E862" t="s">
        <v>101</v>
      </c>
      <c r="F862">
        <v>16.839396666666666</v>
      </c>
      <c r="G862">
        <v>13.9160133545625</v>
      </c>
      <c r="H862">
        <v>14.138026773907299</v>
      </c>
      <c r="I862">
        <v>10.4916742380661</v>
      </c>
      <c r="J862">
        <v>18.635968106610001</v>
      </c>
    </row>
    <row r="863" spans="1:10" x14ac:dyDescent="0.25">
      <c r="A863" t="s">
        <v>1156</v>
      </c>
      <c r="B863" t="s">
        <v>86</v>
      </c>
      <c r="C863" t="s">
        <v>137</v>
      </c>
      <c r="D863" t="s">
        <v>39</v>
      </c>
      <c r="E863" t="s">
        <v>101</v>
      </c>
      <c r="F863">
        <v>19.551903333333332</v>
      </c>
      <c r="G863">
        <v>17.019858921571199</v>
      </c>
      <c r="H863">
        <v>16.7025106093188</v>
      </c>
      <c r="I863">
        <v>12.6627758865214</v>
      </c>
      <c r="J863">
        <v>21.610401500494</v>
      </c>
    </row>
    <row r="864" spans="1:10" x14ac:dyDescent="0.25">
      <c r="A864" t="s">
        <v>1157</v>
      </c>
      <c r="B864" t="s">
        <v>86</v>
      </c>
      <c r="C864" t="s">
        <v>137</v>
      </c>
      <c r="D864" t="s">
        <v>40</v>
      </c>
      <c r="E864" t="s">
        <v>101</v>
      </c>
      <c r="F864">
        <v>14.851856666666668</v>
      </c>
      <c r="G864">
        <v>15.771045785179499</v>
      </c>
      <c r="H864">
        <v>15.466614328678</v>
      </c>
      <c r="I864">
        <v>11.231969021979699</v>
      </c>
      <c r="J864">
        <v>20.762453797019202</v>
      </c>
    </row>
    <row r="865" spans="1:10" x14ac:dyDescent="0.25">
      <c r="A865" t="s">
        <v>1158</v>
      </c>
      <c r="B865" t="s">
        <v>86</v>
      </c>
      <c r="C865" t="s">
        <v>137</v>
      </c>
      <c r="D865" t="s">
        <v>41</v>
      </c>
      <c r="E865" t="s">
        <v>101</v>
      </c>
      <c r="F865">
        <v>14.877806666666666</v>
      </c>
      <c r="G865">
        <v>9.7723649150156202</v>
      </c>
      <c r="H865">
        <v>9.8011628423441195</v>
      </c>
      <c r="I865">
        <v>7.1277337224188697</v>
      </c>
      <c r="J865">
        <v>13.1438900490511</v>
      </c>
    </row>
    <row r="866" spans="1:10" x14ac:dyDescent="0.25">
      <c r="A866" t="s">
        <v>1159</v>
      </c>
      <c r="B866" t="s">
        <v>86</v>
      </c>
      <c r="C866" t="s">
        <v>137</v>
      </c>
      <c r="D866" t="s">
        <v>42</v>
      </c>
      <c r="E866" t="s">
        <v>101</v>
      </c>
      <c r="F866">
        <v>14.501833333333332</v>
      </c>
      <c r="G866">
        <v>10.8122045659014</v>
      </c>
      <c r="H866">
        <v>11.162728272247</v>
      </c>
      <c r="I866">
        <v>8.0840974408664792</v>
      </c>
      <c r="J866">
        <v>15.023296507553299</v>
      </c>
    </row>
    <row r="867" spans="1:10" x14ac:dyDescent="0.25">
      <c r="A867" t="s">
        <v>1160</v>
      </c>
      <c r="B867" t="s">
        <v>86</v>
      </c>
      <c r="C867" t="s">
        <v>137</v>
      </c>
      <c r="D867" t="s">
        <v>102</v>
      </c>
      <c r="E867" t="s">
        <v>101</v>
      </c>
      <c r="F867">
        <v>12.1126</v>
      </c>
      <c r="G867">
        <v>9.1063279529068595</v>
      </c>
      <c r="H867">
        <v>8.5784595002125794</v>
      </c>
      <c r="I867">
        <v>5.9745540836244899</v>
      </c>
      <c r="J867">
        <v>11.914793128983</v>
      </c>
    </row>
    <row r="868" spans="1:10" x14ac:dyDescent="0.25">
      <c r="A868" t="s">
        <v>1161</v>
      </c>
      <c r="B868" t="s">
        <v>86</v>
      </c>
      <c r="C868" t="s">
        <v>137</v>
      </c>
      <c r="D868" t="s">
        <v>103</v>
      </c>
      <c r="E868" t="s">
        <v>101</v>
      </c>
      <c r="F868">
        <v>45.580489999999998</v>
      </c>
      <c r="G868">
        <v>11.9831664348754</v>
      </c>
      <c r="H868">
        <v>11.7185563853524</v>
      </c>
      <c r="I868">
        <v>9.8225026631215204</v>
      </c>
      <c r="J868">
        <v>13.8716098672299</v>
      </c>
    </row>
    <row r="869" spans="1:10" x14ac:dyDescent="0.25">
      <c r="A869" t="s">
        <v>1162</v>
      </c>
      <c r="B869" t="s">
        <v>86</v>
      </c>
      <c r="C869" t="s">
        <v>137</v>
      </c>
      <c r="D869" t="s">
        <v>43</v>
      </c>
      <c r="E869" t="s">
        <v>101</v>
      </c>
      <c r="F869">
        <v>8.1126000000000005</v>
      </c>
      <c r="G869">
        <v>10.809497583854499</v>
      </c>
      <c r="H869">
        <v>10.988097568636899</v>
      </c>
      <c r="I869">
        <v>7.0257449022473901</v>
      </c>
      <c r="J869">
        <v>16.355465758939999</v>
      </c>
    </row>
    <row r="870" spans="1:10" x14ac:dyDescent="0.25">
      <c r="A870" t="s">
        <v>1163</v>
      </c>
      <c r="B870" t="s">
        <v>86</v>
      </c>
      <c r="C870" t="s">
        <v>137</v>
      </c>
      <c r="D870" t="s">
        <v>44</v>
      </c>
      <c r="E870" t="s">
        <v>101</v>
      </c>
      <c r="F870">
        <v>14.806816666666668</v>
      </c>
      <c r="G870">
        <v>12.1317629386863</v>
      </c>
      <c r="H870">
        <v>11.681628141060701</v>
      </c>
      <c r="I870">
        <v>8.4694585565010296</v>
      </c>
      <c r="J870">
        <v>15.700139399429199</v>
      </c>
    </row>
    <row r="871" spans="1:10" x14ac:dyDescent="0.25">
      <c r="A871" t="s">
        <v>1164</v>
      </c>
      <c r="B871" t="s">
        <v>86</v>
      </c>
      <c r="C871" t="s">
        <v>137</v>
      </c>
      <c r="D871" t="s">
        <v>45</v>
      </c>
      <c r="E871" t="s">
        <v>101</v>
      </c>
      <c r="F871">
        <v>22.661073333333334</v>
      </c>
      <c r="G871">
        <v>12.3648344612967</v>
      </c>
      <c r="H871">
        <v>12.0888140580746</v>
      </c>
      <c r="I871">
        <v>9.3710773643038205</v>
      </c>
      <c r="J871">
        <v>15.344848265277401</v>
      </c>
    </row>
    <row r="872" spans="1:10" x14ac:dyDescent="0.25">
      <c r="A872" t="s">
        <v>1165</v>
      </c>
      <c r="B872" t="s">
        <v>86</v>
      </c>
      <c r="C872" t="s">
        <v>137</v>
      </c>
      <c r="D872" t="s">
        <v>18</v>
      </c>
      <c r="E872" t="s">
        <v>101</v>
      </c>
      <c r="F872">
        <v>66.112273333333334</v>
      </c>
      <c r="G872">
        <v>12.826359580992801</v>
      </c>
      <c r="H872">
        <v>13.2541615228417</v>
      </c>
      <c r="I872">
        <v>11.470171509563601</v>
      </c>
      <c r="J872">
        <v>15.2365222483546</v>
      </c>
    </row>
    <row r="873" spans="1:10" x14ac:dyDescent="0.25">
      <c r="A873" t="s">
        <v>1166</v>
      </c>
      <c r="B873" t="s">
        <v>86</v>
      </c>
      <c r="C873" t="s">
        <v>137</v>
      </c>
      <c r="D873" t="s">
        <v>46</v>
      </c>
      <c r="E873" t="s">
        <v>101</v>
      </c>
      <c r="F873">
        <v>27.306820000000002</v>
      </c>
      <c r="G873">
        <v>11.5121015510053</v>
      </c>
      <c r="H873">
        <v>12.2127503896112</v>
      </c>
      <c r="I873">
        <v>9.7063793808973706</v>
      </c>
      <c r="J873">
        <v>15.167285593910201</v>
      </c>
    </row>
    <row r="874" spans="1:10" x14ac:dyDescent="0.25">
      <c r="A874" t="s">
        <v>1167</v>
      </c>
      <c r="B874" t="s">
        <v>86</v>
      </c>
      <c r="C874" t="s">
        <v>137</v>
      </c>
      <c r="D874" t="s">
        <v>47</v>
      </c>
      <c r="E874" t="s">
        <v>101</v>
      </c>
      <c r="F874">
        <v>14.867746666666667</v>
      </c>
      <c r="G874">
        <v>10.6437675245493</v>
      </c>
      <c r="H874">
        <v>10.764223344473599</v>
      </c>
      <c r="I874">
        <v>7.8329681507882496</v>
      </c>
      <c r="J874">
        <v>14.429603417045101</v>
      </c>
    </row>
    <row r="875" spans="1:10" x14ac:dyDescent="0.25">
      <c r="A875" t="s">
        <v>1168</v>
      </c>
      <c r="B875" t="s">
        <v>86</v>
      </c>
      <c r="C875" t="s">
        <v>137</v>
      </c>
      <c r="D875" t="s">
        <v>48</v>
      </c>
      <c r="E875" t="s">
        <v>101</v>
      </c>
      <c r="F875">
        <v>23.937706666666667</v>
      </c>
      <c r="G875">
        <v>17.276723507448299</v>
      </c>
      <c r="H875">
        <v>17.504642240540502</v>
      </c>
      <c r="I875">
        <v>13.681623110700899</v>
      </c>
      <c r="J875">
        <v>22.0623902209569</v>
      </c>
    </row>
    <row r="876" spans="1:10" x14ac:dyDescent="0.25">
      <c r="A876" t="s">
        <v>1169</v>
      </c>
      <c r="B876" t="s">
        <v>86</v>
      </c>
      <c r="C876" t="s">
        <v>137</v>
      </c>
      <c r="D876" t="s">
        <v>104</v>
      </c>
      <c r="E876" t="s">
        <v>101</v>
      </c>
      <c r="F876">
        <v>55.303626666666666</v>
      </c>
      <c r="G876">
        <v>11.818899881462601</v>
      </c>
      <c r="H876">
        <v>13.583554679886999</v>
      </c>
      <c r="I876">
        <v>11.5818007180169</v>
      </c>
      <c r="J876">
        <v>15.8300205188701</v>
      </c>
    </row>
    <row r="877" spans="1:10" x14ac:dyDescent="0.25">
      <c r="A877" t="s">
        <v>1170</v>
      </c>
      <c r="B877" t="s">
        <v>86</v>
      </c>
      <c r="C877" t="s">
        <v>137</v>
      </c>
      <c r="D877" t="s">
        <v>49</v>
      </c>
      <c r="E877" t="s">
        <v>101</v>
      </c>
      <c r="F877">
        <v>13.480913333333334</v>
      </c>
      <c r="G877">
        <v>10.663142408167101</v>
      </c>
      <c r="H877">
        <v>10.6394824300857</v>
      </c>
      <c r="I877">
        <v>7.6060998646264197</v>
      </c>
      <c r="J877">
        <v>14.4757568251101</v>
      </c>
    </row>
    <row r="878" spans="1:10" x14ac:dyDescent="0.25">
      <c r="A878" t="s">
        <v>1171</v>
      </c>
      <c r="B878" t="s">
        <v>86</v>
      </c>
      <c r="C878" t="s">
        <v>137</v>
      </c>
      <c r="D878" t="s">
        <v>50</v>
      </c>
      <c r="E878" t="s">
        <v>101</v>
      </c>
      <c r="F878">
        <v>41.822713333333333</v>
      </c>
      <c r="G878">
        <v>12.246768179599799</v>
      </c>
      <c r="H878">
        <v>14.993495139401199</v>
      </c>
      <c r="I878">
        <v>12.456708518731601</v>
      </c>
      <c r="J878">
        <v>17.890371232962899</v>
      </c>
    </row>
    <row r="879" spans="1:10" x14ac:dyDescent="0.25">
      <c r="A879" t="s">
        <v>1172</v>
      </c>
      <c r="B879" t="s">
        <v>86</v>
      </c>
      <c r="C879" t="s">
        <v>137</v>
      </c>
      <c r="D879" t="s">
        <v>105</v>
      </c>
      <c r="E879" t="s">
        <v>101</v>
      </c>
      <c r="F879">
        <v>47.325806666666665</v>
      </c>
      <c r="G879">
        <v>16.1507743935387</v>
      </c>
      <c r="H879">
        <v>16.692533314415101</v>
      </c>
      <c r="I879">
        <v>14.052258302250101</v>
      </c>
      <c r="J879">
        <v>19.683556739832699</v>
      </c>
    </row>
    <row r="880" spans="1:10" x14ac:dyDescent="0.25">
      <c r="A880" t="s">
        <v>1173</v>
      </c>
      <c r="B880" t="s">
        <v>86</v>
      </c>
      <c r="C880" t="s">
        <v>137</v>
      </c>
      <c r="D880" t="s">
        <v>51</v>
      </c>
      <c r="E880" t="s">
        <v>101</v>
      </c>
      <c r="F880">
        <v>37.529850000000003</v>
      </c>
      <c r="G880">
        <v>16.0024944035817</v>
      </c>
      <c r="H880">
        <v>16.6589455687824</v>
      </c>
      <c r="I880">
        <v>13.716031223621099</v>
      </c>
      <c r="J880">
        <v>20.044674221813398</v>
      </c>
    </row>
    <row r="881" spans="1:10" x14ac:dyDescent="0.25">
      <c r="A881" t="s">
        <v>1174</v>
      </c>
      <c r="B881" t="s">
        <v>86</v>
      </c>
      <c r="C881" t="s">
        <v>137</v>
      </c>
      <c r="D881" t="s">
        <v>52</v>
      </c>
      <c r="E881" t="s">
        <v>101</v>
      </c>
      <c r="F881">
        <v>9.7959566666666671</v>
      </c>
      <c r="G881">
        <v>16.7452250712251</v>
      </c>
      <c r="H881">
        <v>16.940698218187201</v>
      </c>
      <c r="I881">
        <v>11.3583369595205</v>
      </c>
      <c r="J881">
        <v>24.296755595337199</v>
      </c>
    </row>
    <row r="882" spans="1:10" x14ac:dyDescent="0.25">
      <c r="A882" t="s">
        <v>1175</v>
      </c>
      <c r="B882" t="s">
        <v>86</v>
      </c>
      <c r="C882" t="s">
        <v>137</v>
      </c>
      <c r="D882" t="s">
        <v>106</v>
      </c>
      <c r="E882" t="s">
        <v>101</v>
      </c>
      <c r="F882">
        <v>70.215843333333325</v>
      </c>
      <c r="G882">
        <v>12.215891225390299</v>
      </c>
      <c r="H882">
        <v>12.486773310961199</v>
      </c>
      <c r="I882">
        <v>10.850826601872701</v>
      </c>
      <c r="J882">
        <v>14.298924701709099</v>
      </c>
    </row>
    <row r="883" spans="1:10" x14ac:dyDescent="0.25">
      <c r="A883" t="s">
        <v>1176</v>
      </c>
      <c r="B883" t="s">
        <v>86</v>
      </c>
      <c r="C883" t="s">
        <v>137</v>
      </c>
      <c r="D883" t="s">
        <v>53</v>
      </c>
      <c r="E883" t="s">
        <v>101</v>
      </c>
      <c r="F883">
        <v>21.59774333333333</v>
      </c>
      <c r="G883">
        <v>12.1326094202329</v>
      </c>
      <c r="H883">
        <v>12.534832020187</v>
      </c>
      <c r="I883">
        <v>9.6506104353390594</v>
      </c>
      <c r="J883">
        <v>16.0056696369656</v>
      </c>
    </row>
    <row r="884" spans="1:10" x14ac:dyDescent="0.25">
      <c r="A884" t="s">
        <v>1177</v>
      </c>
      <c r="B884" t="s">
        <v>86</v>
      </c>
      <c r="C884" t="s">
        <v>137</v>
      </c>
      <c r="D884" t="s">
        <v>54</v>
      </c>
      <c r="E884" t="s">
        <v>101</v>
      </c>
      <c r="F884">
        <v>12.814246666666667</v>
      </c>
      <c r="G884">
        <v>18.3532607657787</v>
      </c>
      <c r="H884">
        <v>19.123863585168198</v>
      </c>
      <c r="I884">
        <v>13.537345940294999</v>
      </c>
      <c r="J884">
        <v>26.232204173241399</v>
      </c>
    </row>
    <row r="885" spans="1:10" x14ac:dyDescent="0.25">
      <c r="A885" t="s">
        <v>1178</v>
      </c>
      <c r="B885" t="s">
        <v>86</v>
      </c>
      <c r="C885" t="s">
        <v>137</v>
      </c>
      <c r="D885" t="s">
        <v>55</v>
      </c>
      <c r="E885" t="s">
        <v>101</v>
      </c>
      <c r="F885">
        <v>10.479313333333334</v>
      </c>
      <c r="G885">
        <v>11.496820248017</v>
      </c>
      <c r="H885">
        <v>11.719059668230599</v>
      </c>
      <c r="I885">
        <v>7.9706045647871697</v>
      </c>
      <c r="J885">
        <v>16.613082307759601</v>
      </c>
    </row>
    <row r="886" spans="1:10" x14ac:dyDescent="0.25">
      <c r="A886" t="s">
        <v>1179</v>
      </c>
      <c r="B886" t="s">
        <v>86</v>
      </c>
      <c r="C886" t="s">
        <v>137</v>
      </c>
      <c r="D886" t="s">
        <v>56</v>
      </c>
      <c r="E886" t="s">
        <v>101</v>
      </c>
      <c r="F886">
        <v>8.466053333333333</v>
      </c>
      <c r="G886">
        <v>9.3005957939219499</v>
      </c>
      <c r="H886">
        <v>8.5097121791633494</v>
      </c>
      <c r="I886">
        <v>5.4968745231813596</v>
      </c>
      <c r="J886">
        <v>12.5645426122916</v>
      </c>
    </row>
    <row r="887" spans="1:10" x14ac:dyDescent="0.25">
      <c r="A887" t="s">
        <v>1180</v>
      </c>
      <c r="B887" t="s">
        <v>86</v>
      </c>
      <c r="C887" t="s">
        <v>137</v>
      </c>
      <c r="D887" t="s">
        <v>57</v>
      </c>
      <c r="E887" t="s">
        <v>101</v>
      </c>
      <c r="F887">
        <v>16.858486666666668</v>
      </c>
      <c r="G887">
        <v>11.644182796466399</v>
      </c>
      <c r="H887">
        <v>12.542040622511699</v>
      </c>
      <c r="I887">
        <v>9.3089057433243596</v>
      </c>
      <c r="J887">
        <v>16.529781008770598</v>
      </c>
    </row>
    <row r="888" spans="1:10" x14ac:dyDescent="0.25">
      <c r="A888" t="s">
        <v>1181</v>
      </c>
      <c r="B888" t="s">
        <v>86</v>
      </c>
      <c r="C888" t="s">
        <v>138</v>
      </c>
      <c r="D888" t="s">
        <v>5</v>
      </c>
      <c r="E888" t="s">
        <v>101</v>
      </c>
      <c r="F888">
        <v>391.39318000000003</v>
      </c>
      <c r="G888">
        <v>12.7797737346367</v>
      </c>
      <c r="H888">
        <v>13.070731607570201</v>
      </c>
      <c r="I888">
        <v>12.3316937485337</v>
      </c>
      <c r="J888">
        <v>13.842393416740601</v>
      </c>
    </row>
    <row r="889" spans="1:10" x14ac:dyDescent="0.25">
      <c r="A889" t="s">
        <v>1182</v>
      </c>
      <c r="B889" t="s">
        <v>86</v>
      </c>
      <c r="C889" t="s">
        <v>138</v>
      </c>
      <c r="D889" t="s">
        <v>122</v>
      </c>
      <c r="E889" t="s">
        <v>101</v>
      </c>
      <c r="F889">
        <v>44.268639999999998</v>
      </c>
      <c r="G889">
        <v>7.3350742311770896</v>
      </c>
      <c r="H889">
        <v>7.0928197897285497</v>
      </c>
      <c r="I889">
        <v>5.9300014711259301</v>
      </c>
      <c r="J889">
        <v>8.4157378582105995</v>
      </c>
    </row>
    <row r="890" spans="1:10" x14ac:dyDescent="0.25">
      <c r="A890" t="s">
        <v>1183</v>
      </c>
      <c r="B890" t="s">
        <v>86</v>
      </c>
      <c r="C890" t="s">
        <v>138</v>
      </c>
      <c r="D890" t="s">
        <v>123</v>
      </c>
      <c r="E890" t="s">
        <v>101</v>
      </c>
      <c r="F890">
        <v>52.918616666666672</v>
      </c>
      <c r="G890">
        <v>8.5705289400576401</v>
      </c>
      <c r="H890">
        <v>8.2950753264947608</v>
      </c>
      <c r="I890">
        <v>7.0466885176259204</v>
      </c>
      <c r="J890">
        <v>9.6997019056825309</v>
      </c>
    </row>
    <row r="891" spans="1:10" x14ac:dyDescent="0.25">
      <c r="A891" t="s">
        <v>1184</v>
      </c>
      <c r="B891" t="s">
        <v>86</v>
      </c>
      <c r="C891" t="s">
        <v>138</v>
      </c>
      <c r="D891" t="s">
        <v>124</v>
      </c>
      <c r="E891" t="s">
        <v>101</v>
      </c>
      <c r="F891">
        <v>72.739493333333328</v>
      </c>
      <c r="G891">
        <v>11.605223929413</v>
      </c>
      <c r="H891">
        <v>11.545391160347799</v>
      </c>
      <c r="I891">
        <v>10.059195649261101</v>
      </c>
      <c r="J891">
        <v>13.188703056954701</v>
      </c>
    </row>
    <row r="892" spans="1:10" x14ac:dyDescent="0.25">
      <c r="A892" t="s">
        <v>1185</v>
      </c>
      <c r="B892" t="s">
        <v>86</v>
      </c>
      <c r="C892" t="s">
        <v>138</v>
      </c>
      <c r="D892" t="s">
        <v>125</v>
      </c>
      <c r="E892" t="s">
        <v>101</v>
      </c>
      <c r="F892">
        <v>94.278936666666667</v>
      </c>
      <c r="G892">
        <v>15.233618720047099</v>
      </c>
      <c r="H892">
        <v>16.226230729463101</v>
      </c>
      <c r="I892">
        <v>14.3859235847048</v>
      </c>
      <c r="J892">
        <v>18.236262291142999</v>
      </c>
    </row>
    <row r="893" spans="1:10" x14ac:dyDescent="0.25">
      <c r="A893" t="s">
        <v>1186</v>
      </c>
      <c r="B893" t="s">
        <v>86</v>
      </c>
      <c r="C893" t="s">
        <v>138</v>
      </c>
      <c r="D893" t="s">
        <v>126</v>
      </c>
      <c r="E893" t="s">
        <v>101</v>
      </c>
      <c r="F893">
        <v>127.18749333333334</v>
      </c>
      <c r="G893">
        <v>21.341603831574901</v>
      </c>
      <c r="H893">
        <v>24.027575184261401</v>
      </c>
      <c r="I893">
        <v>21.666880396393601</v>
      </c>
      <c r="J893">
        <v>26.5744364980239</v>
      </c>
    </row>
    <row r="894" spans="1:10" x14ac:dyDescent="0.25">
      <c r="A894" t="s">
        <v>1187</v>
      </c>
      <c r="B894" t="s">
        <v>86</v>
      </c>
      <c r="C894" t="s">
        <v>138</v>
      </c>
      <c r="D894" t="s">
        <v>6</v>
      </c>
      <c r="E894" t="s">
        <v>101</v>
      </c>
      <c r="F894">
        <v>91.481380000000001</v>
      </c>
      <c r="G894">
        <v>13.291805060341099</v>
      </c>
      <c r="H894">
        <v>13.208966816600499</v>
      </c>
      <c r="I894">
        <v>11.684799855721201</v>
      </c>
      <c r="J894">
        <v>14.875941848913</v>
      </c>
    </row>
    <row r="895" spans="1:10" x14ac:dyDescent="0.25">
      <c r="A895" t="s">
        <v>1188</v>
      </c>
      <c r="B895" t="s">
        <v>86</v>
      </c>
      <c r="C895" t="s">
        <v>138</v>
      </c>
      <c r="D895" t="s">
        <v>37</v>
      </c>
      <c r="E895" t="s">
        <v>101</v>
      </c>
      <c r="F895">
        <v>9.7225666666666672</v>
      </c>
      <c r="G895">
        <v>13.9029528825758</v>
      </c>
      <c r="H895">
        <v>12.616899263227801</v>
      </c>
      <c r="I895">
        <v>8.4309842820600291</v>
      </c>
      <c r="J895">
        <v>18.138611160221899</v>
      </c>
    </row>
    <row r="896" spans="1:10" x14ac:dyDescent="0.25">
      <c r="A896" t="s">
        <v>1189</v>
      </c>
      <c r="B896" t="s">
        <v>86</v>
      </c>
      <c r="C896" t="s">
        <v>138</v>
      </c>
      <c r="D896" t="s">
        <v>38</v>
      </c>
      <c r="E896" t="s">
        <v>101</v>
      </c>
      <c r="F896">
        <v>18.072590000000002</v>
      </c>
      <c r="G896">
        <v>14.8615125267255</v>
      </c>
      <c r="H896">
        <v>15.3898326415657</v>
      </c>
      <c r="I896">
        <v>11.543710968314199</v>
      </c>
      <c r="J896">
        <v>20.0994568739698</v>
      </c>
    </row>
    <row r="897" spans="1:10" x14ac:dyDescent="0.25">
      <c r="A897" t="s">
        <v>1190</v>
      </c>
      <c r="B897" t="s">
        <v>86</v>
      </c>
      <c r="C897" t="s">
        <v>138</v>
      </c>
      <c r="D897" t="s">
        <v>39</v>
      </c>
      <c r="E897" t="s">
        <v>101</v>
      </c>
      <c r="F897">
        <v>16.734226666666668</v>
      </c>
      <c r="G897">
        <v>14.529475606544301</v>
      </c>
      <c r="H897">
        <v>13.737728161364499</v>
      </c>
      <c r="I897">
        <v>10.162746657430301</v>
      </c>
      <c r="J897">
        <v>18.150560642516901</v>
      </c>
    </row>
    <row r="898" spans="1:10" x14ac:dyDescent="0.25">
      <c r="A898" t="s">
        <v>1191</v>
      </c>
      <c r="B898" t="s">
        <v>86</v>
      </c>
      <c r="C898" t="s">
        <v>138</v>
      </c>
      <c r="D898" t="s">
        <v>40</v>
      </c>
      <c r="E898" t="s">
        <v>101</v>
      </c>
      <c r="F898">
        <v>16.11843</v>
      </c>
      <c r="G898">
        <v>17.138939593176399</v>
      </c>
      <c r="H898">
        <v>16.9480628162312</v>
      </c>
      <c r="I898">
        <v>12.473141079905799</v>
      </c>
      <c r="J898">
        <v>22.494000152571498</v>
      </c>
    </row>
    <row r="899" spans="1:10" x14ac:dyDescent="0.25">
      <c r="A899" t="s">
        <v>1192</v>
      </c>
      <c r="B899" t="s">
        <v>86</v>
      </c>
      <c r="C899" t="s">
        <v>138</v>
      </c>
      <c r="D899" t="s">
        <v>41</v>
      </c>
      <c r="E899" t="s">
        <v>101</v>
      </c>
      <c r="F899">
        <v>14.771836666666667</v>
      </c>
      <c r="G899">
        <v>9.68668317708185</v>
      </c>
      <c r="H899">
        <v>9.7062615550183509</v>
      </c>
      <c r="I899">
        <v>7.0490762515530498</v>
      </c>
      <c r="J899">
        <v>13.0313616244635</v>
      </c>
    </row>
    <row r="900" spans="1:10" x14ac:dyDescent="0.25">
      <c r="A900" t="s">
        <v>1193</v>
      </c>
      <c r="B900" t="s">
        <v>86</v>
      </c>
      <c r="C900" t="s">
        <v>138</v>
      </c>
      <c r="D900" t="s">
        <v>42</v>
      </c>
      <c r="E900" t="s">
        <v>101</v>
      </c>
      <c r="F900">
        <v>16.061730000000001</v>
      </c>
      <c r="G900">
        <v>11.897636531538399</v>
      </c>
      <c r="H900">
        <v>12.352822996011501</v>
      </c>
      <c r="I900">
        <v>9.09943801824034</v>
      </c>
      <c r="J900">
        <v>16.386403957657802</v>
      </c>
    </row>
    <row r="901" spans="1:10" x14ac:dyDescent="0.25">
      <c r="A901" t="s">
        <v>1194</v>
      </c>
      <c r="B901" t="s">
        <v>86</v>
      </c>
      <c r="C901" t="s">
        <v>138</v>
      </c>
      <c r="D901" t="s">
        <v>102</v>
      </c>
      <c r="E901" t="s">
        <v>101</v>
      </c>
      <c r="F901">
        <v>12.06756</v>
      </c>
      <c r="G901">
        <v>9.0756052253566697</v>
      </c>
      <c r="H901">
        <v>8.5552024612742095</v>
      </c>
      <c r="I901">
        <v>5.9554921644764303</v>
      </c>
      <c r="J901">
        <v>11.887715768399399</v>
      </c>
    </row>
    <row r="902" spans="1:10" x14ac:dyDescent="0.25">
      <c r="A902" t="s">
        <v>1195</v>
      </c>
      <c r="B902" t="s">
        <v>86</v>
      </c>
      <c r="C902" t="s">
        <v>138</v>
      </c>
      <c r="D902" t="s">
        <v>103</v>
      </c>
      <c r="E902" t="s">
        <v>101</v>
      </c>
      <c r="F902">
        <v>39.626893333333335</v>
      </c>
      <c r="G902">
        <v>10.3784226424319</v>
      </c>
      <c r="H902">
        <v>10.417237103945499</v>
      </c>
      <c r="I902">
        <v>8.6141550192073595</v>
      </c>
      <c r="J902">
        <v>12.4837927107395</v>
      </c>
    </row>
    <row r="903" spans="1:10" x14ac:dyDescent="0.25">
      <c r="A903" t="s">
        <v>1196</v>
      </c>
      <c r="B903" t="s">
        <v>86</v>
      </c>
      <c r="C903" t="s">
        <v>138</v>
      </c>
      <c r="D903" t="s">
        <v>43</v>
      </c>
      <c r="E903" t="s">
        <v>101</v>
      </c>
      <c r="F903">
        <v>5.0392099999999997</v>
      </c>
      <c r="G903">
        <v>6.6728005437949101</v>
      </c>
      <c r="H903">
        <v>7.5211249366721704</v>
      </c>
      <c r="I903">
        <v>4.1823300021640799</v>
      </c>
      <c r="J903">
        <v>12.4336739588589</v>
      </c>
    </row>
    <row r="904" spans="1:10" x14ac:dyDescent="0.25">
      <c r="A904" t="s">
        <v>1197</v>
      </c>
      <c r="B904" t="s">
        <v>86</v>
      </c>
      <c r="C904" t="s">
        <v>138</v>
      </c>
      <c r="D904" t="s">
        <v>44</v>
      </c>
      <c r="E904" t="s">
        <v>101</v>
      </c>
      <c r="F904">
        <v>13.417583333333333</v>
      </c>
      <c r="G904">
        <v>10.9494943175327</v>
      </c>
      <c r="H904">
        <v>10.629962341532901</v>
      </c>
      <c r="I904">
        <v>7.5719774318180999</v>
      </c>
      <c r="J904">
        <v>14.4995125855274</v>
      </c>
    </row>
    <row r="905" spans="1:10" x14ac:dyDescent="0.25">
      <c r="A905" t="s">
        <v>1198</v>
      </c>
      <c r="B905" t="s">
        <v>86</v>
      </c>
      <c r="C905" t="s">
        <v>138</v>
      </c>
      <c r="D905" t="s">
        <v>45</v>
      </c>
      <c r="E905" t="s">
        <v>101</v>
      </c>
      <c r="F905">
        <v>21.170100000000001</v>
      </c>
      <c r="G905">
        <v>11.520474094927801</v>
      </c>
      <c r="H905">
        <v>11.4664890805964</v>
      </c>
      <c r="I905">
        <v>8.8050082910681695</v>
      </c>
      <c r="J905">
        <v>14.675296055869</v>
      </c>
    </row>
    <row r="906" spans="1:10" x14ac:dyDescent="0.25">
      <c r="A906" t="s">
        <v>1199</v>
      </c>
      <c r="B906" t="s">
        <v>86</v>
      </c>
      <c r="C906" t="s">
        <v>138</v>
      </c>
      <c r="D906" t="s">
        <v>18</v>
      </c>
      <c r="E906" t="s">
        <v>101</v>
      </c>
      <c r="F906">
        <v>71.054536666666664</v>
      </c>
      <c r="G906">
        <v>13.726967663995101</v>
      </c>
      <c r="H906">
        <v>14.034875863766599</v>
      </c>
      <c r="I906">
        <v>12.2105861853183</v>
      </c>
      <c r="J906">
        <v>16.054427005762602</v>
      </c>
    </row>
    <row r="907" spans="1:10" x14ac:dyDescent="0.25">
      <c r="A907" t="s">
        <v>1200</v>
      </c>
      <c r="B907" t="s">
        <v>86</v>
      </c>
      <c r="C907" t="s">
        <v>138</v>
      </c>
      <c r="D907" t="s">
        <v>46</v>
      </c>
      <c r="E907" t="s">
        <v>101</v>
      </c>
      <c r="F907">
        <v>32.125059999999998</v>
      </c>
      <c r="G907">
        <v>13.4670858747825</v>
      </c>
      <c r="H907">
        <v>14.156281901690299</v>
      </c>
      <c r="I907">
        <v>11.4660590961075</v>
      </c>
      <c r="J907">
        <v>17.286818546988702</v>
      </c>
    </row>
    <row r="908" spans="1:10" x14ac:dyDescent="0.25">
      <c r="A908" t="s">
        <v>1201</v>
      </c>
      <c r="B908" t="s">
        <v>86</v>
      </c>
      <c r="C908" t="s">
        <v>138</v>
      </c>
      <c r="D908" t="s">
        <v>47</v>
      </c>
      <c r="E908" t="s">
        <v>101</v>
      </c>
      <c r="F908">
        <v>16.778466666666667</v>
      </c>
      <c r="G908">
        <v>11.9953005771806</v>
      </c>
      <c r="H908">
        <v>11.8848954827747</v>
      </c>
      <c r="I908">
        <v>8.8254633880794593</v>
      </c>
      <c r="J908">
        <v>15.660293693610599</v>
      </c>
    </row>
    <row r="909" spans="1:10" x14ac:dyDescent="0.25">
      <c r="A909" t="s">
        <v>1202</v>
      </c>
      <c r="B909" t="s">
        <v>86</v>
      </c>
      <c r="C909" t="s">
        <v>138</v>
      </c>
      <c r="D909" t="s">
        <v>48</v>
      </c>
      <c r="E909" t="s">
        <v>101</v>
      </c>
      <c r="F909">
        <v>22.151009999999999</v>
      </c>
      <c r="G909">
        <v>15.9122817099715</v>
      </c>
      <c r="H909">
        <v>16.048620295643801</v>
      </c>
      <c r="I909">
        <v>12.413512426659199</v>
      </c>
      <c r="J909">
        <v>20.4128185212662</v>
      </c>
    </row>
    <row r="910" spans="1:10" x14ac:dyDescent="0.25">
      <c r="A910" t="s">
        <v>1203</v>
      </c>
      <c r="B910" t="s">
        <v>86</v>
      </c>
      <c r="C910" t="s">
        <v>138</v>
      </c>
      <c r="D910" t="s">
        <v>104</v>
      </c>
      <c r="E910" t="s">
        <v>101</v>
      </c>
      <c r="F910">
        <v>62.052706666666666</v>
      </c>
      <c r="G910">
        <v>13.1534294932035</v>
      </c>
      <c r="H910">
        <v>15.1053822426277</v>
      </c>
      <c r="I910">
        <v>13.000443560514</v>
      </c>
      <c r="J910">
        <v>17.4523740994427</v>
      </c>
    </row>
    <row r="911" spans="1:10" x14ac:dyDescent="0.25">
      <c r="A911" t="s">
        <v>1204</v>
      </c>
      <c r="B911" t="s">
        <v>86</v>
      </c>
      <c r="C911" t="s">
        <v>138</v>
      </c>
      <c r="D911" t="s">
        <v>49</v>
      </c>
      <c r="E911" t="s">
        <v>101</v>
      </c>
      <c r="F911">
        <v>16.418383333333335</v>
      </c>
      <c r="G911">
        <v>12.963757912329401</v>
      </c>
      <c r="H911">
        <v>12.920775338609801</v>
      </c>
      <c r="I911">
        <v>9.5562583438288993</v>
      </c>
      <c r="J911">
        <v>17.0822715043094</v>
      </c>
    </row>
    <row r="912" spans="1:10" x14ac:dyDescent="0.25">
      <c r="A912" t="s">
        <v>1205</v>
      </c>
      <c r="B912" t="s">
        <v>86</v>
      </c>
      <c r="C912" t="s">
        <v>138</v>
      </c>
      <c r="D912" t="s">
        <v>50</v>
      </c>
      <c r="E912" t="s">
        <v>101</v>
      </c>
      <c r="F912">
        <v>45.634323333333334</v>
      </c>
      <c r="G912">
        <v>13.2230346254408</v>
      </c>
      <c r="H912">
        <v>16.283189934542001</v>
      </c>
      <c r="I912">
        <v>13.642214482565301</v>
      </c>
      <c r="J912">
        <v>19.281908983154199</v>
      </c>
    </row>
    <row r="913" spans="1:18" x14ac:dyDescent="0.25">
      <c r="A913" t="s">
        <v>1206</v>
      </c>
      <c r="B913" t="s">
        <v>86</v>
      </c>
      <c r="C913" t="s">
        <v>138</v>
      </c>
      <c r="D913" t="s">
        <v>105</v>
      </c>
      <c r="E913" t="s">
        <v>101</v>
      </c>
      <c r="F913">
        <v>49.061396666666667</v>
      </c>
      <c r="G913">
        <v>16.712694723240102</v>
      </c>
      <c r="H913">
        <v>17.321275474842501</v>
      </c>
      <c r="I913">
        <v>14.6273083677779</v>
      </c>
      <c r="J913">
        <v>20.366298251140801</v>
      </c>
    </row>
    <row r="914" spans="1:18" x14ac:dyDescent="0.25">
      <c r="A914" t="s">
        <v>1207</v>
      </c>
      <c r="B914" t="s">
        <v>86</v>
      </c>
      <c r="C914" t="s">
        <v>138</v>
      </c>
      <c r="D914" t="s">
        <v>51</v>
      </c>
      <c r="E914" t="s">
        <v>101</v>
      </c>
      <c r="F914">
        <v>38.655473333333333</v>
      </c>
      <c r="G914">
        <v>16.462424282860901</v>
      </c>
      <c r="H914">
        <v>17.168991194070799</v>
      </c>
      <c r="I914">
        <v>14.1776775838728</v>
      </c>
      <c r="J914">
        <v>20.603288680993899</v>
      </c>
    </row>
    <row r="915" spans="1:18" x14ac:dyDescent="0.25">
      <c r="A915" t="s">
        <v>1208</v>
      </c>
      <c r="B915" t="s">
        <v>86</v>
      </c>
      <c r="C915" t="s">
        <v>138</v>
      </c>
      <c r="D915" t="s">
        <v>52</v>
      </c>
      <c r="E915" t="s">
        <v>101</v>
      </c>
      <c r="F915">
        <v>10.405923333333334</v>
      </c>
      <c r="G915">
        <v>17.7130139240363</v>
      </c>
      <c r="H915">
        <v>18.234846768009302</v>
      </c>
      <c r="I915">
        <v>12.3782358294681</v>
      </c>
      <c r="J915">
        <v>25.888555501699798</v>
      </c>
    </row>
    <row r="916" spans="1:18" x14ac:dyDescent="0.25">
      <c r="A916" t="s">
        <v>1209</v>
      </c>
      <c r="B916" t="s">
        <v>86</v>
      </c>
      <c r="C916" t="s">
        <v>138</v>
      </c>
      <c r="D916" t="s">
        <v>106</v>
      </c>
      <c r="E916" t="s">
        <v>101</v>
      </c>
      <c r="F916">
        <v>66.048706666666661</v>
      </c>
      <c r="G916">
        <v>11.4546188193563</v>
      </c>
      <c r="H916">
        <v>11.671284697516001</v>
      </c>
      <c r="I916">
        <v>10.0974995478129</v>
      </c>
      <c r="J916">
        <v>13.4201559991574</v>
      </c>
    </row>
    <row r="917" spans="1:18" x14ac:dyDescent="0.25">
      <c r="A917" t="s">
        <v>1210</v>
      </c>
      <c r="B917" t="s">
        <v>86</v>
      </c>
      <c r="C917" t="s">
        <v>138</v>
      </c>
      <c r="D917" t="s">
        <v>53</v>
      </c>
      <c r="E917" t="s">
        <v>101</v>
      </c>
      <c r="F917">
        <v>19.1126</v>
      </c>
      <c r="G917">
        <v>10.6992470680438</v>
      </c>
      <c r="H917">
        <v>10.9873756098574</v>
      </c>
      <c r="I917">
        <v>8.3195840692615803</v>
      </c>
      <c r="J917">
        <v>14.235765390430901</v>
      </c>
    </row>
    <row r="918" spans="1:18" x14ac:dyDescent="0.25">
      <c r="A918" t="s">
        <v>1211</v>
      </c>
      <c r="B918" t="s">
        <v>86</v>
      </c>
      <c r="C918" t="s">
        <v>138</v>
      </c>
      <c r="D918" t="s">
        <v>54</v>
      </c>
      <c r="E918" t="s">
        <v>101</v>
      </c>
      <c r="F918">
        <v>12.390833333333333</v>
      </c>
      <c r="G918">
        <v>17.749197830322</v>
      </c>
      <c r="H918">
        <v>18.0936757238693</v>
      </c>
      <c r="I918">
        <v>12.730315870917799</v>
      </c>
      <c r="J918">
        <v>24.9462530733325</v>
      </c>
    </row>
    <row r="919" spans="1:18" x14ac:dyDescent="0.25">
      <c r="A919" t="s">
        <v>1212</v>
      </c>
      <c r="B919" t="s">
        <v>86</v>
      </c>
      <c r="C919" t="s">
        <v>138</v>
      </c>
      <c r="D919" t="s">
        <v>55</v>
      </c>
      <c r="E919" t="s">
        <v>101</v>
      </c>
      <c r="F919">
        <v>10.750116666666665</v>
      </c>
      <c r="G919">
        <v>11.7864608839932</v>
      </c>
      <c r="H919">
        <v>11.969725882208801</v>
      </c>
      <c r="I919">
        <v>8.1829947251711594</v>
      </c>
      <c r="J919">
        <v>16.896868633459999</v>
      </c>
    </row>
    <row r="920" spans="1:18" x14ac:dyDescent="0.25">
      <c r="A920" t="s">
        <v>1213</v>
      </c>
      <c r="B920" t="s">
        <v>86</v>
      </c>
      <c r="C920" t="s">
        <v>138</v>
      </c>
      <c r="D920" t="s">
        <v>56</v>
      </c>
      <c r="E920" t="s">
        <v>101</v>
      </c>
      <c r="F920">
        <v>7.7109066666666664</v>
      </c>
      <c r="G920">
        <v>8.4369636337774399</v>
      </c>
      <c r="H920">
        <v>7.7310946906789004</v>
      </c>
      <c r="I920">
        <v>4.8891478157168704</v>
      </c>
      <c r="J920">
        <v>11.611279873958599</v>
      </c>
    </row>
    <row r="921" spans="1:18" x14ac:dyDescent="0.25">
      <c r="A921" t="s">
        <v>1214</v>
      </c>
      <c r="B921" t="s">
        <v>86</v>
      </c>
      <c r="C921" t="s">
        <v>138</v>
      </c>
      <c r="D921" t="s">
        <v>57</v>
      </c>
      <c r="E921" t="s">
        <v>101</v>
      </c>
      <c r="F921">
        <v>16.084250000000001</v>
      </c>
      <c r="G921">
        <v>11.0495564399786</v>
      </c>
      <c r="H921">
        <v>11.9251852600951</v>
      </c>
      <c r="I921">
        <v>8.7857767242475209</v>
      </c>
      <c r="J921">
        <v>15.816865915806799</v>
      </c>
    </row>
    <row r="922" spans="1:18" x14ac:dyDescent="0.25">
      <c r="A922" t="s">
        <v>1215</v>
      </c>
      <c r="B922" t="s">
        <v>87</v>
      </c>
      <c r="C922" t="s">
        <v>297</v>
      </c>
      <c r="D922" t="s">
        <v>5</v>
      </c>
      <c r="E922" t="s">
        <v>65</v>
      </c>
      <c r="F922">
        <v>511.79723103046996</v>
      </c>
      <c r="G922">
        <v>33.836528466481496</v>
      </c>
      <c r="H922">
        <v>33.497780216202798</v>
      </c>
      <c r="I922">
        <v>31.8307845512414</v>
      </c>
      <c r="J922">
        <v>35.228933599588103</v>
      </c>
      <c r="N922" s="292"/>
      <c r="O922" s="292"/>
      <c r="P922" s="292"/>
      <c r="Q922" s="292"/>
      <c r="R922" s="292"/>
    </row>
    <row r="923" spans="1:18" x14ac:dyDescent="0.25">
      <c r="A923" t="s">
        <v>1216</v>
      </c>
      <c r="B923" t="s">
        <v>87</v>
      </c>
      <c r="C923" t="s">
        <v>297</v>
      </c>
      <c r="D923" t="s">
        <v>122</v>
      </c>
      <c r="E923" t="s">
        <v>65</v>
      </c>
      <c r="F923">
        <v>81.843287899017668</v>
      </c>
      <c r="G923">
        <v>27.3311727484082</v>
      </c>
      <c r="H923">
        <v>26.751859673550101</v>
      </c>
      <c r="I923">
        <v>23.492905248248999</v>
      </c>
      <c r="J923">
        <v>30.334571073549998</v>
      </c>
      <c r="N923" s="292"/>
      <c r="O923" s="292"/>
      <c r="P923" s="292"/>
      <c r="Q923" s="292"/>
      <c r="R923" s="292"/>
    </row>
    <row r="924" spans="1:18" x14ac:dyDescent="0.25">
      <c r="A924" t="s">
        <v>1217</v>
      </c>
      <c r="B924" t="s">
        <v>87</v>
      </c>
      <c r="C924" t="s">
        <v>297</v>
      </c>
      <c r="D924" t="s">
        <v>123</v>
      </c>
      <c r="E924" t="s">
        <v>65</v>
      </c>
      <c r="F924">
        <v>96.31467507274867</v>
      </c>
      <c r="G924">
        <v>31.693162298039901</v>
      </c>
      <c r="H924">
        <v>30.115256902655702</v>
      </c>
      <c r="I924">
        <v>26.719705671274799</v>
      </c>
      <c r="J924">
        <v>33.820477141989102</v>
      </c>
      <c r="N924" s="292"/>
      <c r="O924" s="292"/>
      <c r="P924" s="292"/>
      <c r="Q924" s="292"/>
      <c r="R924" s="292"/>
    </row>
    <row r="925" spans="1:18" x14ac:dyDescent="0.25">
      <c r="A925" t="s">
        <v>1218</v>
      </c>
      <c r="B925" t="s">
        <v>87</v>
      </c>
      <c r="C925" t="s">
        <v>297</v>
      </c>
      <c r="D925" t="s">
        <v>124</v>
      </c>
      <c r="E925" t="s">
        <v>65</v>
      </c>
      <c r="F925">
        <v>108.97019078200533</v>
      </c>
      <c r="G925">
        <v>35.226597251575498</v>
      </c>
      <c r="H925">
        <v>33.300322266746903</v>
      </c>
      <c r="I925">
        <v>29.7562039083844</v>
      </c>
      <c r="J925">
        <v>37.147424435194502</v>
      </c>
      <c r="N925" s="292"/>
      <c r="O925" s="292"/>
      <c r="P925" s="292"/>
      <c r="Q925" s="292"/>
      <c r="R925" s="292"/>
    </row>
    <row r="926" spans="1:18" x14ac:dyDescent="0.25">
      <c r="A926" t="s">
        <v>1219</v>
      </c>
      <c r="B926" t="s">
        <v>87</v>
      </c>
      <c r="C926" t="s">
        <v>297</v>
      </c>
      <c r="D926" t="s">
        <v>125</v>
      </c>
      <c r="E926" t="s">
        <v>65</v>
      </c>
      <c r="F926">
        <v>108.02289249832366</v>
      </c>
      <c r="G926">
        <v>35.498736720367702</v>
      </c>
      <c r="H926">
        <v>35.219201688936899</v>
      </c>
      <c r="I926">
        <v>31.444900087608598</v>
      </c>
      <c r="J926">
        <v>39.317642008564498</v>
      </c>
      <c r="N926" s="292"/>
      <c r="O926" s="292"/>
      <c r="P926" s="292"/>
      <c r="Q926" s="292"/>
      <c r="R926" s="292"/>
    </row>
    <row r="927" spans="1:18" x14ac:dyDescent="0.25">
      <c r="A927" t="s">
        <v>1220</v>
      </c>
      <c r="B927" t="s">
        <v>87</v>
      </c>
      <c r="C927" t="s">
        <v>297</v>
      </c>
      <c r="D927" t="s">
        <v>126</v>
      </c>
      <c r="E927" t="s">
        <v>65</v>
      </c>
      <c r="F927">
        <v>116.63379964309233</v>
      </c>
      <c r="G927">
        <v>39.460724266531599</v>
      </c>
      <c r="H927">
        <v>43.361113769011702</v>
      </c>
      <c r="I927">
        <v>38.900334155589199</v>
      </c>
      <c r="J927">
        <v>48.189936077960098</v>
      </c>
      <c r="N927" s="292"/>
      <c r="O927" s="292"/>
      <c r="P927" s="292"/>
      <c r="Q927" s="292"/>
      <c r="R927" s="292"/>
    </row>
    <row r="928" spans="1:18" x14ac:dyDescent="0.25">
      <c r="A928" t="s">
        <v>1221</v>
      </c>
      <c r="B928" t="s">
        <v>87</v>
      </c>
      <c r="C928" t="s">
        <v>297</v>
      </c>
      <c r="D928" t="s">
        <v>6</v>
      </c>
      <c r="E928" t="s">
        <v>65</v>
      </c>
      <c r="F928">
        <v>134.53802774582201</v>
      </c>
      <c r="G928">
        <v>39.0143595321791</v>
      </c>
      <c r="H928">
        <v>36.496864204499303</v>
      </c>
      <c r="I928">
        <v>32.987302261422002</v>
      </c>
      <c r="J928">
        <v>40.275210516595997</v>
      </c>
      <c r="N928" s="292"/>
      <c r="O928" s="292"/>
      <c r="P928" s="292"/>
      <c r="Q928" s="292"/>
      <c r="R928" s="292"/>
    </row>
    <row r="929" spans="1:18" x14ac:dyDescent="0.25">
      <c r="A929" t="s">
        <v>1222</v>
      </c>
      <c r="B929" t="s">
        <v>87</v>
      </c>
      <c r="C929" t="s">
        <v>297</v>
      </c>
      <c r="D929" t="s">
        <v>37</v>
      </c>
      <c r="E929" t="s">
        <v>65</v>
      </c>
      <c r="F929">
        <v>15.495345021376201</v>
      </c>
      <c r="G929">
        <v>44.162219095332198</v>
      </c>
      <c r="H929">
        <v>39.990287417321298</v>
      </c>
      <c r="I929">
        <v>29.230663524638899</v>
      </c>
      <c r="J929">
        <v>53.382692595788697</v>
      </c>
      <c r="N929" s="292"/>
      <c r="O929" s="292"/>
      <c r="P929" s="292"/>
      <c r="Q929" s="292"/>
      <c r="R929" s="292"/>
    </row>
    <row r="930" spans="1:18" x14ac:dyDescent="0.25">
      <c r="A930" t="s">
        <v>1223</v>
      </c>
      <c r="B930" t="s">
        <v>87</v>
      </c>
      <c r="C930" t="s">
        <v>297</v>
      </c>
      <c r="D930" t="s">
        <v>38</v>
      </c>
      <c r="E930" t="s">
        <v>65</v>
      </c>
      <c r="F930">
        <v>21.514515830364502</v>
      </c>
      <c r="G930">
        <v>35.160182759216397</v>
      </c>
      <c r="H930">
        <v>33.406823986334203</v>
      </c>
      <c r="I930">
        <v>25.663049260702799</v>
      </c>
      <c r="J930">
        <v>42.728950717718803</v>
      </c>
      <c r="N930" s="292"/>
      <c r="O930" s="292"/>
      <c r="P930" s="292"/>
      <c r="Q930" s="292"/>
      <c r="R930" s="292"/>
    </row>
    <row r="931" spans="1:18" x14ac:dyDescent="0.25">
      <c r="A931" t="s">
        <v>1224</v>
      </c>
      <c r="B931" t="s">
        <v>87</v>
      </c>
      <c r="C931" t="s">
        <v>297</v>
      </c>
      <c r="D931" t="s">
        <v>39</v>
      </c>
      <c r="E931" t="s">
        <v>65</v>
      </c>
      <c r="F931">
        <v>25.342087869540034</v>
      </c>
      <c r="G931">
        <v>43.568558727675999</v>
      </c>
      <c r="H931">
        <v>35.753559478777703</v>
      </c>
      <c r="I931">
        <v>27.920004547849</v>
      </c>
      <c r="J931">
        <v>45.046241484279399</v>
      </c>
      <c r="N931" s="292"/>
      <c r="O931" s="292"/>
      <c r="P931" s="292"/>
      <c r="Q931" s="292"/>
      <c r="R931" s="292"/>
    </row>
    <row r="932" spans="1:18" x14ac:dyDescent="0.25">
      <c r="A932" t="s">
        <v>1225</v>
      </c>
      <c r="B932" t="s">
        <v>87</v>
      </c>
      <c r="C932" t="s">
        <v>297</v>
      </c>
      <c r="D932" t="s">
        <v>40</v>
      </c>
      <c r="E932" t="s">
        <v>65</v>
      </c>
      <c r="F932">
        <v>22.536024720210165</v>
      </c>
      <c r="G932">
        <v>46.294533761961198</v>
      </c>
      <c r="H932">
        <v>40.642301766121797</v>
      </c>
      <c r="I932">
        <v>31.333804355894902</v>
      </c>
      <c r="J932">
        <v>51.800146617196503</v>
      </c>
      <c r="N932" s="292"/>
      <c r="O932" s="292"/>
      <c r="P932" s="292"/>
      <c r="Q932" s="292"/>
      <c r="R932" s="292"/>
    </row>
    <row r="933" spans="1:18" x14ac:dyDescent="0.25">
      <c r="A933" t="s">
        <v>1226</v>
      </c>
      <c r="B933" t="s">
        <v>87</v>
      </c>
      <c r="C933" t="s">
        <v>297</v>
      </c>
      <c r="D933" t="s">
        <v>41</v>
      </c>
      <c r="E933" t="s">
        <v>65</v>
      </c>
      <c r="F933">
        <v>26.351579244059199</v>
      </c>
      <c r="G933">
        <v>34.660057053996098</v>
      </c>
      <c r="H933">
        <v>36.798739132897303</v>
      </c>
      <c r="I933">
        <v>29.0969228878064</v>
      </c>
      <c r="J933">
        <v>45.904786638681401</v>
      </c>
      <c r="N933" s="292"/>
      <c r="O933" s="292"/>
      <c r="P933" s="292"/>
      <c r="Q933" s="292"/>
      <c r="R933" s="292"/>
    </row>
    <row r="934" spans="1:18" x14ac:dyDescent="0.25">
      <c r="A934" t="s">
        <v>1227</v>
      </c>
      <c r="B934" t="s">
        <v>87</v>
      </c>
      <c r="C934" t="s">
        <v>297</v>
      </c>
      <c r="D934" t="s">
        <v>42</v>
      </c>
      <c r="E934" t="s">
        <v>65</v>
      </c>
      <c r="F934">
        <v>23.29847506027183</v>
      </c>
      <c r="G934">
        <v>35.466948719663598</v>
      </c>
      <c r="H934">
        <v>35.711346570839503</v>
      </c>
      <c r="I934">
        <v>27.7726722920344</v>
      </c>
      <c r="J934">
        <v>45.198592520736803</v>
      </c>
      <c r="N934" s="292"/>
      <c r="O934" s="292"/>
      <c r="P934" s="292"/>
      <c r="Q934" s="292"/>
      <c r="R934" s="292"/>
    </row>
    <row r="935" spans="1:18" x14ac:dyDescent="0.25">
      <c r="A935" t="s">
        <v>1228</v>
      </c>
      <c r="B935" t="s">
        <v>87</v>
      </c>
      <c r="C935" t="s">
        <v>297</v>
      </c>
      <c r="D935" t="s">
        <v>102</v>
      </c>
      <c r="E935" t="s">
        <v>65</v>
      </c>
      <c r="F935">
        <v>24.965388031422734</v>
      </c>
      <c r="G935">
        <v>38.458976237537797</v>
      </c>
      <c r="H935">
        <v>34.1944283159742</v>
      </c>
      <c r="I935">
        <v>26.7732681736457</v>
      </c>
      <c r="J935">
        <v>43.009295834794301</v>
      </c>
      <c r="N935" s="292"/>
      <c r="O935" s="292"/>
      <c r="P935" s="292"/>
      <c r="Q935" s="292"/>
      <c r="R935" s="292"/>
    </row>
    <row r="936" spans="1:18" x14ac:dyDescent="0.25">
      <c r="A936" t="s">
        <v>1229</v>
      </c>
      <c r="B936" t="s">
        <v>87</v>
      </c>
      <c r="C936" t="s">
        <v>297</v>
      </c>
      <c r="D936" t="s">
        <v>103</v>
      </c>
      <c r="E936" t="s">
        <v>65</v>
      </c>
      <c r="F936">
        <v>65.162682299936009</v>
      </c>
      <c r="G936">
        <v>34.406551355104</v>
      </c>
      <c r="H936">
        <v>31.752962087815099</v>
      </c>
      <c r="I936">
        <v>27.4101332084375</v>
      </c>
      <c r="J936">
        <v>36.582406045459798</v>
      </c>
      <c r="N936" s="292"/>
      <c r="O936" s="292"/>
      <c r="P936" s="292"/>
      <c r="Q936" s="292"/>
      <c r="R936" s="292"/>
    </row>
    <row r="937" spans="1:18" x14ac:dyDescent="0.25">
      <c r="A937" t="s">
        <v>1230</v>
      </c>
      <c r="B937" t="s">
        <v>87</v>
      </c>
      <c r="C937" t="s">
        <v>297</v>
      </c>
      <c r="D937" t="s">
        <v>43</v>
      </c>
      <c r="E937" t="s">
        <v>65</v>
      </c>
      <c r="F937">
        <v>11.3345698928881</v>
      </c>
      <c r="G937">
        <v>29.3079844155973</v>
      </c>
      <c r="H937">
        <v>28.000460911632601</v>
      </c>
      <c r="I937">
        <v>19.263569330325399</v>
      </c>
      <c r="J937">
        <v>39.289866746178397</v>
      </c>
      <c r="N937" s="292"/>
      <c r="O937" s="292"/>
      <c r="P937" s="292"/>
      <c r="Q937" s="292"/>
      <c r="R937" s="292"/>
    </row>
    <row r="938" spans="1:18" x14ac:dyDescent="0.25">
      <c r="A938" t="s">
        <v>1231</v>
      </c>
      <c r="B938" t="s">
        <v>87</v>
      </c>
      <c r="C938" t="s">
        <v>297</v>
      </c>
      <c r="D938" t="s">
        <v>44</v>
      </c>
      <c r="E938" t="s">
        <v>65</v>
      </c>
      <c r="F938">
        <v>20.950301365029933</v>
      </c>
      <c r="G938">
        <v>35.117926421090502</v>
      </c>
      <c r="H938">
        <v>32.549154170936198</v>
      </c>
      <c r="I938">
        <v>24.935003462917901</v>
      </c>
      <c r="J938">
        <v>41.738193695122902</v>
      </c>
      <c r="N938" s="292"/>
      <c r="O938" s="292"/>
      <c r="P938" s="292"/>
      <c r="Q938" s="292"/>
      <c r="R938" s="292"/>
    </row>
    <row r="939" spans="1:18" x14ac:dyDescent="0.25">
      <c r="A939" t="s">
        <v>1232</v>
      </c>
      <c r="B939" t="s">
        <v>87</v>
      </c>
      <c r="C939" t="s">
        <v>297</v>
      </c>
      <c r="D939" t="s">
        <v>45</v>
      </c>
      <c r="E939" t="s">
        <v>65</v>
      </c>
      <c r="F939">
        <v>32.877811042017868</v>
      </c>
      <c r="G939">
        <v>36.105921093958401</v>
      </c>
      <c r="H939">
        <v>32.838251696686399</v>
      </c>
      <c r="I939">
        <v>26.600794503492999</v>
      </c>
      <c r="J939">
        <v>40.083862203645197</v>
      </c>
      <c r="N939" s="292"/>
      <c r="O939" s="292"/>
      <c r="P939" s="292"/>
      <c r="Q939" s="292"/>
      <c r="R939" s="292"/>
    </row>
    <row r="940" spans="1:18" x14ac:dyDescent="0.25">
      <c r="A940" t="s">
        <v>1233</v>
      </c>
      <c r="B940" t="s">
        <v>87</v>
      </c>
      <c r="C940" t="s">
        <v>297</v>
      </c>
      <c r="D940" t="s">
        <v>18</v>
      </c>
      <c r="E940" t="s">
        <v>65</v>
      </c>
      <c r="F940">
        <v>85.934565487401997</v>
      </c>
      <c r="G940">
        <v>33.872379489005503</v>
      </c>
      <c r="H940">
        <v>33.063158835147803</v>
      </c>
      <c r="I940">
        <v>29.118595612257199</v>
      </c>
      <c r="J940">
        <v>37.389660050936001</v>
      </c>
      <c r="N940" s="292"/>
      <c r="O940" s="292"/>
      <c r="P940" s="292"/>
      <c r="Q940" s="292"/>
      <c r="R940" s="292"/>
    </row>
    <row r="941" spans="1:18" x14ac:dyDescent="0.25">
      <c r="A941" t="s">
        <v>1234</v>
      </c>
      <c r="B941" t="s">
        <v>87</v>
      </c>
      <c r="C941" t="s">
        <v>297</v>
      </c>
      <c r="D941" t="s">
        <v>46</v>
      </c>
      <c r="E941" t="s">
        <v>65</v>
      </c>
      <c r="F941">
        <v>40.787414432784999</v>
      </c>
      <c r="G941">
        <v>35.057801134101503</v>
      </c>
      <c r="H941">
        <v>34.196417892352798</v>
      </c>
      <c r="I941">
        <v>28.350369562869801</v>
      </c>
      <c r="J941">
        <v>40.883550877373096</v>
      </c>
      <c r="N941" s="292"/>
      <c r="O941" s="292"/>
      <c r="P941" s="292"/>
      <c r="Q941" s="292"/>
      <c r="R941" s="292"/>
    </row>
    <row r="942" spans="1:18" x14ac:dyDescent="0.25">
      <c r="A942" t="s">
        <v>1235</v>
      </c>
      <c r="B942" t="s">
        <v>87</v>
      </c>
      <c r="C942" t="s">
        <v>297</v>
      </c>
      <c r="D942" t="s">
        <v>47</v>
      </c>
      <c r="E942" t="s">
        <v>65</v>
      </c>
      <c r="F942">
        <v>22.597607416677366</v>
      </c>
      <c r="G942">
        <v>32.179322477610803</v>
      </c>
      <c r="H942">
        <v>30.394803715955401</v>
      </c>
      <c r="I942">
        <v>23.526077402688699</v>
      </c>
      <c r="J942">
        <v>38.626110576585603</v>
      </c>
      <c r="N942" s="292"/>
      <c r="O942" s="292"/>
      <c r="P942" s="292"/>
      <c r="Q942" s="292"/>
      <c r="R942" s="292"/>
    </row>
    <row r="943" spans="1:18" x14ac:dyDescent="0.25">
      <c r="A943" t="s">
        <v>1236</v>
      </c>
      <c r="B943" t="s">
        <v>87</v>
      </c>
      <c r="C943" t="s">
        <v>297</v>
      </c>
      <c r="D943" t="s">
        <v>48</v>
      </c>
      <c r="E943" t="s">
        <v>65</v>
      </c>
      <c r="F943">
        <v>22.549543637939735</v>
      </c>
      <c r="G943">
        <v>33.589024341398101</v>
      </c>
      <c r="H943">
        <v>34.171560577623801</v>
      </c>
      <c r="I943">
        <v>26.4618378893847</v>
      </c>
      <c r="J943">
        <v>43.412491252594002</v>
      </c>
      <c r="N943" s="292"/>
      <c r="O943" s="292"/>
      <c r="P943" s="292"/>
      <c r="Q943" s="292"/>
      <c r="R943" s="292"/>
    </row>
    <row r="944" spans="1:18" x14ac:dyDescent="0.25">
      <c r="A944" t="s">
        <v>1237</v>
      </c>
      <c r="B944" t="s">
        <v>87</v>
      </c>
      <c r="C944" t="s">
        <v>297</v>
      </c>
      <c r="D944" t="s">
        <v>104</v>
      </c>
      <c r="E944" t="s">
        <v>65</v>
      </c>
      <c r="F944">
        <v>63.252831923249666</v>
      </c>
      <c r="G944">
        <v>28.113036126745101</v>
      </c>
      <c r="H944">
        <v>31.487722976401301</v>
      </c>
      <c r="I944">
        <v>27.1221096293377</v>
      </c>
      <c r="J944">
        <v>36.350277109477098</v>
      </c>
      <c r="N944" s="292"/>
      <c r="O944" s="292"/>
      <c r="P944" s="292"/>
      <c r="Q944" s="292"/>
      <c r="R944" s="292"/>
    </row>
    <row r="945" spans="1:18" x14ac:dyDescent="0.25">
      <c r="A945" t="s">
        <v>1238</v>
      </c>
      <c r="B945" t="s">
        <v>87</v>
      </c>
      <c r="C945" t="s">
        <v>297</v>
      </c>
      <c r="D945" t="s">
        <v>49</v>
      </c>
      <c r="E945" t="s">
        <v>65</v>
      </c>
      <c r="F945">
        <v>20.000654870550534</v>
      </c>
      <c r="G945">
        <v>31.875077486653598</v>
      </c>
      <c r="H945">
        <v>31.447648666973201</v>
      </c>
      <c r="I945">
        <v>23.947531941148199</v>
      </c>
      <c r="J945">
        <v>40.539418091863503</v>
      </c>
      <c r="N945" s="292"/>
      <c r="O945" s="292"/>
      <c r="P945" s="292"/>
      <c r="Q945" s="292"/>
      <c r="R945" s="292"/>
    </row>
    <row r="946" spans="1:18" x14ac:dyDescent="0.25">
      <c r="A946" t="s">
        <v>1239</v>
      </c>
      <c r="B946" t="s">
        <v>87</v>
      </c>
      <c r="C946" t="s">
        <v>297</v>
      </c>
      <c r="D946" t="s">
        <v>50</v>
      </c>
      <c r="E946" t="s">
        <v>65</v>
      </c>
      <c r="F946">
        <v>43.252177052699331</v>
      </c>
      <c r="G946">
        <v>26.658119615094201</v>
      </c>
      <c r="H946">
        <v>31.637840274612099</v>
      </c>
      <c r="I946">
        <v>26.3590622312073</v>
      </c>
      <c r="J946">
        <v>37.652525939366697</v>
      </c>
      <c r="N946" s="292"/>
      <c r="O946" s="292"/>
      <c r="P946" s="292"/>
      <c r="Q946" s="292"/>
      <c r="R946" s="292"/>
    </row>
    <row r="947" spans="1:18" x14ac:dyDescent="0.25">
      <c r="A947" t="s">
        <v>1240</v>
      </c>
      <c r="B947" t="s">
        <v>87</v>
      </c>
      <c r="C947" t="s">
        <v>297</v>
      </c>
      <c r="D947" t="s">
        <v>105</v>
      </c>
      <c r="E947" t="s">
        <v>65</v>
      </c>
      <c r="F947">
        <v>50.602619849960668</v>
      </c>
      <c r="G947">
        <v>34.077062150353697</v>
      </c>
      <c r="H947">
        <v>35.777406022904998</v>
      </c>
      <c r="I947">
        <v>30.272038496656101</v>
      </c>
      <c r="J947">
        <v>41.988434227867998</v>
      </c>
      <c r="N947" s="292"/>
      <c r="O947" s="292"/>
      <c r="P947" s="292"/>
      <c r="Q947" s="292"/>
      <c r="R947" s="292"/>
    </row>
    <row r="948" spans="1:18" x14ac:dyDescent="0.25">
      <c r="A948" t="s">
        <v>1241</v>
      </c>
      <c r="B948" t="s">
        <v>87</v>
      </c>
      <c r="C948" t="s">
        <v>297</v>
      </c>
      <c r="D948" t="s">
        <v>51</v>
      </c>
      <c r="E948" t="s">
        <v>65</v>
      </c>
      <c r="F948">
        <v>40.638335792572335</v>
      </c>
      <c r="G948">
        <v>33.973807267024299</v>
      </c>
      <c r="H948">
        <v>35.697304248920297</v>
      </c>
      <c r="I948">
        <v>29.5986583634974</v>
      </c>
      <c r="J948">
        <v>42.675105974002498</v>
      </c>
      <c r="N948" s="292"/>
      <c r="O948" s="292"/>
      <c r="P948" s="292"/>
      <c r="Q948" s="292"/>
      <c r="R948" s="292"/>
    </row>
    <row r="949" spans="1:18" x14ac:dyDescent="0.25">
      <c r="A949" t="s">
        <v>1242</v>
      </c>
      <c r="B949" t="s">
        <v>87</v>
      </c>
      <c r="C949" t="s">
        <v>297</v>
      </c>
      <c r="D949" t="s">
        <v>52</v>
      </c>
      <c r="E949" t="s">
        <v>65</v>
      </c>
      <c r="F949">
        <v>9.9642840573882001</v>
      </c>
      <c r="G949">
        <v>34.5047581459527</v>
      </c>
      <c r="H949">
        <v>36.199819080145303</v>
      </c>
      <c r="I949">
        <v>24.2865620601393</v>
      </c>
      <c r="J949">
        <v>51.861220423601203</v>
      </c>
      <c r="N949" s="292"/>
      <c r="O949" s="292"/>
      <c r="P949" s="292"/>
      <c r="Q949" s="292"/>
      <c r="R949" s="292"/>
    </row>
    <row r="950" spans="1:18" x14ac:dyDescent="0.25">
      <c r="A950" t="s">
        <v>1243</v>
      </c>
      <c r="B950" t="s">
        <v>87</v>
      </c>
      <c r="C950" t="s">
        <v>297</v>
      </c>
      <c r="D950" t="s">
        <v>106</v>
      </c>
      <c r="E950" t="s">
        <v>65</v>
      </c>
      <c r="F950">
        <v>87.328730557394991</v>
      </c>
      <c r="G950">
        <v>30.510944534955499</v>
      </c>
      <c r="H950">
        <v>31.474114077961701</v>
      </c>
      <c r="I950">
        <v>27.755978875167099</v>
      </c>
      <c r="J950">
        <v>35.549229807140797</v>
      </c>
      <c r="N950" s="292"/>
      <c r="O950" s="292"/>
      <c r="P950" s="292"/>
      <c r="Q950" s="292"/>
      <c r="R950" s="292"/>
    </row>
    <row r="951" spans="1:18" x14ac:dyDescent="0.25">
      <c r="A951" t="s">
        <v>1244</v>
      </c>
      <c r="B951" t="s">
        <v>87</v>
      </c>
      <c r="C951" t="s">
        <v>297</v>
      </c>
      <c r="D951" t="s">
        <v>53</v>
      </c>
      <c r="E951" t="s">
        <v>65</v>
      </c>
      <c r="F951">
        <v>28.152502607063898</v>
      </c>
      <c r="G951">
        <v>32.074217136321998</v>
      </c>
      <c r="H951">
        <v>34.700677022428401</v>
      </c>
      <c r="I951">
        <v>27.657441539478501</v>
      </c>
      <c r="J951">
        <v>42.982519251083502</v>
      </c>
      <c r="N951" s="292"/>
      <c r="O951" s="292"/>
      <c r="P951" s="292"/>
      <c r="Q951" s="292"/>
      <c r="R951" s="292"/>
    </row>
    <row r="952" spans="1:18" x14ac:dyDescent="0.25">
      <c r="A952" t="s">
        <v>1245</v>
      </c>
      <c r="B952" t="s">
        <v>87</v>
      </c>
      <c r="C952" t="s">
        <v>297</v>
      </c>
      <c r="D952" t="s">
        <v>54</v>
      </c>
      <c r="E952" t="s">
        <v>65</v>
      </c>
      <c r="F952">
        <v>12.722205139992267</v>
      </c>
      <c r="G952">
        <v>35.638425514012702</v>
      </c>
      <c r="H952">
        <v>35.753674367017602</v>
      </c>
      <c r="I952">
        <v>25.2167897366358</v>
      </c>
      <c r="J952">
        <v>49.172692039823701</v>
      </c>
      <c r="N952" s="292"/>
      <c r="O952" s="292"/>
      <c r="P952" s="292"/>
      <c r="Q952" s="292"/>
      <c r="R952" s="292"/>
    </row>
    <row r="953" spans="1:18" x14ac:dyDescent="0.25">
      <c r="A953" t="s">
        <v>1246</v>
      </c>
      <c r="B953" t="s">
        <v>87</v>
      </c>
      <c r="C953" t="s">
        <v>297</v>
      </c>
      <c r="D953" t="s">
        <v>55</v>
      </c>
      <c r="E953" t="s">
        <v>65</v>
      </c>
      <c r="F953">
        <v>13.832864526379367</v>
      </c>
      <c r="G953">
        <v>29.650747780861501</v>
      </c>
      <c r="H953">
        <v>30.391814807534999</v>
      </c>
      <c r="I953">
        <v>21.8117345100849</v>
      </c>
      <c r="J953">
        <v>41.210035782442802</v>
      </c>
      <c r="N953" s="292"/>
      <c r="O953" s="292"/>
      <c r="P953" s="292"/>
      <c r="Q953" s="292"/>
      <c r="R953" s="292"/>
    </row>
    <row r="954" spans="1:18" x14ac:dyDescent="0.25">
      <c r="A954" t="s">
        <v>1247</v>
      </c>
      <c r="B954" t="s">
        <v>87</v>
      </c>
      <c r="C954" t="s">
        <v>297</v>
      </c>
      <c r="D954" t="s">
        <v>56</v>
      </c>
      <c r="E954" t="s">
        <v>65</v>
      </c>
      <c r="F954">
        <v>11.425176377922702</v>
      </c>
      <c r="G954">
        <v>25.776307320860699</v>
      </c>
      <c r="H954">
        <v>23.7003624414325</v>
      </c>
      <c r="I954">
        <v>16.3557364980717</v>
      </c>
      <c r="J954">
        <v>33.180990970705402</v>
      </c>
      <c r="N954" s="292"/>
      <c r="O954" s="292"/>
      <c r="P954" s="292"/>
      <c r="Q954" s="292"/>
      <c r="R954" s="292"/>
    </row>
    <row r="955" spans="1:18" x14ac:dyDescent="0.25">
      <c r="A955" t="s">
        <v>1248</v>
      </c>
      <c r="B955" t="s">
        <v>87</v>
      </c>
      <c r="C955" t="s">
        <v>297</v>
      </c>
      <c r="D955" t="s">
        <v>57</v>
      </c>
      <c r="E955" t="s">
        <v>65</v>
      </c>
      <c r="F955">
        <v>21.195981906036799</v>
      </c>
      <c r="G955">
        <v>29.531971501869499</v>
      </c>
      <c r="H955">
        <v>31.3197144593613</v>
      </c>
      <c r="I955">
        <v>24.0459352877537</v>
      </c>
      <c r="J955">
        <v>40.088316609520902</v>
      </c>
      <c r="N955" s="292"/>
      <c r="O955" s="292"/>
      <c r="P955" s="292"/>
      <c r="Q955" s="292"/>
      <c r="R955" s="292"/>
    </row>
    <row r="956" spans="1:18" x14ac:dyDescent="0.25">
      <c r="A956" t="s">
        <v>1249</v>
      </c>
      <c r="B956" t="s">
        <v>87</v>
      </c>
      <c r="C956" t="s">
        <v>131</v>
      </c>
      <c r="D956" t="s">
        <v>5</v>
      </c>
      <c r="E956" t="s">
        <v>65</v>
      </c>
      <c r="F956">
        <v>516.65682498171668</v>
      </c>
      <c r="G956">
        <v>34.052472453115399</v>
      </c>
      <c r="H956">
        <v>33.5787735723138</v>
      </c>
      <c r="I956">
        <v>31.915233828674999</v>
      </c>
      <c r="J956">
        <v>35.306029885453803</v>
      </c>
      <c r="N956" s="292"/>
      <c r="O956" s="292"/>
      <c r="P956" s="292"/>
      <c r="Q956" s="292"/>
      <c r="R956" s="292"/>
    </row>
    <row r="957" spans="1:18" x14ac:dyDescent="0.25">
      <c r="A957" t="s">
        <v>1250</v>
      </c>
      <c r="B957" t="s">
        <v>87</v>
      </c>
      <c r="C957" t="s">
        <v>131</v>
      </c>
      <c r="D957" t="s">
        <v>122</v>
      </c>
      <c r="E957" t="s">
        <v>65</v>
      </c>
      <c r="F957">
        <v>80.08694493242534</v>
      </c>
      <c r="G957">
        <v>26.631761673638</v>
      </c>
      <c r="H957">
        <v>25.777445965528401</v>
      </c>
      <c r="I957">
        <v>22.602611243969701</v>
      </c>
      <c r="J957">
        <v>29.271304909400399</v>
      </c>
      <c r="N957" s="292"/>
      <c r="O957" s="292"/>
      <c r="P957" s="292"/>
      <c r="Q957" s="292"/>
      <c r="R957" s="292"/>
    </row>
    <row r="958" spans="1:18" x14ac:dyDescent="0.25">
      <c r="A958" t="s">
        <v>1251</v>
      </c>
      <c r="B958" t="s">
        <v>87</v>
      </c>
      <c r="C958" t="s">
        <v>131</v>
      </c>
      <c r="D958" t="s">
        <v>123</v>
      </c>
      <c r="E958" t="s">
        <v>65</v>
      </c>
      <c r="F958">
        <v>96.676801393911333</v>
      </c>
      <c r="G958">
        <v>31.6252823276531</v>
      </c>
      <c r="H958">
        <v>29.9300599880495</v>
      </c>
      <c r="I958">
        <v>26.5600119136611</v>
      </c>
      <c r="J958">
        <v>33.6068469984057</v>
      </c>
      <c r="N958" s="292"/>
      <c r="O958" s="292"/>
      <c r="P958" s="292"/>
      <c r="Q958" s="292"/>
      <c r="R958" s="292"/>
    </row>
    <row r="959" spans="1:18" x14ac:dyDescent="0.25">
      <c r="A959" t="s">
        <v>1252</v>
      </c>
      <c r="B959" t="s">
        <v>87</v>
      </c>
      <c r="C959" t="s">
        <v>131</v>
      </c>
      <c r="D959" t="s">
        <v>124</v>
      </c>
      <c r="E959" t="s">
        <v>65</v>
      </c>
      <c r="F959">
        <v>113.15863606761066</v>
      </c>
      <c r="G959">
        <v>36.4689442165853</v>
      </c>
      <c r="H959">
        <v>34.467438888100602</v>
      </c>
      <c r="I959">
        <v>30.865877686532102</v>
      </c>
      <c r="J959">
        <v>38.370883973409597</v>
      </c>
      <c r="N959" s="292"/>
      <c r="O959" s="292"/>
      <c r="P959" s="292"/>
      <c r="Q959" s="292"/>
      <c r="R959" s="292"/>
    </row>
    <row r="960" spans="1:18" x14ac:dyDescent="0.25">
      <c r="A960" t="s">
        <v>1253</v>
      </c>
      <c r="B960" t="s">
        <v>87</v>
      </c>
      <c r="C960" t="s">
        <v>131</v>
      </c>
      <c r="D960" t="s">
        <v>125</v>
      </c>
      <c r="E960" t="s">
        <v>65</v>
      </c>
      <c r="F960">
        <v>112.49840499877899</v>
      </c>
      <c r="G960">
        <v>36.888351312843596</v>
      </c>
      <c r="H960">
        <v>36.645046443154399</v>
      </c>
      <c r="I960">
        <v>32.7957989507617</v>
      </c>
      <c r="J960">
        <v>40.817927010235699</v>
      </c>
      <c r="N960" s="292"/>
      <c r="O960" s="292"/>
      <c r="P960" s="292"/>
      <c r="Q960" s="292"/>
      <c r="R960" s="292"/>
    </row>
    <row r="961" spans="1:18" x14ac:dyDescent="0.25">
      <c r="A961" t="s">
        <v>1254</v>
      </c>
      <c r="B961" t="s">
        <v>87</v>
      </c>
      <c r="C961" t="s">
        <v>131</v>
      </c>
      <c r="D961" t="s">
        <v>126</v>
      </c>
      <c r="E961" t="s">
        <v>65</v>
      </c>
      <c r="F961">
        <v>114.23603758898766</v>
      </c>
      <c r="G961">
        <v>38.650012266544898</v>
      </c>
      <c r="H961">
        <v>42.338601104083999</v>
      </c>
      <c r="I961">
        <v>37.938814557219303</v>
      </c>
      <c r="J961">
        <v>47.105357722915898</v>
      </c>
      <c r="N961" s="292"/>
      <c r="O961" s="292"/>
      <c r="P961" s="292"/>
      <c r="Q961" s="292"/>
      <c r="R961" s="292"/>
    </row>
    <row r="962" spans="1:18" x14ac:dyDescent="0.25">
      <c r="A962" t="s">
        <v>1255</v>
      </c>
      <c r="B962" t="s">
        <v>87</v>
      </c>
      <c r="C962" t="s">
        <v>131</v>
      </c>
      <c r="D962" t="s">
        <v>6</v>
      </c>
      <c r="E962" t="s">
        <v>65</v>
      </c>
      <c r="F962">
        <v>137.31337090248834</v>
      </c>
      <c r="G962">
        <v>39.782066177958399</v>
      </c>
      <c r="H962">
        <v>37.028826833806299</v>
      </c>
      <c r="I962">
        <v>33.502816822025402</v>
      </c>
      <c r="J962">
        <v>40.822026007234101</v>
      </c>
      <c r="N962" s="292"/>
      <c r="O962" s="292"/>
      <c r="P962" s="292"/>
      <c r="Q962" s="292"/>
      <c r="R962" s="292"/>
    </row>
    <row r="963" spans="1:18" x14ac:dyDescent="0.25">
      <c r="A963" t="s">
        <v>1256</v>
      </c>
      <c r="B963" t="s">
        <v>87</v>
      </c>
      <c r="C963" t="s">
        <v>131</v>
      </c>
      <c r="D963" t="s">
        <v>37</v>
      </c>
      <c r="E963" t="s">
        <v>65</v>
      </c>
      <c r="F963">
        <v>15.169753060903533</v>
      </c>
      <c r="G963">
        <v>43.133876598434803</v>
      </c>
      <c r="H963">
        <v>39.375109375919401</v>
      </c>
      <c r="I963">
        <v>28.671226783446901</v>
      </c>
      <c r="J963">
        <v>52.729584604847197</v>
      </c>
      <c r="N963" s="292"/>
      <c r="O963" s="292"/>
      <c r="P963" s="292"/>
      <c r="Q963" s="292"/>
      <c r="R963" s="292"/>
    </row>
    <row r="964" spans="1:18" x14ac:dyDescent="0.25">
      <c r="A964" t="s">
        <v>1257</v>
      </c>
      <c r="B964" t="s">
        <v>87</v>
      </c>
      <c r="C964" t="s">
        <v>131</v>
      </c>
      <c r="D964" t="s">
        <v>38</v>
      </c>
      <c r="E964" t="s">
        <v>65</v>
      </c>
      <c r="F964">
        <v>21.233400099465936</v>
      </c>
      <c r="G964">
        <v>34.672436478553202</v>
      </c>
      <c r="H964">
        <v>31.9022978605995</v>
      </c>
      <c r="I964">
        <v>24.453646826025299</v>
      </c>
      <c r="J964">
        <v>40.880218310924199</v>
      </c>
      <c r="N964" s="292"/>
      <c r="O964" s="292"/>
      <c r="P964" s="292"/>
      <c r="Q964" s="292"/>
      <c r="R964" s="292"/>
    </row>
    <row r="965" spans="1:18" x14ac:dyDescent="0.25">
      <c r="A965" t="s">
        <v>1258</v>
      </c>
      <c r="B965" t="s">
        <v>87</v>
      </c>
      <c r="C965" t="s">
        <v>131</v>
      </c>
      <c r="D965" t="s">
        <v>39</v>
      </c>
      <c r="E965" t="s">
        <v>65</v>
      </c>
      <c r="F965">
        <v>27.460566562406267</v>
      </c>
      <c r="G965">
        <v>47.076602009896703</v>
      </c>
      <c r="H965">
        <v>39.0881269117708</v>
      </c>
      <c r="I965">
        <v>30.857234343605601</v>
      </c>
      <c r="J965">
        <v>48.786279163587203</v>
      </c>
      <c r="N965" s="292"/>
      <c r="O965" s="292"/>
      <c r="P965" s="292"/>
      <c r="Q965" s="292"/>
      <c r="R965" s="292"/>
    </row>
    <row r="966" spans="1:18" x14ac:dyDescent="0.25">
      <c r="A966" t="s">
        <v>1259</v>
      </c>
      <c r="B966" t="s">
        <v>87</v>
      </c>
      <c r="C966" t="s">
        <v>131</v>
      </c>
      <c r="D966" t="s">
        <v>40</v>
      </c>
      <c r="E966" t="s">
        <v>65</v>
      </c>
      <c r="F966">
        <v>22.281615808448233</v>
      </c>
      <c r="G966">
        <v>45.815208549183801</v>
      </c>
      <c r="H966">
        <v>40.218341601590602</v>
      </c>
      <c r="I966">
        <v>30.9486953700901</v>
      </c>
      <c r="J966">
        <v>51.341175984363403</v>
      </c>
      <c r="N966" s="292"/>
      <c r="O966" s="292"/>
      <c r="P966" s="292"/>
      <c r="Q966" s="292"/>
      <c r="R966" s="292"/>
    </row>
    <row r="967" spans="1:18" x14ac:dyDescent="0.25">
      <c r="A967" t="s">
        <v>1260</v>
      </c>
      <c r="B967" t="s">
        <v>87</v>
      </c>
      <c r="C967" t="s">
        <v>131</v>
      </c>
      <c r="D967" t="s">
        <v>41</v>
      </c>
      <c r="E967" t="s">
        <v>65</v>
      </c>
      <c r="F967">
        <v>28.279431647062765</v>
      </c>
      <c r="G967">
        <v>37.149980050177298</v>
      </c>
      <c r="H967">
        <v>38.861960811100303</v>
      </c>
      <c r="I967">
        <v>30.9959150297855</v>
      </c>
      <c r="J967">
        <v>48.107920661070999</v>
      </c>
      <c r="N967" s="292"/>
      <c r="O967" s="292"/>
      <c r="P967" s="292"/>
      <c r="Q967" s="292"/>
      <c r="R967" s="292"/>
    </row>
    <row r="968" spans="1:18" x14ac:dyDescent="0.25">
      <c r="A968" t="s">
        <v>1261</v>
      </c>
      <c r="B968" t="s">
        <v>87</v>
      </c>
      <c r="C968" t="s">
        <v>131</v>
      </c>
      <c r="D968" t="s">
        <v>42</v>
      </c>
      <c r="E968" t="s">
        <v>65</v>
      </c>
      <c r="F968">
        <v>22.888603724201364</v>
      </c>
      <c r="G968">
        <v>34.8553878501762</v>
      </c>
      <c r="H968">
        <v>35.102607181556898</v>
      </c>
      <c r="I968">
        <v>27.231163447274898</v>
      </c>
      <c r="J968">
        <v>44.524580131927301</v>
      </c>
      <c r="N968" s="292"/>
      <c r="O968" s="292"/>
      <c r="P968" s="292"/>
      <c r="Q968" s="292"/>
      <c r="R968" s="292"/>
    </row>
    <row r="969" spans="1:18" x14ac:dyDescent="0.25">
      <c r="A969" t="s">
        <v>1262</v>
      </c>
      <c r="B969" t="s">
        <v>87</v>
      </c>
      <c r="C969" t="s">
        <v>131</v>
      </c>
      <c r="D969" t="s">
        <v>102</v>
      </c>
      <c r="E969" t="s">
        <v>65</v>
      </c>
      <c r="F969">
        <v>26.290770170063766</v>
      </c>
      <c r="G969">
        <v>40.200569076077301</v>
      </c>
      <c r="H969">
        <v>35.616457988663399</v>
      </c>
      <c r="I969">
        <v>28.0825548989888</v>
      </c>
      <c r="J969">
        <v>44.525714918045203</v>
      </c>
      <c r="N969" s="292"/>
      <c r="O969" s="292"/>
      <c r="P969" s="292"/>
      <c r="Q969" s="292"/>
      <c r="R969" s="292"/>
    </row>
    <row r="970" spans="1:18" x14ac:dyDescent="0.25">
      <c r="A970" t="s">
        <v>1263</v>
      </c>
      <c r="B970" t="s">
        <v>87</v>
      </c>
      <c r="C970" t="s">
        <v>131</v>
      </c>
      <c r="D970" t="s">
        <v>103</v>
      </c>
      <c r="E970" t="s">
        <v>65</v>
      </c>
      <c r="F970">
        <v>67.452655112241331</v>
      </c>
      <c r="G970">
        <v>35.479176259206803</v>
      </c>
      <c r="H970">
        <v>32.581525013603198</v>
      </c>
      <c r="I970">
        <v>28.2010707795922</v>
      </c>
      <c r="J970">
        <v>37.443915728511897</v>
      </c>
      <c r="N970" s="292"/>
      <c r="O970" s="292"/>
      <c r="P970" s="292"/>
      <c r="Q970" s="292"/>
      <c r="R970" s="292"/>
    </row>
    <row r="971" spans="1:18" x14ac:dyDescent="0.25">
      <c r="A971" t="s">
        <v>1264</v>
      </c>
      <c r="B971" t="s">
        <v>87</v>
      </c>
      <c r="C971" t="s">
        <v>131</v>
      </c>
      <c r="D971" t="s">
        <v>43</v>
      </c>
      <c r="E971" t="s">
        <v>65</v>
      </c>
      <c r="F971">
        <v>12.8434448586725</v>
      </c>
      <c r="G971">
        <v>33.320362669080097</v>
      </c>
      <c r="H971">
        <v>31.797680651091401</v>
      </c>
      <c r="I971">
        <v>22.437407234021499</v>
      </c>
      <c r="J971">
        <v>43.7044912355218</v>
      </c>
      <c r="N971" s="292"/>
      <c r="O971" s="292"/>
      <c r="P971" s="292"/>
      <c r="Q971" s="292"/>
      <c r="R971" s="292"/>
    </row>
    <row r="972" spans="1:18" x14ac:dyDescent="0.25">
      <c r="A972" t="s">
        <v>1265</v>
      </c>
      <c r="B972" t="s">
        <v>87</v>
      </c>
      <c r="C972" t="s">
        <v>131</v>
      </c>
      <c r="D972" t="s">
        <v>44</v>
      </c>
      <c r="E972" t="s">
        <v>65</v>
      </c>
      <c r="F972">
        <v>21.287705216178033</v>
      </c>
      <c r="G972">
        <v>35.437967520591997</v>
      </c>
      <c r="H972">
        <v>32.523111382825697</v>
      </c>
      <c r="I972">
        <v>24.979208362233301</v>
      </c>
      <c r="J972">
        <v>41.613655534644799</v>
      </c>
      <c r="N972" s="292"/>
      <c r="O972" s="292"/>
      <c r="P972" s="292"/>
      <c r="Q972" s="292"/>
      <c r="R972" s="292"/>
    </row>
    <row r="973" spans="1:18" x14ac:dyDescent="0.25">
      <c r="A973" t="s">
        <v>1266</v>
      </c>
      <c r="B973" t="s">
        <v>87</v>
      </c>
      <c r="C973" t="s">
        <v>131</v>
      </c>
      <c r="D973" t="s">
        <v>45</v>
      </c>
      <c r="E973" t="s">
        <v>65</v>
      </c>
      <c r="F973">
        <v>33.321505037390871</v>
      </c>
      <c r="G973">
        <v>36.415618779706598</v>
      </c>
      <c r="H973">
        <v>33.031496157879999</v>
      </c>
      <c r="I973">
        <v>26.7997846593383</v>
      </c>
      <c r="J973">
        <v>40.263141898829602</v>
      </c>
      <c r="N973" s="292"/>
      <c r="O973" s="292"/>
      <c r="P973" s="292"/>
      <c r="Q973" s="292"/>
      <c r="R973" s="292"/>
    </row>
    <row r="974" spans="1:18" x14ac:dyDescent="0.25">
      <c r="A974" t="s">
        <v>1267</v>
      </c>
      <c r="B974" t="s">
        <v>87</v>
      </c>
      <c r="C974" t="s">
        <v>131</v>
      </c>
      <c r="D974" t="s">
        <v>18</v>
      </c>
      <c r="E974" t="s">
        <v>65</v>
      </c>
      <c r="F974">
        <v>83.237059145528335</v>
      </c>
      <c r="G974">
        <v>32.626587641202697</v>
      </c>
      <c r="H974">
        <v>31.7810490647332</v>
      </c>
      <c r="I974">
        <v>27.930828556759799</v>
      </c>
      <c r="J974">
        <v>36.010380338674402</v>
      </c>
      <c r="N974" s="292"/>
      <c r="O974" s="292"/>
      <c r="P974" s="292"/>
      <c r="Q974" s="292"/>
      <c r="R974" s="292"/>
    </row>
    <row r="975" spans="1:18" x14ac:dyDescent="0.25">
      <c r="A975" t="s">
        <v>1268</v>
      </c>
      <c r="B975" t="s">
        <v>87</v>
      </c>
      <c r="C975" t="s">
        <v>131</v>
      </c>
      <c r="D975" t="s">
        <v>46</v>
      </c>
      <c r="E975" t="s">
        <v>65</v>
      </c>
      <c r="F975">
        <v>41.349868017967665</v>
      </c>
      <c r="G975">
        <v>35.380474380491101</v>
      </c>
      <c r="H975">
        <v>34.558255260916198</v>
      </c>
      <c r="I975">
        <v>28.689281825953401</v>
      </c>
      <c r="J975">
        <v>41.265417806332898</v>
      </c>
      <c r="N975" s="292"/>
      <c r="O975" s="292"/>
      <c r="P975" s="292"/>
      <c r="Q975" s="292"/>
      <c r="R975" s="292"/>
    </row>
    <row r="976" spans="1:18" x14ac:dyDescent="0.25">
      <c r="A976" t="s">
        <v>1269</v>
      </c>
      <c r="B976" t="s">
        <v>87</v>
      </c>
      <c r="C976" t="s">
        <v>131</v>
      </c>
      <c r="D976" t="s">
        <v>47</v>
      </c>
      <c r="E976" t="s">
        <v>65</v>
      </c>
      <c r="F976">
        <v>20.893524472867067</v>
      </c>
      <c r="G976">
        <v>29.572027334815299</v>
      </c>
      <c r="H976">
        <v>27.5458699347279</v>
      </c>
      <c r="I976">
        <v>21.087604865761602</v>
      </c>
      <c r="J976">
        <v>35.341949790096201</v>
      </c>
      <c r="N976" s="292"/>
      <c r="O976" s="292"/>
      <c r="P976" s="292"/>
      <c r="Q976" s="292"/>
      <c r="R976" s="292"/>
    </row>
    <row r="977" spans="1:18" x14ac:dyDescent="0.25">
      <c r="A977" t="s">
        <v>1270</v>
      </c>
      <c r="B977" t="s">
        <v>87</v>
      </c>
      <c r="C977" t="s">
        <v>131</v>
      </c>
      <c r="D977" t="s">
        <v>48</v>
      </c>
      <c r="E977" t="s">
        <v>65</v>
      </c>
      <c r="F977">
        <v>20.993666654693936</v>
      </c>
      <c r="G977">
        <v>31.057863937393002</v>
      </c>
      <c r="H977">
        <v>31.606231275237501</v>
      </c>
      <c r="I977">
        <v>24.233893427205501</v>
      </c>
      <c r="J977">
        <v>40.501699751661803</v>
      </c>
      <c r="N977" s="292"/>
      <c r="O977" s="292"/>
      <c r="P977" s="292"/>
      <c r="Q977" s="292"/>
      <c r="R977" s="292"/>
    </row>
    <row r="978" spans="1:18" x14ac:dyDescent="0.25">
      <c r="A978" t="s">
        <v>1271</v>
      </c>
      <c r="B978" t="s">
        <v>87</v>
      </c>
      <c r="C978" t="s">
        <v>131</v>
      </c>
      <c r="D978" t="s">
        <v>104</v>
      </c>
      <c r="E978" t="s">
        <v>65</v>
      </c>
      <c r="F978">
        <v>64.275983950326335</v>
      </c>
      <c r="G978">
        <v>28.442756460419499</v>
      </c>
      <c r="H978">
        <v>31.702883420560202</v>
      </c>
      <c r="I978">
        <v>27.341318361713299</v>
      </c>
      <c r="J978">
        <v>36.556723556252003</v>
      </c>
      <c r="N978" s="292"/>
      <c r="O978" s="292"/>
      <c r="P978" s="292"/>
      <c r="Q978" s="292"/>
      <c r="R978" s="292"/>
    </row>
    <row r="979" spans="1:18" x14ac:dyDescent="0.25">
      <c r="A979" t="s">
        <v>1272</v>
      </c>
      <c r="B979" t="s">
        <v>87</v>
      </c>
      <c r="C979" t="s">
        <v>131</v>
      </c>
      <c r="D979" t="s">
        <v>49</v>
      </c>
      <c r="E979" t="s">
        <v>65</v>
      </c>
      <c r="F979">
        <v>20.9943331827679</v>
      </c>
      <c r="G979">
        <v>33.295447097916998</v>
      </c>
      <c r="H979">
        <v>32.728350243674598</v>
      </c>
      <c r="I979">
        <v>25.094891340852399</v>
      </c>
      <c r="J979">
        <v>41.938859902681699</v>
      </c>
      <c r="N979" s="292"/>
      <c r="O979" s="292"/>
      <c r="P979" s="292"/>
      <c r="Q979" s="292"/>
      <c r="R979" s="292"/>
    </row>
    <row r="980" spans="1:18" x14ac:dyDescent="0.25">
      <c r="A980" t="s">
        <v>1273</v>
      </c>
      <c r="B980" t="s">
        <v>87</v>
      </c>
      <c r="C980" t="s">
        <v>131</v>
      </c>
      <c r="D980" t="s">
        <v>50</v>
      </c>
      <c r="E980" t="s">
        <v>65</v>
      </c>
      <c r="F980">
        <v>43.28165076755834</v>
      </c>
      <c r="G980">
        <v>26.564731120646599</v>
      </c>
      <c r="H980">
        <v>31.371422600127399</v>
      </c>
      <c r="I980">
        <v>26.139132290402799</v>
      </c>
      <c r="J980">
        <v>37.332873159507997</v>
      </c>
      <c r="N980" s="292"/>
      <c r="O980" s="292"/>
      <c r="P980" s="292"/>
      <c r="Q980" s="292"/>
      <c r="R980" s="292"/>
    </row>
    <row r="981" spans="1:18" x14ac:dyDescent="0.25">
      <c r="A981" t="s">
        <v>1274</v>
      </c>
      <c r="B981" t="s">
        <v>87</v>
      </c>
      <c r="C981" t="s">
        <v>131</v>
      </c>
      <c r="D981" t="s">
        <v>105</v>
      </c>
      <c r="E981" t="s">
        <v>65</v>
      </c>
      <c r="F981">
        <v>51.729185606755998</v>
      </c>
      <c r="G981">
        <v>34.793310005956599</v>
      </c>
      <c r="H981">
        <v>36.474434810623002</v>
      </c>
      <c r="I981">
        <v>30.921152693228301</v>
      </c>
      <c r="J981">
        <v>42.731204843164001</v>
      </c>
      <c r="N981" s="292"/>
      <c r="O981" s="292"/>
      <c r="P981" s="292"/>
      <c r="Q981" s="292"/>
      <c r="R981" s="292"/>
    </row>
    <row r="982" spans="1:18" x14ac:dyDescent="0.25">
      <c r="A982" t="s">
        <v>1275</v>
      </c>
      <c r="B982" t="s">
        <v>87</v>
      </c>
      <c r="C982" t="s">
        <v>131</v>
      </c>
      <c r="D982" t="s">
        <v>51</v>
      </c>
      <c r="E982" t="s">
        <v>65</v>
      </c>
      <c r="F982">
        <v>41.185033372666666</v>
      </c>
      <c r="G982">
        <v>34.382176024465799</v>
      </c>
      <c r="H982">
        <v>36.077674698423799</v>
      </c>
      <c r="I982">
        <v>29.952185273322598</v>
      </c>
      <c r="J982">
        <v>43.0798682072407</v>
      </c>
      <c r="N982" s="292"/>
      <c r="O982" s="292"/>
      <c r="P982" s="292"/>
      <c r="Q982" s="292"/>
      <c r="R982" s="292"/>
    </row>
    <row r="983" spans="1:18" x14ac:dyDescent="0.25">
      <c r="A983" t="s">
        <v>1276</v>
      </c>
      <c r="B983" t="s">
        <v>87</v>
      </c>
      <c r="C983" t="s">
        <v>131</v>
      </c>
      <c r="D983" t="s">
        <v>52</v>
      </c>
      <c r="E983" t="s">
        <v>65</v>
      </c>
      <c r="F983">
        <v>10.544152234089401</v>
      </c>
      <c r="G983">
        <v>36.498005863997697</v>
      </c>
      <c r="H983">
        <v>38.100014020666599</v>
      </c>
      <c r="I983">
        <v>25.891561609913602</v>
      </c>
      <c r="J983">
        <v>54.026280397572798</v>
      </c>
      <c r="N983" s="292"/>
      <c r="O983" s="292"/>
      <c r="P983" s="292"/>
      <c r="Q983" s="292"/>
      <c r="R983" s="292"/>
    </row>
    <row r="984" spans="1:18" x14ac:dyDescent="0.25">
      <c r="A984" t="s">
        <v>1277</v>
      </c>
      <c r="B984" t="s">
        <v>87</v>
      </c>
      <c r="C984" t="s">
        <v>131</v>
      </c>
      <c r="D984" t="s">
        <v>106</v>
      </c>
      <c r="E984" t="s">
        <v>65</v>
      </c>
      <c r="F984">
        <v>86.357800094310335</v>
      </c>
      <c r="G984">
        <v>30.113363904995602</v>
      </c>
      <c r="H984">
        <v>30.8039860554331</v>
      </c>
      <c r="I984">
        <v>27.143361043047499</v>
      </c>
      <c r="J984">
        <v>34.818141860125102</v>
      </c>
      <c r="N984" s="292"/>
      <c r="O984" s="292"/>
      <c r="P984" s="292"/>
      <c r="Q984" s="292"/>
      <c r="R984" s="292"/>
    </row>
    <row r="985" spans="1:18" x14ac:dyDescent="0.25">
      <c r="A985" t="s">
        <v>1278</v>
      </c>
      <c r="B985" t="s">
        <v>87</v>
      </c>
      <c r="C985" t="s">
        <v>131</v>
      </c>
      <c r="D985" t="s">
        <v>53</v>
      </c>
      <c r="E985" t="s">
        <v>65</v>
      </c>
      <c r="F985">
        <v>28.571564901653364</v>
      </c>
      <c r="G985">
        <v>32.465842738086899</v>
      </c>
      <c r="H985">
        <v>35.1532521481274</v>
      </c>
      <c r="I985">
        <v>28.066016468063999</v>
      </c>
      <c r="J985">
        <v>43.476829777348598</v>
      </c>
      <c r="N985" s="292"/>
      <c r="O985" s="292"/>
      <c r="P985" s="292"/>
      <c r="Q985" s="292"/>
      <c r="R985" s="292"/>
    </row>
    <row r="986" spans="1:18" x14ac:dyDescent="0.25">
      <c r="A986" t="s">
        <v>1279</v>
      </c>
      <c r="B986" t="s">
        <v>87</v>
      </c>
      <c r="C986" t="s">
        <v>131</v>
      </c>
      <c r="D986" t="s">
        <v>54</v>
      </c>
      <c r="E986" t="s">
        <v>65</v>
      </c>
      <c r="F986">
        <v>13.173479258589067</v>
      </c>
      <c r="G986">
        <v>36.998612357481299</v>
      </c>
      <c r="H986">
        <v>37.086296056144498</v>
      </c>
      <c r="I986">
        <v>26.330440947110699</v>
      </c>
      <c r="J986">
        <v>50.726532067459502</v>
      </c>
      <c r="N986" s="292"/>
      <c r="O986" s="292"/>
      <c r="P986" s="292"/>
      <c r="Q986" s="292"/>
      <c r="R986" s="292"/>
    </row>
    <row r="987" spans="1:18" x14ac:dyDescent="0.25">
      <c r="A987" t="s">
        <v>1280</v>
      </c>
      <c r="B987" t="s">
        <v>87</v>
      </c>
      <c r="C987" t="s">
        <v>131</v>
      </c>
      <c r="D987" t="s">
        <v>55</v>
      </c>
      <c r="E987" t="s">
        <v>65</v>
      </c>
      <c r="F987">
        <v>12.723690877652666</v>
      </c>
      <c r="G987">
        <v>27.297809251786401</v>
      </c>
      <c r="H987">
        <v>27.6173659902047</v>
      </c>
      <c r="I987">
        <v>19.5100571821818</v>
      </c>
      <c r="J987">
        <v>37.9421036427686</v>
      </c>
      <c r="N987" s="292"/>
      <c r="O987" s="292"/>
      <c r="P987" s="292"/>
      <c r="Q987" s="292"/>
      <c r="R987" s="292"/>
    </row>
    <row r="988" spans="1:18" x14ac:dyDescent="0.25">
      <c r="A988" t="s">
        <v>1281</v>
      </c>
      <c r="B988" t="s">
        <v>87</v>
      </c>
      <c r="C988" t="s">
        <v>131</v>
      </c>
      <c r="D988" t="s">
        <v>56</v>
      </c>
      <c r="E988" t="s">
        <v>65</v>
      </c>
      <c r="F988">
        <v>10.876941866473432</v>
      </c>
      <c r="G988">
        <v>24.288646926161</v>
      </c>
      <c r="H988">
        <v>22.043439218386698</v>
      </c>
      <c r="I988">
        <v>15.020824436018</v>
      </c>
      <c r="J988">
        <v>31.166786706760501</v>
      </c>
      <c r="N988" s="292"/>
      <c r="O988" s="292"/>
      <c r="P988" s="292"/>
      <c r="Q988" s="292"/>
      <c r="R988" s="292"/>
    </row>
    <row r="989" spans="1:18" x14ac:dyDescent="0.25">
      <c r="A989" t="s">
        <v>1282</v>
      </c>
      <c r="B989" t="s">
        <v>87</v>
      </c>
      <c r="C989" t="s">
        <v>131</v>
      </c>
      <c r="D989" t="s">
        <v>57</v>
      </c>
      <c r="E989" t="s">
        <v>65</v>
      </c>
      <c r="F989">
        <v>21.012123189941935</v>
      </c>
      <c r="G989">
        <v>29.275940501874299</v>
      </c>
      <c r="H989">
        <v>30.6048851558485</v>
      </c>
      <c r="I989">
        <v>23.464297022098702</v>
      </c>
      <c r="J989">
        <v>39.220007711840502</v>
      </c>
      <c r="N989" s="292"/>
      <c r="O989" s="292"/>
      <c r="P989" s="292"/>
      <c r="Q989" s="292"/>
      <c r="R989" s="292"/>
    </row>
    <row r="990" spans="1:18" x14ac:dyDescent="0.25">
      <c r="A990" t="s">
        <v>1283</v>
      </c>
      <c r="B990" t="s">
        <v>87</v>
      </c>
      <c r="C990" t="s">
        <v>132</v>
      </c>
      <c r="D990" t="s">
        <v>5</v>
      </c>
      <c r="E990" t="s">
        <v>65</v>
      </c>
      <c r="F990">
        <v>515.93541399338335</v>
      </c>
      <c r="G990">
        <v>33.865859137151602</v>
      </c>
      <c r="H990">
        <v>33.315878509706003</v>
      </c>
      <c r="I990">
        <v>31.663912542054401</v>
      </c>
      <c r="J990">
        <v>35.031162898697097</v>
      </c>
      <c r="N990" s="292"/>
      <c r="O990" s="292"/>
      <c r="P990" s="292"/>
      <c r="Q990" s="292"/>
      <c r="R990" s="292"/>
    </row>
    <row r="991" spans="1:18" x14ac:dyDescent="0.25">
      <c r="A991" t="s">
        <v>1284</v>
      </c>
      <c r="B991" t="s">
        <v>87</v>
      </c>
      <c r="C991" t="s">
        <v>132</v>
      </c>
      <c r="D991" t="s">
        <v>122</v>
      </c>
      <c r="E991" t="s">
        <v>65</v>
      </c>
      <c r="F991">
        <v>75.756226471882002</v>
      </c>
      <c r="G991">
        <v>25.088886224010299</v>
      </c>
      <c r="H991">
        <v>24.018269084402601</v>
      </c>
      <c r="I991">
        <v>20.9764464722391</v>
      </c>
      <c r="J991">
        <v>27.374840504351599</v>
      </c>
      <c r="N991" s="292"/>
      <c r="O991" s="292"/>
      <c r="P991" s="292"/>
      <c r="Q991" s="292"/>
      <c r="R991" s="292"/>
    </row>
    <row r="992" spans="1:18" x14ac:dyDescent="0.25">
      <c r="A992" t="s">
        <v>1285</v>
      </c>
      <c r="B992" t="s">
        <v>87</v>
      </c>
      <c r="C992" t="s">
        <v>132</v>
      </c>
      <c r="D992" t="s">
        <v>123</v>
      </c>
      <c r="E992" t="s">
        <v>65</v>
      </c>
      <c r="F992">
        <v>97.296983333525006</v>
      </c>
      <c r="G992">
        <v>31.651073773531699</v>
      </c>
      <c r="H992">
        <v>29.7754982757844</v>
      </c>
      <c r="I992">
        <v>26.4313078120773</v>
      </c>
      <c r="J992">
        <v>33.423055309716702</v>
      </c>
      <c r="N992" s="292"/>
      <c r="O992" s="292"/>
      <c r="P992" s="292"/>
      <c r="Q992" s="292"/>
      <c r="R992" s="292"/>
    </row>
    <row r="993" spans="1:18" x14ac:dyDescent="0.25">
      <c r="A993" t="s">
        <v>1286</v>
      </c>
      <c r="B993" t="s">
        <v>87</v>
      </c>
      <c r="C993" t="s">
        <v>132</v>
      </c>
      <c r="D993" t="s">
        <v>124</v>
      </c>
      <c r="E993" t="s">
        <v>65</v>
      </c>
      <c r="F993">
        <v>112.35569669914766</v>
      </c>
      <c r="G993">
        <v>36.098061170012997</v>
      </c>
      <c r="H993">
        <v>34.161602479357498</v>
      </c>
      <c r="I993">
        <v>30.579264388982601</v>
      </c>
      <c r="J993">
        <v>38.045332564472403</v>
      </c>
      <c r="N993" s="292"/>
      <c r="O993" s="292"/>
      <c r="P993" s="292"/>
      <c r="Q993" s="292"/>
      <c r="R993" s="292"/>
    </row>
    <row r="994" spans="1:18" x14ac:dyDescent="0.25">
      <c r="A994" t="s">
        <v>1287</v>
      </c>
      <c r="B994" t="s">
        <v>87</v>
      </c>
      <c r="C994" t="s">
        <v>132</v>
      </c>
      <c r="D994" t="s">
        <v>125</v>
      </c>
      <c r="E994" t="s">
        <v>65</v>
      </c>
      <c r="F994">
        <v>112.47022391920734</v>
      </c>
      <c r="G994">
        <v>36.736046868838002</v>
      </c>
      <c r="H994">
        <v>36.492386012636501</v>
      </c>
      <c r="I994">
        <v>32.659770628381096</v>
      </c>
      <c r="J994">
        <v>40.647278284257197</v>
      </c>
      <c r="N994" s="292"/>
      <c r="O994" s="292"/>
      <c r="P994" s="292"/>
      <c r="Q994" s="292"/>
      <c r="R994" s="292"/>
    </row>
    <row r="995" spans="1:18" x14ac:dyDescent="0.25">
      <c r="A995" t="s">
        <v>1288</v>
      </c>
      <c r="B995" t="s">
        <v>87</v>
      </c>
      <c r="C995" t="s">
        <v>132</v>
      </c>
      <c r="D995" t="s">
        <v>126</v>
      </c>
      <c r="E995" t="s">
        <v>65</v>
      </c>
      <c r="F995">
        <v>118.05628356961967</v>
      </c>
      <c r="G995">
        <v>39.789469210876803</v>
      </c>
      <c r="H995">
        <v>43.978836116105903</v>
      </c>
      <c r="I995">
        <v>39.482370851264598</v>
      </c>
      <c r="J995">
        <v>48.843947809101103</v>
      </c>
      <c r="N995" s="292"/>
      <c r="O995" s="292"/>
      <c r="P995" s="292"/>
      <c r="Q995" s="292"/>
      <c r="R995" s="292"/>
    </row>
    <row r="996" spans="1:18" x14ac:dyDescent="0.25">
      <c r="A996" t="s">
        <v>1289</v>
      </c>
      <c r="B996" t="s">
        <v>87</v>
      </c>
      <c r="C996" t="s">
        <v>132</v>
      </c>
      <c r="D996" t="s">
        <v>6</v>
      </c>
      <c r="E996" t="s">
        <v>65</v>
      </c>
      <c r="F996">
        <v>134.519003916353</v>
      </c>
      <c r="G996">
        <v>38.906623965317699</v>
      </c>
      <c r="H996">
        <v>35.977371231528501</v>
      </c>
      <c r="I996">
        <v>32.516110852411799</v>
      </c>
      <c r="J996">
        <v>39.703736258222698</v>
      </c>
      <c r="N996" s="292"/>
      <c r="O996" s="292"/>
      <c r="P996" s="292"/>
      <c r="Q996" s="292"/>
      <c r="R996" s="292"/>
    </row>
    <row r="997" spans="1:18" x14ac:dyDescent="0.25">
      <c r="A997" t="s">
        <v>1290</v>
      </c>
      <c r="B997" t="s">
        <v>87</v>
      </c>
      <c r="C997" t="s">
        <v>132</v>
      </c>
      <c r="D997" t="s">
        <v>37</v>
      </c>
      <c r="E997" t="s">
        <v>65</v>
      </c>
      <c r="F997">
        <v>14.602734045131067</v>
      </c>
      <c r="G997">
        <v>41.371034493387803</v>
      </c>
      <c r="H997">
        <v>37.479129077506002</v>
      </c>
      <c r="I997">
        <v>27.104510564195699</v>
      </c>
      <c r="J997">
        <v>50.4785030935154</v>
      </c>
      <c r="N997" s="292"/>
      <c r="O997" s="292"/>
      <c r="P997" s="292"/>
      <c r="Q997" s="292"/>
      <c r="R997" s="292"/>
    </row>
    <row r="998" spans="1:18" x14ac:dyDescent="0.25">
      <c r="A998" t="s">
        <v>1291</v>
      </c>
      <c r="B998" t="s">
        <v>87</v>
      </c>
      <c r="C998" t="s">
        <v>132</v>
      </c>
      <c r="D998" t="s">
        <v>38</v>
      </c>
      <c r="E998" t="s">
        <v>65</v>
      </c>
      <c r="F998">
        <v>21.358216194405063</v>
      </c>
      <c r="G998">
        <v>34.832454611943</v>
      </c>
      <c r="H998">
        <v>31.9181863587762</v>
      </c>
      <c r="I998">
        <v>24.4730796058675</v>
      </c>
      <c r="J998">
        <v>40.886893259316899</v>
      </c>
      <c r="N998" s="292"/>
      <c r="O998" s="292"/>
      <c r="P998" s="292"/>
      <c r="Q998" s="292"/>
      <c r="R998" s="292"/>
    </row>
    <row r="999" spans="1:18" x14ac:dyDescent="0.25">
      <c r="A999" t="s">
        <v>1292</v>
      </c>
      <c r="B999" t="s">
        <v>87</v>
      </c>
      <c r="C999" t="s">
        <v>132</v>
      </c>
      <c r="D999" t="s">
        <v>39</v>
      </c>
      <c r="E999" t="s">
        <v>65</v>
      </c>
      <c r="F999">
        <v>27.603229538702966</v>
      </c>
      <c r="G999">
        <v>47.143371162852702</v>
      </c>
      <c r="H999">
        <v>38.620605302988302</v>
      </c>
      <c r="I999">
        <v>30.5330349930986</v>
      </c>
      <c r="J999">
        <v>48.145812860325499</v>
      </c>
      <c r="N999" s="292"/>
      <c r="O999" s="292"/>
      <c r="P999" s="292"/>
      <c r="Q999" s="292"/>
      <c r="R999" s="292"/>
    </row>
    <row r="1000" spans="1:18" x14ac:dyDescent="0.25">
      <c r="A1000" t="s">
        <v>1293</v>
      </c>
      <c r="B1000" t="s">
        <v>87</v>
      </c>
      <c r="C1000" t="s">
        <v>132</v>
      </c>
      <c r="D1000" t="s">
        <v>40</v>
      </c>
      <c r="E1000" t="s">
        <v>65</v>
      </c>
      <c r="F1000">
        <v>19.330137460684501</v>
      </c>
      <c r="G1000">
        <v>39.808074399899397</v>
      </c>
      <c r="H1000">
        <v>34.630167005729803</v>
      </c>
      <c r="I1000">
        <v>26.091255673445399</v>
      </c>
      <c r="J1000">
        <v>45.015780828173597</v>
      </c>
      <c r="N1000" s="292"/>
      <c r="O1000" s="292"/>
      <c r="P1000" s="292"/>
      <c r="Q1000" s="292"/>
      <c r="R1000" s="292"/>
    </row>
    <row r="1001" spans="1:18" x14ac:dyDescent="0.25">
      <c r="A1001" t="s">
        <v>1294</v>
      </c>
      <c r="B1001" t="s">
        <v>87</v>
      </c>
      <c r="C1001" t="s">
        <v>132</v>
      </c>
      <c r="D1001" t="s">
        <v>41</v>
      </c>
      <c r="E1001" t="s">
        <v>65</v>
      </c>
      <c r="F1001">
        <v>26.260063899816231</v>
      </c>
      <c r="G1001">
        <v>34.4609708799156</v>
      </c>
      <c r="H1001">
        <v>35.788990853868398</v>
      </c>
      <c r="I1001">
        <v>28.285321601513001</v>
      </c>
      <c r="J1001">
        <v>44.663370767022499</v>
      </c>
      <c r="N1001" s="292"/>
      <c r="O1001" s="292"/>
      <c r="P1001" s="292"/>
      <c r="Q1001" s="292"/>
      <c r="R1001" s="292"/>
    </row>
    <row r="1002" spans="1:18" x14ac:dyDescent="0.25">
      <c r="A1002" t="s">
        <v>1295</v>
      </c>
      <c r="B1002" t="s">
        <v>87</v>
      </c>
      <c r="C1002" t="s">
        <v>132</v>
      </c>
      <c r="D1002" t="s">
        <v>42</v>
      </c>
      <c r="E1002" t="s">
        <v>65</v>
      </c>
      <c r="F1002">
        <v>25.364622777613103</v>
      </c>
      <c r="G1002">
        <v>38.535174831535201</v>
      </c>
      <c r="H1002">
        <v>39.135118171960698</v>
      </c>
      <c r="I1002">
        <v>30.7678007763793</v>
      </c>
      <c r="J1002">
        <v>49.060225616267303</v>
      </c>
      <c r="N1002" s="292"/>
      <c r="O1002" s="292"/>
      <c r="P1002" s="292"/>
      <c r="Q1002" s="292"/>
      <c r="R1002" s="292"/>
    </row>
    <row r="1003" spans="1:18" x14ac:dyDescent="0.25">
      <c r="A1003" t="s">
        <v>1296</v>
      </c>
      <c r="B1003" t="s">
        <v>87</v>
      </c>
      <c r="C1003" t="s">
        <v>132</v>
      </c>
      <c r="D1003" t="s">
        <v>102</v>
      </c>
      <c r="E1003" t="s">
        <v>65</v>
      </c>
      <c r="F1003">
        <v>24.976731399246134</v>
      </c>
      <c r="G1003">
        <v>37.916684815016097</v>
      </c>
      <c r="H1003">
        <v>33.424562969936702</v>
      </c>
      <c r="I1003">
        <v>26.195987804922702</v>
      </c>
      <c r="J1003">
        <v>42.010339568310698</v>
      </c>
      <c r="N1003" s="292"/>
      <c r="O1003" s="292"/>
      <c r="P1003" s="292"/>
      <c r="Q1003" s="292"/>
      <c r="R1003" s="292"/>
    </row>
    <row r="1004" spans="1:18" x14ac:dyDescent="0.25">
      <c r="A1004" t="s">
        <v>1297</v>
      </c>
      <c r="B1004" t="s">
        <v>87</v>
      </c>
      <c r="C1004" t="s">
        <v>132</v>
      </c>
      <c r="D1004" t="s">
        <v>103</v>
      </c>
      <c r="E1004" t="s">
        <v>65</v>
      </c>
      <c r="F1004">
        <v>64.815298647513671</v>
      </c>
      <c r="G1004">
        <v>33.956815857886703</v>
      </c>
      <c r="H1004">
        <v>30.839017557337598</v>
      </c>
      <c r="I1004">
        <v>26.611336930892399</v>
      </c>
      <c r="J1004">
        <v>35.541754228773002</v>
      </c>
      <c r="N1004" s="292"/>
      <c r="O1004" s="292"/>
      <c r="P1004" s="292"/>
      <c r="Q1004" s="292"/>
      <c r="R1004" s="292"/>
    </row>
    <row r="1005" spans="1:18" x14ac:dyDescent="0.25">
      <c r="A1005" t="s">
        <v>1298</v>
      </c>
      <c r="B1005" t="s">
        <v>87</v>
      </c>
      <c r="C1005" t="s">
        <v>132</v>
      </c>
      <c r="D1005" t="s">
        <v>43</v>
      </c>
      <c r="E1005" t="s">
        <v>65</v>
      </c>
      <c r="F1005">
        <v>14.009495575637333</v>
      </c>
      <c r="G1005">
        <v>36.477045215556501</v>
      </c>
      <c r="H1005">
        <v>34.642890158323098</v>
      </c>
      <c r="I1005">
        <v>24.8250339096437</v>
      </c>
      <c r="J1005">
        <v>47.003463461334803</v>
      </c>
      <c r="N1005" s="292"/>
      <c r="O1005" s="292"/>
      <c r="P1005" s="292"/>
      <c r="Q1005" s="292"/>
      <c r="R1005" s="292"/>
    </row>
    <row r="1006" spans="1:18" x14ac:dyDescent="0.25">
      <c r="A1006" t="s">
        <v>1299</v>
      </c>
      <c r="B1006" t="s">
        <v>87</v>
      </c>
      <c r="C1006" t="s">
        <v>132</v>
      </c>
      <c r="D1006" t="s">
        <v>44</v>
      </c>
      <c r="E1006" t="s">
        <v>65</v>
      </c>
      <c r="F1006">
        <v>19.456915972692965</v>
      </c>
      <c r="G1006">
        <v>32.163735903724302</v>
      </c>
      <c r="H1006">
        <v>29.323492693003299</v>
      </c>
      <c r="I1006">
        <v>22.228350483503199</v>
      </c>
      <c r="J1006">
        <v>37.947537156483399</v>
      </c>
      <c r="N1006" s="292"/>
      <c r="O1006" s="292"/>
      <c r="P1006" s="292"/>
      <c r="Q1006" s="292"/>
      <c r="R1006" s="292"/>
    </row>
    <row r="1007" spans="1:18" x14ac:dyDescent="0.25">
      <c r="A1007" t="s">
        <v>1300</v>
      </c>
      <c r="B1007" t="s">
        <v>87</v>
      </c>
      <c r="C1007" t="s">
        <v>132</v>
      </c>
      <c r="D1007" t="s">
        <v>45</v>
      </c>
      <c r="E1007" t="s">
        <v>65</v>
      </c>
      <c r="F1007">
        <v>31.348887099183234</v>
      </c>
      <c r="G1007">
        <v>34.083768699642498</v>
      </c>
      <c r="H1007">
        <v>30.476941230162499</v>
      </c>
      <c r="I1007">
        <v>24.556065885771901</v>
      </c>
      <c r="J1007">
        <v>37.379848965869101</v>
      </c>
      <c r="N1007" s="292"/>
      <c r="O1007" s="292"/>
      <c r="P1007" s="292"/>
      <c r="Q1007" s="292"/>
      <c r="R1007" s="292"/>
    </row>
    <row r="1008" spans="1:18" x14ac:dyDescent="0.25">
      <c r="A1008" t="s">
        <v>1301</v>
      </c>
      <c r="B1008" t="s">
        <v>87</v>
      </c>
      <c r="C1008" t="s">
        <v>132</v>
      </c>
      <c r="D1008" t="s">
        <v>18</v>
      </c>
      <c r="E1008" t="s">
        <v>65</v>
      </c>
      <c r="F1008">
        <v>85.243429365519333</v>
      </c>
      <c r="G1008">
        <v>33.227864975528099</v>
      </c>
      <c r="H1008">
        <v>32.542690485279699</v>
      </c>
      <c r="I1008">
        <v>28.647301690076201</v>
      </c>
      <c r="J1008">
        <v>36.816861067293601</v>
      </c>
      <c r="N1008" s="292"/>
      <c r="O1008" s="292"/>
      <c r="P1008" s="292"/>
      <c r="Q1008" s="292"/>
      <c r="R1008" s="292"/>
    </row>
    <row r="1009" spans="1:18" x14ac:dyDescent="0.25">
      <c r="A1009" t="s">
        <v>1302</v>
      </c>
      <c r="B1009" t="s">
        <v>87</v>
      </c>
      <c r="C1009" t="s">
        <v>132</v>
      </c>
      <c r="D1009" t="s">
        <v>46</v>
      </c>
      <c r="E1009" t="s">
        <v>65</v>
      </c>
      <c r="F1009">
        <v>42.152272561341668</v>
      </c>
      <c r="G1009">
        <v>35.868372773848698</v>
      </c>
      <c r="H1009">
        <v>35.193304416889703</v>
      </c>
      <c r="I1009">
        <v>29.272236455504501</v>
      </c>
      <c r="J1009">
        <v>41.951314648033197</v>
      </c>
      <c r="N1009" s="292"/>
      <c r="O1009" s="292"/>
      <c r="P1009" s="292"/>
      <c r="Q1009" s="292"/>
      <c r="R1009" s="292"/>
    </row>
    <row r="1010" spans="1:18" x14ac:dyDescent="0.25">
      <c r="A1010" t="s">
        <v>1303</v>
      </c>
      <c r="B1010" t="s">
        <v>87</v>
      </c>
      <c r="C1010" t="s">
        <v>132</v>
      </c>
      <c r="D1010" t="s">
        <v>47</v>
      </c>
      <c r="E1010" t="s">
        <v>65</v>
      </c>
      <c r="F1010">
        <v>22.136200367717965</v>
      </c>
      <c r="G1010">
        <v>31.2038234313905</v>
      </c>
      <c r="H1010">
        <v>29.3702962279019</v>
      </c>
      <c r="I1010">
        <v>22.670157836003199</v>
      </c>
      <c r="J1010">
        <v>37.4147711324242</v>
      </c>
      <c r="N1010" s="292"/>
      <c r="O1010" s="292"/>
      <c r="P1010" s="292"/>
      <c r="Q1010" s="292"/>
      <c r="R1010" s="292"/>
    </row>
    <row r="1011" spans="1:18" x14ac:dyDescent="0.25">
      <c r="A1011" t="s">
        <v>1304</v>
      </c>
      <c r="B1011" t="s">
        <v>87</v>
      </c>
      <c r="C1011" t="s">
        <v>132</v>
      </c>
      <c r="D1011" t="s">
        <v>48</v>
      </c>
      <c r="E1011" t="s">
        <v>65</v>
      </c>
      <c r="F1011">
        <v>20.954956436459501</v>
      </c>
      <c r="G1011">
        <v>30.778996557767801</v>
      </c>
      <c r="H1011">
        <v>31.505836371048499</v>
      </c>
      <c r="I1011">
        <v>24.160108078201599</v>
      </c>
      <c r="J1011">
        <v>40.370747136636297</v>
      </c>
      <c r="N1011" s="292"/>
      <c r="O1011" s="292"/>
      <c r="P1011" s="292"/>
      <c r="Q1011" s="292"/>
      <c r="R1011" s="292"/>
    </row>
    <row r="1012" spans="1:18" x14ac:dyDescent="0.25">
      <c r="A1012" t="s">
        <v>1305</v>
      </c>
      <c r="B1012" t="s">
        <v>87</v>
      </c>
      <c r="C1012" t="s">
        <v>132</v>
      </c>
      <c r="D1012" t="s">
        <v>104</v>
      </c>
      <c r="E1012" t="s">
        <v>65</v>
      </c>
      <c r="F1012">
        <v>64.750498851914003</v>
      </c>
      <c r="G1012">
        <v>28.429974483579802</v>
      </c>
      <c r="H1012">
        <v>31.7290442860551</v>
      </c>
      <c r="I1012">
        <v>27.377687766628199</v>
      </c>
      <c r="J1012">
        <v>36.569613258610403</v>
      </c>
      <c r="N1012" s="292"/>
      <c r="O1012" s="292"/>
      <c r="P1012" s="292"/>
      <c r="Q1012" s="292"/>
      <c r="R1012" s="292"/>
    </row>
    <row r="1013" spans="1:18" x14ac:dyDescent="0.25">
      <c r="A1013" t="s">
        <v>1306</v>
      </c>
      <c r="B1013" t="s">
        <v>87</v>
      </c>
      <c r="C1013" t="s">
        <v>132</v>
      </c>
      <c r="D1013" t="s">
        <v>49</v>
      </c>
      <c r="E1013" t="s">
        <v>65</v>
      </c>
      <c r="F1013">
        <v>20.130976106791532</v>
      </c>
      <c r="G1013">
        <v>31.755834408833</v>
      </c>
      <c r="H1013">
        <v>30.989821527558799</v>
      </c>
      <c r="I1013">
        <v>23.6126593912625</v>
      </c>
      <c r="J1013">
        <v>39.9269194418845</v>
      </c>
      <c r="N1013" s="292"/>
      <c r="O1013" s="292"/>
      <c r="P1013" s="292"/>
      <c r="Q1013" s="292"/>
      <c r="R1013" s="292"/>
    </row>
    <row r="1014" spans="1:18" x14ac:dyDescent="0.25">
      <c r="A1014" t="s">
        <v>1307</v>
      </c>
      <c r="B1014" t="s">
        <v>87</v>
      </c>
      <c r="C1014" t="s">
        <v>132</v>
      </c>
      <c r="D1014" t="s">
        <v>50</v>
      </c>
      <c r="E1014" t="s">
        <v>65</v>
      </c>
      <c r="F1014">
        <v>44.619522745122673</v>
      </c>
      <c r="G1014">
        <v>27.1472139098749</v>
      </c>
      <c r="H1014">
        <v>32.204137663397702</v>
      </c>
      <c r="I1014">
        <v>26.9094974470685</v>
      </c>
      <c r="J1014">
        <v>38.224678415307501</v>
      </c>
      <c r="N1014" s="292"/>
      <c r="O1014" s="292"/>
      <c r="P1014" s="292"/>
      <c r="Q1014" s="292"/>
      <c r="R1014" s="292"/>
    </row>
    <row r="1015" spans="1:18" x14ac:dyDescent="0.25">
      <c r="A1015" t="s">
        <v>1308</v>
      </c>
      <c r="B1015" t="s">
        <v>87</v>
      </c>
      <c r="C1015" t="s">
        <v>132</v>
      </c>
      <c r="D1015" t="s">
        <v>105</v>
      </c>
      <c r="E1015" t="s">
        <v>65</v>
      </c>
      <c r="F1015">
        <v>54.423073593359</v>
      </c>
      <c r="G1015">
        <v>36.524735639040998</v>
      </c>
      <c r="H1015">
        <v>38.087010252353402</v>
      </c>
      <c r="I1015">
        <v>32.429163263670098</v>
      </c>
      <c r="J1015">
        <v>44.442458005823397</v>
      </c>
      <c r="N1015" s="292"/>
      <c r="O1015" s="292"/>
      <c r="P1015" s="292"/>
      <c r="Q1015" s="292"/>
      <c r="R1015" s="292"/>
    </row>
    <row r="1016" spans="1:18" x14ac:dyDescent="0.25">
      <c r="A1016" t="s">
        <v>1309</v>
      </c>
      <c r="B1016" t="s">
        <v>87</v>
      </c>
      <c r="C1016" t="s">
        <v>132</v>
      </c>
      <c r="D1016" t="s">
        <v>51</v>
      </c>
      <c r="E1016" t="s">
        <v>65</v>
      </c>
      <c r="F1016">
        <v>43.261839186165666</v>
      </c>
      <c r="G1016">
        <v>36.0435229833638</v>
      </c>
      <c r="H1016">
        <v>37.593512643172197</v>
      </c>
      <c r="I1016">
        <v>31.3594505422491</v>
      </c>
      <c r="J1016">
        <v>44.696553121851899</v>
      </c>
      <c r="N1016" s="292"/>
      <c r="O1016" s="292"/>
      <c r="P1016" s="292"/>
      <c r="Q1016" s="292"/>
      <c r="R1016" s="292"/>
    </row>
    <row r="1017" spans="1:18" x14ac:dyDescent="0.25">
      <c r="A1017" t="s">
        <v>1310</v>
      </c>
      <c r="B1017" t="s">
        <v>87</v>
      </c>
      <c r="C1017" t="s">
        <v>132</v>
      </c>
      <c r="D1017" t="s">
        <v>52</v>
      </c>
      <c r="E1017" t="s">
        <v>65</v>
      </c>
      <c r="F1017">
        <v>11.161234407193499</v>
      </c>
      <c r="G1017">
        <v>38.518006696860098</v>
      </c>
      <c r="H1017">
        <v>40.013349367507303</v>
      </c>
      <c r="I1017">
        <v>27.522603391002502</v>
      </c>
      <c r="J1017">
        <v>56.185666630958302</v>
      </c>
      <c r="N1017" s="292"/>
      <c r="O1017" s="292"/>
      <c r="P1017" s="292"/>
      <c r="Q1017" s="292"/>
      <c r="R1017" s="292"/>
    </row>
    <row r="1018" spans="1:18" x14ac:dyDescent="0.25">
      <c r="A1018" t="s">
        <v>1311</v>
      </c>
      <c r="B1018" t="s">
        <v>87</v>
      </c>
      <c r="C1018" t="s">
        <v>132</v>
      </c>
      <c r="D1018" t="s">
        <v>106</v>
      </c>
      <c r="E1018" t="s">
        <v>65</v>
      </c>
      <c r="F1018">
        <v>87.207378219476993</v>
      </c>
      <c r="G1018">
        <v>30.314935175840901</v>
      </c>
      <c r="H1018">
        <v>30.905600929038101</v>
      </c>
      <c r="I1018">
        <v>27.248284867562401</v>
      </c>
      <c r="J1018">
        <v>34.914314995484403</v>
      </c>
      <c r="N1018" s="292"/>
      <c r="O1018" s="292"/>
      <c r="P1018" s="292"/>
      <c r="Q1018" s="292"/>
      <c r="R1018" s="292"/>
    </row>
    <row r="1019" spans="1:18" x14ac:dyDescent="0.25">
      <c r="A1019" t="s">
        <v>1312</v>
      </c>
      <c r="B1019" t="s">
        <v>87</v>
      </c>
      <c r="C1019" t="s">
        <v>132</v>
      </c>
      <c r="D1019" t="s">
        <v>53</v>
      </c>
      <c r="E1019" t="s">
        <v>65</v>
      </c>
      <c r="F1019">
        <v>27.727440949148001</v>
      </c>
      <c r="G1019">
        <v>31.379845801466701</v>
      </c>
      <c r="H1019">
        <v>33.833734309988301</v>
      </c>
      <c r="I1019">
        <v>26.910914902633401</v>
      </c>
      <c r="J1019">
        <v>41.984133582517202</v>
      </c>
      <c r="N1019" s="292"/>
      <c r="O1019" s="292"/>
      <c r="P1019" s="292"/>
      <c r="Q1019" s="292"/>
      <c r="R1019" s="292"/>
    </row>
    <row r="1020" spans="1:18" x14ac:dyDescent="0.25">
      <c r="A1020" t="s">
        <v>1313</v>
      </c>
      <c r="B1020" t="s">
        <v>87</v>
      </c>
      <c r="C1020" t="s">
        <v>132</v>
      </c>
      <c r="D1020" t="s">
        <v>54</v>
      </c>
      <c r="E1020" t="s">
        <v>65</v>
      </c>
      <c r="F1020">
        <v>14.5128102994298</v>
      </c>
      <c r="G1020">
        <v>40.726662143876197</v>
      </c>
      <c r="H1020">
        <v>41.209678119899799</v>
      </c>
      <c r="I1020">
        <v>29.7773117504655</v>
      </c>
      <c r="J1020">
        <v>55.544497617499097</v>
      </c>
      <c r="N1020" s="292"/>
      <c r="O1020" s="292"/>
      <c r="P1020" s="292"/>
      <c r="Q1020" s="292"/>
      <c r="R1020" s="292"/>
    </row>
    <row r="1021" spans="1:18" x14ac:dyDescent="0.25">
      <c r="A1021" t="s">
        <v>1314</v>
      </c>
      <c r="B1021" t="s">
        <v>87</v>
      </c>
      <c r="C1021" t="s">
        <v>132</v>
      </c>
      <c r="D1021" t="s">
        <v>55</v>
      </c>
      <c r="E1021" t="s">
        <v>65</v>
      </c>
      <c r="F1021">
        <v>12.389030367395568</v>
      </c>
      <c r="G1021">
        <v>26.586852964831898</v>
      </c>
      <c r="H1021">
        <v>26.482131004029501</v>
      </c>
      <c r="I1021">
        <v>18.599341387728199</v>
      </c>
      <c r="J1021">
        <v>36.5538769890168</v>
      </c>
      <c r="N1021" s="292"/>
      <c r="O1021" s="292"/>
      <c r="P1021" s="292"/>
      <c r="Q1021" s="292"/>
      <c r="R1021" s="292"/>
    </row>
    <row r="1022" spans="1:18" x14ac:dyDescent="0.25">
      <c r="A1022" t="s">
        <v>1315</v>
      </c>
      <c r="B1022" t="s">
        <v>87</v>
      </c>
      <c r="C1022" t="s">
        <v>132</v>
      </c>
      <c r="D1022" t="s">
        <v>56</v>
      </c>
      <c r="E1022" t="s">
        <v>65</v>
      </c>
      <c r="F1022">
        <v>11.787645625981668</v>
      </c>
      <c r="G1022">
        <v>26.105236764241901</v>
      </c>
      <c r="H1022">
        <v>23.672990963829701</v>
      </c>
      <c r="I1022">
        <v>16.427766897732202</v>
      </c>
      <c r="J1022">
        <v>32.988023712857398</v>
      </c>
      <c r="N1022" s="292"/>
      <c r="O1022" s="292"/>
      <c r="P1022" s="292"/>
      <c r="Q1022" s="292"/>
      <c r="R1022" s="292"/>
    </row>
    <row r="1023" spans="1:18" x14ac:dyDescent="0.25">
      <c r="A1023" t="s">
        <v>1316</v>
      </c>
      <c r="B1023" t="s">
        <v>87</v>
      </c>
      <c r="C1023" t="s">
        <v>132</v>
      </c>
      <c r="D1023" t="s">
        <v>57</v>
      </c>
      <c r="E1023" t="s">
        <v>65</v>
      </c>
      <c r="F1023">
        <v>20.790450977522067</v>
      </c>
      <c r="G1023">
        <v>28.90640632737</v>
      </c>
      <c r="H1023">
        <v>30.424717406029</v>
      </c>
      <c r="I1023">
        <v>23.2841005217903</v>
      </c>
      <c r="J1023">
        <v>39.048547948009002</v>
      </c>
      <c r="N1023" s="292"/>
      <c r="O1023" s="292"/>
      <c r="P1023" s="292"/>
      <c r="Q1023" s="292"/>
      <c r="R1023" s="292"/>
    </row>
    <row r="1024" spans="1:18" x14ac:dyDescent="0.25">
      <c r="A1024" t="s">
        <v>1317</v>
      </c>
      <c r="B1024" t="s">
        <v>87</v>
      </c>
      <c r="C1024" t="s">
        <v>133</v>
      </c>
      <c r="D1024" t="s">
        <v>5</v>
      </c>
      <c r="E1024" t="s">
        <v>65</v>
      </c>
      <c r="F1024">
        <v>519.98282174523672</v>
      </c>
      <c r="G1024">
        <v>33.990796583980199</v>
      </c>
      <c r="H1024">
        <v>33.391827704792803</v>
      </c>
      <c r="I1024">
        <v>31.742198804027598</v>
      </c>
      <c r="J1024">
        <v>35.1044337388212</v>
      </c>
      <c r="N1024" s="292"/>
      <c r="O1024" s="292"/>
      <c r="P1024" s="292"/>
      <c r="Q1024" s="292"/>
      <c r="R1024" s="292"/>
    </row>
    <row r="1025" spans="1:18" x14ac:dyDescent="0.25">
      <c r="A1025" t="s">
        <v>1318</v>
      </c>
      <c r="B1025" t="s">
        <v>87</v>
      </c>
      <c r="C1025" t="s">
        <v>133</v>
      </c>
      <c r="D1025" t="s">
        <v>122</v>
      </c>
      <c r="E1025" t="s">
        <v>65</v>
      </c>
      <c r="F1025">
        <v>79.93361675233767</v>
      </c>
      <c r="G1025">
        <v>26.371418922142201</v>
      </c>
      <c r="H1025">
        <v>24.972952444692002</v>
      </c>
      <c r="I1025">
        <v>21.890174356290402</v>
      </c>
      <c r="J1025">
        <v>28.3658173047662</v>
      </c>
      <c r="N1025" s="292"/>
      <c r="O1025" s="292"/>
      <c r="P1025" s="292"/>
      <c r="Q1025" s="292"/>
      <c r="R1025" s="292"/>
    </row>
    <row r="1026" spans="1:18" x14ac:dyDescent="0.25">
      <c r="A1026" t="s">
        <v>1319</v>
      </c>
      <c r="B1026" t="s">
        <v>87</v>
      </c>
      <c r="C1026" t="s">
        <v>133</v>
      </c>
      <c r="D1026" t="s">
        <v>123</v>
      </c>
      <c r="E1026" t="s">
        <v>65</v>
      </c>
      <c r="F1026">
        <v>97.613456694900663</v>
      </c>
      <c r="G1026">
        <v>31.602592834355502</v>
      </c>
      <c r="H1026">
        <v>29.5287166546414</v>
      </c>
      <c r="I1026">
        <v>26.215927652664199</v>
      </c>
      <c r="J1026">
        <v>33.141512469800297</v>
      </c>
      <c r="N1026" s="292"/>
      <c r="O1026" s="292"/>
      <c r="P1026" s="292"/>
      <c r="Q1026" s="292"/>
      <c r="R1026" s="292"/>
    </row>
    <row r="1027" spans="1:18" x14ac:dyDescent="0.25">
      <c r="A1027" t="s">
        <v>1320</v>
      </c>
      <c r="B1027" t="s">
        <v>87</v>
      </c>
      <c r="C1027" t="s">
        <v>133</v>
      </c>
      <c r="D1027" t="s">
        <v>124</v>
      </c>
      <c r="E1027" t="s">
        <v>65</v>
      </c>
      <c r="F1027">
        <v>111.29843443193867</v>
      </c>
      <c r="G1027">
        <v>35.635759135147303</v>
      </c>
      <c r="H1027">
        <v>33.815666859109697</v>
      </c>
      <c r="I1027">
        <v>30.252513620757501</v>
      </c>
      <c r="J1027">
        <v>37.680082963380798</v>
      </c>
      <c r="N1027" s="292"/>
      <c r="O1027" s="292"/>
      <c r="P1027" s="292"/>
      <c r="Q1027" s="292"/>
      <c r="R1027" s="292"/>
    </row>
    <row r="1028" spans="1:18" x14ac:dyDescent="0.25">
      <c r="A1028" t="s">
        <v>1321</v>
      </c>
      <c r="B1028" t="s">
        <v>87</v>
      </c>
      <c r="C1028" t="s">
        <v>133</v>
      </c>
      <c r="D1028" t="s">
        <v>125</v>
      </c>
      <c r="E1028" t="s">
        <v>65</v>
      </c>
      <c r="F1028">
        <v>114.88751619690733</v>
      </c>
      <c r="G1028">
        <v>37.376866182430398</v>
      </c>
      <c r="H1028">
        <v>37.319892224667001</v>
      </c>
      <c r="I1028">
        <v>33.443198823625302</v>
      </c>
      <c r="J1028">
        <v>41.518967351100898</v>
      </c>
      <c r="N1028" s="292"/>
      <c r="O1028" s="292"/>
      <c r="P1028" s="292"/>
      <c r="Q1028" s="292"/>
      <c r="R1028" s="292"/>
    </row>
    <row r="1029" spans="1:18" x14ac:dyDescent="0.25">
      <c r="A1029" t="s">
        <v>1322</v>
      </c>
      <c r="B1029" t="s">
        <v>87</v>
      </c>
      <c r="C1029" t="s">
        <v>133</v>
      </c>
      <c r="D1029" t="s">
        <v>126</v>
      </c>
      <c r="E1029" t="s">
        <v>65</v>
      </c>
      <c r="F1029">
        <v>116.24979766915233</v>
      </c>
      <c r="G1029">
        <v>38.9979595793085</v>
      </c>
      <c r="H1029">
        <v>43.270259399945601</v>
      </c>
      <c r="I1029">
        <v>38.813379651181897</v>
      </c>
      <c r="J1029">
        <v>48.095493856502898</v>
      </c>
      <c r="N1029" s="292"/>
      <c r="O1029" s="292"/>
      <c r="P1029" s="292"/>
      <c r="Q1029" s="292"/>
      <c r="R1029" s="292"/>
    </row>
    <row r="1030" spans="1:18" x14ac:dyDescent="0.25">
      <c r="A1030" t="s">
        <v>1323</v>
      </c>
      <c r="B1030" t="s">
        <v>87</v>
      </c>
      <c r="C1030" t="s">
        <v>133</v>
      </c>
      <c r="D1030" t="s">
        <v>6</v>
      </c>
      <c r="E1030" t="s">
        <v>65</v>
      </c>
      <c r="F1030">
        <v>134.75291451784702</v>
      </c>
      <c r="G1030">
        <v>38.892947714148697</v>
      </c>
      <c r="H1030">
        <v>35.999278573012198</v>
      </c>
      <c r="I1030">
        <v>32.539186048265698</v>
      </c>
      <c r="J1030">
        <v>39.724146702077903</v>
      </c>
      <c r="N1030" s="292"/>
      <c r="O1030" s="292"/>
      <c r="P1030" s="292"/>
      <c r="Q1030" s="292"/>
      <c r="R1030" s="292"/>
    </row>
    <row r="1031" spans="1:18" x14ac:dyDescent="0.25">
      <c r="A1031" t="s">
        <v>1324</v>
      </c>
      <c r="B1031" t="s">
        <v>87</v>
      </c>
      <c r="C1031" t="s">
        <v>133</v>
      </c>
      <c r="D1031" t="s">
        <v>37</v>
      </c>
      <c r="E1031" t="s">
        <v>65</v>
      </c>
      <c r="F1031">
        <v>13.543197512942399</v>
      </c>
      <c r="G1031">
        <v>38.249336338483403</v>
      </c>
      <c r="H1031">
        <v>34.215273715504601</v>
      </c>
      <c r="I1031">
        <v>24.407350873230499</v>
      </c>
      <c r="J1031">
        <v>46.612442686995799</v>
      </c>
      <c r="N1031" s="292"/>
      <c r="O1031" s="292"/>
      <c r="P1031" s="292"/>
      <c r="Q1031" s="292"/>
      <c r="R1031" s="292"/>
    </row>
    <row r="1032" spans="1:18" x14ac:dyDescent="0.25">
      <c r="A1032" t="s">
        <v>1325</v>
      </c>
      <c r="B1032" t="s">
        <v>87</v>
      </c>
      <c r="C1032" t="s">
        <v>133</v>
      </c>
      <c r="D1032" t="s">
        <v>38</v>
      </c>
      <c r="E1032" t="s">
        <v>65</v>
      </c>
      <c r="F1032">
        <v>24.011937408843632</v>
      </c>
      <c r="G1032">
        <v>39.143515854225299</v>
      </c>
      <c r="H1032">
        <v>36.3686818113705</v>
      </c>
      <c r="I1032">
        <v>28.3363307039799</v>
      </c>
      <c r="J1032">
        <v>45.942110667283799</v>
      </c>
      <c r="N1032" s="292"/>
      <c r="O1032" s="292"/>
      <c r="P1032" s="292"/>
      <c r="Q1032" s="292"/>
      <c r="R1032" s="292"/>
    </row>
    <row r="1033" spans="1:18" x14ac:dyDescent="0.25">
      <c r="A1033" t="s">
        <v>1326</v>
      </c>
      <c r="B1033" t="s">
        <v>87</v>
      </c>
      <c r="C1033" t="s">
        <v>133</v>
      </c>
      <c r="D1033" t="s">
        <v>39</v>
      </c>
      <c r="E1033" t="s">
        <v>65</v>
      </c>
      <c r="F1033">
        <v>27.459140548465967</v>
      </c>
      <c r="G1033">
        <v>46.759125435874701</v>
      </c>
      <c r="H1033">
        <v>38.501639661381098</v>
      </c>
      <c r="I1033">
        <v>30.4138306191509</v>
      </c>
      <c r="J1033">
        <v>48.031242844592903</v>
      </c>
      <c r="N1033" s="292"/>
      <c r="O1033" s="292"/>
      <c r="P1033" s="292"/>
      <c r="Q1033" s="292"/>
      <c r="R1033" s="292"/>
    </row>
    <row r="1034" spans="1:18" x14ac:dyDescent="0.25">
      <c r="A1034" t="s">
        <v>1327</v>
      </c>
      <c r="B1034" t="s">
        <v>87</v>
      </c>
      <c r="C1034" t="s">
        <v>133</v>
      </c>
      <c r="D1034" t="s">
        <v>40</v>
      </c>
      <c r="E1034" t="s">
        <v>65</v>
      </c>
      <c r="F1034">
        <v>18.225444145336333</v>
      </c>
      <c r="G1034">
        <v>37.524849482872497</v>
      </c>
      <c r="H1034">
        <v>32.620657532121903</v>
      </c>
      <c r="I1034">
        <v>24.363951047069801</v>
      </c>
      <c r="J1034">
        <v>42.722423188609902</v>
      </c>
      <c r="N1034" s="292"/>
      <c r="O1034" s="292"/>
      <c r="P1034" s="292"/>
      <c r="Q1034" s="292"/>
      <c r="R1034" s="292"/>
    </row>
    <row r="1035" spans="1:18" x14ac:dyDescent="0.25">
      <c r="A1035" t="s">
        <v>1328</v>
      </c>
      <c r="B1035" t="s">
        <v>87</v>
      </c>
      <c r="C1035" t="s">
        <v>133</v>
      </c>
      <c r="D1035" t="s">
        <v>41</v>
      </c>
      <c r="E1035" t="s">
        <v>65</v>
      </c>
      <c r="F1035">
        <v>24.848360048584667</v>
      </c>
      <c r="G1035">
        <v>32.5615369123921</v>
      </c>
      <c r="H1035">
        <v>33.561282884138997</v>
      </c>
      <c r="I1035">
        <v>26.333352307786001</v>
      </c>
      <c r="J1035">
        <v>42.150134492126497</v>
      </c>
      <c r="N1035" s="292"/>
      <c r="O1035" s="292"/>
      <c r="P1035" s="292"/>
      <c r="Q1035" s="292"/>
      <c r="R1035" s="292"/>
    </row>
    <row r="1036" spans="1:18" x14ac:dyDescent="0.25">
      <c r="A1036" t="s">
        <v>1329</v>
      </c>
      <c r="B1036" t="s">
        <v>87</v>
      </c>
      <c r="C1036" t="s">
        <v>133</v>
      </c>
      <c r="D1036" t="s">
        <v>42</v>
      </c>
      <c r="E1036" t="s">
        <v>65</v>
      </c>
      <c r="F1036">
        <v>26.664834853673899</v>
      </c>
      <c r="G1036">
        <v>40.331194571563401</v>
      </c>
      <c r="H1036">
        <v>41.0202987697106</v>
      </c>
      <c r="I1036">
        <v>32.449843905837703</v>
      </c>
      <c r="J1036">
        <v>51.143292031873102</v>
      </c>
      <c r="N1036" s="292"/>
      <c r="O1036" s="292"/>
      <c r="P1036" s="292"/>
      <c r="Q1036" s="292"/>
      <c r="R1036" s="292"/>
    </row>
    <row r="1037" spans="1:18" x14ac:dyDescent="0.25">
      <c r="A1037" t="s">
        <v>1330</v>
      </c>
      <c r="B1037" t="s">
        <v>87</v>
      </c>
      <c r="C1037" t="s">
        <v>133</v>
      </c>
      <c r="D1037" t="s">
        <v>102</v>
      </c>
      <c r="E1037" t="s">
        <v>65</v>
      </c>
      <c r="F1037">
        <v>24.636755098988669</v>
      </c>
      <c r="G1037">
        <v>37.147556993710403</v>
      </c>
      <c r="H1037">
        <v>32.2952887508808</v>
      </c>
      <c r="I1037">
        <v>25.259376797306899</v>
      </c>
      <c r="J1037">
        <v>40.6621975271295</v>
      </c>
      <c r="N1037" s="292"/>
      <c r="O1037" s="292"/>
      <c r="P1037" s="292"/>
      <c r="Q1037" s="292"/>
      <c r="R1037" s="292"/>
    </row>
    <row r="1038" spans="1:18" x14ac:dyDescent="0.25">
      <c r="A1038" t="s">
        <v>1331</v>
      </c>
      <c r="B1038" t="s">
        <v>87</v>
      </c>
      <c r="C1038" t="s">
        <v>133</v>
      </c>
      <c r="D1038" t="s">
        <v>103</v>
      </c>
      <c r="E1038" t="s">
        <v>65</v>
      </c>
      <c r="F1038">
        <v>65.006746538252997</v>
      </c>
      <c r="G1038">
        <v>33.916917326921499</v>
      </c>
      <c r="H1038">
        <v>30.7740871284979</v>
      </c>
      <c r="I1038">
        <v>26.562295658271001</v>
      </c>
      <c r="J1038">
        <v>35.458410272080002</v>
      </c>
      <c r="N1038" s="292"/>
      <c r="O1038" s="292"/>
      <c r="P1038" s="292"/>
      <c r="Q1038" s="292"/>
      <c r="R1038" s="292"/>
    </row>
    <row r="1039" spans="1:18" x14ac:dyDescent="0.25">
      <c r="A1039" t="s">
        <v>1332</v>
      </c>
      <c r="B1039" t="s">
        <v>87</v>
      </c>
      <c r="C1039" t="s">
        <v>133</v>
      </c>
      <c r="D1039" t="s">
        <v>43</v>
      </c>
      <c r="E1039" t="s">
        <v>65</v>
      </c>
      <c r="F1039">
        <v>13.429894828820267</v>
      </c>
      <c r="G1039">
        <v>35.149124960925398</v>
      </c>
      <c r="H1039">
        <v>32.211601711954003</v>
      </c>
      <c r="I1039">
        <v>22.8901496219741</v>
      </c>
      <c r="J1039">
        <v>44.005609552885502</v>
      </c>
      <c r="N1039" s="292"/>
      <c r="O1039" s="292"/>
      <c r="P1039" s="292"/>
      <c r="Q1039" s="292"/>
      <c r="R1039" s="292"/>
    </row>
    <row r="1040" spans="1:18" x14ac:dyDescent="0.25">
      <c r="A1040" t="s">
        <v>1333</v>
      </c>
      <c r="B1040" t="s">
        <v>87</v>
      </c>
      <c r="C1040" t="s">
        <v>133</v>
      </c>
      <c r="D1040" t="s">
        <v>44</v>
      </c>
      <c r="E1040" t="s">
        <v>65</v>
      </c>
      <c r="F1040">
        <v>20.520887140738498</v>
      </c>
      <c r="G1040">
        <v>33.679447137269797</v>
      </c>
      <c r="H1040">
        <v>30.7346729405904</v>
      </c>
      <c r="I1040">
        <v>23.475822080960199</v>
      </c>
      <c r="J1040">
        <v>39.5122233253595</v>
      </c>
      <c r="N1040" s="292"/>
      <c r="O1040" s="292"/>
      <c r="P1040" s="292"/>
      <c r="Q1040" s="292"/>
      <c r="R1040" s="292"/>
    </row>
    <row r="1041" spans="1:18" x14ac:dyDescent="0.25">
      <c r="A1041" t="s">
        <v>1334</v>
      </c>
      <c r="B1041" t="s">
        <v>87</v>
      </c>
      <c r="C1041" t="s">
        <v>133</v>
      </c>
      <c r="D1041" t="s">
        <v>45</v>
      </c>
      <c r="E1041" t="s">
        <v>65</v>
      </c>
      <c r="F1041">
        <v>31.055964568694232</v>
      </c>
      <c r="G1041">
        <v>33.564460462096399</v>
      </c>
      <c r="H1041">
        <v>30.2726921126139</v>
      </c>
      <c r="I1041">
        <v>24.3679823609259</v>
      </c>
      <c r="J1041">
        <v>37.161759965900799</v>
      </c>
      <c r="N1041" s="292"/>
      <c r="O1041" s="292"/>
      <c r="P1041" s="292"/>
      <c r="Q1041" s="292"/>
      <c r="R1041" s="292"/>
    </row>
    <row r="1042" spans="1:18" x14ac:dyDescent="0.25">
      <c r="A1042" t="s">
        <v>1335</v>
      </c>
      <c r="B1042" t="s">
        <v>87</v>
      </c>
      <c r="C1042" t="s">
        <v>133</v>
      </c>
      <c r="D1042" t="s">
        <v>18</v>
      </c>
      <c r="E1042" t="s">
        <v>65</v>
      </c>
      <c r="F1042">
        <v>83.81659628322933</v>
      </c>
      <c r="G1042">
        <v>32.505489398985702</v>
      </c>
      <c r="H1042">
        <v>31.898669941069802</v>
      </c>
      <c r="I1042">
        <v>28.049791460576301</v>
      </c>
      <c r="J1042">
        <v>36.125145858854999</v>
      </c>
      <c r="N1042" s="292"/>
      <c r="O1042" s="292"/>
      <c r="P1042" s="292"/>
      <c r="Q1042" s="292"/>
      <c r="R1042" s="292"/>
    </row>
    <row r="1043" spans="1:18" x14ac:dyDescent="0.25">
      <c r="A1043" t="s">
        <v>1336</v>
      </c>
      <c r="B1043" t="s">
        <v>87</v>
      </c>
      <c r="C1043" t="s">
        <v>133</v>
      </c>
      <c r="D1043" t="s">
        <v>46</v>
      </c>
      <c r="E1043" t="s">
        <v>65</v>
      </c>
      <c r="F1043">
        <v>39.55133603459533</v>
      </c>
      <c r="G1043">
        <v>33.494048932061702</v>
      </c>
      <c r="H1043">
        <v>32.824714091567103</v>
      </c>
      <c r="I1043">
        <v>27.1334533206735</v>
      </c>
      <c r="J1043">
        <v>39.348459298498199</v>
      </c>
      <c r="N1043" s="292"/>
      <c r="O1043" s="292"/>
      <c r="P1043" s="292"/>
      <c r="Q1043" s="292"/>
      <c r="R1043" s="292"/>
    </row>
    <row r="1044" spans="1:18" x14ac:dyDescent="0.25">
      <c r="A1044" t="s">
        <v>1337</v>
      </c>
      <c r="B1044" t="s">
        <v>87</v>
      </c>
      <c r="C1044" t="s">
        <v>133</v>
      </c>
      <c r="D1044" t="s">
        <v>47</v>
      </c>
      <c r="E1044" t="s">
        <v>65</v>
      </c>
      <c r="F1044">
        <v>21.004458528403735</v>
      </c>
      <c r="G1044">
        <v>29.533689655190599</v>
      </c>
      <c r="H1044">
        <v>27.916616072114799</v>
      </c>
      <c r="I1044">
        <v>21.3882579741217</v>
      </c>
      <c r="J1044">
        <v>35.793354775302902</v>
      </c>
      <c r="N1044" s="292"/>
      <c r="O1044" s="292"/>
      <c r="P1044" s="292"/>
      <c r="Q1044" s="292"/>
      <c r="R1044" s="292"/>
    </row>
    <row r="1045" spans="1:18" x14ac:dyDescent="0.25">
      <c r="A1045" t="s">
        <v>1338</v>
      </c>
      <c r="B1045" t="s">
        <v>87</v>
      </c>
      <c r="C1045" t="s">
        <v>133</v>
      </c>
      <c r="D1045" t="s">
        <v>48</v>
      </c>
      <c r="E1045" t="s">
        <v>65</v>
      </c>
      <c r="F1045">
        <v>23.260801720230301</v>
      </c>
      <c r="G1045">
        <v>33.883836132136999</v>
      </c>
      <c r="H1045">
        <v>34.563941129783302</v>
      </c>
      <c r="I1045">
        <v>26.892927478691998</v>
      </c>
      <c r="J1045">
        <v>43.7326475560631</v>
      </c>
      <c r="N1045" s="292"/>
      <c r="O1045" s="292"/>
      <c r="P1045" s="292"/>
      <c r="Q1045" s="292"/>
      <c r="R1045" s="292"/>
    </row>
    <row r="1046" spans="1:18" x14ac:dyDescent="0.25">
      <c r="A1046" t="s">
        <v>1339</v>
      </c>
      <c r="B1046" t="s">
        <v>87</v>
      </c>
      <c r="C1046" t="s">
        <v>133</v>
      </c>
      <c r="D1046" t="s">
        <v>104</v>
      </c>
      <c r="E1046" t="s">
        <v>65</v>
      </c>
      <c r="F1046">
        <v>68.061652526548329</v>
      </c>
      <c r="G1046">
        <v>29.637208842996198</v>
      </c>
      <c r="H1046">
        <v>33.031495158332902</v>
      </c>
      <c r="I1046">
        <v>28.602730912522901</v>
      </c>
      <c r="J1046">
        <v>37.945199060650602</v>
      </c>
      <c r="N1046" s="292"/>
      <c r="O1046" s="292"/>
      <c r="P1046" s="292"/>
      <c r="Q1046" s="292"/>
      <c r="R1046" s="292"/>
    </row>
    <row r="1047" spans="1:18" x14ac:dyDescent="0.25">
      <c r="A1047" t="s">
        <v>1340</v>
      </c>
      <c r="B1047" t="s">
        <v>87</v>
      </c>
      <c r="C1047" t="s">
        <v>133</v>
      </c>
      <c r="D1047" t="s">
        <v>49</v>
      </c>
      <c r="E1047" t="s">
        <v>65</v>
      </c>
      <c r="F1047">
        <v>19.342110307746598</v>
      </c>
      <c r="G1047">
        <v>30.333269343446698</v>
      </c>
      <c r="H1047">
        <v>29.5398876739496</v>
      </c>
      <c r="I1047">
        <v>22.3726512723449</v>
      </c>
      <c r="J1047">
        <v>38.256642976441199</v>
      </c>
      <c r="N1047" s="292"/>
      <c r="O1047" s="292"/>
      <c r="P1047" s="292"/>
      <c r="Q1047" s="292"/>
      <c r="R1047" s="292"/>
    </row>
    <row r="1048" spans="1:18" x14ac:dyDescent="0.25">
      <c r="A1048" t="s">
        <v>1341</v>
      </c>
      <c r="B1048" t="s">
        <v>87</v>
      </c>
      <c r="C1048" t="s">
        <v>133</v>
      </c>
      <c r="D1048" t="s">
        <v>50</v>
      </c>
      <c r="E1048" t="s">
        <v>65</v>
      </c>
      <c r="F1048">
        <v>48.719542218801671</v>
      </c>
      <c r="G1048">
        <v>29.369645185070201</v>
      </c>
      <c r="H1048">
        <v>34.6709125667848</v>
      </c>
      <c r="I1048">
        <v>29.190308295573601</v>
      </c>
      <c r="J1048">
        <v>40.8683778058939</v>
      </c>
      <c r="N1048" s="292"/>
      <c r="O1048" s="292"/>
      <c r="P1048" s="292"/>
      <c r="Q1048" s="292"/>
      <c r="R1048" s="292"/>
    </row>
    <row r="1049" spans="1:18" x14ac:dyDescent="0.25">
      <c r="A1049" t="s">
        <v>1342</v>
      </c>
      <c r="B1049" t="s">
        <v>87</v>
      </c>
      <c r="C1049" t="s">
        <v>133</v>
      </c>
      <c r="D1049" t="s">
        <v>105</v>
      </c>
      <c r="E1049" t="s">
        <v>65</v>
      </c>
      <c r="F1049">
        <v>53.834894319679336</v>
      </c>
      <c r="G1049">
        <v>36.0999510393886</v>
      </c>
      <c r="H1049">
        <v>37.258619958177498</v>
      </c>
      <c r="I1049">
        <v>31.693190641649</v>
      </c>
      <c r="J1049">
        <v>43.514238474851098</v>
      </c>
      <c r="N1049" s="292"/>
      <c r="O1049" s="292"/>
      <c r="P1049" s="292"/>
      <c r="Q1049" s="292"/>
      <c r="R1049" s="292"/>
    </row>
    <row r="1050" spans="1:18" x14ac:dyDescent="0.25">
      <c r="A1050" t="s">
        <v>1343</v>
      </c>
      <c r="B1050" t="s">
        <v>87</v>
      </c>
      <c r="C1050" t="s">
        <v>133</v>
      </c>
      <c r="D1050" t="s">
        <v>51</v>
      </c>
      <c r="E1050" t="s">
        <v>65</v>
      </c>
      <c r="F1050">
        <v>42.870532447818668</v>
      </c>
      <c r="G1050">
        <v>35.726237622907298</v>
      </c>
      <c r="H1050">
        <v>36.821316564567198</v>
      </c>
      <c r="I1050">
        <v>30.686575216707801</v>
      </c>
      <c r="J1050">
        <v>43.815371889808802</v>
      </c>
      <c r="N1050" s="292"/>
      <c r="O1050" s="292"/>
      <c r="P1050" s="292"/>
      <c r="Q1050" s="292"/>
      <c r="R1050" s="292"/>
    </row>
    <row r="1051" spans="1:18" x14ac:dyDescent="0.25">
      <c r="A1051" t="s">
        <v>1344</v>
      </c>
      <c r="B1051" t="s">
        <v>87</v>
      </c>
      <c r="C1051" t="s">
        <v>133</v>
      </c>
      <c r="D1051" t="s">
        <v>52</v>
      </c>
      <c r="E1051" t="s">
        <v>65</v>
      </c>
      <c r="F1051">
        <v>10.964361871860399</v>
      </c>
      <c r="G1051">
        <v>37.639415969311401</v>
      </c>
      <c r="H1051">
        <v>39.1429309081865</v>
      </c>
      <c r="I1051">
        <v>26.820473351668699</v>
      </c>
      <c r="J1051">
        <v>55.134611028708299</v>
      </c>
      <c r="N1051" s="292"/>
      <c r="O1051" s="292"/>
      <c r="P1051" s="292"/>
      <c r="Q1051" s="292"/>
      <c r="R1051" s="292"/>
    </row>
    <row r="1052" spans="1:18" x14ac:dyDescent="0.25">
      <c r="A1052" t="s">
        <v>1345</v>
      </c>
      <c r="B1052" t="s">
        <v>87</v>
      </c>
      <c r="C1052" t="s">
        <v>133</v>
      </c>
      <c r="D1052" t="s">
        <v>106</v>
      </c>
      <c r="E1052" t="s">
        <v>65</v>
      </c>
      <c r="F1052">
        <v>89.873262460691322</v>
      </c>
      <c r="G1052">
        <v>31.131659865630301</v>
      </c>
      <c r="H1052">
        <v>31.642964430888401</v>
      </c>
      <c r="I1052">
        <v>27.951615064856099</v>
      </c>
      <c r="J1052">
        <v>35.683414129323602</v>
      </c>
      <c r="N1052" s="292"/>
      <c r="O1052" s="292"/>
      <c r="P1052" s="292"/>
      <c r="Q1052" s="292"/>
      <c r="R1052" s="292"/>
    </row>
    <row r="1053" spans="1:18" x14ac:dyDescent="0.25">
      <c r="A1053" t="s">
        <v>1346</v>
      </c>
      <c r="B1053" t="s">
        <v>87</v>
      </c>
      <c r="C1053" t="s">
        <v>133</v>
      </c>
      <c r="D1053" t="s">
        <v>53</v>
      </c>
      <c r="E1053" t="s">
        <v>65</v>
      </c>
      <c r="F1053">
        <v>27.326143968007234</v>
      </c>
      <c r="G1053">
        <v>30.782737569710001</v>
      </c>
      <c r="H1053">
        <v>32.917287490600003</v>
      </c>
      <c r="I1053">
        <v>26.134120785789001</v>
      </c>
      <c r="J1053">
        <v>40.912883644844598</v>
      </c>
      <c r="N1053" s="292"/>
      <c r="O1053" s="292"/>
      <c r="P1053" s="292"/>
      <c r="Q1053" s="292"/>
      <c r="R1053" s="292"/>
    </row>
    <row r="1054" spans="1:18" x14ac:dyDescent="0.25">
      <c r="A1054" t="s">
        <v>1347</v>
      </c>
      <c r="B1054" t="s">
        <v>87</v>
      </c>
      <c r="C1054" t="s">
        <v>133</v>
      </c>
      <c r="D1054" t="s">
        <v>54</v>
      </c>
      <c r="E1054" t="s">
        <v>65</v>
      </c>
      <c r="F1054">
        <v>14.9635159164259</v>
      </c>
      <c r="G1054">
        <v>41.945550638919201</v>
      </c>
      <c r="H1054">
        <v>42.343450857407603</v>
      </c>
      <c r="I1054">
        <v>30.745035987609601</v>
      </c>
      <c r="J1054">
        <v>56.836176237878803</v>
      </c>
      <c r="N1054" s="292"/>
      <c r="O1054" s="292"/>
      <c r="P1054" s="292"/>
      <c r="Q1054" s="292"/>
      <c r="R1054" s="292"/>
    </row>
    <row r="1055" spans="1:18" x14ac:dyDescent="0.25">
      <c r="A1055" t="s">
        <v>1348</v>
      </c>
      <c r="B1055" t="s">
        <v>87</v>
      </c>
      <c r="C1055" t="s">
        <v>133</v>
      </c>
      <c r="D1055" t="s">
        <v>55</v>
      </c>
      <c r="E1055" t="s">
        <v>65</v>
      </c>
      <c r="F1055">
        <v>13.877744840933333</v>
      </c>
      <c r="G1055">
        <v>29.749074315317099</v>
      </c>
      <c r="H1055">
        <v>29.492826420274099</v>
      </c>
      <c r="I1055">
        <v>21.152111947815399</v>
      </c>
      <c r="J1055">
        <v>40.005261240265398</v>
      </c>
      <c r="N1055" s="292"/>
      <c r="O1055" s="292"/>
      <c r="P1055" s="292"/>
      <c r="Q1055" s="292"/>
      <c r="R1055" s="292"/>
    </row>
    <row r="1056" spans="1:18" x14ac:dyDescent="0.25">
      <c r="A1056" t="s">
        <v>1349</v>
      </c>
      <c r="B1056" t="s">
        <v>87</v>
      </c>
      <c r="C1056" t="s">
        <v>133</v>
      </c>
      <c r="D1056" t="s">
        <v>56</v>
      </c>
      <c r="E1056" t="s">
        <v>65</v>
      </c>
      <c r="F1056">
        <v>11.8409064874319</v>
      </c>
      <c r="G1056">
        <v>26.065216358703601</v>
      </c>
      <c r="H1056">
        <v>23.705640330987102</v>
      </c>
      <c r="I1056">
        <v>16.462853023561699</v>
      </c>
      <c r="J1056">
        <v>33.012221011321401</v>
      </c>
      <c r="N1056" s="292"/>
      <c r="O1056" s="292"/>
      <c r="P1056" s="292"/>
      <c r="Q1056" s="292"/>
      <c r="R1056" s="292"/>
    </row>
    <row r="1057" spans="1:18" x14ac:dyDescent="0.25">
      <c r="A1057" t="s">
        <v>1350</v>
      </c>
      <c r="B1057" t="s">
        <v>87</v>
      </c>
      <c r="C1057" t="s">
        <v>133</v>
      </c>
      <c r="D1057" t="s">
        <v>57</v>
      </c>
      <c r="E1057" t="s">
        <v>65</v>
      </c>
      <c r="F1057">
        <v>21.864951247893099</v>
      </c>
      <c r="G1057">
        <v>30.298273760689199</v>
      </c>
      <c r="H1057">
        <v>32.144257235827503</v>
      </c>
      <c r="I1057">
        <v>24.772240908549701</v>
      </c>
      <c r="J1057">
        <v>41.005511742522003</v>
      </c>
      <c r="N1057" s="292"/>
      <c r="O1057" s="292"/>
      <c r="P1057" s="292"/>
      <c r="Q1057" s="292"/>
      <c r="R1057" s="292"/>
    </row>
    <row r="1058" spans="1:18" x14ac:dyDescent="0.25">
      <c r="A1058" t="s">
        <v>1351</v>
      </c>
      <c r="B1058" t="s">
        <v>87</v>
      </c>
      <c r="C1058" t="s">
        <v>134</v>
      </c>
      <c r="D1058" t="s">
        <v>5</v>
      </c>
      <c r="E1058" t="s">
        <v>65</v>
      </c>
      <c r="F1058">
        <v>534.40265501789668</v>
      </c>
      <c r="G1058">
        <v>34.744759164311397</v>
      </c>
      <c r="H1058">
        <v>34.029411358776301</v>
      </c>
      <c r="I1058">
        <v>32.370442959317998</v>
      </c>
      <c r="J1058">
        <v>35.750835401042899</v>
      </c>
      <c r="N1058" s="292"/>
      <c r="O1058" s="292"/>
      <c r="P1058" s="292"/>
      <c r="Q1058" s="292"/>
      <c r="R1058" s="292"/>
    </row>
    <row r="1059" spans="1:18" x14ac:dyDescent="0.25">
      <c r="A1059" t="s">
        <v>1352</v>
      </c>
      <c r="B1059" t="s">
        <v>87</v>
      </c>
      <c r="C1059" t="s">
        <v>134</v>
      </c>
      <c r="D1059" t="s">
        <v>122</v>
      </c>
      <c r="E1059" t="s">
        <v>65</v>
      </c>
      <c r="F1059">
        <v>84.359459293247667</v>
      </c>
      <c r="G1059">
        <v>27.696554858281701</v>
      </c>
      <c r="H1059">
        <v>26.004443921566999</v>
      </c>
      <c r="I1059">
        <v>22.876089829003199</v>
      </c>
      <c r="J1059">
        <v>29.4386670916717</v>
      </c>
      <c r="N1059" s="292"/>
      <c r="O1059" s="292"/>
      <c r="P1059" s="292"/>
      <c r="Q1059" s="292"/>
      <c r="R1059" s="292"/>
    </row>
    <row r="1060" spans="1:18" x14ac:dyDescent="0.25">
      <c r="A1060" t="s">
        <v>1353</v>
      </c>
      <c r="B1060" t="s">
        <v>87</v>
      </c>
      <c r="C1060" t="s">
        <v>134</v>
      </c>
      <c r="D1060" t="s">
        <v>123</v>
      </c>
      <c r="E1060" t="s">
        <v>65</v>
      </c>
      <c r="F1060">
        <v>102.90487381064666</v>
      </c>
      <c r="G1060">
        <v>33.112517315078499</v>
      </c>
      <c r="H1060">
        <v>30.757237953799098</v>
      </c>
      <c r="I1060">
        <v>27.392774034046699</v>
      </c>
      <c r="J1060">
        <v>34.418076931361398</v>
      </c>
      <c r="N1060" s="292"/>
      <c r="O1060" s="292"/>
      <c r="P1060" s="292"/>
      <c r="Q1060" s="292"/>
      <c r="R1060" s="292"/>
    </row>
    <row r="1061" spans="1:18" x14ac:dyDescent="0.25">
      <c r="A1061" t="s">
        <v>1354</v>
      </c>
      <c r="B1061" t="s">
        <v>87</v>
      </c>
      <c r="C1061" t="s">
        <v>134</v>
      </c>
      <c r="D1061" t="s">
        <v>124</v>
      </c>
      <c r="E1061" t="s">
        <v>65</v>
      </c>
      <c r="F1061">
        <v>110.85486670375268</v>
      </c>
      <c r="G1061">
        <v>35.311557336556099</v>
      </c>
      <c r="H1061">
        <v>33.189939866375902</v>
      </c>
      <c r="I1061">
        <v>29.682669420862801</v>
      </c>
      <c r="J1061">
        <v>36.994367946944898</v>
      </c>
      <c r="N1061" s="292"/>
      <c r="O1061" s="292"/>
      <c r="P1061" s="292"/>
      <c r="Q1061" s="292"/>
      <c r="R1061" s="292"/>
    </row>
    <row r="1062" spans="1:18" x14ac:dyDescent="0.25">
      <c r="A1062" t="s">
        <v>1355</v>
      </c>
      <c r="B1062" t="s">
        <v>87</v>
      </c>
      <c r="C1062" t="s">
        <v>134</v>
      </c>
      <c r="D1062" t="s">
        <v>125</v>
      </c>
      <c r="E1062" t="s">
        <v>65</v>
      </c>
      <c r="F1062">
        <v>115.22733718510733</v>
      </c>
      <c r="G1062">
        <v>37.2951075330243</v>
      </c>
      <c r="H1062">
        <v>37.327244606677901</v>
      </c>
      <c r="I1062">
        <v>33.456556519772903</v>
      </c>
      <c r="J1062">
        <v>41.519318856157902</v>
      </c>
      <c r="N1062" s="292"/>
      <c r="O1062" s="292"/>
      <c r="P1062" s="292"/>
      <c r="Q1062" s="292"/>
      <c r="R1062" s="292"/>
    </row>
    <row r="1063" spans="1:18" x14ac:dyDescent="0.25">
      <c r="A1063" t="s">
        <v>1356</v>
      </c>
      <c r="B1063" t="s">
        <v>87</v>
      </c>
      <c r="C1063" t="s">
        <v>134</v>
      </c>
      <c r="D1063" t="s">
        <v>126</v>
      </c>
      <c r="E1063" t="s">
        <v>65</v>
      </c>
      <c r="F1063">
        <v>121.05611802514066</v>
      </c>
      <c r="G1063">
        <v>40.375098008798602</v>
      </c>
      <c r="H1063">
        <v>44.955426883198498</v>
      </c>
      <c r="I1063">
        <v>40.415431189653198</v>
      </c>
      <c r="J1063">
        <v>49.862795301757203</v>
      </c>
      <c r="N1063" s="292"/>
      <c r="O1063" s="292"/>
      <c r="P1063" s="292"/>
      <c r="Q1063" s="292"/>
      <c r="R1063" s="292"/>
    </row>
    <row r="1064" spans="1:18" x14ac:dyDescent="0.25">
      <c r="A1064" t="s">
        <v>1357</v>
      </c>
      <c r="B1064" t="s">
        <v>87</v>
      </c>
      <c r="C1064" t="s">
        <v>134</v>
      </c>
      <c r="D1064" t="s">
        <v>6</v>
      </c>
      <c r="E1064" t="s">
        <v>65</v>
      </c>
      <c r="F1064">
        <v>138.71645158233432</v>
      </c>
      <c r="G1064">
        <v>39.894256305967602</v>
      </c>
      <c r="H1064">
        <v>36.972999972969902</v>
      </c>
      <c r="I1064">
        <v>33.469501353062299</v>
      </c>
      <c r="J1064">
        <v>40.740581199911603</v>
      </c>
      <c r="N1064" s="292"/>
      <c r="O1064" s="292"/>
      <c r="P1064" s="292"/>
      <c r="Q1064" s="292"/>
      <c r="R1064" s="292"/>
    </row>
    <row r="1065" spans="1:18" x14ac:dyDescent="0.25">
      <c r="A1065" t="s">
        <v>1358</v>
      </c>
      <c r="B1065" t="s">
        <v>87</v>
      </c>
      <c r="C1065" t="s">
        <v>134</v>
      </c>
      <c r="D1065" t="s">
        <v>37</v>
      </c>
      <c r="E1065" t="s">
        <v>65</v>
      </c>
      <c r="F1065">
        <v>12.489288098832299</v>
      </c>
      <c r="G1065">
        <v>35.127988952378999</v>
      </c>
      <c r="H1065">
        <v>30.583314311293002</v>
      </c>
      <c r="I1065">
        <v>21.463258435183398</v>
      </c>
      <c r="J1065">
        <v>42.224310387323399</v>
      </c>
      <c r="N1065" s="292"/>
      <c r="O1065" s="292"/>
      <c r="P1065" s="292"/>
      <c r="Q1065" s="292"/>
      <c r="R1065" s="292"/>
    </row>
    <row r="1066" spans="1:18" x14ac:dyDescent="0.25">
      <c r="A1066" t="s">
        <v>1359</v>
      </c>
      <c r="B1066" t="s">
        <v>87</v>
      </c>
      <c r="C1066" t="s">
        <v>134</v>
      </c>
      <c r="D1066" t="s">
        <v>38</v>
      </c>
      <c r="E1066" t="s">
        <v>65</v>
      </c>
      <c r="F1066">
        <v>24.893630320906468</v>
      </c>
      <c r="G1066">
        <v>40.525771088951302</v>
      </c>
      <c r="H1066">
        <v>37.718557545247997</v>
      </c>
      <c r="I1066">
        <v>29.530109950499401</v>
      </c>
      <c r="J1066">
        <v>47.447239998315801</v>
      </c>
      <c r="N1066" s="292"/>
      <c r="O1066" s="292"/>
      <c r="P1066" s="292"/>
      <c r="Q1066" s="292"/>
      <c r="R1066" s="292"/>
    </row>
    <row r="1067" spans="1:18" x14ac:dyDescent="0.25">
      <c r="A1067" t="s">
        <v>1360</v>
      </c>
      <c r="B1067" t="s">
        <v>87</v>
      </c>
      <c r="C1067" t="s">
        <v>134</v>
      </c>
      <c r="D1067" t="s">
        <v>39</v>
      </c>
      <c r="E1067" t="s">
        <v>65</v>
      </c>
      <c r="F1067">
        <v>26.520935386171967</v>
      </c>
      <c r="G1067">
        <v>44.947690641603899</v>
      </c>
      <c r="H1067">
        <v>37.230074771551401</v>
      </c>
      <c r="I1067">
        <v>29.270655778624601</v>
      </c>
      <c r="J1067">
        <v>46.635615970795897</v>
      </c>
      <c r="N1067" s="292"/>
      <c r="O1067" s="292"/>
      <c r="P1067" s="292"/>
      <c r="Q1067" s="292"/>
      <c r="R1067" s="292"/>
    </row>
    <row r="1068" spans="1:18" x14ac:dyDescent="0.25">
      <c r="A1068" t="s">
        <v>1361</v>
      </c>
      <c r="B1068" t="s">
        <v>87</v>
      </c>
      <c r="C1068" t="s">
        <v>134</v>
      </c>
      <c r="D1068" t="s">
        <v>40</v>
      </c>
      <c r="E1068" t="s">
        <v>65</v>
      </c>
      <c r="F1068">
        <v>19.776475923246569</v>
      </c>
      <c r="G1068">
        <v>40.698199171169797</v>
      </c>
      <c r="H1068">
        <v>35.248232113830198</v>
      </c>
      <c r="I1068">
        <v>26.696118598131299</v>
      </c>
      <c r="J1068">
        <v>45.626625906068902</v>
      </c>
      <c r="N1068" s="292"/>
      <c r="O1068" s="292"/>
      <c r="P1068" s="292"/>
      <c r="Q1068" s="292"/>
      <c r="R1068" s="292"/>
    </row>
    <row r="1069" spans="1:18" x14ac:dyDescent="0.25">
      <c r="A1069" t="s">
        <v>1362</v>
      </c>
      <c r="B1069" t="s">
        <v>87</v>
      </c>
      <c r="C1069" t="s">
        <v>134</v>
      </c>
      <c r="D1069" t="s">
        <v>41</v>
      </c>
      <c r="E1069" t="s">
        <v>65</v>
      </c>
      <c r="F1069">
        <v>24.603607676358266</v>
      </c>
      <c r="G1069">
        <v>32.146730934328701</v>
      </c>
      <c r="H1069">
        <v>32.990266408188198</v>
      </c>
      <c r="I1069">
        <v>25.853722107179198</v>
      </c>
      <c r="J1069">
        <v>41.4778421046407</v>
      </c>
      <c r="N1069" s="292"/>
      <c r="O1069" s="292"/>
      <c r="P1069" s="292"/>
      <c r="Q1069" s="292"/>
      <c r="R1069" s="292"/>
    </row>
    <row r="1070" spans="1:18" x14ac:dyDescent="0.25">
      <c r="A1070" t="s">
        <v>1363</v>
      </c>
      <c r="B1070" t="s">
        <v>87</v>
      </c>
      <c r="C1070" t="s">
        <v>134</v>
      </c>
      <c r="D1070" t="s">
        <v>42</v>
      </c>
      <c r="E1070" t="s">
        <v>65</v>
      </c>
      <c r="F1070">
        <v>30.432514176818668</v>
      </c>
      <c r="G1070">
        <v>45.696066694256601</v>
      </c>
      <c r="H1070">
        <v>46.626219201392999</v>
      </c>
      <c r="I1070">
        <v>37.477991387198898</v>
      </c>
      <c r="J1070">
        <v>57.316426005397901</v>
      </c>
      <c r="N1070" s="292"/>
      <c r="O1070" s="292"/>
      <c r="P1070" s="292"/>
      <c r="Q1070" s="292"/>
      <c r="R1070" s="292"/>
    </row>
    <row r="1071" spans="1:18" x14ac:dyDescent="0.25">
      <c r="A1071" t="s">
        <v>1364</v>
      </c>
      <c r="B1071" t="s">
        <v>87</v>
      </c>
      <c r="C1071" t="s">
        <v>134</v>
      </c>
      <c r="D1071" t="s">
        <v>102</v>
      </c>
      <c r="E1071" t="s">
        <v>65</v>
      </c>
      <c r="F1071">
        <v>21.303465921982667</v>
      </c>
      <c r="G1071">
        <v>31.887915381519001</v>
      </c>
      <c r="H1071">
        <v>27.4516661835858</v>
      </c>
      <c r="I1071">
        <v>21.034916112164201</v>
      </c>
      <c r="J1071">
        <v>35.183432162011499</v>
      </c>
      <c r="N1071" s="292"/>
      <c r="O1071" s="292"/>
      <c r="P1071" s="292"/>
      <c r="Q1071" s="292"/>
      <c r="R1071" s="292"/>
    </row>
    <row r="1072" spans="1:18" x14ac:dyDescent="0.25">
      <c r="A1072" t="s">
        <v>1365</v>
      </c>
      <c r="B1072" t="s">
        <v>87</v>
      </c>
      <c r="C1072" t="s">
        <v>134</v>
      </c>
      <c r="D1072" t="s">
        <v>103</v>
      </c>
      <c r="E1072" t="s">
        <v>65</v>
      </c>
      <c r="F1072">
        <v>67.045914185067332</v>
      </c>
      <c r="G1072">
        <v>34.790069403664198</v>
      </c>
      <c r="H1072">
        <v>31.2024751245681</v>
      </c>
      <c r="I1072">
        <v>26.990142790081102</v>
      </c>
      <c r="J1072">
        <v>35.879733120248098</v>
      </c>
      <c r="N1072" s="292"/>
      <c r="O1072" s="292"/>
      <c r="P1072" s="292"/>
      <c r="Q1072" s="292"/>
      <c r="R1072" s="292"/>
    </row>
    <row r="1073" spans="1:18" x14ac:dyDescent="0.25">
      <c r="A1073" t="s">
        <v>1366</v>
      </c>
      <c r="B1073" t="s">
        <v>87</v>
      </c>
      <c r="C1073" t="s">
        <v>134</v>
      </c>
      <c r="D1073" t="s">
        <v>43</v>
      </c>
      <c r="E1073" t="s">
        <v>65</v>
      </c>
      <c r="F1073">
        <v>12.799331924915565</v>
      </c>
      <c r="G1073">
        <v>33.603748916788497</v>
      </c>
      <c r="H1073">
        <v>30.019906681171499</v>
      </c>
      <c r="I1073">
        <v>21.102487979268801</v>
      </c>
      <c r="J1073">
        <v>41.368126567089703</v>
      </c>
      <c r="N1073" s="292"/>
      <c r="O1073" s="292"/>
      <c r="P1073" s="292"/>
      <c r="Q1073" s="292"/>
      <c r="R1073" s="292"/>
    </row>
    <row r="1074" spans="1:18" x14ac:dyDescent="0.25">
      <c r="A1074" t="s">
        <v>1367</v>
      </c>
      <c r="B1074" t="s">
        <v>87</v>
      </c>
      <c r="C1074" t="s">
        <v>134</v>
      </c>
      <c r="D1074" t="s">
        <v>44</v>
      </c>
      <c r="E1074" t="s">
        <v>65</v>
      </c>
      <c r="F1074">
        <v>20.446177823478198</v>
      </c>
      <c r="G1074">
        <v>33.258075317967901</v>
      </c>
      <c r="H1074">
        <v>29.924274974671899</v>
      </c>
      <c r="I1074">
        <v>22.830558472347398</v>
      </c>
      <c r="J1074">
        <v>38.5051408894738</v>
      </c>
      <c r="N1074" s="292"/>
      <c r="O1074" s="292"/>
      <c r="P1074" s="292"/>
      <c r="Q1074" s="292"/>
      <c r="R1074" s="292"/>
    </row>
    <row r="1075" spans="1:18" x14ac:dyDescent="0.25">
      <c r="A1075" t="s">
        <v>1368</v>
      </c>
      <c r="B1075" t="s">
        <v>87</v>
      </c>
      <c r="C1075" t="s">
        <v>134</v>
      </c>
      <c r="D1075" t="s">
        <v>45</v>
      </c>
      <c r="E1075" t="s">
        <v>65</v>
      </c>
      <c r="F1075">
        <v>33.800404436673666</v>
      </c>
      <c r="G1075">
        <v>36.286254798753603</v>
      </c>
      <c r="H1075">
        <v>32.603630531925099</v>
      </c>
      <c r="I1075">
        <v>26.496811356006901</v>
      </c>
      <c r="J1075">
        <v>39.682799554815702</v>
      </c>
      <c r="N1075" s="292"/>
      <c r="O1075" s="292"/>
      <c r="P1075" s="292"/>
      <c r="Q1075" s="292"/>
      <c r="R1075" s="292"/>
    </row>
    <row r="1076" spans="1:18" x14ac:dyDescent="0.25">
      <c r="A1076" t="s">
        <v>1369</v>
      </c>
      <c r="B1076" t="s">
        <v>87</v>
      </c>
      <c r="C1076" t="s">
        <v>134</v>
      </c>
      <c r="D1076" t="s">
        <v>18</v>
      </c>
      <c r="E1076" t="s">
        <v>65</v>
      </c>
      <c r="F1076">
        <v>88.305873974682996</v>
      </c>
      <c r="G1076">
        <v>34.054259767491203</v>
      </c>
      <c r="H1076">
        <v>33.2940506505375</v>
      </c>
      <c r="I1076">
        <v>29.375736096888001</v>
      </c>
      <c r="J1076">
        <v>37.5863714432286</v>
      </c>
      <c r="N1076" s="292"/>
      <c r="O1076" s="292"/>
      <c r="P1076" s="292"/>
      <c r="Q1076" s="292"/>
      <c r="R1076" s="292"/>
    </row>
    <row r="1077" spans="1:18" x14ac:dyDescent="0.25">
      <c r="A1077" t="s">
        <v>1370</v>
      </c>
      <c r="B1077" t="s">
        <v>87</v>
      </c>
      <c r="C1077" t="s">
        <v>134</v>
      </c>
      <c r="D1077" t="s">
        <v>46</v>
      </c>
      <c r="E1077" t="s">
        <v>65</v>
      </c>
      <c r="F1077">
        <v>38.358976868939671</v>
      </c>
      <c r="G1077">
        <v>32.301752281173798</v>
      </c>
      <c r="H1077">
        <v>31.437149728478602</v>
      </c>
      <c r="I1077">
        <v>25.903261077744499</v>
      </c>
      <c r="J1077">
        <v>37.793959453477598</v>
      </c>
      <c r="N1077" s="292"/>
      <c r="O1077" s="292"/>
      <c r="P1077" s="292"/>
      <c r="Q1077" s="292"/>
      <c r="R1077" s="292"/>
    </row>
    <row r="1078" spans="1:18" x14ac:dyDescent="0.25">
      <c r="A1078" t="s">
        <v>1371</v>
      </c>
      <c r="B1078" t="s">
        <v>87</v>
      </c>
      <c r="C1078" t="s">
        <v>134</v>
      </c>
      <c r="D1078" t="s">
        <v>47</v>
      </c>
      <c r="E1078" t="s">
        <v>65</v>
      </c>
      <c r="F1078">
        <v>22.274233068937566</v>
      </c>
      <c r="G1078">
        <v>31.238844184589102</v>
      </c>
      <c r="H1078">
        <v>29.775202240042098</v>
      </c>
      <c r="I1078">
        <v>23.0036063913142</v>
      </c>
      <c r="J1078">
        <v>37.900823225463597</v>
      </c>
      <c r="N1078" s="292"/>
      <c r="O1078" s="292"/>
      <c r="P1078" s="292"/>
      <c r="Q1078" s="292"/>
      <c r="R1078" s="292"/>
    </row>
    <row r="1079" spans="1:18" x14ac:dyDescent="0.25">
      <c r="A1079" t="s">
        <v>1372</v>
      </c>
      <c r="B1079" t="s">
        <v>87</v>
      </c>
      <c r="C1079" t="s">
        <v>134</v>
      </c>
      <c r="D1079" t="s">
        <v>48</v>
      </c>
      <c r="E1079" t="s">
        <v>65</v>
      </c>
      <c r="F1079">
        <v>27.672664036805831</v>
      </c>
      <c r="G1079">
        <v>39.958025303070102</v>
      </c>
      <c r="H1079">
        <v>40.183613603100497</v>
      </c>
      <c r="I1079">
        <v>31.959320722794601</v>
      </c>
      <c r="J1079">
        <v>49.867843587747799</v>
      </c>
      <c r="N1079" s="292"/>
      <c r="O1079" s="292"/>
      <c r="P1079" s="292"/>
      <c r="Q1079" s="292"/>
      <c r="R1079" s="292"/>
    </row>
    <row r="1080" spans="1:18" x14ac:dyDescent="0.25">
      <c r="A1080" t="s">
        <v>1373</v>
      </c>
      <c r="B1080" t="s">
        <v>87</v>
      </c>
      <c r="C1080" t="s">
        <v>134</v>
      </c>
      <c r="D1080" t="s">
        <v>104</v>
      </c>
      <c r="E1080" t="s">
        <v>65</v>
      </c>
      <c r="F1080">
        <v>71.646667007459001</v>
      </c>
      <c r="G1080">
        <v>30.8730019983105</v>
      </c>
      <c r="H1080">
        <v>34.666409363855301</v>
      </c>
      <c r="I1080">
        <v>30.131253699675799</v>
      </c>
      <c r="J1080">
        <v>39.684858006449403</v>
      </c>
      <c r="N1080" s="292"/>
      <c r="O1080" s="292"/>
      <c r="P1080" s="292"/>
      <c r="Q1080" s="292"/>
      <c r="R1080" s="292"/>
    </row>
    <row r="1081" spans="1:18" x14ac:dyDescent="0.25">
      <c r="A1081" t="s">
        <v>1374</v>
      </c>
      <c r="B1081" t="s">
        <v>87</v>
      </c>
      <c r="C1081" t="s">
        <v>134</v>
      </c>
      <c r="D1081" t="s">
        <v>49</v>
      </c>
      <c r="E1081" t="s">
        <v>65</v>
      </c>
      <c r="F1081">
        <v>19.7297550924112</v>
      </c>
      <c r="G1081">
        <v>30.720540445961301</v>
      </c>
      <c r="H1081">
        <v>29.5098502812566</v>
      </c>
      <c r="I1081">
        <v>22.4168626384355</v>
      </c>
      <c r="J1081">
        <v>38.119513865222501</v>
      </c>
      <c r="N1081" s="292"/>
      <c r="O1081" s="292"/>
      <c r="P1081" s="292"/>
      <c r="Q1081" s="292"/>
      <c r="R1081" s="292"/>
    </row>
    <row r="1082" spans="1:18" x14ac:dyDescent="0.25">
      <c r="A1082" t="s">
        <v>1375</v>
      </c>
      <c r="B1082" t="s">
        <v>87</v>
      </c>
      <c r="C1082" t="s">
        <v>134</v>
      </c>
      <c r="D1082" t="s">
        <v>50</v>
      </c>
      <c r="E1082" t="s">
        <v>65</v>
      </c>
      <c r="F1082">
        <v>51.916911915047997</v>
      </c>
      <c r="G1082">
        <v>30.931338857947601</v>
      </c>
      <c r="H1082">
        <v>37.219074092489002</v>
      </c>
      <c r="I1082">
        <v>31.510092960146402</v>
      </c>
      <c r="J1082">
        <v>43.649871013233302</v>
      </c>
      <c r="N1082" s="292"/>
      <c r="O1082" s="292"/>
      <c r="P1082" s="292"/>
      <c r="Q1082" s="292"/>
      <c r="R1082" s="292"/>
    </row>
    <row r="1083" spans="1:18" x14ac:dyDescent="0.25">
      <c r="A1083" t="s">
        <v>1376</v>
      </c>
      <c r="B1083" t="s">
        <v>87</v>
      </c>
      <c r="C1083" t="s">
        <v>134</v>
      </c>
      <c r="D1083" t="s">
        <v>105</v>
      </c>
      <c r="E1083" t="s">
        <v>65</v>
      </c>
      <c r="F1083">
        <v>53.261111621863336</v>
      </c>
      <c r="G1083">
        <v>35.6570882807139</v>
      </c>
      <c r="H1083">
        <v>36.608251667506302</v>
      </c>
      <c r="I1083">
        <v>31.111103409769999</v>
      </c>
      <c r="J1083">
        <v>42.791024833158097</v>
      </c>
      <c r="N1083" s="292"/>
      <c r="O1083" s="292"/>
      <c r="P1083" s="292"/>
      <c r="Q1083" s="292"/>
      <c r="R1083" s="292"/>
    </row>
    <row r="1084" spans="1:18" x14ac:dyDescent="0.25">
      <c r="A1084" t="s">
        <v>1377</v>
      </c>
      <c r="B1084" t="s">
        <v>87</v>
      </c>
      <c r="C1084" t="s">
        <v>134</v>
      </c>
      <c r="D1084" t="s">
        <v>51</v>
      </c>
      <c r="E1084" t="s">
        <v>65</v>
      </c>
      <c r="F1084">
        <v>42.901555189664002</v>
      </c>
      <c r="G1084">
        <v>35.741070074115299</v>
      </c>
      <c r="H1084">
        <v>36.518015124507798</v>
      </c>
      <c r="I1084">
        <v>30.436243203339099</v>
      </c>
      <c r="J1084">
        <v>43.451350711934502</v>
      </c>
      <c r="N1084" s="292"/>
      <c r="O1084" s="292"/>
      <c r="P1084" s="292"/>
      <c r="Q1084" s="292"/>
      <c r="R1084" s="292"/>
    </row>
    <row r="1085" spans="1:18" x14ac:dyDescent="0.25">
      <c r="A1085" t="s">
        <v>1378</v>
      </c>
      <c r="B1085" t="s">
        <v>87</v>
      </c>
      <c r="C1085" t="s">
        <v>134</v>
      </c>
      <c r="D1085" t="s">
        <v>52</v>
      </c>
      <c r="E1085" t="s">
        <v>65</v>
      </c>
      <c r="F1085">
        <v>10.359556432199399</v>
      </c>
      <c r="G1085">
        <v>35.313459340739698</v>
      </c>
      <c r="H1085">
        <v>37.033307004558097</v>
      </c>
      <c r="I1085">
        <v>25.077016924884202</v>
      </c>
      <c r="J1085">
        <v>52.667824995774502</v>
      </c>
      <c r="N1085" s="292"/>
      <c r="O1085" s="292"/>
      <c r="P1085" s="292"/>
      <c r="Q1085" s="292"/>
      <c r="R1085" s="292"/>
    </row>
    <row r="1086" spans="1:18" x14ac:dyDescent="0.25">
      <c r="A1086" t="s">
        <v>1379</v>
      </c>
      <c r="B1086" t="s">
        <v>87</v>
      </c>
      <c r="C1086" t="s">
        <v>134</v>
      </c>
      <c r="D1086" t="s">
        <v>106</v>
      </c>
      <c r="E1086" t="s">
        <v>65</v>
      </c>
      <c r="F1086">
        <v>94.12317072450567</v>
      </c>
      <c r="G1086">
        <v>32.445152370052199</v>
      </c>
      <c r="H1086">
        <v>32.835441705178297</v>
      </c>
      <c r="I1086">
        <v>29.088643548756</v>
      </c>
      <c r="J1086">
        <v>36.928092504538697</v>
      </c>
      <c r="N1086" s="292"/>
      <c r="O1086" s="292"/>
      <c r="P1086" s="292"/>
      <c r="Q1086" s="292"/>
      <c r="R1086" s="292"/>
    </row>
    <row r="1087" spans="1:18" x14ac:dyDescent="0.25">
      <c r="A1087" t="s">
        <v>1380</v>
      </c>
      <c r="B1087" t="s">
        <v>87</v>
      </c>
      <c r="C1087" t="s">
        <v>134</v>
      </c>
      <c r="D1087" t="s">
        <v>53</v>
      </c>
      <c r="E1087" t="s">
        <v>65</v>
      </c>
      <c r="F1087">
        <v>26.219889010960632</v>
      </c>
      <c r="G1087">
        <v>29.3472273852211</v>
      </c>
      <c r="H1087">
        <v>31.099378965370001</v>
      </c>
      <c r="I1087">
        <v>24.563280325614901</v>
      </c>
      <c r="J1087">
        <v>38.830440830531003</v>
      </c>
      <c r="N1087" s="292"/>
      <c r="O1087" s="292"/>
      <c r="P1087" s="292"/>
      <c r="Q1087" s="292"/>
      <c r="R1087" s="292"/>
    </row>
    <row r="1088" spans="1:18" x14ac:dyDescent="0.25">
      <c r="A1088" t="s">
        <v>1381</v>
      </c>
      <c r="B1088" t="s">
        <v>87</v>
      </c>
      <c r="C1088" t="s">
        <v>134</v>
      </c>
      <c r="D1088" t="s">
        <v>54</v>
      </c>
      <c r="E1088" t="s">
        <v>65</v>
      </c>
      <c r="F1088">
        <v>17.036528814753932</v>
      </c>
      <c r="G1088">
        <v>47.6617364308538</v>
      </c>
      <c r="H1088">
        <v>48.141169515543297</v>
      </c>
      <c r="I1088">
        <v>35.732358533172899</v>
      </c>
      <c r="J1088">
        <v>63.429207881788798</v>
      </c>
      <c r="N1088" s="292"/>
      <c r="O1088" s="292"/>
      <c r="P1088" s="292"/>
      <c r="Q1088" s="292"/>
      <c r="R1088" s="292"/>
    </row>
    <row r="1089" spans="1:18" x14ac:dyDescent="0.25">
      <c r="A1089" t="s">
        <v>1382</v>
      </c>
      <c r="B1089" t="s">
        <v>87</v>
      </c>
      <c r="C1089" t="s">
        <v>134</v>
      </c>
      <c r="D1089" t="s">
        <v>55</v>
      </c>
      <c r="E1089" t="s">
        <v>65</v>
      </c>
      <c r="F1089">
        <v>16.117496756093932</v>
      </c>
      <c r="G1089">
        <v>34.505452271663302</v>
      </c>
      <c r="H1089">
        <v>34.281111257250998</v>
      </c>
      <c r="I1089">
        <v>25.231009788134401</v>
      </c>
      <c r="J1089">
        <v>45.497309700443402</v>
      </c>
      <c r="N1089" s="292"/>
      <c r="O1089" s="292"/>
      <c r="P1089" s="292"/>
      <c r="Q1089" s="292"/>
      <c r="R1089" s="292"/>
    </row>
    <row r="1090" spans="1:18" x14ac:dyDescent="0.25">
      <c r="A1090" t="s">
        <v>1383</v>
      </c>
      <c r="B1090" t="s">
        <v>87</v>
      </c>
      <c r="C1090" t="s">
        <v>134</v>
      </c>
      <c r="D1090" t="s">
        <v>56</v>
      </c>
      <c r="E1090" t="s">
        <v>65</v>
      </c>
      <c r="F1090">
        <v>12.676763312026635</v>
      </c>
      <c r="G1090">
        <v>27.758120035677202</v>
      </c>
      <c r="H1090">
        <v>24.492177389918901</v>
      </c>
      <c r="I1090">
        <v>17.259257115576698</v>
      </c>
      <c r="J1090">
        <v>33.707531754871098</v>
      </c>
      <c r="N1090" s="292"/>
      <c r="O1090" s="292"/>
      <c r="P1090" s="292"/>
      <c r="Q1090" s="292"/>
      <c r="R1090" s="292"/>
    </row>
    <row r="1091" spans="1:18" x14ac:dyDescent="0.25">
      <c r="A1091" t="s">
        <v>1384</v>
      </c>
      <c r="B1091" t="s">
        <v>87</v>
      </c>
      <c r="C1091" t="s">
        <v>134</v>
      </c>
      <c r="D1091" t="s">
        <v>57</v>
      </c>
      <c r="E1091" t="s">
        <v>65</v>
      </c>
      <c r="F1091">
        <v>22.072492830670701</v>
      </c>
      <c r="G1091">
        <v>30.389348404067999</v>
      </c>
      <c r="H1091">
        <v>32.407684170428602</v>
      </c>
      <c r="I1091">
        <v>25.002874517544399</v>
      </c>
      <c r="J1091">
        <v>41.300581142332902</v>
      </c>
      <c r="N1091" s="292"/>
      <c r="O1091" s="292"/>
      <c r="P1091" s="292"/>
      <c r="Q1091" s="292"/>
      <c r="R1091" s="292"/>
    </row>
    <row r="1092" spans="1:18" x14ac:dyDescent="0.25">
      <c r="A1092" t="s">
        <v>1385</v>
      </c>
      <c r="B1092" t="s">
        <v>87</v>
      </c>
      <c r="C1092" t="s">
        <v>135</v>
      </c>
      <c r="D1092" t="s">
        <v>5</v>
      </c>
      <c r="E1092" t="s">
        <v>65</v>
      </c>
      <c r="F1092">
        <v>531.4657233741267</v>
      </c>
      <c r="G1092">
        <v>34.397146441027601</v>
      </c>
      <c r="H1092">
        <v>33.524806563028498</v>
      </c>
      <c r="I1092">
        <v>31.885364853965999</v>
      </c>
      <c r="J1092">
        <v>35.226142609550898</v>
      </c>
      <c r="N1092" s="292"/>
      <c r="O1092" s="292"/>
      <c r="P1092" s="292"/>
      <c r="Q1092" s="292"/>
      <c r="R1092" s="292"/>
    </row>
    <row r="1093" spans="1:18" x14ac:dyDescent="0.25">
      <c r="A1093" t="s">
        <v>1386</v>
      </c>
      <c r="B1093" t="s">
        <v>87</v>
      </c>
      <c r="C1093" t="s">
        <v>135</v>
      </c>
      <c r="D1093" t="s">
        <v>122</v>
      </c>
      <c r="E1093" t="s">
        <v>65</v>
      </c>
      <c r="F1093">
        <v>87.051276011429664</v>
      </c>
      <c r="G1093">
        <v>28.463477368983199</v>
      </c>
      <c r="H1093">
        <v>26.343009057376001</v>
      </c>
      <c r="I1093">
        <v>23.220511587961699</v>
      </c>
      <c r="J1093">
        <v>29.765801397341999</v>
      </c>
      <c r="N1093" s="292"/>
      <c r="O1093" s="292"/>
      <c r="P1093" s="292"/>
      <c r="Q1093" s="292"/>
      <c r="R1093" s="292"/>
    </row>
    <row r="1094" spans="1:18" x14ac:dyDescent="0.25">
      <c r="A1094" t="s">
        <v>1387</v>
      </c>
      <c r="B1094" t="s">
        <v>87</v>
      </c>
      <c r="C1094" t="s">
        <v>135</v>
      </c>
      <c r="D1094" t="s">
        <v>123</v>
      </c>
      <c r="E1094" t="s">
        <v>65</v>
      </c>
      <c r="F1094">
        <v>101.49852730893834</v>
      </c>
      <c r="G1094">
        <v>32.499184245491897</v>
      </c>
      <c r="H1094">
        <v>30.0631503624084</v>
      </c>
      <c r="I1094">
        <v>26.7505196780624</v>
      </c>
      <c r="J1094">
        <v>33.669700584272903</v>
      </c>
      <c r="N1094" s="292"/>
      <c r="O1094" s="292"/>
      <c r="P1094" s="292"/>
      <c r="Q1094" s="292"/>
      <c r="R1094" s="292"/>
    </row>
    <row r="1095" spans="1:18" x14ac:dyDescent="0.25">
      <c r="A1095" t="s">
        <v>1388</v>
      </c>
      <c r="B1095" t="s">
        <v>87</v>
      </c>
      <c r="C1095" t="s">
        <v>135</v>
      </c>
      <c r="D1095" t="s">
        <v>124</v>
      </c>
      <c r="E1095" t="s">
        <v>65</v>
      </c>
      <c r="F1095">
        <v>110.57672542702868</v>
      </c>
      <c r="G1095">
        <v>35.042388906726899</v>
      </c>
      <c r="H1095">
        <v>32.437155663572099</v>
      </c>
      <c r="I1095">
        <v>29.001388134565399</v>
      </c>
      <c r="J1095">
        <v>36.164405197794899</v>
      </c>
      <c r="N1095" s="292"/>
      <c r="O1095" s="292"/>
      <c r="P1095" s="292"/>
      <c r="Q1095" s="292"/>
      <c r="R1095" s="292"/>
    </row>
    <row r="1096" spans="1:18" x14ac:dyDescent="0.25">
      <c r="A1096" t="s">
        <v>1389</v>
      </c>
      <c r="B1096" t="s">
        <v>87</v>
      </c>
      <c r="C1096" t="s">
        <v>135</v>
      </c>
      <c r="D1096" t="s">
        <v>125</v>
      </c>
      <c r="E1096" t="s">
        <v>65</v>
      </c>
      <c r="F1096">
        <v>118.10815579415667</v>
      </c>
      <c r="G1096">
        <v>38.062120587518002</v>
      </c>
      <c r="H1096">
        <v>38.224460051843501</v>
      </c>
      <c r="I1096">
        <v>34.310255421186703</v>
      </c>
      <c r="J1096">
        <v>42.459500408400601</v>
      </c>
      <c r="N1096" s="292"/>
      <c r="O1096" s="292"/>
      <c r="P1096" s="292"/>
      <c r="Q1096" s="292"/>
      <c r="R1096" s="292"/>
    </row>
    <row r="1097" spans="1:18" x14ac:dyDescent="0.25">
      <c r="A1097" t="s">
        <v>1390</v>
      </c>
      <c r="B1097" t="s">
        <v>87</v>
      </c>
      <c r="C1097" t="s">
        <v>135</v>
      </c>
      <c r="D1097" t="s">
        <v>126</v>
      </c>
      <c r="E1097" t="s">
        <v>65</v>
      </c>
      <c r="F1097">
        <v>114.23103883257068</v>
      </c>
      <c r="G1097">
        <v>37.939713337146799</v>
      </c>
      <c r="H1097">
        <v>42.260852575948398</v>
      </c>
      <c r="I1097">
        <v>37.870689726057499</v>
      </c>
      <c r="J1097">
        <v>47.017191190989799</v>
      </c>
      <c r="N1097" s="292"/>
      <c r="O1097" s="292"/>
      <c r="P1097" s="292"/>
      <c r="Q1097" s="292"/>
      <c r="R1097" s="292"/>
    </row>
    <row r="1098" spans="1:18" x14ac:dyDescent="0.25">
      <c r="A1098" t="s">
        <v>1391</v>
      </c>
      <c r="B1098" t="s">
        <v>87</v>
      </c>
      <c r="C1098" t="s">
        <v>135</v>
      </c>
      <c r="D1098" t="s">
        <v>6</v>
      </c>
      <c r="E1098" t="s">
        <v>65</v>
      </c>
      <c r="F1098">
        <v>138.83259050700801</v>
      </c>
      <c r="G1098">
        <v>39.815706450181203</v>
      </c>
      <c r="H1098">
        <v>36.699114717993197</v>
      </c>
      <c r="I1098">
        <v>33.220988824569403</v>
      </c>
      <c r="J1098">
        <v>40.439296570002298</v>
      </c>
      <c r="N1098" s="292"/>
      <c r="O1098" s="292"/>
      <c r="P1098" s="292"/>
      <c r="Q1098" s="292"/>
      <c r="R1098" s="292"/>
    </row>
    <row r="1099" spans="1:18" x14ac:dyDescent="0.25">
      <c r="A1099" t="s">
        <v>1392</v>
      </c>
      <c r="B1099" t="s">
        <v>87</v>
      </c>
      <c r="C1099" t="s">
        <v>135</v>
      </c>
      <c r="D1099" t="s">
        <v>37</v>
      </c>
      <c r="E1099" t="s">
        <v>65</v>
      </c>
      <c r="F1099">
        <v>13.749001835475701</v>
      </c>
      <c r="G1099">
        <v>38.610669025374499</v>
      </c>
      <c r="H1099">
        <v>32.601824940206903</v>
      </c>
      <c r="I1099">
        <v>23.274214303440999</v>
      </c>
      <c r="J1099">
        <v>44.370954140015797</v>
      </c>
      <c r="N1099" s="292"/>
      <c r="O1099" s="292"/>
      <c r="P1099" s="292"/>
      <c r="Q1099" s="292"/>
      <c r="R1099" s="292"/>
    </row>
    <row r="1100" spans="1:18" x14ac:dyDescent="0.25">
      <c r="A1100" t="s">
        <v>1393</v>
      </c>
      <c r="B1100" t="s">
        <v>87</v>
      </c>
      <c r="C1100" t="s">
        <v>135</v>
      </c>
      <c r="D1100" t="s">
        <v>38</v>
      </c>
      <c r="E1100" t="s">
        <v>65</v>
      </c>
      <c r="F1100">
        <v>25.456255712741566</v>
      </c>
      <c r="G1100">
        <v>41.373449019538398</v>
      </c>
      <c r="H1100">
        <v>38.604188784840197</v>
      </c>
      <c r="I1100">
        <v>30.304310045894599</v>
      </c>
      <c r="J1100">
        <v>48.446251779676999</v>
      </c>
      <c r="N1100" s="292"/>
      <c r="O1100" s="292"/>
      <c r="P1100" s="292"/>
      <c r="Q1100" s="292"/>
      <c r="R1100" s="292"/>
    </row>
    <row r="1101" spans="1:18" x14ac:dyDescent="0.25">
      <c r="A1101" t="s">
        <v>1394</v>
      </c>
      <c r="B1101" t="s">
        <v>87</v>
      </c>
      <c r="C1101" t="s">
        <v>135</v>
      </c>
      <c r="D1101" t="s">
        <v>39</v>
      </c>
      <c r="E1101" t="s">
        <v>65</v>
      </c>
      <c r="F1101">
        <v>26.180968350537199</v>
      </c>
      <c r="G1101">
        <v>44.232329433409902</v>
      </c>
      <c r="H1101">
        <v>36.858613298255698</v>
      </c>
      <c r="I1101">
        <v>28.921352579329501</v>
      </c>
      <c r="J1101">
        <v>46.2481849949436</v>
      </c>
      <c r="N1101" s="292"/>
      <c r="O1101" s="292"/>
      <c r="P1101" s="292"/>
      <c r="Q1101" s="292"/>
      <c r="R1101" s="292"/>
    </row>
    <row r="1102" spans="1:18" x14ac:dyDescent="0.25">
      <c r="A1102" t="s">
        <v>1395</v>
      </c>
      <c r="B1102" t="s">
        <v>87</v>
      </c>
      <c r="C1102" t="s">
        <v>135</v>
      </c>
      <c r="D1102" t="s">
        <v>40</v>
      </c>
      <c r="E1102" t="s">
        <v>65</v>
      </c>
      <c r="F1102">
        <v>19.681743640217565</v>
      </c>
      <c r="G1102">
        <v>40.569204024029297</v>
      </c>
      <c r="H1102">
        <v>34.879914191193102</v>
      </c>
      <c r="I1102">
        <v>26.428561963555701</v>
      </c>
      <c r="J1102">
        <v>45.140841604293797</v>
      </c>
      <c r="N1102" s="292"/>
      <c r="O1102" s="292"/>
      <c r="P1102" s="292"/>
      <c r="Q1102" s="292"/>
      <c r="R1102" s="292"/>
    </row>
    <row r="1103" spans="1:18" x14ac:dyDescent="0.25">
      <c r="A1103" t="s">
        <v>1396</v>
      </c>
      <c r="B1103" t="s">
        <v>87</v>
      </c>
      <c r="C1103" t="s">
        <v>135</v>
      </c>
      <c r="D1103" t="s">
        <v>41</v>
      </c>
      <c r="E1103" t="s">
        <v>65</v>
      </c>
      <c r="F1103">
        <v>25.303446507668067</v>
      </c>
      <c r="G1103">
        <v>32.920904973026801</v>
      </c>
      <c r="H1103">
        <v>33.4474798746323</v>
      </c>
      <c r="I1103">
        <v>26.306578760107399</v>
      </c>
      <c r="J1103">
        <v>41.9196028354338</v>
      </c>
      <c r="N1103" s="292"/>
      <c r="O1103" s="292"/>
      <c r="P1103" s="292"/>
      <c r="Q1103" s="292"/>
      <c r="R1103" s="292"/>
    </row>
    <row r="1104" spans="1:18" x14ac:dyDescent="0.25">
      <c r="A1104" t="s">
        <v>1397</v>
      </c>
      <c r="B1104" t="s">
        <v>87</v>
      </c>
      <c r="C1104" t="s">
        <v>135</v>
      </c>
      <c r="D1104" t="s">
        <v>42</v>
      </c>
      <c r="E1104" t="s">
        <v>65</v>
      </c>
      <c r="F1104">
        <v>28.461174460367801</v>
      </c>
      <c r="G1104">
        <v>42.488454436075102</v>
      </c>
      <c r="H1104">
        <v>43.1052673601083</v>
      </c>
      <c r="I1104">
        <v>34.380678976326102</v>
      </c>
      <c r="J1104">
        <v>53.355043492416797</v>
      </c>
      <c r="N1104" s="292"/>
      <c r="O1104" s="292"/>
      <c r="P1104" s="292"/>
      <c r="Q1104" s="292"/>
      <c r="R1104" s="292"/>
    </row>
    <row r="1105" spans="1:18" x14ac:dyDescent="0.25">
      <c r="A1105" t="s">
        <v>1398</v>
      </c>
      <c r="B1105" t="s">
        <v>87</v>
      </c>
      <c r="C1105" t="s">
        <v>135</v>
      </c>
      <c r="D1105" t="s">
        <v>102</v>
      </c>
      <c r="E1105" t="s">
        <v>65</v>
      </c>
      <c r="F1105">
        <v>19.760586455608934</v>
      </c>
      <c r="G1105">
        <v>29.4282605012916</v>
      </c>
      <c r="H1105">
        <v>25.070840215411199</v>
      </c>
      <c r="I1105">
        <v>18.9931561590363</v>
      </c>
      <c r="J1105">
        <v>32.446975550016198</v>
      </c>
      <c r="N1105" s="292"/>
      <c r="O1105" s="292"/>
      <c r="P1105" s="292"/>
      <c r="Q1105" s="292"/>
      <c r="R1105" s="292"/>
    </row>
    <row r="1106" spans="1:18" x14ac:dyDescent="0.25">
      <c r="A1106" t="s">
        <v>1399</v>
      </c>
      <c r="B1106" t="s">
        <v>87</v>
      </c>
      <c r="C1106" t="s">
        <v>135</v>
      </c>
      <c r="D1106" t="s">
        <v>103</v>
      </c>
      <c r="E1106" t="s">
        <v>65</v>
      </c>
      <c r="F1106">
        <v>71.526259130538662</v>
      </c>
      <c r="G1106">
        <v>36.981612046170603</v>
      </c>
      <c r="H1106">
        <v>32.974163360196002</v>
      </c>
      <c r="I1106">
        <v>28.658589751649</v>
      </c>
      <c r="J1106">
        <v>37.750038868570797</v>
      </c>
      <c r="N1106" s="292"/>
      <c r="O1106" s="292"/>
      <c r="P1106" s="292"/>
      <c r="Q1106" s="292"/>
      <c r="R1106" s="292"/>
    </row>
    <row r="1107" spans="1:18" x14ac:dyDescent="0.25">
      <c r="A1107" t="s">
        <v>1400</v>
      </c>
      <c r="B1107" t="s">
        <v>87</v>
      </c>
      <c r="C1107" t="s">
        <v>135</v>
      </c>
      <c r="D1107" t="s">
        <v>43</v>
      </c>
      <c r="E1107" t="s">
        <v>65</v>
      </c>
      <c r="F1107">
        <v>12.975885650177835</v>
      </c>
      <c r="G1107">
        <v>34.2212134629711</v>
      </c>
      <c r="H1107">
        <v>29.592384128151899</v>
      </c>
      <c r="I1107">
        <v>20.8843255805082</v>
      </c>
      <c r="J1107">
        <v>40.6557790813293</v>
      </c>
      <c r="N1107" s="292"/>
      <c r="O1107" s="292"/>
      <c r="P1107" s="292"/>
      <c r="Q1107" s="292"/>
      <c r="R1107" s="292"/>
    </row>
    <row r="1108" spans="1:18" x14ac:dyDescent="0.25">
      <c r="A1108" t="s">
        <v>1401</v>
      </c>
      <c r="B1108" t="s">
        <v>87</v>
      </c>
      <c r="C1108" t="s">
        <v>135</v>
      </c>
      <c r="D1108" t="s">
        <v>44</v>
      </c>
      <c r="E1108" t="s">
        <v>65</v>
      </c>
      <c r="F1108">
        <v>21.738938102245868</v>
      </c>
      <c r="G1108">
        <v>35.119069426682302</v>
      </c>
      <c r="H1108">
        <v>31.4018442513933</v>
      </c>
      <c r="I1108">
        <v>24.171635593537001</v>
      </c>
      <c r="J1108">
        <v>40.097310427400402</v>
      </c>
      <c r="N1108" s="292"/>
      <c r="O1108" s="292"/>
      <c r="P1108" s="292"/>
      <c r="Q1108" s="292"/>
      <c r="R1108" s="292"/>
    </row>
    <row r="1109" spans="1:18" x14ac:dyDescent="0.25">
      <c r="A1109" t="s">
        <v>1402</v>
      </c>
      <c r="B1109" t="s">
        <v>87</v>
      </c>
      <c r="C1109" t="s">
        <v>135</v>
      </c>
      <c r="D1109" t="s">
        <v>45</v>
      </c>
      <c r="E1109" t="s">
        <v>65</v>
      </c>
      <c r="F1109">
        <v>36.811435378115</v>
      </c>
      <c r="G1109">
        <v>39.331818294421502</v>
      </c>
      <c r="H1109">
        <v>35.354067013646002</v>
      </c>
      <c r="I1109">
        <v>28.992658739437399</v>
      </c>
      <c r="J1109">
        <v>42.682697082308302</v>
      </c>
      <c r="N1109" s="292"/>
      <c r="O1109" s="292"/>
      <c r="P1109" s="292"/>
      <c r="Q1109" s="292"/>
      <c r="R1109" s="292"/>
    </row>
    <row r="1110" spans="1:18" x14ac:dyDescent="0.25">
      <c r="A1110" t="s">
        <v>1403</v>
      </c>
      <c r="B1110" t="s">
        <v>87</v>
      </c>
      <c r="C1110" t="s">
        <v>135</v>
      </c>
      <c r="D1110" t="s">
        <v>18</v>
      </c>
      <c r="E1110" t="s">
        <v>65</v>
      </c>
      <c r="F1110">
        <v>85.730953470341333</v>
      </c>
      <c r="G1110">
        <v>32.917652441762101</v>
      </c>
      <c r="H1110">
        <v>32.028546898100601</v>
      </c>
      <c r="I1110">
        <v>28.203498670429301</v>
      </c>
      <c r="J1110">
        <v>36.224423213823897</v>
      </c>
      <c r="N1110" s="292"/>
      <c r="O1110" s="292"/>
      <c r="P1110" s="292"/>
      <c r="Q1110" s="292"/>
      <c r="R1110" s="292"/>
    </row>
    <row r="1111" spans="1:18" x14ac:dyDescent="0.25">
      <c r="A1111" t="s">
        <v>1404</v>
      </c>
      <c r="B1111" t="s">
        <v>87</v>
      </c>
      <c r="C1111" t="s">
        <v>135</v>
      </c>
      <c r="D1111" t="s">
        <v>46</v>
      </c>
      <c r="E1111" t="s">
        <v>65</v>
      </c>
      <c r="F1111">
        <v>36.946417332666002</v>
      </c>
      <c r="G1111">
        <v>30.963885093710299</v>
      </c>
      <c r="H1111">
        <v>30.0942362308082</v>
      </c>
      <c r="I1111">
        <v>24.702423750481199</v>
      </c>
      <c r="J1111">
        <v>36.304230337177302</v>
      </c>
      <c r="N1111" s="292"/>
      <c r="O1111" s="292"/>
      <c r="P1111" s="292"/>
      <c r="Q1111" s="292"/>
      <c r="R1111" s="292"/>
    </row>
    <row r="1112" spans="1:18" x14ac:dyDescent="0.25">
      <c r="A1112" t="s">
        <v>1405</v>
      </c>
      <c r="B1112" t="s">
        <v>87</v>
      </c>
      <c r="C1112" t="s">
        <v>135</v>
      </c>
      <c r="D1112" t="s">
        <v>47</v>
      </c>
      <c r="E1112" t="s">
        <v>65</v>
      </c>
      <c r="F1112">
        <v>22.294739644600568</v>
      </c>
      <c r="G1112">
        <v>31.2329994180614</v>
      </c>
      <c r="H1112">
        <v>29.777280899657999</v>
      </c>
      <c r="I1112">
        <v>23.001739463577898</v>
      </c>
      <c r="J1112">
        <v>37.906949303079202</v>
      </c>
      <c r="N1112" s="292"/>
      <c r="O1112" s="292"/>
      <c r="P1112" s="292"/>
      <c r="Q1112" s="292"/>
      <c r="R1112" s="292"/>
    </row>
    <row r="1113" spans="1:18" x14ac:dyDescent="0.25">
      <c r="A1113" t="s">
        <v>1406</v>
      </c>
      <c r="B1113" t="s">
        <v>87</v>
      </c>
      <c r="C1113" t="s">
        <v>135</v>
      </c>
      <c r="D1113" t="s">
        <v>48</v>
      </c>
      <c r="E1113" t="s">
        <v>65</v>
      </c>
      <c r="F1113">
        <v>26.489796493074802</v>
      </c>
      <c r="G1113">
        <v>37.984919426242399</v>
      </c>
      <c r="H1113">
        <v>37.7580711333135</v>
      </c>
      <c r="I1113">
        <v>29.867547084738199</v>
      </c>
      <c r="J1113">
        <v>47.083121537003898</v>
      </c>
      <c r="N1113" s="292"/>
      <c r="O1113" s="292"/>
      <c r="P1113" s="292"/>
      <c r="Q1113" s="292"/>
      <c r="R1113" s="292"/>
    </row>
    <row r="1114" spans="1:18" x14ac:dyDescent="0.25">
      <c r="A1114" t="s">
        <v>1407</v>
      </c>
      <c r="B1114" t="s">
        <v>87</v>
      </c>
      <c r="C1114" t="s">
        <v>135</v>
      </c>
      <c r="D1114" t="s">
        <v>104</v>
      </c>
      <c r="E1114" t="s">
        <v>65</v>
      </c>
      <c r="F1114">
        <v>68.081045150034001</v>
      </c>
      <c r="G1114">
        <v>29.022403839200098</v>
      </c>
      <c r="H1114">
        <v>32.446354717240098</v>
      </c>
      <c r="I1114">
        <v>28.0919751248083</v>
      </c>
      <c r="J1114">
        <v>37.2774571536143</v>
      </c>
      <c r="N1114" s="292"/>
      <c r="O1114" s="292"/>
      <c r="P1114" s="292"/>
      <c r="Q1114" s="292"/>
      <c r="R1114" s="292"/>
    </row>
    <row r="1115" spans="1:18" x14ac:dyDescent="0.25">
      <c r="A1115" t="s">
        <v>1408</v>
      </c>
      <c r="B1115" t="s">
        <v>87</v>
      </c>
      <c r="C1115" t="s">
        <v>135</v>
      </c>
      <c r="D1115" t="s">
        <v>49</v>
      </c>
      <c r="E1115" t="s">
        <v>65</v>
      </c>
      <c r="F1115">
        <v>20.3388072173118</v>
      </c>
      <c r="G1115">
        <v>31.4811353128101</v>
      </c>
      <c r="H1115">
        <v>30.100296707971701</v>
      </c>
      <c r="I1115">
        <v>22.967100657754202</v>
      </c>
      <c r="J1115">
        <v>38.733284468668103</v>
      </c>
      <c r="N1115" s="292"/>
      <c r="O1115" s="292"/>
      <c r="P1115" s="292"/>
      <c r="Q1115" s="292"/>
      <c r="R1115" s="292"/>
    </row>
    <row r="1116" spans="1:18" x14ac:dyDescent="0.25">
      <c r="A1116" t="s">
        <v>1409</v>
      </c>
      <c r="B1116" t="s">
        <v>87</v>
      </c>
      <c r="C1116" t="s">
        <v>135</v>
      </c>
      <c r="D1116" t="s">
        <v>50</v>
      </c>
      <c r="E1116" t="s">
        <v>65</v>
      </c>
      <c r="F1116">
        <v>47.742237932721999</v>
      </c>
      <c r="G1116">
        <v>28.087855013328699</v>
      </c>
      <c r="H1116">
        <v>33.6484344291271</v>
      </c>
      <c r="I1116">
        <v>28.266409124429899</v>
      </c>
      <c r="J1116">
        <v>39.742094546393503</v>
      </c>
      <c r="N1116" s="292"/>
      <c r="O1116" s="292"/>
      <c r="P1116" s="292"/>
      <c r="Q1116" s="292"/>
      <c r="R1116" s="292"/>
    </row>
    <row r="1117" spans="1:18" x14ac:dyDescent="0.25">
      <c r="A1117" t="s">
        <v>1410</v>
      </c>
      <c r="B1117" t="s">
        <v>87</v>
      </c>
      <c r="C1117" t="s">
        <v>135</v>
      </c>
      <c r="D1117" t="s">
        <v>105</v>
      </c>
      <c r="E1117" t="s">
        <v>65</v>
      </c>
      <c r="F1117">
        <v>52.60986962071533</v>
      </c>
      <c r="G1117">
        <v>35.186625540551901</v>
      </c>
      <c r="H1117">
        <v>36.281887773568798</v>
      </c>
      <c r="I1117">
        <v>30.801930818849002</v>
      </c>
      <c r="J1117">
        <v>42.449822297548103</v>
      </c>
      <c r="N1117" s="292"/>
      <c r="O1117" s="292"/>
      <c r="P1117" s="292"/>
      <c r="Q1117" s="292"/>
      <c r="R1117" s="292"/>
    </row>
    <row r="1118" spans="1:18" x14ac:dyDescent="0.25">
      <c r="A1118" t="s">
        <v>1411</v>
      </c>
      <c r="B1118" t="s">
        <v>87</v>
      </c>
      <c r="C1118" t="s">
        <v>135</v>
      </c>
      <c r="D1118" t="s">
        <v>51</v>
      </c>
      <c r="E1118" t="s">
        <v>65</v>
      </c>
      <c r="F1118">
        <v>42.837901223487002</v>
      </c>
      <c r="G1118">
        <v>35.712238312911801</v>
      </c>
      <c r="H1118">
        <v>36.806669928555003</v>
      </c>
      <c r="I1118">
        <v>30.675520967588</v>
      </c>
      <c r="J1118">
        <v>43.796980753467103</v>
      </c>
      <c r="N1118" s="292"/>
      <c r="O1118" s="292"/>
      <c r="P1118" s="292"/>
      <c r="Q1118" s="292"/>
      <c r="R1118" s="292"/>
    </row>
    <row r="1119" spans="1:18" x14ac:dyDescent="0.25">
      <c r="A1119" t="s">
        <v>1412</v>
      </c>
      <c r="B1119" t="s">
        <v>87</v>
      </c>
      <c r="C1119" t="s">
        <v>135</v>
      </c>
      <c r="D1119" t="s">
        <v>52</v>
      </c>
      <c r="E1119" t="s">
        <v>65</v>
      </c>
      <c r="F1119">
        <v>9.7719683972280329</v>
      </c>
      <c r="G1119">
        <v>33.0539797630923</v>
      </c>
      <c r="H1119">
        <v>34.192780799353301</v>
      </c>
      <c r="I1119">
        <v>22.845308740803102</v>
      </c>
      <c r="J1119">
        <v>49.150825509783203</v>
      </c>
      <c r="N1119" s="292"/>
      <c r="O1119" s="292"/>
      <c r="P1119" s="292"/>
      <c r="Q1119" s="292"/>
      <c r="R1119" s="292"/>
    </row>
    <row r="1120" spans="1:18" x14ac:dyDescent="0.25">
      <c r="A1120" t="s">
        <v>1413</v>
      </c>
      <c r="B1120" t="s">
        <v>87</v>
      </c>
      <c r="C1120" t="s">
        <v>135</v>
      </c>
      <c r="D1120" t="s">
        <v>106</v>
      </c>
      <c r="E1120" t="s">
        <v>65</v>
      </c>
      <c r="F1120">
        <v>94.924419039878671</v>
      </c>
      <c r="G1120">
        <v>32.586294519385497</v>
      </c>
      <c r="H1120">
        <v>32.802082933864597</v>
      </c>
      <c r="I1120">
        <v>29.074110316827799</v>
      </c>
      <c r="J1120">
        <v>36.872643521388397</v>
      </c>
      <c r="N1120" s="292"/>
      <c r="O1120" s="292"/>
      <c r="P1120" s="292"/>
      <c r="Q1120" s="292"/>
      <c r="R1120" s="292"/>
    </row>
    <row r="1121" spans="1:18" x14ac:dyDescent="0.25">
      <c r="A1121" t="s">
        <v>1414</v>
      </c>
      <c r="B1121" t="s">
        <v>87</v>
      </c>
      <c r="C1121" t="s">
        <v>135</v>
      </c>
      <c r="D1121" t="s">
        <v>53</v>
      </c>
      <c r="E1121" t="s">
        <v>65</v>
      </c>
      <c r="F1121">
        <v>26.197267823796803</v>
      </c>
      <c r="G1121">
        <v>29.1485594701495</v>
      </c>
      <c r="H1121">
        <v>30.524540981656799</v>
      </c>
      <c r="I1121">
        <v>24.110639879819399</v>
      </c>
      <c r="J1121">
        <v>38.111618492893001</v>
      </c>
      <c r="N1121" s="292"/>
      <c r="O1121" s="292"/>
      <c r="P1121" s="292"/>
      <c r="Q1121" s="292"/>
      <c r="R1121" s="292"/>
    </row>
    <row r="1122" spans="1:18" x14ac:dyDescent="0.25">
      <c r="A1122" t="s">
        <v>1415</v>
      </c>
      <c r="B1122" t="s">
        <v>87</v>
      </c>
      <c r="C1122" t="s">
        <v>135</v>
      </c>
      <c r="D1122" t="s">
        <v>54</v>
      </c>
      <c r="E1122" t="s">
        <v>65</v>
      </c>
      <c r="F1122">
        <v>16.852794944612967</v>
      </c>
      <c r="G1122">
        <v>47.186441709292801</v>
      </c>
      <c r="H1122">
        <v>47.890841860769001</v>
      </c>
      <c r="I1122">
        <v>35.483598869510999</v>
      </c>
      <c r="J1122">
        <v>63.194450805033497</v>
      </c>
      <c r="N1122" s="292"/>
      <c r="O1122" s="292"/>
      <c r="P1122" s="292"/>
      <c r="Q1122" s="292"/>
      <c r="R1122" s="292"/>
    </row>
    <row r="1123" spans="1:18" x14ac:dyDescent="0.25">
      <c r="A1123" t="s">
        <v>1416</v>
      </c>
      <c r="B1123" t="s">
        <v>87</v>
      </c>
      <c r="C1123" t="s">
        <v>135</v>
      </c>
      <c r="D1123" t="s">
        <v>55</v>
      </c>
      <c r="E1123" t="s">
        <v>65</v>
      </c>
      <c r="F1123">
        <v>15.799341962187698</v>
      </c>
      <c r="G1123">
        <v>33.784543915722701</v>
      </c>
      <c r="H1123">
        <v>33.306975195991001</v>
      </c>
      <c r="I1123">
        <v>24.431253238675701</v>
      </c>
      <c r="J1123">
        <v>44.330943513168499</v>
      </c>
      <c r="N1123" s="292"/>
      <c r="O1123" s="292"/>
      <c r="P1123" s="292"/>
      <c r="Q1123" s="292"/>
      <c r="R1123" s="292"/>
    </row>
    <row r="1124" spans="1:18" x14ac:dyDescent="0.25">
      <c r="A1124" t="s">
        <v>1417</v>
      </c>
      <c r="B1124" t="s">
        <v>87</v>
      </c>
      <c r="C1124" t="s">
        <v>135</v>
      </c>
      <c r="D1124" t="s">
        <v>56</v>
      </c>
      <c r="E1124" t="s">
        <v>65</v>
      </c>
      <c r="F1124">
        <v>14.160931367466233</v>
      </c>
      <c r="G1124">
        <v>30.846550033326899</v>
      </c>
      <c r="H1124">
        <v>26.774751074328002</v>
      </c>
      <c r="I1124">
        <v>19.245172869188799</v>
      </c>
      <c r="J1124">
        <v>36.242600626156502</v>
      </c>
      <c r="N1124" s="292"/>
      <c r="O1124" s="292"/>
      <c r="P1124" s="292"/>
      <c r="Q1124" s="292"/>
      <c r="R1124" s="292"/>
    </row>
    <row r="1125" spans="1:18" x14ac:dyDescent="0.25">
      <c r="A1125" t="s">
        <v>1418</v>
      </c>
      <c r="B1125" t="s">
        <v>87</v>
      </c>
      <c r="C1125" t="s">
        <v>135</v>
      </c>
      <c r="D1125" t="s">
        <v>57</v>
      </c>
      <c r="E1125" t="s">
        <v>65</v>
      </c>
      <c r="F1125">
        <v>21.9140829418149</v>
      </c>
      <c r="G1125">
        <v>30.003399489514599</v>
      </c>
      <c r="H1125">
        <v>32.163665423336099</v>
      </c>
      <c r="I1125">
        <v>24.787934503610501</v>
      </c>
      <c r="J1125">
        <v>41.0275408363933</v>
      </c>
      <c r="N1125" s="292"/>
      <c r="O1125" s="292"/>
      <c r="P1125" s="292"/>
      <c r="Q1125" s="292"/>
      <c r="R1125" s="292"/>
    </row>
    <row r="1126" spans="1:18" x14ac:dyDescent="0.25">
      <c r="A1126" t="s">
        <v>1419</v>
      </c>
      <c r="B1126" t="s">
        <v>87</v>
      </c>
      <c r="C1126" t="s">
        <v>136</v>
      </c>
      <c r="D1126" t="s">
        <v>5</v>
      </c>
      <c r="E1126" t="s">
        <v>65</v>
      </c>
      <c r="F1126">
        <v>536.79539208130336</v>
      </c>
      <c r="G1126">
        <v>34.617265192022003</v>
      </c>
      <c r="H1126">
        <v>33.524007461773301</v>
      </c>
      <c r="I1126">
        <v>31.892863622280299</v>
      </c>
      <c r="J1126">
        <v>35.216419593248098</v>
      </c>
      <c r="N1126" s="292"/>
      <c r="O1126" s="292"/>
      <c r="P1126" s="292"/>
      <c r="Q1126" s="292"/>
      <c r="R1126" s="292"/>
    </row>
    <row r="1127" spans="1:18" x14ac:dyDescent="0.25">
      <c r="A1127" t="s">
        <v>1420</v>
      </c>
      <c r="B1127" t="s">
        <v>87</v>
      </c>
      <c r="C1127" t="s">
        <v>136</v>
      </c>
      <c r="D1127" t="s">
        <v>122</v>
      </c>
      <c r="E1127" t="s">
        <v>65</v>
      </c>
      <c r="F1127">
        <v>86.169234011602327</v>
      </c>
      <c r="G1127">
        <v>28.0923119593403</v>
      </c>
      <c r="H1127">
        <v>25.641875169088301</v>
      </c>
      <c r="I1127">
        <v>22.585400532898301</v>
      </c>
      <c r="J1127">
        <v>28.993873266724702</v>
      </c>
      <c r="N1127" s="292"/>
      <c r="O1127" s="292"/>
      <c r="P1127" s="292"/>
      <c r="Q1127" s="292"/>
      <c r="R1127" s="292"/>
    </row>
    <row r="1128" spans="1:18" x14ac:dyDescent="0.25">
      <c r="A1128" t="s">
        <v>1421</v>
      </c>
      <c r="B1128" t="s">
        <v>87</v>
      </c>
      <c r="C1128" t="s">
        <v>136</v>
      </c>
      <c r="D1128" t="s">
        <v>123</v>
      </c>
      <c r="E1128" t="s">
        <v>65</v>
      </c>
      <c r="F1128">
        <v>100.88373527317266</v>
      </c>
      <c r="G1128">
        <v>32.214586270086102</v>
      </c>
      <c r="H1128">
        <v>29.4789646729146</v>
      </c>
      <c r="I1128">
        <v>26.218446632383198</v>
      </c>
      <c r="J1128">
        <v>33.029700582876202</v>
      </c>
      <c r="N1128" s="292"/>
      <c r="O1128" s="292"/>
      <c r="P1128" s="292"/>
      <c r="Q1128" s="292"/>
      <c r="R1128" s="292"/>
    </row>
    <row r="1129" spans="1:18" x14ac:dyDescent="0.25">
      <c r="A1129" t="s">
        <v>1422</v>
      </c>
      <c r="B1129" t="s">
        <v>87</v>
      </c>
      <c r="C1129" t="s">
        <v>136</v>
      </c>
      <c r="D1129" t="s">
        <v>124</v>
      </c>
      <c r="E1129" t="s">
        <v>65</v>
      </c>
      <c r="F1129">
        <v>111.15652281982899</v>
      </c>
      <c r="G1129">
        <v>35.095373245674999</v>
      </c>
      <c r="H1129">
        <v>32.051481170497198</v>
      </c>
      <c r="I1129">
        <v>28.6653599862181</v>
      </c>
      <c r="J1129">
        <v>35.724088238370697</v>
      </c>
      <c r="N1129" s="292"/>
      <c r="O1129" s="292"/>
      <c r="P1129" s="292"/>
      <c r="Q1129" s="292"/>
      <c r="R1129" s="292"/>
    </row>
    <row r="1130" spans="1:18" x14ac:dyDescent="0.25">
      <c r="A1130" t="s">
        <v>1423</v>
      </c>
      <c r="B1130" t="s">
        <v>87</v>
      </c>
      <c r="C1130" t="s">
        <v>136</v>
      </c>
      <c r="D1130" t="s">
        <v>125</v>
      </c>
      <c r="E1130" t="s">
        <v>65</v>
      </c>
      <c r="F1130">
        <v>118.20003358028566</v>
      </c>
      <c r="G1130">
        <v>37.911763841730398</v>
      </c>
      <c r="H1130">
        <v>37.9992011869724</v>
      </c>
      <c r="I1130">
        <v>34.111493532237901</v>
      </c>
      <c r="J1130">
        <v>42.205443362109499</v>
      </c>
      <c r="N1130" s="292"/>
      <c r="O1130" s="292"/>
      <c r="P1130" s="292"/>
      <c r="Q1130" s="292"/>
      <c r="R1130" s="292"/>
    </row>
    <row r="1131" spans="1:18" x14ac:dyDescent="0.25">
      <c r="A1131" t="s">
        <v>1424</v>
      </c>
      <c r="B1131" t="s">
        <v>87</v>
      </c>
      <c r="C1131" t="s">
        <v>136</v>
      </c>
      <c r="D1131" t="s">
        <v>126</v>
      </c>
      <c r="E1131" t="s">
        <v>65</v>
      </c>
      <c r="F1131">
        <v>120.38586639641368</v>
      </c>
      <c r="G1131">
        <v>39.829019397337902</v>
      </c>
      <c r="H1131">
        <v>44.4468200295522</v>
      </c>
      <c r="I1131">
        <v>39.948734551039301</v>
      </c>
      <c r="J1131">
        <v>49.309942859605101</v>
      </c>
      <c r="N1131" s="292"/>
      <c r="O1131" s="292"/>
      <c r="P1131" s="292"/>
      <c r="Q1131" s="292"/>
      <c r="R1131" s="292"/>
    </row>
    <row r="1132" spans="1:18" x14ac:dyDescent="0.25">
      <c r="A1132" t="s">
        <v>1425</v>
      </c>
      <c r="B1132" t="s">
        <v>87</v>
      </c>
      <c r="C1132" t="s">
        <v>136</v>
      </c>
      <c r="D1132" t="s">
        <v>6</v>
      </c>
      <c r="E1132" t="s">
        <v>65</v>
      </c>
      <c r="F1132">
        <v>137.996718277306</v>
      </c>
      <c r="G1132">
        <v>39.516828921653399</v>
      </c>
      <c r="H1132">
        <v>36.158967056984601</v>
      </c>
      <c r="I1132">
        <v>32.719269759915697</v>
      </c>
      <c r="J1132">
        <v>39.858640566065802</v>
      </c>
      <c r="N1132" s="292"/>
      <c r="O1132" s="292"/>
      <c r="P1132" s="292"/>
      <c r="Q1132" s="292"/>
      <c r="R1132" s="292"/>
    </row>
    <row r="1133" spans="1:18" x14ac:dyDescent="0.25">
      <c r="A1133" t="s">
        <v>1426</v>
      </c>
      <c r="B1133" t="s">
        <v>87</v>
      </c>
      <c r="C1133" t="s">
        <v>136</v>
      </c>
      <c r="D1133" t="s">
        <v>37</v>
      </c>
      <c r="E1133" t="s">
        <v>65</v>
      </c>
      <c r="F1133">
        <v>13.989212333524399</v>
      </c>
      <c r="G1133">
        <v>39.2896541721963</v>
      </c>
      <c r="H1133">
        <v>32.424972686680498</v>
      </c>
      <c r="I1133">
        <v>23.192299204252102</v>
      </c>
      <c r="J1133">
        <v>44.050765706635502</v>
      </c>
      <c r="N1133" s="292"/>
      <c r="O1133" s="292"/>
      <c r="P1133" s="292"/>
      <c r="Q1133" s="292"/>
      <c r="R1133" s="292"/>
    </row>
    <row r="1134" spans="1:18" x14ac:dyDescent="0.25">
      <c r="A1134" t="s">
        <v>1427</v>
      </c>
      <c r="B1134" t="s">
        <v>87</v>
      </c>
      <c r="C1134" t="s">
        <v>136</v>
      </c>
      <c r="D1134" t="s">
        <v>38</v>
      </c>
      <c r="E1134" t="s">
        <v>65</v>
      </c>
      <c r="F1134">
        <v>23.971940058501733</v>
      </c>
      <c r="G1134">
        <v>38.879510937122703</v>
      </c>
      <c r="H1134">
        <v>35.9388592933106</v>
      </c>
      <c r="I1134">
        <v>27.980477510652499</v>
      </c>
      <c r="J1134">
        <v>45.425526243824002</v>
      </c>
      <c r="N1134" s="292"/>
      <c r="O1134" s="292"/>
      <c r="P1134" s="292"/>
      <c r="Q1134" s="292"/>
      <c r="R1134" s="292"/>
    </row>
    <row r="1135" spans="1:18" x14ac:dyDescent="0.25">
      <c r="A1135" t="s">
        <v>1428</v>
      </c>
      <c r="B1135" t="s">
        <v>87</v>
      </c>
      <c r="C1135" t="s">
        <v>136</v>
      </c>
      <c r="D1135" t="s">
        <v>39</v>
      </c>
      <c r="E1135" t="s">
        <v>65</v>
      </c>
      <c r="F1135">
        <v>25.834099755141366</v>
      </c>
      <c r="G1135">
        <v>43.573665007406802</v>
      </c>
      <c r="H1135">
        <v>35.388612346441199</v>
      </c>
      <c r="I1135">
        <v>27.7107833581106</v>
      </c>
      <c r="J1135">
        <v>44.481577120343502</v>
      </c>
      <c r="N1135" s="292"/>
      <c r="O1135" s="292"/>
      <c r="P1135" s="292"/>
      <c r="Q1135" s="292"/>
      <c r="R1135" s="292"/>
    </row>
    <row r="1136" spans="1:18" x14ac:dyDescent="0.25">
      <c r="A1136" t="s">
        <v>1429</v>
      </c>
      <c r="B1136" t="s">
        <v>87</v>
      </c>
      <c r="C1136" t="s">
        <v>136</v>
      </c>
      <c r="D1136" t="s">
        <v>40</v>
      </c>
      <c r="E1136" t="s">
        <v>65</v>
      </c>
      <c r="F1136">
        <v>21.122315396288901</v>
      </c>
      <c r="G1136">
        <v>43.730294670172398</v>
      </c>
      <c r="H1136">
        <v>38.214551636357101</v>
      </c>
      <c r="I1136">
        <v>29.2627309210696</v>
      </c>
      <c r="J1136">
        <v>49.009590113910299</v>
      </c>
      <c r="N1136" s="292"/>
      <c r="O1136" s="292"/>
      <c r="P1136" s="292"/>
      <c r="Q1136" s="292"/>
      <c r="R1136" s="292"/>
    </row>
    <row r="1137" spans="1:18" x14ac:dyDescent="0.25">
      <c r="A1137" t="s">
        <v>1430</v>
      </c>
      <c r="B1137" t="s">
        <v>87</v>
      </c>
      <c r="C1137" t="s">
        <v>136</v>
      </c>
      <c r="D1137" t="s">
        <v>41</v>
      </c>
      <c r="E1137" t="s">
        <v>65</v>
      </c>
      <c r="F1137">
        <v>26.642263211045034</v>
      </c>
      <c r="G1137">
        <v>34.582077704907</v>
      </c>
      <c r="H1137">
        <v>34.993751466443101</v>
      </c>
      <c r="I1137">
        <v>27.704963213652899</v>
      </c>
      <c r="J1137">
        <v>43.603515688979499</v>
      </c>
      <c r="N1137" s="292"/>
      <c r="O1137" s="292"/>
      <c r="P1137" s="292"/>
      <c r="Q1137" s="292"/>
      <c r="R1137" s="292"/>
    </row>
    <row r="1138" spans="1:18" x14ac:dyDescent="0.25">
      <c r="A1138" t="s">
        <v>1431</v>
      </c>
      <c r="B1138" t="s">
        <v>87</v>
      </c>
      <c r="C1138" t="s">
        <v>136</v>
      </c>
      <c r="D1138" t="s">
        <v>42</v>
      </c>
      <c r="E1138" t="s">
        <v>65</v>
      </c>
      <c r="F1138">
        <v>26.436887522804437</v>
      </c>
      <c r="G1138">
        <v>39.272036210789402</v>
      </c>
      <c r="H1138">
        <v>39.615308187571799</v>
      </c>
      <c r="I1138">
        <v>31.316556407059</v>
      </c>
      <c r="J1138">
        <v>49.4244544695595</v>
      </c>
      <c r="N1138" s="292"/>
      <c r="O1138" s="292"/>
      <c r="P1138" s="292"/>
      <c r="Q1138" s="292"/>
      <c r="R1138" s="292"/>
    </row>
    <row r="1139" spans="1:18" x14ac:dyDescent="0.25">
      <c r="A1139" t="s">
        <v>1432</v>
      </c>
      <c r="B1139" t="s">
        <v>87</v>
      </c>
      <c r="C1139" t="s">
        <v>136</v>
      </c>
      <c r="D1139" t="s">
        <v>102</v>
      </c>
      <c r="E1139" t="s">
        <v>65</v>
      </c>
      <c r="F1139">
        <v>20.559190403485498</v>
      </c>
      <c r="G1139">
        <v>30.550995230160101</v>
      </c>
      <c r="H1139">
        <v>25.956823205817301</v>
      </c>
      <c r="I1139">
        <v>19.759852133535301</v>
      </c>
      <c r="J1139">
        <v>33.448989464304901</v>
      </c>
      <c r="N1139" s="292"/>
      <c r="O1139" s="292"/>
      <c r="P1139" s="292"/>
      <c r="Q1139" s="292"/>
      <c r="R1139" s="292"/>
    </row>
    <row r="1140" spans="1:18" x14ac:dyDescent="0.25">
      <c r="A1140" t="s">
        <v>1433</v>
      </c>
      <c r="B1140" t="s">
        <v>87</v>
      </c>
      <c r="C1140" t="s">
        <v>136</v>
      </c>
      <c r="D1140" t="s">
        <v>103</v>
      </c>
      <c r="E1140" t="s">
        <v>65</v>
      </c>
      <c r="F1140">
        <v>71.942789705317992</v>
      </c>
      <c r="G1140">
        <v>37.120522493998301</v>
      </c>
      <c r="H1140">
        <v>32.959058016736201</v>
      </c>
      <c r="I1140">
        <v>28.651128597769901</v>
      </c>
      <c r="J1140">
        <v>37.725066570750897</v>
      </c>
      <c r="N1140" s="292"/>
      <c r="O1140" s="292"/>
      <c r="P1140" s="292"/>
      <c r="Q1140" s="292"/>
      <c r="R1140" s="292"/>
    </row>
    <row r="1141" spans="1:18" x14ac:dyDescent="0.25">
      <c r="A1141" t="s">
        <v>1434</v>
      </c>
      <c r="B1141" t="s">
        <v>87</v>
      </c>
      <c r="C1141" t="s">
        <v>136</v>
      </c>
      <c r="D1141" t="s">
        <v>43</v>
      </c>
      <c r="E1141" t="s">
        <v>65</v>
      </c>
      <c r="F1141">
        <v>13.4894161484468</v>
      </c>
      <c r="G1141">
        <v>35.650447033264903</v>
      </c>
      <c r="H1141">
        <v>31.010778894373502</v>
      </c>
      <c r="I1141">
        <v>22.023574033636201</v>
      </c>
      <c r="J1141">
        <v>42.375915679873899</v>
      </c>
      <c r="N1141" s="292"/>
      <c r="O1141" s="292"/>
      <c r="P1141" s="292"/>
      <c r="Q1141" s="292"/>
      <c r="R1141" s="292"/>
    </row>
    <row r="1142" spans="1:18" x14ac:dyDescent="0.25">
      <c r="A1142" t="s">
        <v>1435</v>
      </c>
      <c r="B1142" t="s">
        <v>87</v>
      </c>
      <c r="C1142" t="s">
        <v>136</v>
      </c>
      <c r="D1142" t="s">
        <v>44</v>
      </c>
      <c r="E1142" t="s">
        <v>65</v>
      </c>
      <c r="F1142">
        <v>21.851296061306002</v>
      </c>
      <c r="G1142">
        <v>35.112260540508203</v>
      </c>
      <c r="H1142">
        <v>31.199917914241301</v>
      </c>
      <c r="I1142">
        <v>24.002379711308201</v>
      </c>
      <c r="J1142">
        <v>39.851948856997602</v>
      </c>
      <c r="N1142" s="292"/>
      <c r="O1142" s="292"/>
      <c r="P1142" s="292"/>
      <c r="Q1142" s="292"/>
      <c r="R1142" s="292"/>
    </row>
    <row r="1143" spans="1:18" x14ac:dyDescent="0.25">
      <c r="A1143" t="s">
        <v>1436</v>
      </c>
      <c r="B1143" t="s">
        <v>87</v>
      </c>
      <c r="C1143" t="s">
        <v>136</v>
      </c>
      <c r="D1143" t="s">
        <v>45</v>
      </c>
      <c r="E1143" t="s">
        <v>65</v>
      </c>
      <c r="F1143">
        <v>36.602077495565332</v>
      </c>
      <c r="G1143">
        <v>39.047214038666702</v>
      </c>
      <c r="H1143">
        <v>35.113188132911901</v>
      </c>
      <c r="I1143">
        <v>28.775460511098</v>
      </c>
      <c r="J1143">
        <v>42.417508210667698</v>
      </c>
      <c r="N1143" s="292"/>
      <c r="O1143" s="292"/>
      <c r="P1143" s="292"/>
      <c r="Q1143" s="292"/>
      <c r="R1143" s="292"/>
    </row>
    <row r="1144" spans="1:18" x14ac:dyDescent="0.25">
      <c r="A1144" t="s">
        <v>1437</v>
      </c>
      <c r="B1144" t="s">
        <v>87</v>
      </c>
      <c r="C1144" t="s">
        <v>136</v>
      </c>
      <c r="D1144" t="s">
        <v>18</v>
      </c>
      <c r="E1144" t="s">
        <v>65</v>
      </c>
      <c r="F1144">
        <v>86.104795136518661</v>
      </c>
      <c r="G1144">
        <v>32.945616029522597</v>
      </c>
      <c r="H1144">
        <v>31.815000023312301</v>
      </c>
      <c r="I1144">
        <v>28.0242743114269</v>
      </c>
      <c r="J1144">
        <v>35.972386438100799</v>
      </c>
      <c r="N1144" s="292"/>
      <c r="O1144" s="292"/>
      <c r="P1144" s="292"/>
      <c r="Q1144" s="292"/>
      <c r="R1144" s="292"/>
    </row>
    <row r="1145" spans="1:18" x14ac:dyDescent="0.25">
      <c r="A1145" t="s">
        <v>1438</v>
      </c>
      <c r="B1145" t="s">
        <v>87</v>
      </c>
      <c r="C1145" t="s">
        <v>136</v>
      </c>
      <c r="D1145" t="s">
        <v>46</v>
      </c>
      <c r="E1145" t="s">
        <v>65</v>
      </c>
      <c r="F1145">
        <v>35.175832166748329</v>
      </c>
      <c r="G1145">
        <v>29.343759888841198</v>
      </c>
      <c r="H1145">
        <v>28.3141959468661</v>
      </c>
      <c r="I1145">
        <v>23.1222328955701</v>
      </c>
      <c r="J1145">
        <v>34.315192711878503</v>
      </c>
      <c r="N1145" s="292"/>
      <c r="O1145" s="292"/>
      <c r="P1145" s="292"/>
      <c r="Q1145" s="292"/>
      <c r="R1145" s="292"/>
    </row>
    <row r="1146" spans="1:18" x14ac:dyDescent="0.25">
      <c r="A1146" t="s">
        <v>1439</v>
      </c>
      <c r="B1146" t="s">
        <v>87</v>
      </c>
      <c r="C1146" t="s">
        <v>136</v>
      </c>
      <c r="D1146" t="s">
        <v>47</v>
      </c>
      <c r="E1146" t="s">
        <v>65</v>
      </c>
      <c r="F1146">
        <v>24.848965292215368</v>
      </c>
      <c r="G1146">
        <v>34.7943504675128</v>
      </c>
      <c r="H1146">
        <v>32.762115035591997</v>
      </c>
      <c r="I1146">
        <v>25.6783414927237</v>
      </c>
      <c r="J1146">
        <v>41.179648981897003</v>
      </c>
      <c r="N1146" s="292"/>
      <c r="O1146" s="292"/>
      <c r="P1146" s="292"/>
      <c r="Q1146" s="292"/>
      <c r="R1146" s="292"/>
    </row>
    <row r="1147" spans="1:18" x14ac:dyDescent="0.25">
      <c r="A1147" t="s">
        <v>1440</v>
      </c>
      <c r="B1147" t="s">
        <v>87</v>
      </c>
      <c r="C1147" t="s">
        <v>136</v>
      </c>
      <c r="D1147" t="s">
        <v>48</v>
      </c>
      <c r="E1147" t="s">
        <v>65</v>
      </c>
      <c r="F1147">
        <v>26.0799976775549</v>
      </c>
      <c r="G1147">
        <v>37.223815361802203</v>
      </c>
      <c r="H1147">
        <v>36.712700354036897</v>
      </c>
      <c r="I1147">
        <v>28.9911068552288</v>
      </c>
      <c r="J1147">
        <v>45.850134343932098</v>
      </c>
      <c r="N1147" s="292"/>
      <c r="O1147" s="292"/>
      <c r="P1147" s="292"/>
      <c r="Q1147" s="292"/>
      <c r="R1147" s="292"/>
    </row>
    <row r="1148" spans="1:18" x14ac:dyDescent="0.25">
      <c r="A1148" t="s">
        <v>1441</v>
      </c>
      <c r="B1148" t="s">
        <v>87</v>
      </c>
      <c r="C1148" t="s">
        <v>136</v>
      </c>
      <c r="D1148" t="s">
        <v>104</v>
      </c>
      <c r="E1148" t="s">
        <v>65</v>
      </c>
      <c r="F1148">
        <v>68.237125808839664</v>
      </c>
      <c r="G1148">
        <v>28.807837973926599</v>
      </c>
      <c r="H1148">
        <v>32.046895041775997</v>
      </c>
      <c r="I1148">
        <v>27.752195952248002</v>
      </c>
      <c r="J1148">
        <v>36.811213775953497</v>
      </c>
      <c r="N1148" s="292"/>
      <c r="O1148" s="292"/>
      <c r="P1148" s="292"/>
      <c r="Q1148" s="292"/>
      <c r="R1148" s="292"/>
    </row>
    <row r="1149" spans="1:18" x14ac:dyDescent="0.25">
      <c r="A1149" t="s">
        <v>1442</v>
      </c>
      <c r="B1149" t="s">
        <v>87</v>
      </c>
      <c r="C1149" t="s">
        <v>136</v>
      </c>
      <c r="D1149" t="s">
        <v>49</v>
      </c>
      <c r="E1149" t="s">
        <v>65</v>
      </c>
      <c r="F1149">
        <v>20.179971457483365</v>
      </c>
      <c r="G1149">
        <v>31.1336033429587</v>
      </c>
      <c r="H1149">
        <v>29.5382192697733</v>
      </c>
      <c r="I1149">
        <v>22.509678848972602</v>
      </c>
      <c r="J1149">
        <v>38.050977705772603</v>
      </c>
      <c r="N1149" s="292"/>
      <c r="O1149" s="292"/>
      <c r="P1149" s="292"/>
      <c r="Q1149" s="292"/>
      <c r="R1149" s="292"/>
    </row>
    <row r="1150" spans="1:18" x14ac:dyDescent="0.25">
      <c r="A1150" t="s">
        <v>1443</v>
      </c>
      <c r="B1150" t="s">
        <v>87</v>
      </c>
      <c r="C1150" t="s">
        <v>136</v>
      </c>
      <c r="D1150" t="s">
        <v>50</v>
      </c>
      <c r="E1150" t="s">
        <v>65</v>
      </c>
      <c r="F1150">
        <v>48.057154351356331</v>
      </c>
      <c r="G1150">
        <v>27.9316533026843</v>
      </c>
      <c r="H1150">
        <v>33.612755142147797</v>
      </c>
      <c r="I1150">
        <v>28.259961175091199</v>
      </c>
      <c r="J1150">
        <v>39.670834877367398</v>
      </c>
      <c r="N1150" s="292"/>
      <c r="O1150" s="292"/>
      <c r="P1150" s="292"/>
      <c r="Q1150" s="292"/>
      <c r="R1150" s="292"/>
    </row>
    <row r="1151" spans="1:18" x14ac:dyDescent="0.25">
      <c r="A1151" t="s">
        <v>1444</v>
      </c>
      <c r="B1151" t="s">
        <v>87</v>
      </c>
      <c r="C1151" t="s">
        <v>136</v>
      </c>
      <c r="D1151" t="s">
        <v>105</v>
      </c>
      <c r="E1151" t="s">
        <v>65</v>
      </c>
      <c r="F1151">
        <v>57.221926846826996</v>
      </c>
      <c r="G1151">
        <v>38.227294103869099</v>
      </c>
      <c r="H1151">
        <v>39.493749917509497</v>
      </c>
      <c r="I1151">
        <v>33.772073465037103</v>
      </c>
      <c r="J1151">
        <v>45.902319022643702</v>
      </c>
      <c r="N1151" s="292"/>
      <c r="O1151" s="292"/>
      <c r="P1151" s="292"/>
      <c r="Q1151" s="292"/>
      <c r="R1151" s="292"/>
    </row>
    <row r="1152" spans="1:18" x14ac:dyDescent="0.25">
      <c r="A1152" t="s">
        <v>1445</v>
      </c>
      <c r="B1152" t="s">
        <v>87</v>
      </c>
      <c r="C1152" t="s">
        <v>136</v>
      </c>
      <c r="D1152" t="s">
        <v>51</v>
      </c>
      <c r="E1152" t="s">
        <v>65</v>
      </c>
      <c r="F1152">
        <v>46.543447669397665</v>
      </c>
      <c r="G1152">
        <v>38.808305565166997</v>
      </c>
      <c r="H1152">
        <v>40.057313740168098</v>
      </c>
      <c r="I1152">
        <v>33.651993132244698</v>
      </c>
      <c r="J1152">
        <v>47.321175935175198</v>
      </c>
      <c r="N1152" s="292"/>
      <c r="O1152" s="292"/>
      <c r="P1152" s="292"/>
      <c r="Q1152" s="292"/>
      <c r="R1152" s="292"/>
    </row>
    <row r="1153" spans="1:18" x14ac:dyDescent="0.25">
      <c r="A1153" t="s">
        <v>1446</v>
      </c>
      <c r="B1153" t="s">
        <v>87</v>
      </c>
      <c r="C1153" t="s">
        <v>136</v>
      </c>
      <c r="D1153" t="s">
        <v>52</v>
      </c>
      <c r="E1153" t="s">
        <v>65</v>
      </c>
      <c r="F1153">
        <v>10.678479177429367</v>
      </c>
      <c r="G1153">
        <v>35.885603983699198</v>
      </c>
      <c r="H1153">
        <v>37.223166908843098</v>
      </c>
      <c r="I1153">
        <v>25.369744945121401</v>
      </c>
      <c r="J1153">
        <v>52.660106271780002</v>
      </c>
      <c r="N1153" s="292"/>
      <c r="O1153" s="292"/>
      <c r="P1153" s="292"/>
      <c r="Q1153" s="292"/>
      <c r="R1153" s="292"/>
    </row>
    <row r="1154" spans="1:18" x14ac:dyDescent="0.25">
      <c r="A1154" t="s">
        <v>1447</v>
      </c>
      <c r="B1154" t="s">
        <v>87</v>
      </c>
      <c r="C1154" t="s">
        <v>136</v>
      </c>
      <c r="D1154" t="s">
        <v>106</v>
      </c>
      <c r="E1154" t="s">
        <v>65</v>
      </c>
      <c r="F1154">
        <v>94.732845903008339</v>
      </c>
      <c r="G1154">
        <v>32.394865775939103</v>
      </c>
      <c r="H1154">
        <v>32.416976555314299</v>
      </c>
      <c r="I1154">
        <v>28.732406566822299</v>
      </c>
      <c r="J1154">
        <v>36.440504997526702</v>
      </c>
      <c r="N1154" s="292"/>
      <c r="O1154" s="292"/>
      <c r="P1154" s="292"/>
      <c r="Q1154" s="292"/>
      <c r="R1154" s="292"/>
    </row>
    <row r="1155" spans="1:18" x14ac:dyDescent="0.25">
      <c r="A1155" t="s">
        <v>1448</v>
      </c>
      <c r="B1155" t="s">
        <v>87</v>
      </c>
      <c r="C1155" t="s">
        <v>136</v>
      </c>
      <c r="D1155" t="s">
        <v>53</v>
      </c>
      <c r="E1155" t="s">
        <v>65</v>
      </c>
      <c r="F1155">
        <v>28.333091196215502</v>
      </c>
      <c r="G1155">
        <v>31.3589126807844</v>
      </c>
      <c r="H1155">
        <v>32.648394232118797</v>
      </c>
      <c r="I1155">
        <v>26.044485166323199</v>
      </c>
      <c r="J1155">
        <v>40.409607808486498</v>
      </c>
      <c r="N1155" s="292"/>
      <c r="O1155" s="292"/>
      <c r="P1155" s="292"/>
      <c r="Q1155" s="292"/>
      <c r="R1155" s="292"/>
    </row>
    <row r="1156" spans="1:18" x14ac:dyDescent="0.25">
      <c r="A1156" t="s">
        <v>1449</v>
      </c>
      <c r="B1156" t="s">
        <v>87</v>
      </c>
      <c r="C1156" t="s">
        <v>136</v>
      </c>
      <c r="D1156" t="s">
        <v>54</v>
      </c>
      <c r="E1156" t="s">
        <v>65</v>
      </c>
      <c r="F1156">
        <v>14.52359785795</v>
      </c>
      <c r="G1156">
        <v>40.711236333766202</v>
      </c>
      <c r="H1156">
        <v>41.1691519384093</v>
      </c>
      <c r="I1156">
        <v>29.761402550672901</v>
      </c>
      <c r="J1156">
        <v>55.471891555714997</v>
      </c>
      <c r="N1156" s="292"/>
      <c r="O1156" s="292"/>
      <c r="P1156" s="292"/>
      <c r="Q1156" s="292"/>
      <c r="R1156" s="292"/>
    </row>
    <row r="1157" spans="1:18" x14ac:dyDescent="0.25">
      <c r="A1157" t="s">
        <v>1450</v>
      </c>
      <c r="B1157" t="s">
        <v>87</v>
      </c>
      <c r="C1157" t="s">
        <v>136</v>
      </c>
      <c r="D1157" t="s">
        <v>55</v>
      </c>
      <c r="E1157" t="s">
        <v>65</v>
      </c>
      <c r="F1157">
        <v>15.995263151041733</v>
      </c>
      <c r="G1157">
        <v>34.201298218956801</v>
      </c>
      <c r="H1157">
        <v>33.700291951408701</v>
      </c>
      <c r="I1157">
        <v>24.777897587049601</v>
      </c>
      <c r="J1157">
        <v>44.767351124647803</v>
      </c>
      <c r="N1157" s="292"/>
      <c r="O1157" s="292"/>
      <c r="P1157" s="292"/>
      <c r="Q1157" s="292"/>
      <c r="R1157" s="292"/>
    </row>
    <row r="1158" spans="1:18" x14ac:dyDescent="0.25">
      <c r="A1158" t="s">
        <v>1451</v>
      </c>
      <c r="B1158" t="s">
        <v>87</v>
      </c>
      <c r="C1158" t="s">
        <v>136</v>
      </c>
      <c r="D1158" t="s">
        <v>56</v>
      </c>
      <c r="E1158" t="s">
        <v>65</v>
      </c>
      <c r="F1158">
        <v>15.015328514087534</v>
      </c>
      <c r="G1158">
        <v>32.553793011882703</v>
      </c>
      <c r="H1158">
        <v>27.9147680921937</v>
      </c>
      <c r="I1158">
        <v>20.267637187342299</v>
      </c>
      <c r="J1158">
        <v>37.466482980075703</v>
      </c>
      <c r="N1158" s="292"/>
      <c r="O1158" s="292"/>
      <c r="P1158" s="292"/>
      <c r="Q1158" s="292"/>
      <c r="R1158" s="292"/>
    </row>
    <row r="1159" spans="1:18" x14ac:dyDescent="0.25">
      <c r="A1159" t="s">
        <v>1452</v>
      </c>
      <c r="B1159" t="s">
        <v>87</v>
      </c>
      <c r="C1159" t="s">
        <v>136</v>
      </c>
      <c r="D1159" t="s">
        <v>57</v>
      </c>
      <c r="E1159" t="s">
        <v>65</v>
      </c>
      <c r="F1159">
        <v>20.865565183713567</v>
      </c>
      <c r="G1159">
        <v>28.383375147882798</v>
      </c>
      <c r="H1159">
        <v>30.198270552792899</v>
      </c>
      <c r="I1159">
        <v>23.11924481098</v>
      </c>
      <c r="J1159">
        <v>38.744786536594198</v>
      </c>
      <c r="N1159" s="292"/>
      <c r="O1159" s="292"/>
      <c r="P1159" s="292"/>
      <c r="Q1159" s="292"/>
      <c r="R1159" s="292"/>
    </row>
    <row r="1160" spans="1:18" x14ac:dyDescent="0.25">
      <c r="A1160" t="s">
        <v>1453</v>
      </c>
      <c r="B1160" t="s">
        <v>87</v>
      </c>
      <c r="C1160" t="s">
        <v>137</v>
      </c>
      <c r="D1160" t="s">
        <v>5</v>
      </c>
      <c r="E1160" t="s">
        <v>65</v>
      </c>
      <c r="F1160">
        <v>520.99817475952671</v>
      </c>
      <c r="G1160">
        <v>33.5062500046322</v>
      </c>
      <c r="H1160">
        <v>32.228862642824602</v>
      </c>
      <c r="I1160">
        <v>30.637598764750599</v>
      </c>
      <c r="J1160">
        <v>33.880815018494097</v>
      </c>
      <c r="N1160" s="292"/>
      <c r="O1160" s="292"/>
      <c r="P1160" s="292"/>
      <c r="Q1160" s="292"/>
      <c r="R1160" s="292"/>
    </row>
    <row r="1161" spans="1:18" x14ac:dyDescent="0.25">
      <c r="A1161" t="s">
        <v>1454</v>
      </c>
      <c r="B1161" t="s">
        <v>87</v>
      </c>
      <c r="C1161" t="s">
        <v>137</v>
      </c>
      <c r="D1161" t="s">
        <v>122</v>
      </c>
      <c r="E1161" t="s">
        <v>65</v>
      </c>
      <c r="F1161">
        <v>84.803589350040326</v>
      </c>
      <c r="G1161">
        <v>27.596411755977499</v>
      </c>
      <c r="H1161">
        <v>24.849453568568901</v>
      </c>
      <c r="I1161">
        <v>21.864548967902</v>
      </c>
      <c r="J1161">
        <v>28.125396686922699</v>
      </c>
      <c r="N1161" s="292"/>
      <c r="O1161" s="292"/>
      <c r="P1161" s="292"/>
      <c r="Q1161" s="292"/>
      <c r="R1161" s="292"/>
    </row>
    <row r="1162" spans="1:18" x14ac:dyDescent="0.25">
      <c r="A1162" t="s">
        <v>1455</v>
      </c>
      <c r="B1162" t="s">
        <v>87</v>
      </c>
      <c r="C1162" t="s">
        <v>137</v>
      </c>
      <c r="D1162" t="s">
        <v>123</v>
      </c>
      <c r="E1162" t="s">
        <v>65</v>
      </c>
      <c r="F1162">
        <v>95.806340811511674</v>
      </c>
      <c r="G1162">
        <v>30.5649160992789</v>
      </c>
      <c r="H1162">
        <v>27.536738453880002</v>
      </c>
      <c r="I1162">
        <v>24.41248294559</v>
      </c>
      <c r="J1162">
        <v>30.9467130606563</v>
      </c>
      <c r="N1162" s="292"/>
      <c r="O1162" s="292"/>
      <c r="P1162" s="292"/>
      <c r="Q1162" s="292"/>
      <c r="R1162" s="292"/>
    </row>
    <row r="1163" spans="1:18" x14ac:dyDescent="0.25">
      <c r="A1163" t="s">
        <v>1456</v>
      </c>
      <c r="B1163" t="s">
        <v>87</v>
      </c>
      <c r="C1163" t="s">
        <v>137</v>
      </c>
      <c r="D1163" t="s">
        <v>124</v>
      </c>
      <c r="E1163" t="s">
        <v>65</v>
      </c>
      <c r="F1163">
        <v>105.52141857381734</v>
      </c>
      <c r="G1163">
        <v>33.2334177092863</v>
      </c>
      <c r="H1163">
        <v>30.2509787010944</v>
      </c>
      <c r="I1163">
        <v>26.974074164433301</v>
      </c>
      <c r="J1163">
        <v>33.812776022639198</v>
      </c>
      <c r="N1163" s="292"/>
      <c r="O1163" s="292"/>
      <c r="P1163" s="292"/>
      <c r="Q1163" s="292"/>
      <c r="R1163" s="292"/>
    </row>
    <row r="1164" spans="1:18" x14ac:dyDescent="0.25">
      <c r="A1164" t="s">
        <v>1457</v>
      </c>
      <c r="B1164" t="s">
        <v>87</v>
      </c>
      <c r="C1164" t="s">
        <v>137</v>
      </c>
      <c r="D1164" t="s">
        <v>125</v>
      </c>
      <c r="E1164" t="s">
        <v>65</v>
      </c>
      <c r="F1164">
        <v>116.57885312567534</v>
      </c>
      <c r="G1164">
        <v>37.232792878391898</v>
      </c>
      <c r="H1164">
        <v>37.2274366405534</v>
      </c>
      <c r="I1164">
        <v>33.392794137866197</v>
      </c>
      <c r="J1164">
        <v>41.378539399402001</v>
      </c>
      <c r="N1164" s="292"/>
      <c r="O1164" s="292"/>
      <c r="P1164" s="292"/>
      <c r="Q1164" s="292"/>
      <c r="R1164" s="292"/>
    </row>
    <row r="1165" spans="1:18" x14ac:dyDescent="0.25">
      <c r="A1165" t="s">
        <v>1458</v>
      </c>
      <c r="B1165" t="s">
        <v>87</v>
      </c>
      <c r="C1165" t="s">
        <v>137</v>
      </c>
      <c r="D1165" t="s">
        <v>126</v>
      </c>
      <c r="E1165" t="s">
        <v>65</v>
      </c>
      <c r="F1165">
        <v>118.287972898482</v>
      </c>
      <c r="G1165">
        <v>38.967815471592097</v>
      </c>
      <c r="H1165">
        <v>43.344534800010102</v>
      </c>
      <c r="I1165">
        <v>38.922456499222001</v>
      </c>
      <c r="J1165">
        <v>48.128789987147996</v>
      </c>
      <c r="N1165" s="292"/>
      <c r="O1165" s="292"/>
      <c r="P1165" s="292"/>
      <c r="Q1165" s="292"/>
      <c r="R1165" s="292"/>
    </row>
    <row r="1166" spans="1:18" x14ac:dyDescent="0.25">
      <c r="A1166" t="s">
        <v>1459</v>
      </c>
      <c r="B1166" t="s">
        <v>87</v>
      </c>
      <c r="C1166" t="s">
        <v>137</v>
      </c>
      <c r="D1166" t="s">
        <v>6</v>
      </c>
      <c r="E1166" t="s">
        <v>65</v>
      </c>
      <c r="F1166">
        <v>130.34429902323734</v>
      </c>
      <c r="G1166">
        <v>37.286220331553601</v>
      </c>
      <c r="H1166">
        <v>33.587682889678902</v>
      </c>
      <c r="I1166">
        <v>30.300431131954401</v>
      </c>
      <c r="J1166">
        <v>37.130879519407102</v>
      </c>
      <c r="N1166" s="292"/>
      <c r="O1166" s="292"/>
      <c r="P1166" s="292"/>
      <c r="Q1166" s="292"/>
      <c r="R1166" s="292"/>
    </row>
    <row r="1167" spans="1:18" x14ac:dyDescent="0.25">
      <c r="A1167" t="s">
        <v>1460</v>
      </c>
      <c r="B1167" t="s">
        <v>87</v>
      </c>
      <c r="C1167" t="s">
        <v>137</v>
      </c>
      <c r="D1167" t="s">
        <v>37</v>
      </c>
      <c r="E1167" t="s">
        <v>65</v>
      </c>
      <c r="F1167">
        <v>13.049437817333967</v>
      </c>
      <c r="G1167">
        <v>36.697988743592298</v>
      </c>
      <c r="H1167">
        <v>29.517576861677401</v>
      </c>
      <c r="I1167">
        <v>20.831273285664199</v>
      </c>
      <c r="J1167">
        <v>40.545807823590202</v>
      </c>
      <c r="N1167" s="292"/>
      <c r="O1167" s="292"/>
      <c r="P1167" s="292"/>
      <c r="Q1167" s="292"/>
      <c r="R1167" s="292"/>
    </row>
    <row r="1168" spans="1:18" x14ac:dyDescent="0.25">
      <c r="A1168" t="s">
        <v>1461</v>
      </c>
      <c r="B1168" t="s">
        <v>87</v>
      </c>
      <c r="C1168" t="s">
        <v>137</v>
      </c>
      <c r="D1168" t="s">
        <v>38</v>
      </c>
      <c r="E1168" t="s">
        <v>65</v>
      </c>
      <c r="F1168">
        <v>21.490095924579702</v>
      </c>
      <c r="G1168">
        <v>34.7921963582167</v>
      </c>
      <c r="H1168">
        <v>31.5533424242176</v>
      </c>
      <c r="I1168">
        <v>24.194534788693499</v>
      </c>
      <c r="J1168">
        <v>40.412978235054503</v>
      </c>
      <c r="N1168" s="292"/>
      <c r="O1168" s="292"/>
      <c r="P1168" s="292"/>
      <c r="Q1168" s="292"/>
      <c r="R1168" s="292"/>
    </row>
    <row r="1169" spans="1:18" x14ac:dyDescent="0.25">
      <c r="A1169" t="s">
        <v>1462</v>
      </c>
      <c r="B1169" t="s">
        <v>87</v>
      </c>
      <c r="C1169" t="s">
        <v>137</v>
      </c>
      <c r="D1169" t="s">
        <v>39</v>
      </c>
      <c r="E1169" t="s">
        <v>65</v>
      </c>
      <c r="F1169">
        <v>28.051539077899132</v>
      </c>
      <c r="G1169">
        <v>47.239658497450101</v>
      </c>
      <c r="H1169">
        <v>37.5418967869238</v>
      </c>
      <c r="I1169">
        <v>29.6711410932121</v>
      </c>
      <c r="J1169">
        <v>46.799500618259501</v>
      </c>
      <c r="N1169" s="292"/>
      <c r="O1169" s="292"/>
      <c r="P1169" s="292"/>
      <c r="Q1169" s="292"/>
      <c r="R1169" s="292"/>
    </row>
    <row r="1170" spans="1:18" x14ac:dyDescent="0.25">
      <c r="A1170" t="s">
        <v>1463</v>
      </c>
      <c r="B1170" t="s">
        <v>87</v>
      </c>
      <c r="C1170" t="s">
        <v>137</v>
      </c>
      <c r="D1170" t="s">
        <v>40</v>
      </c>
      <c r="E1170" t="s">
        <v>65</v>
      </c>
      <c r="F1170">
        <v>21.461075492850636</v>
      </c>
      <c r="G1170">
        <v>44.658472392314401</v>
      </c>
      <c r="H1170">
        <v>39.371513131171497</v>
      </c>
      <c r="I1170">
        <v>30.2231454109419</v>
      </c>
      <c r="J1170">
        <v>50.387082571440601</v>
      </c>
      <c r="N1170" s="292"/>
      <c r="O1170" s="292"/>
      <c r="P1170" s="292"/>
      <c r="Q1170" s="292"/>
      <c r="R1170" s="292"/>
    </row>
    <row r="1171" spans="1:18" x14ac:dyDescent="0.25">
      <c r="A1171" t="s">
        <v>1464</v>
      </c>
      <c r="B1171" t="s">
        <v>87</v>
      </c>
      <c r="C1171" t="s">
        <v>137</v>
      </c>
      <c r="D1171" t="s">
        <v>41</v>
      </c>
      <c r="E1171" t="s">
        <v>65</v>
      </c>
      <c r="F1171">
        <v>23.921792008689565</v>
      </c>
      <c r="G1171">
        <v>30.9818276121987</v>
      </c>
      <c r="H1171">
        <v>31.135140260797201</v>
      </c>
      <c r="I1171">
        <v>24.315268040424002</v>
      </c>
      <c r="J1171">
        <v>39.266172075634401</v>
      </c>
      <c r="N1171" s="292"/>
      <c r="O1171" s="292"/>
      <c r="P1171" s="292"/>
      <c r="Q1171" s="292"/>
      <c r="R1171" s="292"/>
    </row>
    <row r="1172" spans="1:18" x14ac:dyDescent="0.25">
      <c r="A1172" t="s">
        <v>1465</v>
      </c>
      <c r="B1172" t="s">
        <v>87</v>
      </c>
      <c r="C1172" t="s">
        <v>137</v>
      </c>
      <c r="D1172" t="s">
        <v>42</v>
      </c>
      <c r="E1172" t="s">
        <v>65</v>
      </c>
      <c r="F1172">
        <v>22.370358701884232</v>
      </c>
      <c r="G1172">
        <v>33.091267568835598</v>
      </c>
      <c r="H1172">
        <v>32.857925120055597</v>
      </c>
      <c r="I1172">
        <v>25.415174623001999</v>
      </c>
      <c r="J1172">
        <v>41.785374045157397</v>
      </c>
      <c r="N1172" s="292"/>
      <c r="O1172" s="292"/>
      <c r="P1172" s="292"/>
      <c r="Q1172" s="292"/>
      <c r="R1172" s="292"/>
    </row>
    <row r="1173" spans="1:18" x14ac:dyDescent="0.25">
      <c r="A1173" t="s">
        <v>1466</v>
      </c>
      <c r="B1173" t="s">
        <v>87</v>
      </c>
      <c r="C1173" t="s">
        <v>137</v>
      </c>
      <c r="D1173" t="s">
        <v>102</v>
      </c>
      <c r="E1173" t="s">
        <v>65</v>
      </c>
      <c r="F1173">
        <v>22.390167374832334</v>
      </c>
      <c r="G1173">
        <v>33.265898437250897</v>
      </c>
      <c r="H1173">
        <v>28.0836324367976</v>
      </c>
      <c r="I1173">
        <v>21.6152870862927</v>
      </c>
      <c r="J1173">
        <v>35.841670138461701</v>
      </c>
      <c r="N1173" s="292"/>
      <c r="O1173" s="292"/>
      <c r="P1173" s="292"/>
      <c r="Q1173" s="292"/>
      <c r="R1173" s="292"/>
    </row>
    <row r="1174" spans="1:18" x14ac:dyDescent="0.25">
      <c r="A1174" t="s">
        <v>1467</v>
      </c>
      <c r="B1174" t="s">
        <v>87</v>
      </c>
      <c r="C1174" t="s">
        <v>137</v>
      </c>
      <c r="D1174" t="s">
        <v>103</v>
      </c>
      <c r="E1174" t="s">
        <v>65</v>
      </c>
      <c r="F1174">
        <v>67.864609729788995</v>
      </c>
      <c r="G1174">
        <v>34.967938647848399</v>
      </c>
      <c r="H1174">
        <v>31.067378766046001</v>
      </c>
      <c r="I1174">
        <v>26.888482414895901</v>
      </c>
      <c r="J1174">
        <v>35.7045572813958</v>
      </c>
      <c r="N1174" s="292"/>
      <c r="O1174" s="292"/>
      <c r="P1174" s="292"/>
      <c r="Q1174" s="292"/>
      <c r="R1174" s="292"/>
    </row>
    <row r="1175" spans="1:18" x14ac:dyDescent="0.25">
      <c r="A1175" t="s">
        <v>1468</v>
      </c>
      <c r="B1175" t="s">
        <v>87</v>
      </c>
      <c r="C1175" t="s">
        <v>137</v>
      </c>
      <c r="D1175" t="s">
        <v>43</v>
      </c>
      <c r="E1175" t="s">
        <v>65</v>
      </c>
      <c r="F1175">
        <v>13.3965380764889</v>
      </c>
      <c r="G1175">
        <v>35.449955216959303</v>
      </c>
      <c r="H1175">
        <v>31.255813399044001</v>
      </c>
      <c r="I1175">
        <v>22.178457827607001</v>
      </c>
      <c r="J1175">
        <v>42.7443715326919</v>
      </c>
      <c r="N1175" s="292"/>
      <c r="O1175" s="292"/>
      <c r="P1175" s="292"/>
      <c r="Q1175" s="292"/>
      <c r="R1175" s="292"/>
    </row>
    <row r="1176" spans="1:18" x14ac:dyDescent="0.25">
      <c r="A1176" t="s">
        <v>1469</v>
      </c>
      <c r="B1176" t="s">
        <v>87</v>
      </c>
      <c r="C1176" t="s">
        <v>137</v>
      </c>
      <c r="D1176" t="s">
        <v>44</v>
      </c>
      <c r="E1176" t="s">
        <v>65</v>
      </c>
      <c r="F1176">
        <v>23.744230297081931</v>
      </c>
      <c r="G1176">
        <v>38.033162774103303</v>
      </c>
      <c r="H1176">
        <v>33.735192197523801</v>
      </c>
      <c r="I1176">
        <v>26.250639709654099</v>
      </c>
      <c r="J1176">
        <v>42.664596434016801</v>
      </c>
      <c r="N1176" s="292"/>
      <c r="O1176" s="292"/>
      <c r="P1176" s="292"/>
      <c r="Q1176" s="292"/>
      <c r="R1176" s="292"/>
    </row>
    <row r="1177" spans="1:18" x14ac:dyDescent="0.25">
      <c r="A1177" t="s">
        <v>1470</v>
      </c>
      <c r="B1177" t="s">
        <v>87</v>
      </c>
      <c r="C1177" t="s">
        <v>137</v>
      </c>
      <c r="D1177" t="s">
        <v>45</v>
      </c>
      <c r="E1177" t="s">
        <v>65</v>
      </c>
      <c r="F1177">
        <v>30.723841356218269</v>
      </c>
      <c r="G1177">
        <v>32.734968717669503</v>
      </c>
      <c r="H1177">
        <v>29.298250870334499</v>
      </c>
      <c r="I1177">
        <v>23.544788118213901</v>
      </c>
      <c r="J1177">
        <v>36.016478243823002</v>
      </c>
      <c r="N1177" s="292"/>
      <c r="O1177" s="292"/>
      <c r="P1177" s="292"/>
      <c r="Q1177" s="292"/>
      <c r="R1177" s="292"/>
    </row>
    <row r="1178" spans="1:18" x14ac:dyDescent="0.25">
      <c r="A1178" t="s">
        <v>1471</v>
      </c>
      <c r="B1178" t="s">
        <v>87</v>
      </c>
      <c r="C1178" t="s">
        <v>137</v>
      </c>
      <c r="D1178" t="s">
        <v>18</v>
      </c>
      <c r="E1178" t="s">
        <v>65</v>
      </c>
      <c r="F1178">
        <v>84.465845237785004</v>
      </c>
      <c r="G1178">
        <v>32.236821539769103</v>
      </c>
      <c r="H1178">
        <v>31.043911204669399</v>
      </c>
      <c r="I1178">
        <v>27.312575064877599</v>
      </c>
      <c r="J1178">
        <v>35.139830074228797</v>
      </c>
      <c r="N1178" s="292"/>
      <c r="O1178" s="292"/>
      <c r="P1178" s="292"/>
      <c r="Q1178" s="292"/>
      <c r="R1178" s="292"/>
    </row>
    <row r="1179" spans="1:18" x14ac:dyDescent="0.25">
      <c r="A1179" t="s">
        <v>1472</v>
      </c>
      <c r="B1179" t="s">
        <v>87</v>
      </c>
      <c r="C1179" t="s">
        <v>137</v>
      </c>
      <c r="D1179" t="s">
        <v>46</v>
      </c>
      <c r="E1179" t="s">
        <v>65</v>
      </c>
      <c r="F1179">
        <v>33.444510516592338</v>
      </c>
      <c r="G1179">
        <v>27.797765161003301</v>
      </c>
      <c r="H1179">
        <v>26.829221821828099</v>
      </c>
      <c r="I1179">
        <v>21.7942687291252</v>
      </c>
      <c r="J1179">
        <v>32.6704674187839</v>
      </c>
      <c r="N1179" s="292"/>
      <c r="O1179" s="292"/>
      <c r="P1179" s="292"/>
      <c r="Q1179" s="292"/>
      <c r="R1179" s="292"/>
    </row>
    <row r="1180" spans="1:18" x14ac:dyDescent="0.25">
      <c r="A1180" t="s">
        <v>1473</v>
      </c>
      <c r="B1180" t="s">
        <v>87</v>
      </c>
      <c r="C1180" t="s">
        <v>137</v>
      </c>
      <c r="D1180" t="s">
        <v>47</v>
      </c>
      <c r="E1180" t="s">
        <v>65</v>
      </c>
      <c r="F1180">
        <v>27.615175474907364</v>
      </c>
      <c r="G1180">
        <v>38.6703976589829</v>
      </c>
      <c r="H1180">
        <v>36.314806538144097</v>
      </c>
      <c r="I1180">
        <v>28.843179055494801</v>
      </c>
      <c r="J1180">
        <v>45.114268263562103</v>
      </c>
      <c r="N1180" s="292"/>
      <c r="O1180" s="292"/>
      <c r="P1180" s="292"/>
      <c r="Q1180" s="292"/>
      <c r="R1180" s="292"/>
    </row>
    <row r="1181" spans="1:18" x14ac:dyDescent="0.25">
      <c r="A1181" t="s">
        <v>1474</v>
      </c>
      <c r="B1181" t="s">
        <v>87</v>
      </c>
      <c r="C1181" t="s">
        <v>137</v>
      </c>
      <c r="D1181" t="s">
        <v>48</v>
      </c>
      <c r="E1181" t="s">
        <v>65</v>
      </c>
      <c r="F1181">
        <v>23.406159246285398</v>
      </c>
      <c r="G1181">
        <v>33.2987839842068</v>
      </c>
      <c r="H1181">
        <v>32.718157360207698</v>
      </c>
      <c r="I1181">
        <v>25.484411995601899</v>
      </c>
      <c r="J1181">
        <v>41.359391524339799</v>
      </c>
      <c r="N1181" s="292"/>
      <c r="O1181" s="292"/>
      <c r="P1181" s="292"/>
      <c r="Q1181" s="292"/>
      <c r="R1181" s="292"/>
    </row>
    <row r="1182" spans="1:18" x14ac:dyDescent="0.25">
      <c r="A1182" t="s">
        <v>1475</v>
      </c>
      <c r="B1182" t="s">
        <v>87</v>
      </c>
      <c r="C1182" t="s">
        <v>137</v>
      </c>
      <c r="D1182" t="s">
        <v>104</v>
      </c>
      <c r="E1182" t="s">
        <v>65</v>
      </c>
      <c r="F1182">
        <v>65.561046088510338</v>
      </c>
      <c r="G1182">
        <v>27.453531335655601</v>
      </c>
      <c r="H1182">
        <v>30.2829939698033</v>
      </c>
      <c r="I1182">
        <v>26.147513901806299</v>
      </c>
      <c r="J1182">
        <v>34.880362094994901</v>
      </c>
      <c r="N1182" s="292"/>
      <c r="O1182" s="292"/>
      <c r="P1182" s="292"/>
      <c r="Q1182" s="292"/>
      <c r="R1182" s="292"/>
    </row>
    <row r="1183" spans="1:18" x14ac:dyDescent="0.25">
      <c r="A1183" t="s">
        <v>1476</v>
      </c>
      <c r="B1183" t="s">
        <v>87</v>
      </c>
      <c r="C1183" t="s">
        <v>137</v>
      </c>
      <c r="D1183" t="s">
        <v>49</v>
      </c>
      <c r="E1183" t="s">
        <v>65</v>
      </c>
      <c r="F1183">
        <v>18.8687549515688</v>
      </c>
      <c r="G1183">
        <v>29.080452934286701</v>
      </c>
      <c r="H1183">
        <v>27.626809227193998</v>
      </c>
      <c r="I1183">
        <v>20.837270432701999</v>
      </c>
      <c r="J1183">
        <v>35.904552651146503</v>
      </c>
      <c r="N1183" s="292"/>
      <c r="O1183" s="292"/>
      <c r="P1183" s="292"/>
      <c r="Q1183" s="292"/>
      <c r="R1183" s="292"/>
    </row>
    <row r="1184" spans="1:18" x14ac:dyDescent="0.25">
      <c r="A1184" t="s">
        <v>1477</v>
      </c>
      <c r="B1184" t="s">
        <v>87</v>
      </c>
      <c r="C1184" t="s">
        <v>137</v>
      </c>
      <c r="D1184" t="s">
        <v>50</v>
      </c>
      <c r="E1184" t="s">
        <v>65</v>
      </c>
      <c r="F1184">
        <v>46.692291136941662</v>
      </c>
      <c r="G1184">
        <v>26.8465818928766</v>
      </c>
      <c r="H1184">
        <v>31.578051215457801</v>
      </c>
      <c r="I1184">
        <v>26.483542081233999</v>
      </c>
      <c r="J1184">
        <v>37.354240489258601</v>
      </c>
      <c r="N1184" s="292"/>
      <c r="O1184" s="292"/>
      <c r="P1184" s="292"/>
      <c r="Q1184" s="292"/>
      <c r="R1184" s="292"/>
    </row>
    <row r="1185" spans="1:18" x14ac:dyDescent="0.25">
      <c r="A1185" t="s">
        <v>1478</v>
      </c>
      <c r="B1185" t="s">
        <v>87</v>
      </c>
      <c r="C1185" t="s">
        <v>137</v>
      </c>
      <c r="D1185" t="s">
        <v>105</v>
      </c>
      <c r="E1185" t="s">
        <v>65</v>
      </c>
      <c r="F1185">
        <v>57.660025091731995</v>
      </c>
      <c r="G1185">
        <v>38.496735251091202</v>
      </c>
      <c r="H1185">
        <v>39.574337257970001</v>
      </c>
      <c r="I1185">
        <v>33.866258707639297</v>
      </c>
      <c r="J1185">
        <v>45.964902770763501</v>
      </c>
      <c r="N1185" s="292"/>
      <c r="O1185" s="292"/>
      <c r="P1185" s="292"/>
      <c r="Q1185" s="292"/>
      <c r="R1185" s="292"/>
    </row>
    <row r="1186" spans="1:18" x14ac:dyDescent="0.25">
      <c r="A1186" t="s">
        <v>1479</v>
      </c>
      <c r="B1186" t="s">
        <v>87</v>
      </c>
      <c r="C1186" t="s">
        <v>137</v>
      </c>
      <c r="D1186" t="s">
        <v>51</v>
      </c>
      <c r="E1186" t="s">
        <v>65</v>
      </c>
      <c r="F1186">
        <v>46.201708495862995</v>
      </c>
      <c r="G1186">
        <v>38.548216998853903</v>
      </c>
      <c r="H1186">
        <v>39.660331979714798</v>
      </c>
      <c r="I1186">
        <v>33.300198388521402</v>
      </c>
      <c r="J1186">
        <v>46.8763202233296</v>
      </c>
      <c r="N1186" s="292"/>
      <c r="O1186" s="292"/>
      <c r="P1186" s="292"/>
      <c r="Q1186" s="292"/>
      <c r="R1186" s="292"/>
    </row>
    <row r="1187" spans="1:18" x14ac:dyDescent="0.25">
      <c r="A1187" t="s">
        <v>1480</v>
      </c>
      <c r="B1187" t="s">
        <v>87</v>
      </c>
      <c r="C1187" t="s">
        <v>137</v>
      </c>
      <c r="D1187" t="s">
        <v>52</v>
      </c>
      <c r="E1187" t="s">
        <v>65</v>
      </c>
      <c r="F1187">
        <v>11.458316595868967</v>
      </c>
      <c r="G1187">
        <v>38.290540454482198</v>
      </c>
      <c r="H1187">
        <v>39.4947387009517</v>
      </c>
      <c r="I1187">
        <v>27.328473274565798</v>
      </c>
      <c r="J1187">
        <v>55.193402382925299</v>
      </c>
      <c r="N1187" s="292"/>
      <c r="O1187" s="292"/>
      <c r="P1187" s="292"/>
      <c r="Q1187" s="292"/>
      <c r="R1187" s="292"/>
    </row>
    <row r="1188" spans="1:18" x14ac:dyDescent="0.25">
      <c r="A1188" t="s">
        <v>1481</v>
      </c>
      <c r="B1188" t="s">
        <v>87</v>
      </c>
      <c r="C1188" t="s">
        <v>137</v>
      </c>
      <c r="D1188" t="s">
        <v>106</v>
      </c>
      <c r="E1188" t="s">
        <v>65</v>
      </c>
      <c r="F1188">
        <v>92.712182213640673</v>
      </c>
      <c r="G1188">
        <v>31.603085883074002</v>
      </c>
      <c r="H1188">
        <v>31.445893439385099</v>
      </c>
      <c r="I1188">
        <v>27.836190536861899</v>
      </c>
      <c r="J1188">
        <v>35.391445854974798</v>
      </c>
      <c r="N1188" s="292"/>
      <c r="O1188" s="292"/>
      <c r="P1188" s="292"/>
      <c r="Q1188" s="292"/>
      <c r="R1188" s="292"/>
    </row>
    <row r="1189" spans="1:18" x14ac:dyDescent="0.25">
      <c r="A1189" t="s">
        <v>1482</v>
      </c>
      <c r="B1189" t="s">
        <v>87</v>
      </c>
      <c r="C1189" t="s">
        <v>137</v>
      </c>
      <c r="D1189" t="s">
        <v>53</v>
      </c>
      <c r="E1189" t="s">
        <v>65</v>
      </c>
      <c r="F1189">
        <v>27.898965337591633</v>
      </c>
      <c r="G1189">
        <v>30.741758189942999</v>
      </c>
      <c r="H1189">
        <v>31.903577571909199</v>
      </c>
      <c r="I1189">
        <v>25.408172998331199</v>
      </c>
      <c r="J1189">
        <v>39.5469008728519</v>
      </c>
      <c r="N1189" s="292"/>
      <c r="O1189" s="292"/>
      <c r="P1189" s="292"/>
      <c r="Q1189" s="292"/>
      <c r="R1189" s="292"/>
    </row>
    <row r="1190" spans="1:18" x14ac:dyDescent="0.25">
      <c r="A1190" t="s">
        <v>1483</v>
      </c>
      <c r="B1190" t="s">
        <v>87</v>
      </c>
      <c r="C1190" t="s">
        <v>137</v>
      </c>
      <c r="D1190" t="s">
        <v>54</v>
      </c>
      <c r="E1190" t="s">
        <v>65</v>
      </c>
      <c r="F1190">
        <v>13.191719492168067</v>
      </c>
      <c r="G1190">
        <v>37.0699699099873</v>
      </c>
      <c r="H1190">
        <v>37.735432637245601</v>
      </c>
      <c r="I1190">
        <v>26.817237075601899</v>
      </c>
      <c r="J1190">
        <v>51.579247183087901</v>
      </c>
      <c r="N1190" s="292"/>
      <c r="O1190" s="292"/>
      <c r="P1190" s="292"/>
      <c r="Q1190" s="292"/>
      <c r="R1190" s="292"/>
    </row>
    <row r="1191" spans="1:18" x14ac:dyDescent="0.25">
      <c r="A1191" t="s">
        <v>1484</v>
      </c>
      <c r="B1191" t="s">
        <v>87</v>
      </c>
      <c r="C1191" t="s">
        <v>137</v>
      </c>
      <c r="D1191" t="s">
        <v>55</v>
      </c>
      <c r="E1191" t="s">
        <v>65</v>
      </c>
      <c r="F1191">
        <v>14.436173828921133</v>
      </c>
      <c r="G1191">
        <v>30.871151835341202</v>
      </c>
      <c r="H1191">
        <v>30.030425260499701</v>
      </c>
      <c r="I1191">
        <v>21.701819178083401</v>
      </c>
      <c r="J1191">
        <v>40.479823668949301</v>
      </c>
      <c r="N1191" s="292"/>
      <c r="O1191" s="292"/>
      <c r="P1191" s="292"/>
      <c r="Q1191" s="292"/>
      <c r="R1191" s="292"/>
    </row>
    <row r="1192" spans="1:18" x14ac:dyDescent="0.25">
      <c r="A1192" t="s">
        <v>1485</v>
      </c>
      <c r="B1192" t="s">
        <v>87</v>
      </c>
      <c r="C1192" t="s">
        <v>137</v>
      </c>
      <c r="D1192" t="s">
        <v>56</v>
      </c>
      <c r="E1192" t="s">
        <v>65</v>
      </c>
      <c r="F1192">
        <v>15.0535386303803</v>
      </c>
      <c r="G1192">
        <v>32.4917555029757</v>
      </c>
      <c r="H1192">
        <v>27.791566752267499</v>
      </c>
      <c r="I1192">
        <v>20.174012903140898</v>
      </c>
      <c r="J1192">
        <v>37.303626828371698</v>
      </c>
      <c r="N1192" s="292"/>
      <c r="O1192" s="292"/>
      <c r="P1192" s="292"/>
      <c r="Q1192" s="292"/>
      <c r="R1192" s="292"/>
    </row>
    <row r="1193" spans="1:18" x14ac:dyDescent="0.25">
      <c r="A1193" t="s">
        <v>1486</v>
      </c>
      <c r="B1193" t="s">
        <v>87</v>
      </c>
      <c r="C1193" t="s">
        <v>137</v>
      </c>
      <c r="D1193" t="s">
        <v>57</v>
      </c>
      <c r="E1193" t="s">
        <v>65</v>
      </c>
      <c r="F1193">
        <v>22.131784924579666</v>
      </c>
      <c r="G1193">
        <v>29.935055669455501</v>
      </c>
      <c r="H1193">
        <v>31.684008397301799</v>
      </c>
      <c r="I1193">
        <v>24.4648001245152</v>
      </c>
      <c r="J1193">
        <v>40.351860324373</v>
      </c>
      <c r="N1193" s="292"/>
      <c r="O1193" s="292"/>
      <c r="P1193" s="292"/>
      <c r="Q1193" s="292"/>
      <c r="R1193" s="292"/>
    </row>
    <row r="1194" spans="1:18" x14ac:dyDescent="0.25">
      <c r="A1194" t="s">
        <v>1487</v>
      </c>
      <c r="B1194" t="s">
        <v>87</v>
      </c>
      <c r="C1194" t="s">
        <v>138</v>
      </c>
      <c r="D1194" t="s">
        <v>5</v>
      </c>
      <c r="E1194" t="s">
        <v>65</v>
      </c>
      <c r="F1194">
        <v>530.66148023963672</v>
      </c>
      <c r="G1194">
        <v>34.032090538193401</v>
      </c>
      <c r="H1194">
        <v>32.4861956212401</v>
      </c>
      <c r="I1194">
        <v>30.896686473838798</v>
      </c>
      <c r="J1194">
        <v>34.135760383369004</v>
      </c>
      <c r="N1194" s="292"/>
      <c r="O1194" s="292"/>
      <c r="P1194" s="292"/>
      <c r="Q1194" s="292"/>
      <c r="R1194" s="292"/>
    </row>
    <row r="1195" spans="1:18" x14ac:dyDescent="0.25">
      <c r="A1195" t="s">
        <v>1488</v>
      </c>
      <c r="B1195" t="s">
        <v>87</v>
      </c>
      <c r="C1195" t="s">
        <v>138</v>
      </c>
      <c r="D1195" t="s">
        <v>122</v>
      </c>
      <c r="E1195" t="s">
        <v>65</v>
      </c>
      <c r="F1195">
        <v>86.11630093634399</v>
      </c>
      <c r="G1195">
        <v>27.974279233872</v>
      </c>
      <c r="H1195">
        <v>24.718919799225901</v>
      </c>
      <c r="I1195">
        <v>21.770962068069601</v>
      </c>
      <c r="J1195">
        <v>27.952000853862401</v>
      </c>
      <c r="N1195" s="292"/>
      <c r="O1195" s="292"/>
      <c r="P1195" s="292"/>
      <c r="Q1195" s="292"/>
      <c r="R1195" s="292"/>
    </row>
    <row r="1196" spans="1:18" x14ac:dyDescent="0.25">
      <c r="A1196" t="s">
        <v>1489</v>
      </c>
      <c r="B1196" t="s">
        <v>87</v>
      </c>
      <c r="C1196" t="s">
        <v>138</v>
      </c>
      <c r="D1196" t="s">
        <v>123</v>
      </c>
      <c r="E1196" t="s">
        <v>65</v>
      </c>
      <c r="F1196">
        <v>99.604056134085667</v>
      </c>
      <c r="G1196">
        <v>31.7299968358641</v>
      </c>
      <c r="H1196">
        <v>28.2498799219854</v>
      </c>
      <c r="I1196">
        <v>25.102065546185401</v>
      </c>
      <c r="J1196">
        <v>31.679760682267901</v>
      </c>
      <c r="N1196" s="292"/>
      <c r="O1196" s="292"/>
      <c r="P1196" s="292"/>
      <c r="Q1196" s="292"/>
      <c r="R1196" s="292"/>
    </row>
    <row r="1197" spans="1:18" x14ac:dyDescent="0.25">
      <c r="A1197" t="s">
        <v>1490</v>
      </c>
      <c r="B1197" t="s">
        <v>87</v>
      </c>
      <c r="C1197" t="s">
        <v>138</v>
      </c>
      <c r="D1197" t="s">
        <v>124</v>
      </c>
      <c r="E1197" t="s">
        <v>65</v>
      </c>
      <c r="F1197">
        <v>104.724802468113</v>
      </c>
      <c r="G1197">
        <v>32.909181006266998</v>
      </c>
      <c r="H1197">
        <v>29.8489894772664</v>
      </c>
      <c r="I1197">
        <v>26.603760237040799</v>
      </c>
      <c r="J1197">
        <v>33.377478834508899</v>
      </c>
      <c r="N1197" s="292"/>
      <c r="O1197" s="292"/>
      <c r="P1197" s="292"/>
      <c r="Q1197" s="292"/>
      <c r="R1197" s="292"/>
    </row>
    <row r="1198" spans="1:18" x14ac:dyDescent="0.25">
      <c r="A1198" t="s">
        <v>1491</v>
      </c>
      <c r="B1198" t="s">
        <v>87</v>
      </c>
      <c r="C1198" t="s">
        <v>138</v>
      </c>
      <c r="D1198" t="s">
        <v>125</v>
      </c>
      <c r="E1198" t="s">
        <v>65</v>
      </c>
      <c r="F1198">
        <v>117.70969671060233</v>
      </c>
      <c r="G1198">
        <v>37.440820611833701</v>
      </c>
      <c r="H1198">
        <v>37.304115843260199</v>
      </c>
      <c r="I1198">
        <v>33.479440253222499</v>
      </c>
      <c r="J1198">
        <v>41.442842279514302</v>
      </c>
      <c r="N1198" s="292"/>
      <c r="O1198" s="292"/>
      <c r="P1198" s="292"/>
      <c r="Q1198" s="292"/>
      <c r="R1198" s="292"/>
    </row>
    <row r="1199" spans="1:18" x14ac:dyDescent="0.25">
      <c r="A1199" t="s">
        <v>1492</v>
      </c>
      <c r="B1199" t="s">
        <v>87</v>
      </c>
      <c r="C1199" t="s">
        <v>138</v>
      </c>
      <c r="D1199" t="s">
        <v>126</v>
      </c>
      <c r="E1199" t="s">
        <v>65</v>
      </c>
      <c r="F1199">
        <v>122.50662399049033</v>
      </c>
      <c r="G1199">
        <v>40.174975455944399</v>
      </c>
      <c r="H1199">
        <v>44.573114195373698</v>
      </c>
      <c r="I1199">
        <v>40.106068444559</v>
      </c>
      <c r="J1199">
        <v>49.399390523734297</v>
      </c>
      <c r="N1199" s="292"/>
      <c r="O1199" s="292"/>
      <c r="P1199" s="292"/>
      <c r="Q1199" s="292"/>
      <c r="R1199" s="292"/>
    </row>
    <row r="1200" spans="1:18" x14ac:dyDescent="0.25">
      <c r="A1200" t="s">
        <v>1493</v>
      </c>
      <c r="B1200" t="s">
        <v>87</v>
      </c>
      <c r="C1200" t="s">
        <v>138</v>
      </c>
      <c r="D1200" t="s">
        <v>6</v>
      </c>
      <c r="E1200" t="s">
        <v>65</v>
      </c>
      <c r="F1200">
        <v>131.35014616101799</v>
      </c>
      <c r="G1200">
        <v>37.5284702232615</v>
      </c>
      <c r="H1200">
        <v>33.736393314965703</v>
      </c>
      <c r="I1200">
        <v>30.443196892374999</v>
      </c>
      <c r="J1200">
        <v>37.2849727639543</v>
      </c>
      <c r="N1200" s="292"/>
      <c r="O1200" s="292"/>
      <c r="P1200" s="292"/>
      <c r="Q1200" s="292"/>
      <c r="R1200" s="292"/>
    </row>
    <row r="1201" spans="1:18" x14ac:dyDescent="0.25">
      <c r="A1201" t="s">
        <v>1494</v>
      </c>
      <c r="B1201" t="s">
        <v>87</v>
      </c>
      <c r="C1201" t="s">
        <v>138</v>
      </c>
      <c r="D1201" t="s">
        <v>37</v>
      </c>
      <c r="E1201" t="s">
        <v>65</v>
      </c>
      <c r="F1201">
        <v>12.786072574726932</v>
      </c>
      <c r="G1201">
        <v>35.9543123972974</v>
      </c>
      <c r="H1201">
        <v>29.8066625381908</v>
      </c>
      <c r="I1201">
        <v>20.938953470649199</v>
      </c>
      <c r="J1201">
        <v>41.093046256343001</v>
      </c>
      <c r="N1201" s="292"/>
      <c r="O1201" s="292"/>
      <c r="P1201" s="292"/>
      <c r="Q1201" s="292"/>
      <c r="R1201" s="292"/>
    </row>
    <row r="1202" spans="1:18" x14ac:dyDescent="0.25">
      <c r="A1202" t="s">
        <v>1495</v>
      </c>
      <c r="B1202" t="s">
        <v>87</v>
      </c>
      <c r="C1202" t="s">
        <v>138</v>
      </c>
      <c r="D1202" t="s">
        <v>38</v>
      </c>
      <c r="E1202" t="s">
        <v>65</v>
      </c>
      <c r="F1202">
        <v>22.621033422882665</v>
      </c>
      <c r="G1202">
        <v>36.576191673258997</v>
      </c>
      <c r="H1202">
        <v>33.465668613345102</v>
      </c>
      <c r="I1202">
        <v>25.8110030296274</v>
      </c>
      <c r="J1202">
        <v>42.637958594290303</v>
      </c>
      <c r="N1202" s="292"/>
      <c r="O1202" s="292"/>
      <c r="P1202" s="292"/>
      <c r="Q1202" s="292"/>
      <c r="R1202" s="292"/>
    </row>
    <row r="1203" spans="1:18" x14ac:dyDescent="0.25">
      <c r="A1203" t="s">
        <v>1496</v>
      </c>
      <c r="B1203" t="s">
        <v>87</v>
      </c>
      <c r="C1203" t="s">
        <v>138</v>
      </c>
      <c r="D1203" t="s">
        <v>39</v>
      </c>
      <c r="E1203" t="s">
        <v>65</v>
      </c>
      <c r="F1203">
        <v>27.414497473350934</v>
      </c>
      <c r="G1203">
        <v>46.079174162274697</v>
      </c>
      <c r="H1203">
        <v>35.680161341377499</v>
      </c>
      <c r="I1203">
        <v>28.0971175656634</v>
      </c>
      <c r="J1203">
        <v>44.616217731323097</v>
      </c>
      <c r="N1203" s="292"/>
      <c r="O1203" s="292"/>
      <c r="P1203" s="292"/>
      <c r="Q1203" s="292"/>
      <c r="R1203" s="292"/>
    </row>
    <row r="1204" spans="1:18" x14ac:dyDescent="0.25">
      <c r="A1204" t="s">
        <v>1497</v>
      </c>
      <c r="B1204" t="s">
        <v>87</v>
      </c>
      <c r="C1204" t="s">
        <v>138</v>
      </c>
      <c r="D1204" t="s">
        <v>40</v>
      </c>
      <c r="E1204" t="s">
        <v>65</v>
      </c>
      <c r="F1204">
        <v>21.462756454181363</v>
      </c>
      <c r="G1204">
        <v>44.815845261492498</v>
      </c>
      <c r="H1204">
        <v>39.874005133801298</v>
      </c>
      <c r="I1204">
        <v>30.604263224192401</v>
      </c>
      <c r="J1204">
        <v>51.035639662608602</v>
      </c>
      <c r="N1204" s="292"/>
      <c r="O1204" s="292"/>
      <c r="P1204" s="292"/>
      <c r="Q1204" s="292"/>
      <c r="R1204" s="292"/>
    </row>
    <row r="1205" spans="1:18" x14ac:dyDescent="0.25">
      <c r="A1205" t="s">
        <v>1498</v>
      </c>
      <c r="B1205" t="s">
        <v>87</v>
      </c>
      <c r="C1205" t="s">
        <v>138</v>
      </c>
      <c r="D1205" t="s">
        <v>41</v>
      </c>
      <c r="E1205" t="s">
        <v>65</v>
      </c>
      <c r="F1205">
        <v>25.498814906808963</v>
      </c>
      <c r="G1205">
        <v>32.990095921728702</v>
      </c>
      <c r="H1205">
        <v>32.627867713927898</v>
      </c>
      <c r="I1205">
        <v>25.695184312674801</v>
      </c>
      <c r="J1205">
        <v>40.847521060751497</v>
      </c>
      <c r="N1205" s="292"/>
      <c r="O1205" s="292"/>
      <c r="P1205" s="292"/>
      <c r="Q1205" s="292"/>
      <c r="R1205" s="292"/>
    </row>
    <row r="1206" spans="1:18" x14ac:dyDescent="0.25">
      <c r="A1206" t="s">
        <v>1499</v>
      </c>
      <c r="B1206" t="s">
        <v>87</v>
      </c>
      <c r="C1206" t="s">
        <v>138</v>
      </c>
      <c r="D1206" t="s">
        <v>42</v>
      </c>
      <c r="E1206" t="s">
        <v>65</v>
      </c>
      <c r="F1206">
        <v>21.566971329067034</v>
      </c>
      <c r="G1206">
        <v>31.755673233929102</v>
      </c>
      <c r="H1206">
        <v>31.4577250979941</v>
      </c>
      <c r="I1206">
        <v>24.2111744688968</v>
      </c>
      <c r="J1206">
        <v>40.1792977945682</v>
      </c>
      <c r="N1206" s="292"/>
      <c r="O1206" s="292"/>
      <c r="P1206" s="292"/>
      <c r="Q1206" s="292"/>
      <c r="R1206" s="292"/>
    </row>
    <row r="1207" spans="1:18" x14ac:dyDescent="0.25">
      <c r="A1207" t="s">
        <v>1500</v>
      </c>
      <c r="B1207" t="s">
        <v>87</v>
      </c>
      <c r="C1207" t="s">
        <v>138</v>
      </c>
      <c r="D1207" t="s">
        <v>102</v>
      </c>
      <c r="E1207" t="s">
        <v>65</v>
      </c>
      <c r="F1207">
        <v>23.47108306757163</v>
      </c>
      <c r="G1207">
        <v>34.8810103695576</v>
      </c>
      <c r="H1207">
        <v>29.073728850615201</v>
      </c>
      <c r="I1207">
        <v>22.5133066718012</v>
      </c>
      <c r="J1207">
        <v>36.9086864669138</v>
      </c>
      <c r="N1207" s="292"/>
      <c r="O1207" s="292"/>
      <c r="P1207" s="292"/>
      <c r="Q1207" s="292"/>
      <c r="R1207" s="292"/>
    </row>
    <row r="1208" spans="1:18" x14ac:dyDescent="0.25">
      <c r="A1208" t="s">
        <v>1501</v>
      </c>
      <c r="B1208" t="s">
        <v>87</v>
      </c>
      <c r="C1208" t="s">
        <v>138</v>
      </c>
      <c r="D1208" t="s">
        <v>103</v>
      </c>
      <c r="E1208" t="s">
        <v>65</v>
      </c>
      <c r="F1208">
        <v>64.551101000377002</v>
      </c>
      <c r="G1208">
        <v>33.180322596867398</v>
      </c>
      <c r="H1208">
        <v>29.183467013220898</v>
      </c>
      <c r="I1208">
        <v>25.158650863398002</v>
      </c>
      <c r="J1208">
        <v>33.661523550602602</v>
      </c>
      <c r="N1208" s="292"/>
      <c r="O1208" s="292"/>
      <c r="P1208" s="292"/>
      <c r="Q1208" s="292"/>
      <c r="R1208" s="292"/>
    </row>
    <row r="1209" spans="1:18" x14ac:dyDescent="0.25">
      <c r="A1209" t="s">
        <v>1502</v>
      </c>
      <c r="B1209" t="s">
        <v>87</v>
      </c>
      <c r="C1209" t="s">
        <v>138</v>
      </c>
      <c r="D1209" t="s">
        <v>43</v>
      </c>
      <c r="E1209" t="s">
        <v>65</v>
      </c>
      <c r="F1209">
        <v>11.697624021121433</v>
      </c>
      <c r="G1209">
        <v>30.861457610401999</v>
      </c>
      <c r="H1209">
        <v>26.978458375390701</v>
      </c>
      <c r="I1209">
        <v>18.6340728700266</v>
      </c>
      <c r="J1209">
        <v>37.7171214578809</v>
      </c>
      <c r="N1209" s="292"/>
      <c r="O1209" s="292"/>
      <c r="P1209" s="292"/>
      <c r="Q1209" s="292"/>
      <c r="R1209" s="292"/>
    </row>
    <row r="1210" spans="1:18" x14ac:dyDescent="0.25">
      <c r="A1210" t="s">
        <v>1503</v>
      </c>
      <c r="B1210" t="s">
        <v>87</v>
      </c>
      <c r="C1210" t="s">
        <v>138</v>
      </c>
      <c r="D1210" t="s">
        <v>44</v>
      </c>
      <c r="E1210" t="s">
        <v>65</v>
      </c>
      <c r="F1210">
        <v>23.921683881979799</v>
      </c>
      <c r="G1210">
        <v>38.177164282148198</v>
      </c>
      <c r="H1210">
        <v>33.288694442436501</v>
      </c>
      <c r="I1210">
        <v>25.918650596684301</v>
      </c>
      <c r="J1210">
        <v>42.075675055776202</v>
      </c>
      <c r="N1210" s="292"/>
      <c r="O1210" s="292"/>
      <c r="P1210" s="292"/>
      <c r="Q1210" s="292"/>
      <c r="R1210" s="292"/>
    </row>
    <row r="1211" spans="1:18" x14ac:dyDescent="0.25">
      <c r="A1211" t="s">
        <v>1504</v>
      </c>
      <c r="B1211" t="s">
        <v>87</v>
      </c>
      <c r="C1211" t="s">
        <v>138</v>
      </c>
      <c r="D1211" t="s">
        <v>45</v>
      </c>
      <c r="E1211" t="s">
        <v>65</v>
      </c>
      <c r="F1211">
        <v>28.931793097275669</v>
      </c>
      <c r="G1211">
        <v>30.784070626896</v>
      </c>
      <c r="H1211">
        <v>27.335591048753699</v>
      </c>
      <c r="I1211">
        <v>21.813637020230502</v>
      </c>
      <c r="J1211">
        <v>33.8142738108643</v>
      </c>
      <c r="N1211" s="292"/>
      <c r="O1211" s="292"/>
      <c r="P1211" s="292"/>
      <c r="Q1211" s="292"/>
      <c r="R1211" s="292"/>
    </row>
    <row r="1212" spans="1:18" x14ac:dyDescent="0.25">
      <c r="A1212" t="s">
        <v>1505</v>
      </c>
      <c r="B1212" t="s">
        <v>87</v>
      </c>
      <c r="C1212" t="s">
        <v>138</v>
      </c>
      <c r="D1212" t="s">
        <v>18</v>
      </c>
      <c r="E1212" t="s">
        <v>65</v>
      </c>
      <c r="F1212">
        <v>89.667122516462328</v>
      </c>
      <c r="G1212">
        <v>34.131598536965598</v>
      </c>
      <c r="H1212">
        <v>32.716797624466402</v>
      </c>
      <c r="I1212">
        <v>28.8992502643571</v>
      </c>
      <c r="J1212">
        <v>36.895815936205899</v>
      </c>
      <c r="N1212" s="292"/>
      <c r="O1212" s="292"/>
      <c r="P1212" s="292"/>
      <c r="Q1212" s="292"/>
      <c r="R1212" s="292"/>
    </row>
    <row r="1213" spans="1:18" x14ac:dyDescent="0.25">
      <c r="A1213" t="s">
        <v>1506</v>
      </c>
      <c r="B1213" t="s">
        <v>87</v>
      </c>
      <c r="C1213" t="s">
        <v>138</v>
      </c>
      <c r="D1213" t="s">
        <v>46</v>
      </c>
      <c r="E1213" t="s">
        <v>65</v>
      </c>
      <c r="F1213">
        <v>35.705123260478665</v>
      </c>
      <c r="G1213">
        <v>29.5805657283165</v>
      </c>
      <c r="H1213">
        <v>28.488585998289</v>
      </c>
      <c r="I1213">
        <v>23.308228713999299</v>
      </c>
      <c r="J1213">
        <v>34.469678708477403</v>
      </c>
      <c r="N1213" s="292"/>
      <c r="O1213" s="292"/>
      <c r="P1213" s="292"/>
      <c r="Q1213" s="292"/>
      <c r="R1213" s="292"/>
    </row>
    <row r="1214" spans="1:18" x14ac:dyDescent="0.25">
      <c r="A1214" t="s">
        <v>1507</v>
      </c>
      <c r="B1214" t="s">
        <v>87</v>
      </c>
      <c r="C1214" t="s">
        <v>138</v>
      </c>
      <c r="D1214" t="s">
        <v>47</v>
      </c>
      <c r="E1214" t="s">
        <v>65</v>
      </c>
      <c r="F1214">
        <v>28.4662445450079</v>
      </c>
      <c r="G1214">
        <v>39.826111969474198</v>
      </c>
      <c r="H1214">
        <v>37.120611388325898</v>
      </c>
      <c r="I1214">
        <v>29.596045658010201</v>
      </c>
      <c r="J1214">
        <v>45.960455315539001</v>
      </c>
      <c r="N1214" s="292"/>
      <c r="O1214" s="292"/>
      <c r="P1214" s="292"/>
      <c r="Q1214" s="292"/>
      <c r="R1214" s="292"/>
    </row>
    <row r="1215" spans="1:18" x14ac:dyDescent="0.25">
      <c r="A1215" t="s">
        <v>1508</v>
      </c>
      <c r="B1215" t="s">
        <v>87</v>
      </c>
      <c r="C1215" t="s">
        <v>138</v>
      </c>
      <c r="D1215" t="s">
        <v>48</v>
      </c>
      <c r="E1215" t="s">
        <v>65</v>
      </c>
      <c r="F1215">
        <v>25.495754710975902</v>
      </c>
      <c r="G1215">
        <v>36.149321145877401</v>
      </c>
      <c r="H1215">
        <v>35.193739677121002</v>
      </c>
      <c r="I1215">
        <v>27.725496558491901</v>
      </c>
      <c r="J1215">
        <v>44.048464178478902</v>
      </c>
      <c r="N1215" s="292"/>
      <c r="O1215" s="292"/>
      <c r="P1215" s="292"/>
      <c r="Q1215" s="292"/>
      <c r="R1215" s="292"/>
    </row>
    <row r="1216" spans="1:18" x14ac:dyDescent="0.25">
      <c r="A1216" t="s">
        <v>1509</v>
      </c>
      <c r="B1216" t="s">
        <v>87</v>
      </c>
      <c r="C1216" t="s">
        <v>138</v>
      </c>
      <c r="D1216" t="s">
        <v>104</v>
      </c>
      <c r="E1216" t="s">
        <v>65</v>
      </c>
      <c r="F1216">
        <v>71.163914604364663</v>
      </c>
      <c r="G1216">
        <v>29.579694910446101</v>
      </c>
      <c r="H1216">
        <v>32.492231866277301</v>
      </c>
      <c r="I1216">
        <v>28.2325706012669</v>
      </c>
      <c r="J1216">
        <v>37.207452298236298</v>
      </c>
      <c r="N1216" s="292"/>
      <c r="O1216" s="292"/>
      <c r="P1216" s="292"/>
      <c r="Q1216" s="292"/>
      <c r="R1216" s="292"/>
    </row>
    <row r="1217" spans="1:18" x14ac:dyDescent="0.25">
      <c r="A1217" t="s">
        <v>1510</v>
      </c>
      <c r="B1217" t="s">
        <v>87</v>
      </c>
      <c r="C1217" t="s">
        <v>138</v>
      </c>
      <c r="D1217" t="s">
        <v>49</v>
      </c>
      <c r="E1217" t="s">
        <v>65</v>
      </c>
      <c r="F1217">
        <v>19.9596737803835</v>
      </c>
      <c r="G1217">
        <v>30.727360185737499</v>
      </c>
      <c r="H1217">
        <v>28.765446631929301</v>
      </c>
      <c r="I1217">
        <v>21.880093220876201</v>
      </c>
      <c r="J1217">
        <v>37.113651426260098</v>
      </c>
      <c r="N1217" s="292"/>
      <c r="O1217" s="292"/>
      <c r="P1217" s="292"/>
      <c r="Q1217" s="292"/>
      <c r="R1217" s="292"/>
    </row>
    <row r="1218" spans="1:18" x14ac:dyDescent="0.25">
      <c r="A1218" t="s">
        <v>1511</v>
      </c>
      <c r="B1218" t="s">
        <v>87</v>
      </c>
      <c r="C1218" t="s">
        <v>138</v>
      </c>
      <c r="D1218" t="s">
        <v>50</v>
      </c>
      <c r="E1218" t="s">
        <v>65</v>
      </c>
      <c r="F1218">
        <v>51.204240823980996</v>
      </c>
      <c r="G1218">
        <v>29.155218270597899</v>
      </c>
      <c r="H1218">
        <v>34.306402961281698</v>
      </c>
      <c r="I1218">
        <v>29.020016590580699</v>
      </c>
      <c r="J1218">
        <v>40.266121071976798</v>
      </c>
      <c r="N1218" s="292"/>
      <c r="O1218" s="292"/>
      <c r="P1218" s="292"/>
      <c r="Q1218" s="292"/>
      <c r="R1218" s="292"/>
    </row>
    <row r="1219" spans="1:18" x14ac:dyDescent="0.25">
      <c r="A1219" t="s">
        <v>1512</v>
      </c>
      <c r="B1219" t="s">
        <v>87</v>
      </c>
      <c r="C1219" t="s">
        <v>138</v>
      </c>
      <c r="D1219" t="s">
        <v>105</v>
      </c>
      <c r="E1219" t="s">
        <v>65</v>
      </c>
      <c r="F1219">
        <v>56.762603278385001</v>
      </c>
      <c r="G1219">
        <v>37.8458565121879</v>
      </c>
      <c r="H1219">
        <v>38.708277934460902</v>
      </c>
      <c r="I1219">
        <v>33.084152621505197</v>
      </c>
      <c r="J1219">
        <v>45.010484951684703</v>
      </c>
      <c r="N1219" s="292"/>
      <c r="O1219" s="292"/>
      <c r="P1219" s="292"/>
      <c r="Q1219" s="292"/>
      <c r="R1219" s="292"/>
    </row>
    <row r="1220" spans="1:18" x14ac:dyDescent="0.25">
      <c r="A1220" t="s">
        <v>1513</v>
      </c>
      <c r="B1220" t="s">
        <v>87</v>
      </c>
      <c r="C1220" t="s">
        <v>138</v>
      </c>
      <c r="D1220" t="s">
        <v>51</v>
      </c>
      <c r="E1220" t="s">
        <v>65</v>
      </c>
      <c r="F1220">
        <v>44.136309595010999</v>
      </c>
      <c r="G1220">
        <v>36.792419934654298</v>
      </c>
      <c r="H1220">
        <v>37.553038272855403</v>
      </c>
      <c r="I1220">
        <v>31.3988064822952</v>
      </c>
      <c r="J1220">
        <v>44.555961414672304</v>
      </c>
      <c r="N1220" s="292"/>
      <c r="O1220" s="292"/>
      <c r="P1220" s="292"/>
      <c r="Q1220" s="292"/>
      <c r="R1220" s="292"/>
    </row>
    <row r="1221" spans="1:18" x14ac:dyDescent="0.25">
      <c r="A1221" t="s">
        <v>1514</v>
      </c>
      <c r="B1221" t="s">
        <v>87</v>
      </c>
      <c r="C1221" t="s">
        <v>138</v>
      </c>
      <c r="D1221" t="s">
        <v>52</v>
      </c>
      <c r="E1221" t="s">
        <v>65</v>
      </c>
      <c r="F1221">
        <v>12.626293683373833</v>
      </c>
      <c r="G1221">
        <v>42.0549362164111</v>
      </c>
      <c r="H1221">
        <v>43.741466636765701</v>
      </c>
      <c r="I1221">
        <v>30.8515187313686</v>
      </c>
      <c r="J1221">
        <v>60.1723759951281</v>
      </c>
      <c r="N1221" s="292"/>
      <c r="O1221" s="292"/>
      <c r="P1221" s="292"/>
      <c r="Q1221" s="292"/>
      <c r="R1221" s="292"/>
    </row>
    <row r="1222" spans="1:18" x14ac:dyDescent="0.25">
      <c r="A1222" t="s">
        <v>1515</v>
      </c>
      <c r="B1222" t="s">
        <v>87</v>
      </c>
      <c r="C1222" t="s">
        <v>138</v>
      </c>
      <c r="D1222" t="s">
        <v>106</v>
      </c>
      <c r="E1222" t="s">
        <v>65</v>
      </c>
      <c r="F1222">
        <v>93.695509611456998</v>
      </c>
      <c r="G1222">
        <v>31.849360244107501</v>
      </c>
      <c r="H1222">
        <v>31.2874377098175</v>
      </c>
      <c r="I1222">
        <v>27.715942647759999</v>
      </c>
      <c r="J1222">
        <v>35.189392568547099</v>
      </c>
      <c r="N1222" s="292"/>
      <c r="O1222" s="292"/>
      <c r="P1222" s="292"/>
      <c r="Q1222" s="292"/>
      <c r="R1222" s="292"/>
    </row>
    <row r="1223" spans="1:18" x14ac:dyDescent="0.25">
      <c r="A1223" t="s">
        <v>1516</v>
      </c>
      <c r="B1223" t="s">
        <v>87</v>
      </c>
      <c r="C1223" t="s">
        <v>138</v>
      </c>
      <c r="D1223" t="s">
        <v>53</v>
      </c>
      <c r="E1223" t="s">
        <v>65</v>
      </c>
      <c r="F1223">
        <v>27.751033570300134</v>
      </c>
      <c r="G1223">
        <v>30.474097327127801</v>
      </c>
      <c r="H1223">
        <v>31.506787411565099</v>
      </c>
      <c r="I1223">
        <v>25.081422219733302</v>
      </c>
      <c r="J1223">
        <v>39.070993208149702</v>
      </c>
      <c r="N1223" s="292"/>
      <c r="O1223" s="292"/>
      <c r="P1223" s="292"/>
      <c r="Q1223" s="292"/>
      <c r="R1223" s="292"/>
    </row>
    <row r="1224" spans="1:18" x14ac:dyDescent="0.25">
      <c r="A1224" t="s">
        <v>1517</v>
      </c>
      <c r="B1224" t="s">
        <v>87</v>
      </c>
      <c r="C1224" t="s">
        <v>138</v>
      </c>
      <c r="D1224" t="s">
        <v>54</v>
      </c>
      <c r="E1224" t="s">
        <v>65</v>
      </c>
      <c r="F1224">
        <v>12.168482037515732</v>
      </c>
      <c r="G1224">
        <v>34.238514094359701</v>
      </c>
      <c r="H1224">
        <v>33.977278338094401</v>
      </c>
      <c r="I1224">
        <v>23.783642700856401</v>
      </c>
      <c r="J1224">
        <v>47.030673682661501</v>
      </c>
      <c r="N1224" s="292"/>
      <c r="O1224" s="292"/>
      <c r="P1224" s="292"/>
      <c r="Q1224" s="292"/>
      <c r="R1224" s="292"/>
    </row>
    <row r="1225" spans="1:18" x14ac:dyDescent="0.25">
      <c r="A1225" t="s">
        <v>1518</v>
      </c>
      <c r="B1225" t="s">
        <v>87</v>
      </c>
      <c r="C1225" t="s">
        <v>138</v>
      </c>
      <c r="D1225" t="s">
        <v>55</v>
      </c>
      <c r="E1225" t="s">
        <v>65</v>
      </c>
      <c r="F1225">
        <v>17.015504735556867</v>
      </c>
      <c r="G1225">
        <v>36.3703504094495</v>
      </c>
      <c r="H1225">
        <v>34.887511236053797</v>
      </c>
      <c r="I1225">
        <v>25.914697455012899</v>
      </c>
      <c r="J1225">
        <v>45.943732123482697</v>
      </c>
      <c r="N1225" s="292"/>
      <c r="O1225" s="292"/>
      <c r="P1225" s="292"/>
      <c r="Q1225" s="292"/>
      <c r="R1225" s="292"/>
    </row>
    <row r="1226" spans="1:18" x14ac:dyDescent="0.25">
      <c r="A1226" t="s">
        <v>1519</v>
      </c>
      <c r="B1226" t="s">
        <v>87</v>
      </c>
      <c r="C1226" t="s">
        <v>138</v>
      </c>
      <c r="D1226" t="s">
        <v>56</v>
      </c>
      <c r="E1226" t="s">
        <v>65</v>
      </c>
      <c r="F1226">
        <v>14.796442367825899</v>
      </c>
      <c r="G1226">
        <v>31.816884996937699</v>
      </c>
      <c r="H1226">
        <v>27.148877201386199</v>
      </c>
      <c r="I1226">
        <v>19.613376750278501</v>
      </c>
      <c r="J1226">
        <v>36.5767394783391</v>
      </c>
      <c r="N1226" s="292"/>
      <c r="O1226" s="292"/>
      <c r="P1226" s="292"/>
      <c r="Q1226" s="292"/>
      <c r="R1226" s="292"/>
    </row>
    <row r="1227" spans="1:18" x14ac:dyDescent="0.25">
      <c r="A1227" t="s">
        <v>1520</v>
      </c>
      <c r="B1227" t="s">
        <v>87</v>
      </c>
      <c r="C1227" t="s">
        <v>138</v>
      </c>
      <c r="D1227" t="s">
        <v>57</v>
      </c>
      <c r="E1227" t="s">
        <v>65</v>
      </c>
      <c r="F1227">
        <v>21.964046900258399</v>
      </c>
      <c r="G1227">
        <v>29.565413180287599</v>
      </c>
      <c r="H1227">
        <v>30.719119988060001</v>
      </c>
      <c r="I1227">
        <v>23.699230763342001</v>
      </c>
      <c r="J1227">
        <v>39.153579865072999</v>
      </c>
      <c r="N1227" s="292"/>
      <c r="O1227" s="292"/>
      <c r="P1227" s="292"/>
      <c r="Q1227" s="292"/>
      <c r="R1227" s="292"/>
    </row>
    <row r="1228" spans="1:18" x14ac:dyDescent="0.25">
      <c r="A1228" t="s">
        <v>1521</v>
      </c>
      <c r="B1228" t="s">
        <v>87</v>
      </c>
      <c r="C1228" t="s">
        <v>297</v>
      </c>
      <c r="D1228" t="s">
        <v>5</v>
      </c>
      <c r="E1228" t="s">
        <v>64</v>
      </c>
      <c r="F1228">
        <v>906.12606625578667</v>
      </c>
      <c r="G1228">
        <v>63.508404903142299</v>
      </c>
      <c r="H1228">
        <v>76.058791426038695</v>
      </c>
      <c r="I1228">
        <v>73.068645523011597</v>
      </c>
      <c r="J1228">
        <v>79.134975291573298</v>
      </c>
      <c r="N1228" s="292"/>
      <c r="O1228" s="292"/>
      <c r="P1228" s="292"/>
      <c r="Q1228" s="292"/>
      <c r="R1228" s="292"/>
    </row>
    <row r="1229" spans="1:18" x14ac:dyDescent="0.25">
      <c r="A1229" t="s">
        <v>1522</v>
      </c>
      <c r="B1229" t="s">
        <v>87</v>
      </c>
      <c r="C1229" t="s">
        <v>297</v>
      </c>
      <c r="D1229" t="s">
        <v>122</v>
      </c>
      <c r="E1229" t="s">
        <v>64</v>
      </c>
      <c r="F1229">
        <v>125.14085486262333</v>
      </c>
      <c r="G1229">
        <v>44.032414141116902</v>
      </c>
      <c r="H1229">
        <v>54.011877152305502</v>
      </c>
      <c r="I1229">
        <v>48.374286981962797</v>
      </c>
      <c r="J1229">
        <v>60.097828457095197</v>
      </c>
      <c r="N1229" s="292"/>
      <c r="O1229" s="292"/>
      <c r="P1229" s="292"/>
      <c r="Q1229" s="292"/>
      <c r="R1229" s="292"/>
    </row>
    <row r="1230" spans="1:18" x14ac:dyDescent="0.25">
      <c r="A1230" t="s">
        <v>1523</v>
      </c>
      <c r="B1230" t="s">
        <v>87</v>
      </c>
      <c r="C1230" t="s">
        <v>297</v>
      </c>
      <c r="D1230" t="s">
        <v>123</v>
      </c>
      <c r="E1230" t="s">
        <v>64</v>
      </c>
      <c r="F1230">
        <v>158.48373252515367</v>
      </c>
      <c r="G1230">
        <v>54.748361707386998</v>
      </c>
      <c r="H1230">
        <v>63.791584259369202</v>
      </c>
      <c r="I1230">
        <v>57.863891010314497</v>
      </c>
      <c r="J1230">
        <v>70.136203550246094</v>
      </c>
      <c r="N1230" s="292"/>
      <c r="O1230" s="292"/>
      <c r="P1230" s="292"/>
      <c r="Q1230" s="292"/>
      <c r="R1230" s="292"/>
    </row>
    <row r="1231" spans="1:18" x14ac:dyDescent="0.25">
      <c r="A1231" t="s">
        <v>1524</v>
      </c>
      <c r="B1231" t="s">
        <v>87</v>
      </c>
      <c r="C1231" t="s">
        <v>297</v>
      </c>
      <c r="D1231" t="s">
        <v>124</v>
      </c>
      <c r="E1231" t="s">
        <v>64</v>
      </c>
      <c r="F1231">
        <v>180.56738852215366</v>
      </c>
      <c r="G1231">
        <v>61.618823134830699</v>
      </c>
      <c r="H1231">
        <v>72.312537243172997</v>
      </c>
      <c r="I1231">
        <v>66.012699785098604</v>
      </c>
      <c r="J1231">
        <v>79.026502370932405</v>
      </c>
      <c r="N1231" s="292"/>
      <c r="O1231" s="292"/>
      <c r="P1231" s="292"/>
      <c r="Q1231" s="292"/>
      <c r="R1231" s="292"/>
    </row>
    <row r="1232" spans="1:18" x14ac:dyDescent="0.25">
      <c r="A1232" t="s">
        <v>1525</v>
      </c>
      <c r="B1232" t="s">
        <v>87</v>
      </c>
      <c r="C1232" t="s">
        <v>297</v>
      </c>
      <c r="D1232" t="s">
        <v>125</v>
      </c>
      <c r="E1232" t="s">
        <v>64</v>
      </c>
      <c r="F1232">
        <v>212.15257814067866</v>
      </c>
      <c r="G1232">
        <v>74.114437778403101</v>
      </c>
      <c r="H1232">
        <v>89.107539081779507</v>
      </c>
      <c r="I1232">
        <v>81.968936715957895</v>
      </c>
      <c r="J1232">
        <v>96.677877257195902</v>
      </c>
      <c r="N1232" s="292"/>
      <c r="O1232" s="292"/>
      <c r="P1232" s="292"/>
      <c r="Q1232" s="292"/>
      <c r="R1232" s="292"/>
    </row>
    <row r="1233" spans="1:18" x14ac:dyDescent="0.25">
      <c r="A1233" t="s">
        <v>1526</v>
      </c>
      <c r="B1233" t="s">
        <v>87</v>
      </c>
      <c r="C1233" t="s">
        <v>297</v>
      </c>
      <c r="D1233" t="s">
        <v>126</v>
      </c>
      <c r="E1233" t="s">
        <v>64</v>
      </c>
      <c r="F1233">
        <v>229.78151220517364</v>
      </c>
      <c r="G1233">
        <v>83.918934727572704</v>
      </c>
      <c r="H1233">
        <v>106.04609388227099</v>
      </c>
      <c r="I1233">
        <v>97.810318380784494</v>
      </c>
      <c r="J1233">
        <v>114.759859540215</v>
      </c>
      <c r="N1233" s="292"/>
      <c r="O1233" s="292"/>
      <c r="P1233" s="292"/>
      <c r="Q1233" s="292"/>
      <c r="R1233" s="292"/>
    </row>
    <row r="1234" spans="1:18" x14ac:dyDescent="0.25">
      <c r="A1234" t="s">
        <v>1527</v>
      </c>
      <c r="B1234" t="s">
        <v>87</v>
      </c>
      <c r="C1234" t="s">
        <v>297</v>
      </c>
      <c r="D1234" t="s">
        <v>6</v>
      </c>
      <c r="E1234" t="s">
        <v>64</v>
      </c>
      <c r="F1234">
        <v>219.67847021136765</v>
      </c>
      <c r="G1234">
        <v>67.652076636148195</v>
      </c>
      <c r="H1234">
        <v>77.483885080985203</v>
      </c>
      <c r="I1234">
        <v>71.454430429785006</v>
      </c>
      <c r="J1234">
        <v>83.871491669636399</v>
      </c>
      <c r="N1234" s="292"/>
      <c r="O1234" s="292"/>
      <c r="P1234" s="292"/>
      <c r="Q1234" s="292"/>
      <c r="R1234" s="292"/>
    </row>
    <row r="1235" spans="1:18" x14ac:dyDescent="0.25">
      <c r="A1235" t="s">
        <v>1528</v>
      </c>
      <c r="B1235" t="s">
        <v>87</v>
      </c>
      <c r="C1235" t="s">
        <v>297</v>
      </c>
      <c r="D1235" t="s">
        <v>37</v>
      </c>
      <c r="E1235" t="s">
        <v>64</v>
      </c>
      <c r="F1235">
        <v>20.473755396607732</v>
      </c>
      <c r="G1235">
        <v>61.723712380487498</v>
      </c>
      <c r="H1235">
        <v>67.9458888132731</v>
      </c>
      <c r="I1235">
        <v>51.451352643707096</v>
      </c>
      <c r="J1235">
        <v>87.895813142791795</v>
      </c>
      <c r="N1235" s="292"/>
      <c r="O1235" s="292"/>
      <c r="P1235" s="292"/>
      <c r="Q1235" s="292"/>
      <c r="R1235" s="292"/>
    </row>
    <row r="1236" spans="1:18" x14ac:dyDescent="0.25">
      <c r="A1236" t="s">
        <v>1529</v>
      </c>
      <c r="B1236" t="s">
        <v>87</v>
      </c>
      <c r="C1236" t="s">
        <v>297</v>
      </c>
      <c r="D1236" t="s">
        <v>38</v>
      </c>
      <c r="E1236" t="s">
        <v>64</v>
      </c>
      <c r="F1236">
        <v>37.579722407585329</v>
      </c>
      <c r="G1236">
        <v>66.116086503255502</v>
      </c>
      <c r="H1236">
        <v>76.567390897754393</v>
      </c>
      <c r="I1236">
        <v>62.343515665622803</v>
      </c>
      <c r="J1236">
        <v>92.929971271932601</v>
      </c>
      <c r="N1236" s="292"/>
      <c r="O1236" s="292"/>
      <c r="P1236" s="292"/>
      <c r="Q1236" s="292"/>
      <c r="R1236" s="292"/>
    </row>
    <row r="1237" spans="1:18" x14ac:dyDescent="0.25">
      <c r="A1237" t="s">
        <v>1530</v>
      </c>
      <c r="B1237" t="s">
        <v>87</v>
      </c>
      <c r="C1237" t="s">
        <v>297</v>
      </c>
      <c r="D1237" t="s">
        <v>39</v>
      </c>
      <c r="E1237" t="s">
        <v>64</v>
      </c>
      <c r="F1237">
        <v>40.764645489075669</v>
      </c>
      <c r="G1237">
        <v>76.603194860646099</v>
      </c>
      <c r="H1237">
        <v>80.266679637969006</v>
      </c>
      <c r="I1237">
        <v>66.450634565492393</v>
      </c>
      <c r="J1237">
        <v>96.071068360666899</v>
      </c>
      <c r="N1237" s="292"/>
      <c r="O1237" s="292"/>
      <c r="P1237" s="292"/>
      <c r="Q1237" s="292"/>
      <c r="R1237" s="292"/>
    </row>
    <row r="1238" spans="1:18" x14ac:dyDescent="0.25">
      <c r="A1238" t="s">
        <v>1531</v>
      </c>
      <c r="B1238" t="s">
        <v>87</v>
      </c>
      <c r="C1238" t="s">
        <v>297</v>
      </c>
      <c r="D1238" t="s">
        <v>40</v>
      </c>
      <c r="E1238" t="s">
        <v>64</v>
      </c>
      <c r="F1238">
        <v>30.673622532044035</v>
      </c>
      <c r="G1238">
        <v>68.001912191110094</v>
      </c>
      <c r="H1238">
        <v>73.078805141749697</v>
      </c>
      <c r="I1238">
        <v>58.670290219026299</v>
      </c>
      <c r="J1238">
        <v>89.905549205690207</v>
      </c>
      <c r="N1238" s="292"/>
      <c r="O1238" s="292"/>
      <c r="P1238" s="292"/>
      <c r="Q1238" s="292"/>
      <c r="R1238" s="292"/>
    </row>
    <row r="1239" spans="1:18" x14ac:dyDescent="0.25">
      <c r="A1239" t="s">
        <v>1532</v>
      </c>
      <c r="B1239" t="s">
        <v>87</v>
      </c>
      <c r="C1239" t="s">
        <v>297</v>
      </c>
      <c r="D1239" t="s">
        <v>41</v>
      </c>
      <c r="E1239" t="s">
        <v>64</v>
      </c>
      <c r="F1239">
        <v>45.711602197835333</v>
      </c>
      <c r="G1239">
        <v>62.414006405258498</v>
      </c>
      <c r="H1239">
        <v>76.910812143374798</v>
      </c>
      <c r="I1239">
        <v>63.565656383660198</v>
      </c>
      <c r="J1239">
        <v>92.062050380830101</v>
      </c>
      <c r="N1239" s="292"/>
      <c r="O1239" s="292"/>
      <c r="P1239" s="292"/>
      <c r="Q1239" s="292"/>
      <c r="R1239" s="292"/>
    </row>
    <row r="1240" spans="1:18" x14ac:dyDescent="0.25">
      <c r="A1240" t="s">
        <v>1533</v>
      </c>
      <c r="B1240" t="s">
        <v>87</v>
      </c>
      <c r="C1240" t="s">
        <v>297</v>
      </c>
      <c r="D1240" t="s">
        <v>42</v>
      </c>
      <c r="E1240" t="s">
        <v>64</v>
      </c>
      <c r="F1240">
        <v>44.475122188219331</v>
      </c>
      <c r="G1240">
        <v>70.430721046366799</v>
      </c>
      <c r="H1240">
        <v>88.127639192286495</v>
      </c>
      <c r="I1240">
        <v>72.781581823555399</v>
      </c>
      <c r="J1240">
        <v>105.581315619362</v>
      </c>
      <c r="N1240" s="292"/>
      <c r="O1240" s="292"/>
      <c r="P1240" s="292"/>
      <c r="Q1240" s="292"/>
      <c r="R1240" s="292"/>
    </row>
    <row r="1241" spans="1:18" x14ac:dyDescent="0.25">
      <c r="A1241" t="s">
        <v>1534</v>
      </c>
      <c r="B1241" t="s">
        <v>87</v>
      </c>
      <c r="C1241" t="s">
        <v>297</v>
      </c>
      <c r="D1241" t="s">
        <v>102</v>
      </c>
      <c r="E1241" t="s">
        <v>64</v>
      </c>
      <c r="F1241">
        <v>33.629680745668665</v>
      </c>
      <c r="G1241">
        <v>53.0255392410619</v>
      </c>
      <c r="H1241">
        <v>59.194011690301899</v>
      </c>
      <c r="I1241">
        <v>47.776244097706702</v>
      </c>
      <c r="J1241">
        <v>72.434749579239195</v>
      </c>
      <c r="N1241" s="292"/>
      <c r="O1241" s="292"/>
      <c r="P1241" s="292"/>
      <c r="Q1241" s="292"/>
      <c r="R1241" s="292"/>
    </row>
    <row r="1242" spans="1:18" x14ac:dyDescent="0.25">
      <c r="A1242" t="s">
        <v>1535</v>
      </c>
      <c r="B1242" t="s">
        <v>87</v>
      </c>
      <c r="C1242" t="s">
        <v>297</v>
      </c>
      <c r="D1242" t="s">
        <v>103</v>
      </c>
      <c r="E1242" t="s">
        <v>64</v>
      </c>
      <c r="F1242">
        <v>130.25881644670469</v>
      </c>
      <c r="G1242">
        <v>73.364031686632202</v>
      </c>
      <c r="H1242">
        <v>82.778116168824397</v>
      </c>
      <c r="I1242">
        <v>74.212921179142697</v>
      </c>
      <c r="J1242">
        <v>92.010423764911394</v>
      </c>
      <c r="N1242" s="292"/>
      <c r="O1242" s="292"/>
      <c r="P1242" s="292"/>
      <c r="Q1242" s="292"/>
      <c r="R1242" s="292"/>
    </row>
    <row r="1243" spans="1:18" x14ac:dyDescent="0.25">
      <c r="A1243" t="s">
        <v>1536</v>
      </c>
      <c r="B1243" t="s">
        <v>87</v>
      </c>
      <c r="C1243" t="s">
        <v>297</v>
      </c>
      <c r="D1243" t="s">
        <v>43</v>
      </c>
      <c r="E1243" t="s">
        <v>64</v>
      </c>
      <c r="F1243">
        <v>24.205713348245933</v>
      </c>
      <c r="G1243">
        <v>65.518830002289704</v>
      </c>
      <c r="H1243">
        <v>73.147297042032307</v>
      </c>
      <c r="I1243">
        <v>56.608666991782201</v>
      </c>
      <c r="J1243">
        <v>92.845032428879804</v>
      </c>
      <c r="N1243" s="292"/>
      <c r="O1243" s="292"/>
      <c r="P1243" s="292"/>
      <c r="Q1243" s="292"/>
      <c r="R1243" s="292"/>
    </row>
    <row r="1244" spans="1:18" x14ac:dyDescent="0.25">
      <c r="A1244" t="s">
        <v>1537</v>
      </c>
      <c r="B1244" t="s">
        <v>87</v>
      </c>
      <c r="C1244" t="s">
        <v>297</v>
      </c>
      <c r="D1244" t="s">
        <v>44</v>
      </c>
      <c r="E1244" t="s">
        <v>64</v>
      </c>
      <c r="F1244">
        <v>41.948021247067999</v>
      </c>
      <c r="G1244">
        <v>75.468703892775906</v>
      </c>
      <c r="H1244">
        <v>82.859295519364196</v>
      </c>
      <c r="I1244">
        <v>68.243677389893193</v>
      </c>
      <c r="J1244">
        <v>99.546226547733994</v>
      </c>
      <c r="N1244" s="292"/>
      <c r="O1244" s="292"/>
      <c r="P1244" s="292"/>
      <c r="Q1244" s="292"/>
      <c r="R1244" s="292"/>
    </row>
    <row r="1245" spans="1:18" x14ac:dyDescent="0.25">
      <c r="A1245" t="s">
        <v>1538</v>
      </c>
      <c r="B1245" t="s">
        <v>87</v>
      </c>
      <c r="C1245" t="s">
        <v>297</v>
      </c>
      <c r="D1245" t="s">
        <v>45</v>
      </c>
      <c r="E1245" t="s">
        <v>64</v>
      </c>
      <c r="F1245">
        <v>64.105081851391006</v>
      </c>
      <c r="G1245">
        <v>75.3970461262291</v>
      </c>
      <c r="H1245">
        <v>87.973209440250898</v>
      </c>
      <c r="I1245">
        <v>74.616463031308996</v>
      </c>
      <c r="J1245">
        <v>102.83961517727199</v>
      </c>
      <c r="N1245" s="292"/>
      <c r="O1245" s="292"/>
      <c r="P1245" s="292"/>
      <c r="Q1245" s="292"/>
      <c r="R1245" s="292"/>
    </row>
    <row r="1246" spans="1:18" x14ac:dyDescent="0.25">
      <c r="A1246" t="s">
        <v>1539</v>
      </c>
      <c r="B1246" t="s">
        <v>87</v>
      </c>
      <c r="C1246" t="s">
        <v>297</v>
      </c>
      <c r="D1246" t="s">
        <v>18</v>
      </c>
      <c r="E1246" t="s">
        <v>64</v>
      </c>
      <c r="F1246">
        <v>165.44475160556067</v>
      </c>
      <c r="G1246">
        <v>69.011417426534607</v>
      </c>
      <c r="H1246">
        <v>81.810012819879802</v>
      </c>
      <c r="I1246">
        <v>74.369966453936897</v>
      </c>
      <c r="J1246">
        <v>89.761816619466103</v>
      </c>
      <c r="N1246" s="292"/>
      <c r="O1246" s="292"/>
      <c r="P1246" s="292"/>
      <c r="Q1246" s="292"/>
      <c r="R1246" s="292"/>
    </row>
    <row r="1247" spans="1:18" x14ac:dyDescent="0.25">
      <c r="A1247" t="s">
        <v>1540</v>
      </c>
      <c r="B1247" t="s">
        <v>87</v>
      </c>
      <c r="C1247" t="s">
        <v>297</v>
      </c>
      <c r="D1247" t="s">
        <v>46</v>
      </c>
      <c r="E1247" t="s">
        <v>64</v>
      </c>
      <c r="F1247">
        <v>73.961205077180992</v>
      </c>
      <c r="G1247">
        <v>67.186356810893102</v>
      </c>
      <c r="H1247">
        <v>78.805993666326799</v>
      </c>
      <c r="I1247">
        <v>68.289593084132406</v>
      </c>
      <c r="J1247">
        <v>90.424423710891702</v>
      </c>
      <c r="N1247" s="292"/>
      <c r="O1247" s="292"/>
      <c r="P1247" s="292"/>
      <c r="Q1247" s="292"/>
      <c r="R1247" s="292"/>
    </row>
    <row r="1248" spans="1:18" x14ac:dyDescent="0.25">
      <c r="A1248" t="s">
        <v>1541</v>
      </c>
      <c r="B1248" t="s">
        <v>87</v>
      </c>
      <c r="C1248" t="s">
        <v>297</v>
      </c>
      <c r="D1248" t="s">
        <v>47</v>
      </c>
      <c r="E1248" t="s">
        <v>64</v>
      </c>
      <c r="F1248">
        <v>50.061292488740001</v>
      </c>
      <c r="G1248">
        <v>75.990142214080393</v>
      </c>
      <c r="H1248">
        <v>88.967551263972496</v>
      </c>
      <c r="I1248">
        <v>74.672955974112497</v>
      </c>
      <c r="J1248">
        <v>105.104933914379</v>
      </c>
      <c r="N1248" s="292"/>
      <c r="O1248" s="292"/>
      <c r="P1248" s="292"/>
      <c r="Q1248" s="292"/>
      <c r="R1248" s="292"/>
    </row>
    <row r="1249" spans="1:18" x14ac:dyDescent="0.25">
      <c r="A1249" t="s">
        <v>1542</v>
      </c>
      <c r="B1249" t="s">
        <v>87</v>
      </c>
      <c r="C1249" t="s">
        <v>297</v>
      </c>
      <c r="D1249" t="s">
        <v>48</v>
      </c>
      <c r="E1249" t="s">
        <v>64</v>
      </c>
      <c r="F1249">
        <v>41.422254039640002</v>
      </c>
      <c r="G1249">
        <v>64.952650870493599</v>
      </c>
      <c r="H1249">
        <v>80.684347670027805</v>
      </c>
      <c r="I1249">
        <v>65.876673538951593</v>
      </c>
      <c r="J1249">
        <v>97.6048223095856</v>
      </c>
      <c r="N1249" s="292"/>
      <c r="O1249" s="292"/>
      <c r="P1249" s="292"/>
      <c r="Q1249" s="292"/>
      <c r="R1249" s="292"/>
    </row>
    <row r="1250" spans="1:18" x14ac:dyDescent="0.25">
      <c r="A1250" t="s">
        <v>1543</v>
      </c>
      <c r="B1250" t="s">
        <v>87</v>
      </c>
      <c r="C1250" t="s">
        <v>297</v>
      </c>
      <c r="D1250" t="s">
        <v>104</v>
      </c>
      <c r="E1250" t="s">
        <v>64</v>
      </c>
      <c r="F1250">
        <v>120.575619165871</v>
      </c>
      <c r="G1250">
        <v>57.349416639071499</v>
      </c>
      <c r="H1250">
        <v>77.279634121933796</v>
      </c>
      <c r="I1250">
        <v>69.095084203829799</v>
      </c>
      <c r="J1250">
        <v>86.127846866709604</v>
      </c>
      <c r="N1250" s="292"/>
      <c r="O1250" s="292"/>
      <c r="P1250" s="292"/>
      <c r="Q1250" s="292"/>
      <c r="R1250" s="292"/>
    </row>
    <row r="1251" spans="1:18" x14ac:dyDescent="0.25">
      <c r="A1251" t="s">
        <v>1544</v>
      </c>
      <c r="B1251" t="s">
        <v>87</v>
      </c>
      <c r="C1251" t="s">
        <v>297</v>
      </c>
      <c r="D1251" t="s">
        <v>49</v>
      </c>
      <c r="E1251" t="s">
        <v>64</v>
      </c>
      <c r="F1251">
        <v>32.5064173219982</v>
      </c>
      <c r="G1251">
        <v>55.687419392524298</v>
      </c>
      <c r="H1251">
        <v>67.559674203526697</v>
      </c>
      <c r="I1251">
        <v>54.235080343785299</v>
      </c>
      <c r="J1251">
        <v>83.051213659299805</v>
      </c>
      <c r="N1251" s="292"/>
      <c r="O1251" s="292"/>
      <c r="P1251" s="292"/>
      <c r="Q1251" s="292"/>
      <c r="R1251" s="292"/>
    </row>
    <row r="1252" spans="1:18" x14ac:dyDescent="0.25">
      <c r="A1252" t="s">
        <v>1545</v>
      </c>
      <c r="B1252" t="s">
        <v>87</v>
      </c>
      <c r="C1252" t="s">
        <v>297</v>
      </c>
      <c r="D1252" t="s">
        <v>50</v>
      </c>
      <c r="E1252" t="s">
        <v>64</v>
      </c>
      <c r="F1252">
        <v>88.069201843872676</v>
      </c>
      <c r="G1252">
        <v>57.9882063749236</v>
      </c>
      <c r="H1252">
        <v>81.644983025127203</v>
      </c>
      <c r="I1252">
        <v>71.511683272433899</v>
      </c>
      <c r="J1252">
        <v>92.746879393290996</v>
      </c>
      <c r="N1252" s="292"/>
      <c r="O1252" s="292"/>
      <c r="P1252" s="292"/>
      <c r="Q1252" s="292"/>
      <c r="R1252" s="292"/>
    </row>
    <row r="1253" spans="1:18" x14ac:dyDescent="0.25">
      <c r="A1253" t="s">
        <v>1546</v>
      </c>
      <c r="B1253" t="s">
        <v>87</v>
      </c>
      <c r="C1253" t="s">
        <v>297</v>
      </c>
      <c r="D1253" t="s">
        <v>105</v>
      </c>
      <c r="E1253" t="s">
        <v>64</v>
      </c>
      <c r="F1253">
        <v>90.67621908647267</v>
      </c>
      <c r="G1253">
        <v>64.674180426571098</v>
      </c>
      <c r="H1253">
        <v>80.715464008769104</v>
      </c>
      <c r="I1253">
        <v>70.622195560425396</v>
      </c>
      <c r="J1253">
        <v>91.758829735067096</v>
      </c>
      <c r="N1253" s="292"/>
      <c r="O1253" s="292"/>
      <c r="P1253" s="292"/>
      <c r="Q1253" s="292"/>
      <c r="R1253" s="292"/>
    </row>
    <row r="1254" spans="1:18" x14ac:dyDescent="0.25">
      <c r="A1254" t="s">
        <v>1547</v>
      </c>
      <c r="B1254" t="s">
        <v>87</v>
      </c>
      <c r="C1254" t="s">
        <v>297</v>
      </c>
      <c r="D1254" t="s">
        <v>51</v>
      </c>
      <c r="E1254" t="s">
        <v>64</v>
      </c>
      <c r="F1254">
        <v>70.691606456371673</v>
      </c>
      <c r="G1254">
        <v>62.507868016138701</v>
      </c>
      <c r="H1254">
        <v>78.368408042051598</v>
      </c>
      <c r="I1254">
        <v>67.302484252847904</v>
      </c>
      <c r="J1254">
        <v>90.621974443768707</v>
      </c>
      <c r="N1254" s="292"/>
      <c r="O1254" s="292"/>
      <c r="P1254" s="292"/>
      <c r="Q1254" s="292"/>
      <c r="R1254" s="292"/>
    </row>
    <row r="1255" spans="1:18" x14ac:dyDescent="0.25">
      <c r="A1255" t="s">
        <v>1548</v>
      </c>
      <c r="B1255" t="s">
        <v>87</v>
      </c>
      <c r="C1255" t="s">
        <v>297</v>
      </c>
      <c r="D1255" t="s">
        <v>52</v>
      </c>
      <c r="E1255" t="s">
        <v>64</v>
      </c>
      <c r="F1255">
        <v>19.984612630100965</v>
      </c>
      <c r="G1255">
        <v>73.710412100646494</v>
      </c>
      <c r="H1255">
        <v>90.660670907202103</v>
      </c>
      <c r="I1255">
        <v>67.429000315326505</v>
      </c>
      <c r="J1255">
        <v>118.8246911562</v>
      </c>
      <c r="N1255" s="292"/>
      <c r="O1255" s="292"/>
      <c r="P1255" s="292"/>
      <c r="Q1255" s="292"/>
      <c r="R1255" s="292"/>
    </row>
    <row r="1256" spans="1:18" x14ac:dyDescent="0.25">
      <c r="A1256" t="s">
        <v>1549</v>
      </c>
      <c r="B1256" t="s">
        <v>87</v>
      </c>
      <c r="C1256" t="s">
        <v>297</v>
      </c>
      <c r="D1256" t="s">
        <v>106</v>
      </c>
      <c r="E1256" t="s">
        <v>64</v>
      </c>
      <c r="F1256">
        <v>145.86250899413733</v>
      </c>
      <c r="G1256">
        <v>53.843076301900503</v>
      </c>
      <c r="H1256">
        <v>66.242439193298694</v>
      </c>
      <c r="I1256">
        <v>59.749613663368201</v>
      </c>
      <c r="J1256">
        <v>73.212053836076393</v>
      </c>
      <c r="N1256" s="292"/>
      <c r="O1256" s="292"/>
      <c r="P1256" s="292"/>
      <c r="Q1256" s="292"/>
      <c r="R1256" s="292"/>
    </row>
    <row r="1257" spans="1:18" x14ac:dyDescent="0.25">
      <c r="A1257" t="s">
        <v>1550</v>
      </c>
      <c r="B1257" t="s">
        <v>87</v>
      </c>
      <c r="C1257" t="s">
        <v>297</v>
      </c>
      <c r="D1257" t="s">
        <v>53</v>
      </c>
      <c r="E1257" t="s">
        <v>64</v>
      </c>
      <c r="F1257">
        <v>46.317851229662004</v>
      </c>
      <c r="G1257">
        <v>55.320089373394502</v>
      </c>
      <c r="H1257">
        <v>70.662262565786094</v>
      </c>
      <c r="I1257">
        <v>58.190991584265198</v>
      </c>
      <c r="J1257">
        <v>84.809482343470705</v>
      </c>
      <c r="N1257" s="292"/>
      <c r="O1257" s="292"/>
      <c r="P1257" s="292"/>
      <c r="Q1257" s="292"/>
      <c r="R1257" s="292"/>
    </row>
    <row r="1258" spans="1:18" x14ac:dyDescent="0.25">
      <c r="A1258" t="s">
        <v>1551</v>
      </c>
      <c r="B1258" t="s">
        <v>87</v>
      </c>
      <c r="C1258" t="s">
        <v>297</v>
      </c>
      <c r="D1258" t="s">
        <v>54</v>
      </c>
      <c r="E1258" t="s">
        <v>64</v>
      </c>
      <c r="F1258">
        <v>21.835467622723868</v>
      </c>
      <c r="G1258">
        <v>64.968463986364497</v>
      </c>
      <c r="H1258">
        <v>78.749216341940297</v>
      </c>
      <c r="I1258">
        <v>59.113839741146997</v>
      </c>
      <c r="J1258">
        <v>102.354135560801</v>
      </c>
      <c r="N1258" s="292"/>
      <c r="O1258" s="292"/>
      <c r="P1258" s="292"/>
      <c r="Q1258" s="292"/>
      <c r="R1258" s="292"/>
    </row>
    <row r="1259" spans="1:18" x14ac:dyDescent="0.25">
      <c r="A1259" t="s">
        <v>1552</v>
      </c>
      <c r="B1259" t="s">
        <v>87</v>
      </c>
      <c r="C1259" t="s">
        <v>297</v>
      </c>
      <c r="D1259" t="s">
        <v>55</v>
      </c>
      <c r="E1259" t="s">
        <v>64</v>
      </c>
      <c r="F1259">
        <v>22.5602481596339</v>
      </c>
      <c r="G1259">
        <v>51.282226811415399</v>
      </c>
      <c r="H1259">
        <v>60.372033740926298</v>
      </c>
      <c r="I1259">
        <v>46.061543261604697</v>
      </c>
      <c r="J1259">
        <v>77.523950453724197</v>
      </c>
      <c r="N1259" s="292"/>
      <c r="O1259" s="292"/>
      <c r="P1259" s="292"/>
      <c r="Q1259" s="292"/>
      <c r="R1259" s="292"/>
    </row>
    <row r="1260" spans="1:18" x14ac:dyDescent="0.25">
      <c r="A1260" t="s">
        <v>1553</v>
      </c>
      <c r="B1260" t="s">
        <v>87</v>
      </c>
      <c r="C1260" t="s">
        <v>297</v>
      </c>
      <c r="D1260" t="s">
        <v>56</v>
      </c>
      <c r="E1260" t="s">
        <v>64</v>
      </c>
      <c r="F1260">
        <v>18.526033784534366</v>
      </c>
      <c r="G1260">
        <v>43.804364313437397</v>
      </c>
      <c r="H1260">
        <v>52.107716973421198</v>
      </c>
      <c r="I1260">
        <v>38.724052547324497</v>
      </c>
      <c r="J1260">
        <v>68.455013652333193</v>
      </c>
      <c r="N1260" s="292"/>
      <c r="O1260" s="292"/>
      <c r="P1260" s="292"/>
      <c r="Q1260" s="292"/>
      <c r="R1260" s="292"/>
    </row>
    <row r="1261" spans="1:18" x14ac:dyDescent="0.25">
      <c r="A1261" t="s">
        <v>1554</v>
      </c>
      <c r="B1261" t="s">
        <v>87</v>
      </c>
      <c r="C1261" t="s">
        <v>297</v>
      </c>
      <c r="D1261" t="s">
        <v>57</v>
      </c>
      <c r="E1261" t="s">
        <v>64</v>
      </c>
      <c r="F1261">
        <v>36.622908197583335</v>
      </c>
      <c r="G1261">
        <v>54.432225020560402</v>
      </c>
      <c r="H1261">
        <v>67.887408680005905</v>
      </c>
      <c r="I1261">
        <v>55.065042730663997</v>
      </c>
      <c r="J1261">
        <v>82.664764951088998</v>
      </c>
      <c r="N1261" s="292"/>
      <c r="O1261" s="292"/>
      <c r="P1261" s="292"/>
      <c r="Q1261" s="292"/>
      <c r="R1261" s="292"/>
    </row>
    <row r="1262" spans="1:18" x14ac:dyDescent="0.25">
      <c r="A1262" t="s">
        <v>1555</v>
      </c>
      <c r="B1262" t="s">
        <v>87</v>
      </c>
      <c r="C1262" t="s">
        <v>131</v>
      </c>
      <c r="D1262" t="s">
        <v>5</v>
      </c>
      <c r="E1262" t="s">
        <v>64</v>
      </c>
      <c r="F1262">
        <v>917.69586972215996</v>
      </c>
      <c r="G1262">
        <v>63.8361600552428</v>
      </c>
      <c r="H1262">
        <v>75.896492366326001</v>
      </c>
      <c r="I1262">
        <v>72.936991633207896</v>
      </c>
      <c r="J1262">
        <v>78.940602318731095</v>
      </c>
      <c r="N1262" s="292"/>
      <c r="O1262" s="292"/>
      <c r="P1262" s="292"/>
      <c r="Q1262" s="292"/>
      <c r="R1262" s="292"/>
    </row>
    <row r="1263" spans="1:18" x14ac:dyDescent="0.25">
      <c r="A1263" t="s">
        <v>1556</v>
      </c>
      <c r="B1263" t="s">
        <v>87</v>
      </c>
      <c r="C1263" t="s">
        <v>131</v>
      </c>
      <c r="D1263" t="s">
        <v>122</v>
      </c>
      <c r="E1263" t="s">
        <v>64</v>
      </c>
      <c r="F1263">
        <v>125.41423935297934</v>
      </c>
      <c r="G1263">
        <v>43.786167848744</v>
      </c>
      <c r="H1263">
        <v>52.9221810980304</v>
      </c>
      <c r="I1263">
        <v>47.4153672074521</v>
      </c>
      <c r="J1263">
        <v>58.866457391670103</v>
      </c>
      <c r="N1263" s="292"/>
      <c r="O1263" s="292"/>
      <c r="P1263" s="292"/>
      <c r="Q1263" s="292"/>
      <c r="R1263" s="292"/>
    </row>
    <row r="1264" spans="1:18" x14ac:dyDescent="0.25">
      <c r="A1264" t="s">
        <v>1557</v>
      </c>
      <c r="B1264" t="s">
        <v>87</v>
      </c>
      <c r="C1264" t="s">
        <v>131</v>
      </c>
      <c r="D1264" t="s">
        <v>123</v>
      </c>
      <c r="E1264" t="s">
        <v>64</v>
      </c>
      <c r="F1264">
        <v>162.780208064909</v>
      </c>
      <c r="G1264">
        <v>55.716625767249397</v>
      </c>
      <c r="H1264">
        <v>64.654142552342293</v>
      </c>
      <c r="I1264">
        <v>58.7519202284264</v>
      </c>
      <c r="J1264">
        <v>70.965777593929801</v>
      </c>
      <c r="N1264" s="292"/>
      <c r="O1264" s="292"/>
      <c r="P1264" s="292"/>
      <c r="Q1264" s="292"/>
      <c r="R1264" s="292"/>
    </row>
    <row r="1265" spans="1:18" x14ac:dyDescent="0.25">
      <c r="A1265" t="s">
        <v>1558</v>
      </c>
      <c r="B1265" t="s">
        <v>87</v>
      </c>
      <c r="C1265" t="s">
        <v>131</v>
      </c>
      <c r="D1265" t="s">
        <v>124</v>
      </c>
      <c r="E1265" t="s">
        <v>64</v>
      </c>
      <c r="F1265">
        <v>187.27870268115532</v>
      </c>
      <c r="G1265">
        <v>63.384609523040098</v>
      </c>
      <c r="H1265">
        <v>73.192504841401899</v>
      </c>
      <c r="I1265">
        <v>66.944761969575296</v>
      </c>
      <c r="J1265">
        <v>79.843265586132105</v>
      </c>
      <c r="N1265" s="292"/>
      <c r="O1265" s="292"/>
      <c r="P1265" s="292"/>
      <c r="Q1265" s="292"/>
      <c r="R1265" s="292"/>
    </row>
    <row r="1266" spans="1:18" x14ac:dyDescent="0.25">
      <c r="A1266" t="s">
        <v>1559</v>
      </c>
      <c r="B1266" t="s">
        <v>87</v>
      </c>
      <c r="C1266" t="s">
        <v>131</v>
      </c>
      <c r="D1266" t="s">
        <v>125</v>
      </c>
      <c r="E1266" t="s">
        <v>64</v>
      </c>
      <c r="F1266">
        <v>210.92750517278034</v>
      </c>
      <c r="G1266">
        <v>73.190601030611901</v>
      </c>
      <c r="H1266">
        <v>87.882478847418795</v>
      </c>
      <c r="I1266">
        <v>80.820910186450902</v>
      </c>
      <c r="J1266">
        <v>95.372403559762901</v>
      </c>
      <c r="N1266" s="292"/>
      <c r="O1266" s="292"/>
      <c r="P1266" s="292"/>
      <c r="Q1266" s="292"/>
      <c r="R1266" s="292"/>
    </row>
    <row r="1267" spans="1:18" x14ac:dyDescent="0.25">
      <c r="A1267" t="s">
        <v>1560</v>
      </c>
      <c r="B1267" t="s">
        <v>87</v>
      </c>
      <c r="C1267" t="s">
        <v>131</v>
      </c>
      <c r="D1267" t="s">
        <v>126</v>
      </c>
      <c r="E1267" t="s">
        <v>64</v>
      </c>
      <c r="F1267">
        <v>231.29521445033265</v>
      </c>
      <c r="G1267">
        <v>84.001966424061706</v>
      </c>
      <c r="H1267">
        <v>106.051483435187</v>
      </c>
      <c r="I1267">
        <v>97.835801746915905</v>
      </c>
      <c r="J1267">
        <v>114.74237717229801</v>
      </c>
      <c r="N1267" s="292"/>
      <c r="O1267" s="292"/>
      <c r="P1267" s="292"/>
      <c r="Q1267" s="292"/>
      <c r="R1267" s="292"/>
    </row>
    <row r="1268" spans="1:18" x14ac:dyDescent="0.25">
      <c r="A1268" t="s">
        <v>1561</v>
      </c>
      <c r="B1268" t="s">
        <v>87</v>
      </c>
      <c r="C1268" t="s">
        <v>131</v>
      </c>
      <c r="D1268" t="s">
        <v>6</v>
      </c>
      <c r="E1268" t="s">
        <v>64</v>
      </c>
      <c r="F1268">
        <v>223.025820550719</v>
      </c>
      <c r="G1268">
        <v>68.3046444488389</v>
      </c>
      <c r="H1268">
        <v>77.535755840869001</v>
      </c>
      <c r="I1268">
        <v>71.556861104014999</v>
      </c>
      <c r="J1268">
        <v>83.867038456856207</v>
      </c>
      <c r="N1268" s="292"/>
      <c r="O1268" s="292"/>
      <c r="P1268" s="292"/>
      <c r="Q1268" s="292"/>
      <c r="R1268" s="292"/>
    </row>
    <row r="1269" spans="1:18" x14ac:dyDescent="0.25">
      <c r="A1269" t="s">
        <v>1562</v>
      </c>
      <c r="B1269" t="s">
        <v>87</v>
      </c>
      <c r="C1269" t="s">
        <v>131</v>
      </c>
      <c r="D1269" t="s">
        <v>37</v>
      </c>
      <c r="E1269" t="s">
        <v>64</v>
      </c>
      <c r="F1269">
        <v>22.127885100111168</v>
      </c>
      <c r="G1269">
        <v>66.065878425108707</v>
      </c>
      <c r="H1269">
        <v>72.970874051553807</v>
      </c>
      <c r="I1269">
        <v>55.891222116919501</v>
      </c>
      <c r="J1269">
        <v>93.478150325712605</v>
      </c>
      <c r="N1269" s="292"/>
      <c r="O1269" s="292"/>
      <c r="P1269" s="292"/>
      <c r="Q1269" s="292"/>
      <c r="R1269" s="292"/>
    </row>
    <row r="1270" spans="1:18" x14ac:dyDescent="0.25">
      <c r="A1270" t="s">
        <v>1563</v>
      </c>
      <c r="B1270" t="s">
        <v>87</v>
      </c>
      <c r="C1270" t="s">
        <v>131</v>
      </c>
      <c r="D1270" t="s">
        <v>38</v>
      </c>
      <c r="E1270" t="s">
        <v>64</v>
      </c>
      <c r="F1270">
        <v>35.496070398240668</v>
      </c>
      <c r="G1270">
        <v>62.032931304596403</v>
      </c>
      <c r="H1270">
        <v>71.146248118157402</v>
      </c>
      <c r="I1270">
        <v>57.620740748791398</v>
      </c>
      <c r="J1270">
        <v>86.769057843493897</v>
      </c>
      <c r="N1270" s="292"/>
      <c r="O1270" s="292"/>
      <c r="P1270" s="292"/>
      <c r="Q1270" s="292"/>
      <c r="R1270" s="292"/>
    </row>
    <row r="1271" spans="1:18" x14ac:dyDescent="0.25">
      <c r="A1271" t="s">
        <v>1564</v>
      </c>
      <c r="B1271" t="s">
        <v>87</v>
      </c>
      <c r="C1271" t="s">
        <v>131</v>
      </c>
      <c r="D1271" t="s">
        <v>39</v>
      </c>
      <c r="E1271" t="s">
        <v>64</v>
      </c>
      <c r="F1271">
        <v>42.897059632278335</v>
      </c>
      <c r="G1271">
        <v>79.982584662946707</v>
      </c>
      <c r="H1271">
        <v>83.330338912654298</v>
      </c>
      <c r="I1271">
        <v>69.331544752016697</v>
      </c>
      <c r="J1271">
        <v>99.289340586854394</v>
      </c>
      <c r="N1271" s="292"/>
      <c r="O1271" s="292"/>
      <c r="P1271" s="292"/>
      <c r="Q1271" s="292"/>
      <c r="R1271" s="292"/>
    </row>
    <row r="1272" spans="1:18" x14ac:dyDescent="0.25">
      <c r="A1272" t="s">
        <v>1565</v>
      </c>
      <c r="B1272" t="s">
        <v>87</v>
      </c>
      <c r="C1272" t="s">
        <v>131</v>
      </c>
      <c r="D1272" t="s">
        <v>40</v>
      </c>
      <c r="E1272" t="s">
        <v>64</v>
      </c>
      <c r="F1272">
        <v>34.562407991949335</v>
      </c>
      <c r="G1272">
        <v>76.263597096071507</v>
      </c>
      <c r="H1272">
        <v>82.046054877039595</v>
      </c>
      <c r="I1272">
        <v>66.749656799027704</v>
      </c>
      <c r="J1272">
        <v>99.748789231665398</v>
      </c>
      <c r="N1272" s="292"/>
      <c r="O1272" s="292"/>
      <c r="P1272" s="292"/>
      <c r="Q1272" s="292"/>
      <c r="R1272" s="292"/>
    </row>
    <row r="1273" spans="1:18" x14ac:dyDescent="0.25">
      <c r="A1273" t="s">
        <v>1566</v>
      </c>
      <c r="B1273" t="s">
        <v>87</v>
      </c>
      <c r="C1273" t="s">
        <v>131</v>
      </c>
      <c r="D1273" t="s">
        <v>41</v>
      </c>
      <c r="E1273" t="s">
        <v>64</v>
      </c>
      <c r="F1273">
        <v>44.448160420610662</v>
      </c>
      <c r="G1273">
        <v>60.506616417929202</v>
      </c>
      <c r="H1273">
        <v>73.538806592620105</v>
      </c>
      <c r="I1273">
        <v>60.6169986406533</v>
      </c>
      <c r="J1273">
        <v>88.235865538990495</v>
      </c>
      <c r="N1273" s="292"/>
      <c r="O1273" s="292"/>
      <c r="P1273" s="292"/>
      <c r="Q1273" s="292"/>
      <c r="R1273" s="292"/>
    </row>
    <row r="1274" spans="1:18" x14ac:dyDescent="0.25">
      <c r="A1274" t="s">
        <v>1567</v>
      </c>
      <c r="B1274" t="s">
        <v>87</v>
      </c>
      <c r="C1274" t="s">
        <v>131</v>
      </c>
      <c r="D1274" t="s">
        <v>42</v>
      </c>
      <c r="E1274" t="s">
        <v>64</v>
      </c>
      <c r="F1274">
        <v>43.494237007529001</v>
      </c>
      <c r="G1274">
        <v>68.615163079933694</v>
      </c>
      <c r="H1274">
        <v>83.623475275740205</v>
      </c>
      <c r="I1274">
        <v>69.025787778390296</v>
      </c>
      <c r="J1274">
        <v>100.250122929333</v>
      </c>
      <c r="N1274" s="292"/>
      <c r="O1274" s="292"/>
      <c r="P1274" s="292"/>
      <c r="Q1274" s="292"/>
      <c r="R1274" s="292"/>
    </row>
    <row r="1275" spans="1:18" x14ac:dyDescent="0.25">
      <c r="A1275" t="s">
        <v>1568</v>
      </c>
      <c r="B1275" t="s">
        <v>87</v>
      </c>
      <c r="C1275" t="s">
        <v>131</v>
      </c>
      <c r="D1275" t="s">
        <v>102</v>
      </c>
      <c r="E1275" t="s">
        <v>64</v>
      </c>
      <c r="F1275">
        <v>36.850093763395336</v>
      </c>
      <c r="G1275">
        <v>57.615481503776302</v>
      </c>
      <c r="H1275">
        <v>62.980606000601199</v>
      </c>
      <c r="I1275">
        <v>51.371775368276801</v>
      </c>
      <c r="J1275">
        <v>76.353504372135305</v>
      </c>
      <c r="N1275" s="292"/>
      <c r="O1275" s="292"/>
      <c r="P1275" s="292"/>
      <c r="Q1275" s="292"/>
      <c r="R1275" s="292"/>
    </row>
    <row r="1276" spans="1:18" x14ac:dyDescent="0.25">
      <c r="A1276" t="s">
        <v>1569</v>
      </c>
      <c r="B1276" t="s">
        <v>87</v>
      </c>
      <c r="C1276" t="s">
        <v>131</v>
      </c>
      <c r="D1276" t="s">
        <v>103</v>
      </c>
      <c r="E1276" t="s">
        <v>64</v>
      </c>
      <c r="F1276">
        <v>127.40096101260866</v>
      </c>
      <c r="G1276">
        <v>71.158879905462101</v>
      </c>
      <c r="H1276">
        <v>79.816586349802293</v>
      </c>
      <c r="I1276">
        <v>71.483572362243606</v>
      </c>
      <c r="J1276">
        <v>88.806175233707094</v>
      </c>
      <c r="N1276" s="292"/>
      <c r="O1276" s="292"/>
      <c r="P1276" s="292"/>
      <c r="Q1276" s="292"/>
      <c r="R1276" s="292"/>
    </row>
    <row r="1277" spans="1:18" x14ac:dyDescent="0.25">
      <c r="A1277" t="s">
        <v>1570</v>
      </c>
      <c r="B1277" t="s">
        <v>87</v>
      </c>
      <c r="C1277" t="s">
        <v>131</v>
      </c>
      <c r="D1277" t="s">
        <v>43</v>
      </c>
      <c r="E1277" t="s">
        <v>64</v>
      </c>
      <c r="F1277">
        <v>22.997595065315299</v>
      </c>
      <c r="G1277">
        <v>62.041081962093301</v>
      </c>
      <c r="H1277">
        <v>69.888884259223104</v>
      </c>
      <c r="I1277">
        <v>53.712759400430002</v>
      </c>
      <c r="J1277">
        <v>89.243084965767494</v>
      </c>
      <c r="N1277" s="292"/>
      <c r="O1277" s="292"/>
      <c r="P1277" s="292"/>
      <c r="Q1277" s="292"/>
      <c r="R1277" s="292"/>
    </row>
    <row r="1278" spans="1:18" x14ac:dyDescent="0.25">
      <c r="A1278" t="s">
        <v>1571</v>
      </c>
      <c r="B1278" t="s">
        <v>87</v>
      </c>
      <c r="C1278" t="s">
        <v>131</v>
      </c>
      <c r="D1278" t="s">
        <v>44</v>
      </c>
      <c r="E1278" t="s">
        <v>64</v>
      </c>
      <c r="F1278">
        <v>38.940266210240004</v>
      </c>
      <c r="G1278">
        <v>69.301883293816104</v>
      </c>
      <c r="H1278">
        <v>75.364550527761807</v>
      </c>
      <c r="I1278">
        <v>61.689492516045497</v>
      </c>
      <c r="J1278">
        <v>91.056757235295905</v>
      </c>
      <c r="N1278" s="292"/>
      <c r="O1278" s="292"/>
      <c r="P1278" s="292"/>
      <c r="Q1278" s="292"/>
      <c r="R1278" s="292"/>
    </row>
    <row r="1279" spans="1:18" x14ac:dyDescent="0.25">
      <c r="A1279" t="s">
        <v>1572</v>
      </c>
      <c r="B1279" t="s">
        <v>87</v>
      </c>
      <c r="C1279" t="s">
        <v>131</v>
      </c>
      <c r="D1279" t="s">
        <v>45</v>
      </c>
      <c r="E1279" t="s">
        <v>64</v>
      </c>
      <c r="F1279">
        <v>65.463099737053327</v>
      </c>
      <c r="G1279">
        <v>76.315404665114897</v>
      </c>
      <c r="H1279">
        <v>88.592379350626302</v>
      </c>
      <c r="I1279">
        <v>75.285852533365897</v>
      </c>
      <c r="J1279">
        <v>103.386277558245</v>
      </c>
      <c r="N1279" s="292"/>
      <c r="O1279" s="292"/>
      <c r="P1279" s="292"/>
      <c r="Q1279" s="292"/>
      <c r="R1279" s="292"/>
    </row>
    <row r="1280" spans="1:18" x14ac:dyDescent="0.25">
      <c r="A1280" t="s">
        <v>1573</v>
      </c>
      <c r="B1280" t="s">
        <v>87</v>
      </c>
      <c r="C1280" t="s">
        <v>131</v>
      </c>
      <c r="D1280" t="s">
        <v>18</v>
      </c>
      <c r="E1280" t="s">
        <v>64</v>
      </c>
      <c r="F1280">
        <v>169.68948098816267</v>
      </c>
      <c r="G1280">
        <v>70.174619359317205</v>
      </c>
      <c r="H1280">
        <v>83.227114633603406</v>
      </c>
      <c r="I1280">
        <v>75.752277075613804</v>
      </c>
      <c r="J1280">
        <v>91.209393946768003</v>
      </c>
      <c r="N1280" s="292"/>
      <c r="O1280" s="292"/>
      <c r="P1280" s="292"/>
      <c r="Q1280" s="292"/>
      <c r="R1280" s="292"/>
    </row>
    <row r="1281" spans="1:18" x14ac:dyDescent="0.25">
      <c r="A1281" t="s">
        <v>1574</v>
      </c>
      <c r="B1281" t="s">
        <v>87</v>
      </c>
      <c r="C1281" t="s">
        <v>131</v>
      </c>
      <c r="D1281" t="s">
        <v>46</v>
      </c>
      <c r="E1281" t="s">
        <v>64</v>
      </c>
      <c r="F1281">
        <v>77.559266996648333</v>
      </c>
      <c r="G1281">
        <v>69.819328923306799</v>
      </c>
      <c r="H1281">
        <v>82.563257950277603</v>
      </c>
      <c r="I1281">
        <v>71.751691989381399</v>
      </c>
      <c r="J1281">
        <v>94.479745168185602</v>
      </c>
      <c r="N1281" s="292"/>
      <c r="O1281" s="292"/>
      <c r="P1281" s="292"/>
      <c r="Q1281" s="292"/>
      <c r="R1281" s="292"/>
    </row>
    <row r="1282" spans="1:18" x14ac:dyDescent="0.25">
      <c r="A1282" t="s">
        <v>1575</v>
      </c>
      <c r="B1282" t="s">
        <v>87</v>
      </c>
      <c r="C1282" t="s">
        <v>131</v>
      </c>
      <c r="D1282" t="s">
        <v>47</v>
      </c>
      <c r="E1282" t="s">
        <v>64</v>
      </c>
      <c r="F1282">
        <v>47.856113383966338</v>
      </c>
      <c r="G1282">
        <v>72.113005380484694</v>
      </c>
      <c r="H1282">
        <v>83.481622740408596</v>
      </c>
      <c r="I1282">
        <v>69.846329361360702</v>
      </c>
      <c r="J1282">
        <v>98.917538398996797</v>
      </c>
      <c r="N1282" s="292"/>
      <c r="O1282" s="292"/>
      <c r="P1282" s="292"/>
      <c r="Q1282" s="292"/>
      <c r="R1282" s="292"/>
    </row>
    <row r="1283" spans="1:18" x14ac:dyDescent="0.25">
      <c r="A1283" t="s">
        <v>1576</v>
      </c>
      <c r="B1283" t="s">
        <v>87</v>
      </c>
      <c r="C1283" t="s">
        <v>131</v>
      </c>
      <c r="D1283" t="s">
        <v>48</v>
      </c>
      <c r="E1283" t="s">
        <v>64</v>
      </c>
      <c r="F1283">
        <v>44.274100607548327</v>
      </c>
      <c r="G1283">
        <v>68.789193324552102</v>
      </c>
      <c r="H1283">
        <v>85.336924223607198</v>
      </c>
      <c r="I1283">
        <v>70.205727360508703</v>
      </c>
      <c r="J1283">
        <v>102.551284546711</v>
      </c>
      <c r="N1283" s="292"/>
      <c r="O1283" s="292"/>
      <c r="P1283" s="292"/>
      <c r="Q1283" s="292"/>
      <c r="R1283" s="292"/>
    </row>
    <row r="1284" spans="1:18" x14ac:dyDescent="0.25">
      <c r="A1284" t="s">
        <v>1577</v>
      </c>
      <c r="B1284" t="s">
        <v>87</v>
      </c>
      <c r="C1284" t="s">
        <v>131</v>
      </c>
      <c r="D1284" t="s">
        <v>104</v>
      </c>
      <c r="E1284" t="s">
        <v>64</v>
      </c>
      <c r="F1284">
        <v>119.22686745092399</v>
      </c>
      <c r="G1284">
        <v>55.944150156920003</v>
      </c>
      <c r="H1284">
        <v>75.447087419226406</v>
      </c>
      <c r="I1284">
        <v>67.403053757009999</v>
      </c>
      <c r="J1284">
        <v>84.147230109012895</v>
      </c>
      <c r="N1284" s="292"/>
      <c r="O1284" s="292"/>
      <c r="P1284" s="292"/>
      <c r="Q1284" s="292"/>
      <c r="R1284" s="292"/>
    </row>
    <row r="1285" spans="1:18" x14ac:dyDescent="0.25">
      <c r="A1285" t="s">
        <v>1578</v>
      </c>
      <c r="B1285" t="s">
        <v>87</v>
      </c>
      <c r="C1285" t="s">
        <v>131</v>
      </c>
      <c r="D1285" t="s">
        <v>49</v>
      </c>
      <c r="E1285" t="s">
        <v>64</v>
      </c>
      <c r="F1285">
        <v>33.172881059604997</v>
      </c>
      <c r="G1285">
        <v>56.290735646466999</v>
      </c>
      <c r="H1285">
        <v>67.426293892429598</v>
      </c>
      <c r="I1285">
        <v>54.255629145460603</v>
      </c>
      <c r="J1285">
        <v>82.715435402381104</v>
      </c>
      <c r="N1285" s="292"/>
      <c r="O1285" s="292"/>
      <c r="P1285" s="292"/>
      <c r="Q1285" s="292"/>
      <c r="R1285" s="292"/>
    </row>
    <row r="1286" spans="1:18" x14ac:dyDescent="0.25">
      <c r="A1286" t="s">
        <v>1579</v>
      </c>
      <c r="B1286" t="s">
        <v>87</v>
      </c>
      <c r="C1286" t="s">
        <v>131</v>
      </c>
      <c r="D1286" t="s">
        <v>50</v>
      </c>
      <c r="E1286" t="s">
        <v>64</v>
      </c>
      <c r="F1286">
        <v>86.053986391318986</v>
      </c>
      <c r="G1286">
        <v>55.811682223015303</v>
      </c>
      <c r="H1286">
        <v>79.502317431244407</v>
      </c>
      <c r="I1286">
        <v>69.5214366241064</v>
      </c>
      <c r="J1286">
        <v>90.448905881519195</v>
      </c>
      <c r="N1286" s="292"/>
      <c r="O1286" s="292"/>
      <c r="P1286" s="292"/>
      <c r="Q1286" s="292"/>
      <c r="R1286" s="292"/>
    </row>
    <row r="1287" spans="1:18" x14ac:dyDescent="0.25">
      <c r="A1287" t="s">
        <v>1580</v>
      </c>
      <c r="B1287" t="s">
        <v>87</v>
      </c>
      <c r="C1287" t="s">
        <v>131</v>
      </c>
      <c r="D1287" t="s">
        <v>105</v>
      </c>
      <c r="E1287" t="s">
        <v>64</v>
      </c>
      <c r="F1287">
        <v>93.025471599630336</v>
      </c>
      <c r="G1287">
        <v>66.036552652425897</v>
      </c>
      <c r="H1287">
        <v>82.188194231789396</v>
      </c>
      <c r="I1287">
        <v>71.981800154047605</v>
      </c>
      <c r="J1287">
        <v>93.342519115895001</v>
      </c>
      <c r="N1287" s="292"/>
      <c r="O1287" s="292"/>
      <c r="P1287" s="292"/>
      <c r="Q1287" s="292"/>
      <c r="R1287" s="292"/>
    </row>
    <row r="1288" spans="1:18" x14ac:dyDescent="0.25">
      <c r="A1288" t="s">
        <v>1581</v>
      </c>
      <c r="B1288" t="s">
        <v>87</v>
      </c>
      <c r="C1288" t="s">
        <v>131</v>
      </c>
      <c r="D1288" t="s">
        <v>51</v>
      </c>
      <c r="E1288" t="s">
        <v>64</v>
      </c>
      <c r="F1288">
        <v>73.219597688959666</v>
      </c>
      <c r="G1288">
        <v>64.407757669649399</v>
      </c>
      <c r="H1288">
        <v>80.796526622636193</v>
      </c>
      <c r="I1288">
        <v>69.508509103586405</v>
      </c>
      <c r="J1288">
        <v>93.273742917403098</v>
      </c>
      <c r="N1288" s="292"/>
      <c r="O1288" s="292"/>
      <c r="P1288" s="292"/>
      <c r="Q1288" s="292"/>
      <c r="R1288" s="292"/>
    </row>
    <row r="1289" spans="1:18" x14ac:dyDescent="0.25">
      <c r="A1289" t="s">
        <v>1582</v>
      </c>
      <c r="B1289" t="s">
        <v>87</v>
      </c>
      <c r="C1289" t="s">
        <v>131</v>
      </c>
      <c r="D1289" t="s">
        <v>52</v>
      </c>
      <c r="E1289" t="s">
        <v>64</v>
      </c>
      <c r="F1289">
        <v>19.805873910670467</v>
      </c>
      <c r="G1289">
        <v>72.846958538602806</v>
      </c>
      <c r="H1289">
        <v>87.915269691595299</v>
      </c>
      <c r="I1289">
        <v>65.2813829550945</v>
      </c>
      <c r="J1289">
        <v>115.37858128128499</v>
      </c>
      <c r="N1289" s="292"/>
      <c r="O1289" s="292"/>
      <c r="P1289" s="292"/>
      <c r="Q1289" s="292"/>
      <c r="R1289" s="292"/>
    </row>
    <row r="1290" spans="1:18" x14ac:dyDescent="0.25">
      <c r="A1290" t="s">
        <v>1583</v>
      </c>
      <c r="B1290" t="s">
        <v>87</v>
      </c>
      <c r="C1290" t="s">
        <v>131</v>
      </c>
      <c r="D1290" t="s">
        <v>106</v>
      </c>
      <c r="E1290" t="s">
        <v>64</v>
      </c>
      <c r="F1290">
        <v>148.47717435671635</v>
      </c>
      <c r="G1290">
        <v>54.533064368720801</v>
      </c>
      <c r="H1290">
        <v>66.008978660116597</v>
      </c>
      <c r="I1290">
        <v>59.652875099146897</v>
      </c>
      <c r="J1290">
        <v>72.827541484228306</v>
      </c>
      <c r="N1290" s="292"/>
      <c r="O1290" s="292"/>
      <c r="P1290" s="292"/>
      <c r="Q1290" s="292"/>
      <c r="R1290" s="292"/>
    </row>
    <row r="1291" spans="1:18" x14ac:dyDescent="0.25">
      <c r="A1291" t="s">
        <v>1584</v>
      </c>
      <c r="B1291" t="s">
        <v>87</v>
      </c>
      <c r="C1291" t="s">
        <v>131</v>
      </c>
      <c r="D1291" t="s">
        <v>53</v>
      </c>
      <c r="E1291" t="s">
        <v>64</v>
      </c>
      <c r="F1291">
        <v>51.373716942089004</v>
      </c>
      <c r="G1291">
        <v>61.041464012368003</v>
      </c>
      <c r="H1291">
        <v>76.301615743054299</v>
      </c>
      <c r="I1291">
        <v>63.834592910481597</v>
      </c>
      <c r="J1291">
        <v>90.353777181500803</v>
      </c>
      <c r="N1291" s="292"/>
      <c r="O1291" s="292"/>
      <c r="P1291" s="292"/>
      <c r="Q1291" s="292"/>
      <c r="R1291" s="292"/>
    </row>
    <row r="1292" spans="1:18" x14ac:dyDescent="0.25">
      <c r="A1292" t="s">
        <v>1585</v>
      </c>
      <c r="B1292" t="s">
        <v>87</v>
      </c>
      <c r="C1292" t="s">
        <v>131</v>
      </c>
      <c r="D1292" t="s">
        <v>54</v>
      </c>
      <c r="E1292" t="s">
        <v>64</v>
      </c>
      <c r="F1292">
        <v>22.915609236068033</v>
      </c>
      <c r="G1292">
        <v>68.172812625893997</v>
      </c>
      <c r="H1292">
        <v>82.512626368033295</v>
      </c>
      <c r="I1292">
        <v>62.348075042896703</v>
      </c>
      <c r="J1292">
        <v>106.64664447790599</v>
      </c>
      <c r="N1292" s="292"/>
      <c r="O1292" s="292"/>
      <c r="P1292" s="292"/>
      <c r="Q1292" s="292"/>
      <c r="R1292" s="292"/>
    </row>
    <row r="1293" spans="1:18" x14ac:dyDescent="0.25">
      <c r="A1293" t="s">
        <v>1586</v>
      </c>
      <c r="B1293" t="s">
        <v>87</v>
      </c>
      <c r="C1293" t="s">
        <v>131</v>
      </c>
      <c r="D1293" t="s">
        <v>55</v>
      </c>
      <c r="E1293" t="s">
        <v>64</v>
      </c>
      <c r="F1293">
        <v>22.161412340274268</v>
      </c>
      <c r="G1293">
        <v>50.348918961296199</v>
      </c>
      <c r="H1293">
        <v>59.670567788300403</v>
      </c>
      <c r="I1293">
        <v>45.329727072385502</v>
      </c>
      <c r="J1293">
        <v>76.886993617086006</v>
      </c>
      <c r="N1293" s="292"/>
      <c r="O1293" s="292"/>
      <c r="P1293" s="292"/>
      <c r="Q1293" s="292"/>
      <c r="R1293" s="292"/>
    </row>
    <row r="1294" spans="1:18" x14ac:dyDescent="0.25">
      <c r="A1294" t="s">
        <v>1587</v>
      </c>
      <c r="B1294" t="s">
        <v>87</v>
      </c>
      <c r="C1294" t="s">
        <v>131</v>
      </c>
      <c r="D1294" t="s">
        <v>56</v>
      </c>
      <c r="E1294" t="s">
        <v>64</v>
      </c>
      <c r="F1294">
        <v>17.749133567533967</v>
      </c>
      <c r="G1294">
        <v>41.373593192333999</v>
      </c>
      <c r="H1294">
        <v>47.161555711972497</v>
      </c>
      <c r="I1294">
        <v>34.884269257716497</v>
      </c>
      <c r="J1294">
        <v>62.223131100337703</v>
      </c>
      <c r="N1294" s="292"/>
      <c r="O1294" s="292"/>
      <c r="P1294" s="292"/>
      <c r="Q1294" s="292"/>
      <c r="R1294" s="292"/>
    </row>
    <row r="1295" spans="1:18" x14ac:dyDescent="0.25">
      <c r="A1295" t="s">
        <v>1588</v>
      </c>
      <c r="B1295" t="s">
        <v>87</v>
      </c>
      <c r="C1295" t="s">
        <v>131</v>
      </c>
      <c r="D1295" t="s">
        <v>57</v>
      </c>
      <c r="E1295" t="s">
        <v>64</v>
      </c>
      <c r="F1295">
        <v>34.277302270750667</v>
      </c>
      <c r="G1295">
        <v>50.722075414456398</v>
      </c>
      <c r="H1295">
        <v>62.731663867903698</v>
      </c>
      <c r="I1295">
        <v>50.575220965991797</v>
      </c>
      <c r="J1295">
        <v>76.809074927321902</v>
      </c>
      <c r="N1295" s="292"/>
      <c r="O1295" s="292"/>
      <c r="P1295" s="292"/>
      <c r="Q1295" s="292"/>
      <c r="R1295" s="292"/>
    </row>
    <row r="1296" spans="1:18" x14ac:dyDescent="0.25">
      <c r="A1296" t="s">
        <v>1589</v>
      </c>
      <c r="B1296" t="s">
        <v>87</v>
      </c>
      <c r="C1296" t="s">
        <v>132</v>
      </c>
      <c r="D1296" t="s">
        <v>5</v>
      </c>
      <c r="E1296" t="s">
        <v>64</v>
      </c>
      <c r="F1296">
        <v>912.82680297719332</v>
      </c>
      <c r="G1296">
        <v>63.069620721243901</v>
      </c>
      <c r="H1296">
        <v>74.171972298798096</v>
      </c>
      <c r="I1296">
        <v>71.284867354843499</v>
      </c>
      <c r="J1296">
        <v>77.141840043143702</v>
      </c>
      <c r="N1296" s="292"/>
      <c r="O1296" s="292"/>
      <c r="P1296" s="292"/>
      <c r="Q1296" s="292"/>
      <c r="R1296" s="292"/>
    </row>
    <row r="1297" spans="1:18" x14ac:dyDescent="0.25">
      <c r="A1297" t="s">
        <v>1590</v>
      </c>
      <c r="B1297" t="s">
        <v>87</v>
      </c>
      <c r="C1297" t="s">
        <v>132</v>
      </c>
      <c r="D1297" t="s">
        <v>122</v>
      </c>
      <c r="E1297" t="s">
        <v>64</v>
      </c>
      <c r="F1297">
        <v>118.56310649221267</v>
      </c>
      <c r="G1297">
        <v>41.177467767463398</v>
      </c>
      <c r="H1297">
        <v>49.346749629079</v>
      </c>
      <c r="I1297">
        <v>44.0851132543144</v>
      </c>
      <c r="J1297">
        <v>55.0388020525996</v>
      </c>
      <c r="N1297" s="292"/>
      <c r="O1297" s="292"/>
      <c r="P1297" s="292"/>
      <c r="Q1297" s="292"/>
      <c r="R1297" s="292"/>
    </row>
    <row r="1298" spans="1:18" x14ac:dyDescent="0.25">
      <c r="A1298" t="s">
        <v>1591</v>
      </c>
      <c r="B1298" t="s">
        <v>87</v>
      </c>
      <c r="C1298" t="s">
        <v>132</v>
      </c>
      <c r="D1298" t="s">
        <v>123</v>
      </c>
      <c r="E1298" t="s">
        <v>64</v>
      </c>
      <c r="F1298">
        <v>163.07157288522265</v>
      </c>
      <c r="G1298">
        <v>55.377615829424499</v>
      </c>
      <c r="H1298">
        <v>62.730091061933699</v>
      </c>
      <c r="I1298">
        <v>57.049727375189299</v>
      </c>
      <c r="J1298">
        <v>68.804112706078001</v>
      </c>
      <c r="N1298" s="292"/>
      <c r="O1298" s="292"/>
      <c r="P1298" s="292"/>
      <c r="Q1298" s="292"/>
      <c r="R1298" s="292"/>
    </row>
    <row r="1299" spans="1:18" x14ac:dyDescent="0.25">
      <c r="A1299" t="s">
        <v>1592</v>
      </c>
      <c r="B1299" t="s">
        <v>87</v>
      </c>
      <c r="C1299" t="s">
        <v>132</v>
      </c>
      <c r="D1299" t="s">
        <v>124</v>
      </c>
      <c r="E1299" t="s">
        <v>64</v>
      </c>
      <c r="F1299">
        <v>189.78750932575034</v>
      </c>
      <c r="G1299">
        <v>63.814570044546599</v>
      </c>
      <c r="H1299">
        <v>72.8126313159989</v>
      </c>
      <c r="I1299">
        <v>66.662998555852695</v>
      </c>
      <c r="J1299">
        <v>79.356231381650105</v>
      </c>
      <c r="N1299" s="292"/>
      <c r="O1299" s="292"/>
      <c r="P1299" s="292"/>
      <c r="Q1299" s="292"/>
      <c r="R1299" s="292"/>
    </row>
    <row r="1300" spans="1:18" x14ac:dyDescent="0.25">
      <c r="A1300" t="s">
        <v>1593</v>
      </c>
      <c r="B1300" t="s">
        <v>87</v>
      </c>
      <c r="C1300" t="s">
        <v>132</v>
      </c>
      <c r="D1300" t="s">
        <v>125</v>
      </c>
      <c r="E1300" t="s">
        <v>64</v>
      </c>
      <c r="F1300">
        <v>209.18390565287936</v>
      </c>
      <c r="G1300">
        <v>72.052709183481994</v>
      </c>
      <c r="H1300">
        <v>85.573863102178095</v>
      </c>
      <c r="I1300">
        <v>78.712242450330393</v>
      </c>
      <c r="J1300">
        <v>92.853499164218405</v>
      </c>
      <c r="N1300" s="292"/>
      <c r="O1300" s="292"/>
      <c r="P1300" s="292"/>
      <c r="Q1300" s="292"/>
      <c r="R1300" s="292"/>
    </row>
    <row r="1301" spans="1:18" x14ac:dyDescent="0.25">
      <c r="A1301" t="s">
        <v>1594</v>
      </c>
      <c r="B1301" t="s">
        <v>87</v>
      </c>
      <c r="C1301" t="s">
        <v>132</v>
      </c>
      <c r="D1301" t="s">
        <v>126</v>
      </c>
      <c r="E1301" t="s">
        <v>64</v>
      </c>
      <c r="F1301">
        <v>232.22070862112665</v>
      </c>
      <c r="G1301">
        <v>83.772898512686197</v>
      </c>
      <c r="H1301">
        <v>106.326690464948</v>
      </c>
      <c r="I1301">
        <v>98.097766474809703</v>
      </c>
      <c r="J1301">
        <v>115.030613291995</v>
      </c>
      <c r="N1301" s="292"/>
      <c r="O1301" s="292"/>
      <c r="P1301" s="292"/>
      <c r="Q1301" s="292"/>
      <c r="R1301" s="292"/>
    </row>
    <row r="1302" spans="1:18" x14ac:dyDescent="0.25">
      <c r="A1302" t="s">
        <v>1595</v>
      </c>
      <c r="B1302" t="s">
        <v>87</v>
      </c>
      <c r="C1302" t="s">
        <v>132</v>
      </c>
      <c r="D1302" t="s">
        <v>6</v>
      </c>
      <c r="E1302" t="s">
        <v>64</v>
      </c>
      <c r="F1302">
        <v>229.30659314368134</v>
      </c>
      <c r="G1302">
        <v>69.888883977125403</v>
      </c>
      <c r="H1302">
        <v>78.374827552432706</v>
      </c>
      <c r="I1302">
        <v>72.433719733289394</v>
      </c>
      <c r="J1302">
        <v>84.661115126073796</v>
      </c>
      <c r="N1302" s="292"/>
      <c r="O1302" s="292"/>
      <c r="P1302" s="292"/>
      <c r="Q1302" s="292"/>
      <c r="R1302" s="292"/>
    </row>
    <row r="1303" spans="1:18" x14ac:dyDescent="0.25">
      <c r="A1303" t="s">
        <v>1596</v>
      </c>
      <c r="B1303" t="s">
        <v>87</v>
      </c>
      <c r="C1303" t="s">
        <v>132</v>
      </c>
      <c r="D1303" t="s">
        <v>37</v>
      </c>
      <c r="E1303" t="s">
        <v>64</v>
      </c>
      <c r="F1303">
        <v>22.733470159959335</v>
      </c>
      <c r="G1303">
        <v>67.295288844913898</v>
      </c>
      <c r="H1303">
        <v>73.416750720637694</v>
      </c>
      <c r="I1303">
        <v>56.433173212313903</v>
      </c>
      <c r="J1303">
        <v>93.758331964731099</v>
      </c>
      <c r="N1303" s="292"/>
      <c r="O1303" s="292"/>
      <c r="P1303" s="292"/>
      <c r="Q1303" s="292"/>
      <c r="R1303" s="292"/>
    </row>
    <row r="1304" spans="1:18" x14ac:dyDescent="0.25">
      <c r="A1304" t="s">
        <v>1597</v>
      </c>
      <c r="B1304" t="s">
        <v>87</v>
      </c>
      <c r="C1304" t="s">
        <v>132</v>
      </c>
      <c r="D1304" t="s">
        <v>38</v>
      </c>
      <c r="E1304" t="s">
        <v>64</v>
      </c>
      <c r="F1304">
        <v>36.443754185764</v>
      </c>
      <c r="G1304">
        <v>63.387423865406703</v>
      </c>
      <c r="H1304">
        <v>71.410204915662206</v>
      </c>
      <c r="I1304">
        <v>58.014872526434203</v>
      </c>
      <c r="J1304">
        <v>86.853300381572296</v>
      </c>
      <c r="N1304" s="292"/>
      <c r="O1304" s="292"/>
      <c r="P1304" s="292"/>
      <c r="Q1304" s="292"/>
      <c r="R1304" s="292"/>
    </row>
    <row r="1305" spans="1:18" x14ac:dyDescent="0.25">
      <c r="A1305" t="s">
        <v>1598</v>
      </c>
      <c r="B1305" t="s">
        <v>87</v>
      </c>
      <c r="C1305" t="s">
        <v>132</v>
      </c>
      <c r="D1305" t="s">
        <v>39</v>
      </c>
      <c r="E1305" t="s">
        <v>64</v>
      </c>
      <c r="F1305">
        <v>46.300889187797331</v>
      </c>
      <c r="G1305">
        <v>85.745033836471805</v>
      </c>
      <c r="H1305">
        <v>87.714028633685103</v>
      </c>
      <c r="I1305">
        <v>73.510505385330603</v>
      </c>
      <c r="J1305">
        <v>103.82666330152099</v>
      </c>
      <c r="N1305" s="292"/>
      <c r="O1305" s="292"/>
      <c r="P1305" s="292"/>
      <c r="Q1305" s="292"/>
      <c r="R1305" s="292"/>
    </row>
    <row r="1306" spans="1:18" x14ac:dyDescent="0.25">
      <c r="A1306" t="s">
        <v>1599</v>
      </c>
      <c r="B1306" t="s">
        <v>87</v>
      </c>
      <c r="C1306" t="s">
        <v>132</v>
      </c>
      <c r="D1306" t="s">
        <v>40</v>
      </c>
      <c r="E1306" t="s">
        <v>64</v>
      </c>
      <c r="F1306">
        <v>38.745273114547999</v>
      </c>
      <c r="G1306">
        <v>85.2819006747402</v>
      </c>
      <c r="H1306">
        <v>90.346566763376103</v>
      </c>
      <c r="I1306">
        <v>74.410365019497704</v>
      </c>
      <c r="J1306">
        <v>108.639813690493</v>
      </c>
      <c r="N1306" s="292"/>
      <c r="O1306" s="292"/>
      <c r="P1306" s="292"/>
      <c r="Q1306" s="292"/>
      <c r="R1306" s="292"/>
    </row>
    <row r="1307" spans="1:18" x14ac:dyDescent="0.25">
      <c r="A1307" t="s">
        <v>1600</v>
      </c>
      <c r="B1307" t="s">
        <v>87</v>
      </c>
      <c r="C1307" t="s">
        <v>132</v>
      </c>
      <c r="D1307" t="s">
        <v>41</v>
      </c>
      <c r="E1307" t="s">
        <v>64</v>
      </c>
      <c r="F1307">
        <v>45.222954433716005</v>
      </c>
      <c r="G1307">
        <v>61.3639137637551</v>
      </c>
      <c r="H1307">
        <v>73.683603305831298</v>
      </c>
      <c r="I1307">
        <v>60.9321444109721</v>
      </c>
      <c r="J1307">
        <v>88.170759940103906</v>
      </c>
      <c r="N1307" s="292"/>
      <c r="O1307" s="292"/>
      <c r="P1307" s="292"/>
      <c r="Q1307" s="292"/>
      <c r="R1307" s="292"/>
    </row>
    <row r="1308" spans="1:18" x14ac:dyDescent="0.25">
      <c r="A1308" t="s">
        <v>1601</v>
      </c>
      <c r="B1308" t="s">
        <v>87</v>
      </c>
      <c r="C1308" t="s">
        <v>132</v>
      </c>
      <c r="D1308" t="s">
        <v>42</v>
      </c>
      <c r="E1308" t="s">
        <v>64</v>
      </c>
      <c r="F1308">
        <v>39.860252061896333</v>
      </c>
      <c r="G1308">
        <v>62.575291438306301</v>
      </c>
      <c r="H1308">
        <v>75.885595014755296</v>
      </c>
      <c r="I1308">
        <v>62.228446705096601</v>
      </c>
      <c r="J1308">
        <v>91.532083654078505</v>
      </c>
      <c r="N1308" s="292"/>
      <c r="O1308" s="292"/>
      <c r="P1308" s="292"/>
      <c r="Q1308" s="292"/>
      <c r="R1308" s="292"/>
    </row>
    <row r="1309" spans="1:18" x14ac:dyDescent="0.25">
      <c r="A1309" t="s">
        <v>1602</v>
      </c>
      <c r="B1309" t="s">
        <v>87</v>
      </c>
      <c r="C1309" t="s">
        <v>132</v>
      </c>
      <c r="D1309" t="s">
        <v>102</v>
      </c>
      <c r="E1309" t="s">
        <v>64</v>
      </c>
      <c r="F1309">
        <v>35.857666862900999</v>
      </c>
      <c r="G1309">
        <v>55.680471533565601</v>
      </c>
      <c r="H1309">
        <v>59.5508486846891</v>
      </c>
      <c r="I1309">
        <v>48.478940631882203</v>
      </c>
      <c r="J1309">
        <v>72.330220335053397</v>
      </c>
      <c r="N1309" s="292"/>
      <c r="O1309" s="292"/>
      <c r="P1309" s="292"/>
      <c r="Q1309" s="292"/>
      <c r="R1309" s="292"/>
    </row>
    <row r="1310" spans="1:18" x14ac:dyDescent="0.25">
      <c r="A1310" t="s">
        <v>1603</v>
      </c>
      <c r="B1310" t="s">
        <v>87</v>
      </c>
      <c r="C1310" t="s">
        <v>132</v>
      </c>
      <c r="D1310" t="s">
        <v>103</v>
      </c>
      <c r="E1310" t="s">
        <v>64</v>
      </c>
      <c r="F1310">
        <v>130.60356338545267</v>
      </c>
      <c r="G1310">
        <v>72.409364200360002</v>
      </c>
      <c r="H1310">
        <v>79.188612237966694</v>
      </c>
      <c r="I1310">
        <v>71.121917031188602</v>
      </c>
      <c r="J1310">
        <v>87.882729165416606</v>
      </c>
      <c r="N1310" s="292"/>
      <c r="O1310" s="292"/>
      <c r="P1310" s="292"/>
      <c r="Q1310" s="292"/>
      <c r="R1310" s="292"/>
    </row>
    <row r="1311" spans="1:18" x14ac:dyDescent="0.25">
      <c r="A1311" t="s">
        <v>1604</v>
      </c>
      <c r="B1311" t="s">
        <v>87</v>
      </c>
      <c r="C1311" t="s">
        <v>132</v>
      </c>
      <c r="D1311" t="s">
        <v>43</v>
      </c>
      <c r="E1311" t="s">
        <v>64</v>
      </c>
      <c r="F1311">
        <v>20.901124296017567</v>
      </c>
      <c r="G1311">
        <v>56.295281046526597</v>
      </c>
      <c r="H1311">
        <v>63.246139842677898</v>
      </c>
      <c r="I1311">
        <v>47.861911180021004</v>
      </c>
      <c r="J1311">
        <v>81.816535338215402</v>
      </c>
      <c r="N1311" s="292"/>
      <c r="O1311" s="292"/>
      <c r="P1311" s="292"/>
      <c r="Q1311" s="292"/>
      <c r="R1311" s="292"/>
    </row>
    <row r="1312" spans="1:18" x14ac:dyDescent="0.25">
      <c r="A1312" t="s">
        <v>1605</v>
      </c>
      <c r="B1312" t="s">
        <v>87</v>
      </c>
      <c r="C1312" t="s">
        <v>132</v>
      </c>
      <c r="D1312" t="s">
        <v>44</v>
      </c>
      <c r="E1312" t="s">
        <v>64</v>
      </c>
      <c r="F1312">
        <v>40.269209056117667</v>
      </c>
      <c r="G1312">
        <v>70.884015236961403</v>
      </c>
      <c r="H1312">
        <v>75.225105864341799</v>
      </c>
      <c r="I1312">
        <v>61.944714155152397</v>
      </c>
      <c r="J1312">
        <v>90.429363331030302</v>
      </c>
      <c r="N1312" s="292"/>
      <c r="O1312" s="292"/>
      <c r="P1312" s="292"/>
      <c r="Q1312" s="292"/>
      <c r="R1312" s="292"/>
    </row>
    <row r="1313" spans="1:18" x14ac:dyDescent="0.25">
      <c r="A1313" t="s">
        <v>1606</v>
      </c>
      <c r="B1313" t="s">
        <v>87</v>
      </c>
      <c r="C1313" t="s">
        <v>132</v>
      </c>
      <c r="D1313" t="s">
        <v>45</v>
      </c>
      <c r="E1313" t="s">
        <v>64</v>
      </c>
      <c r="F1313">
        <v>69.433230033317329</v>
      </c>
      <c r="G1313">
        <v>80.334021142168595</v>
      </c>
      <c r="H1313">
        <v>89.782430338451206</v>
      </c>
      <c r="I1313">
        <v>77.046366531294396</v>
      </c>
      <c r="J1313">
        <v>103.898424472467</v>
      </c>
      <c r="N1313" s="292"/>
      <c r="O1313" s="292"/>
      <c r="P1313" s="292"/>
      <c r="Q1313" s="292"/>
      <c r="R1313" s="292"/>
    </row>
    <row r="1314" spans="1:18" x14ac:dyDescent="0.25">
      <c r="A1314" t="s">
        <v>1607</v>
      </c>
      <c r="B1314" t="s">
        <v>87</v>
      </c>
      <c r="C1314" t="s">
        <v>132</v>
      </c>
      <c r="D1314" t="s">
        <v>18</v>
      </c>
      <c r="E1314" t="s">
        <v>64</v>
      </c>
      <c r="F1314">
        <v>160.29878742840066</v>
      </c>
      <c r="G1314">
        <v>65.801308686303997</v>
      </c>
      <c r="H1314">
        <v>77.686112784806397</v>
      </c>
      <c r="I1314">
        <v>70.538389765985301</v>
      </c>
      <c r="J1314">
        <v>85.333610903202</v>
      </c>
      <c r="N1314" s="292"/>
      <c r="O1314" s="292"/>
      <c r="P1314" s="292"/>
      <c r="Q1314" s="292"/>
      <c r="R1314" s="292"/>
    </row>
    <row r="1315" spans="1:18" x14ac:dyDescent="0.25">
      <c r="A1315" t="s">
        <v>1608</v>
      </c>
      <c r="B1315" t="s">
        <v>87</v>
      </c>
      <c r="C1315" t="s">
        <v>132</v>
      </c>
      <c r="D1315" t="s">
        <v>46</v>
      </c>
      <c r="E1315" t="s">
        <v>64</v>
      </c>
      <c r="F1315">
        <v>71.075679000346341</v>
      </c>
      <c r="G1315">
        <v>63.5061672398094</v>
      </c>
      <c r="H1315">
        <v>74.938781624965102</v>
      </c>
      <c r="I1315">
        <v>64.722946012901403</v>
      </c>
      <c r="J1315">
        <v>86.2478895640715</v>
      </c>
      <c r="N1315" s="292"/>
      <c r="O1315" s="292"/>
      <c r="P1315" s="292"/>
      <c r="Q1315" s="292"/>
      <c r="R1315" s="292"/>
    </row>
    <row r="1316" spans="1:18" x14ac:dyDescent="0.25">
      <c r="A1316" t="s">
        <v>1609</v>
      </c>
      <c r="B1316" t="s">
        <v>87</v>
      </c>
      <c r="C1316" t="s">
        <v>132</v>
      </c>
      <c r="D1316" t="s">
        <v>47</v>
      </c>
      <c r="E1316" t="s">
        <v>64</v>
      </c>
      <c r="F1316">
        <v>43.366659543451995</v>
      </c>
      <c r="G1316">
        <v>64.947696692886794</v>
      </c>
      <c r="H1316">
        <v>74.459323492589704</v>
      </c>
      <c r="I1316">
        <v>61.7336829353208</v>
      </c>
      <c r="J1316">
        <v>88.9565146839726</v>
      </c>
      <c r="N1316" s="292"/>
      <c r="O1316" s="292"/>
      <c r="P1316" s="292"/>
      <c r="Q1316" s="292"/>
      <c r="R1316" s="292"/>
    </row>
    <row r="1317" spans="1:18" x14ac:dyDescent="0.25">
      <c r="A1317" t="s">
        <v>1610</v>
      </c>
      <c r="B1317" t="s">
        <v>87</v>
      </c>
      <c r="C1317" t="s">
        <v>132</v>
      </c>
      <c r="D1317" t="s">
        <v>48</v>
      </c>
      <c r="E1317" t="s">
        <v>64</v>
      </c>
      <c r="F1317">
        <v>45.856448884602337</v>
      </c>
      <c r="G1317">
        <v>70.636044041223997</v>
      </c>
      <c r="H1317">
        <v>86.790279896285895</v>
      </c>
      <c r="I1317">
        <v>71.769627288665006</v>
      </c>
      <c r="J1317">
        <v>103.84032895165301</v>
      </c>
      <c r="N1317" s="292"/>
      <c r="O1317" s="292"/>
      <c r="P1317" s="292"/>
      <c r="Q1317" s="292"/>
      <c r="R1317" s="292"/>
    </row>
    <row r="1318" spans="1:18" x14ac:dyDescent="0.25">
      <c r="A1318" t="s">
        <v>1611</v>
      </c>
      <c r="B1318" t="s">
        <v>87</v>
      </c>
      <c r="C1318" t="s">
        <v>132</v>
      </c>
      <c r="D1318" t="s">
        <v>104</v>
      </c>
      <c r="E1318" t="s">
        <v>64</v>
      </c>
      <c r="F1318">
        <v>116.67301726628166</v>
      </c>
      <c r="G1318">
        <v>54.080131855457097</v>
      </c>
      <c r="H1318">
        <v>72.9591394451935</v>
      </c>
      <c r="I1318">
        <v>65.111353663378907</v>
      </c>
      <c r="J1318">
        <v>81.454303824749601</v>
      </c>
      <c r="N1318" s="292"/>
      <c r="O1318" s="292"/>
      <c r="P1318" s="292"/>
      <c r="Q1318" s="292"/>
      <c r="R1318" s="292"/>
    </row>
    <row r="1319" spans="1:18" x14ac:dyDescent="0.25">
      <c r="A1319" t="s">
        <v>1612</v>
      </c>
      <c r="B1319" t="s">
        <v>87</v>
      </c>
      <c r="C1319" t="s">
        <v>132</v>
      </c>
      <c r="D1319" t="s">
        <v>49</v>
      </c>
      <c r="E1319" t="s">
        <v>64</v>
      </c>
      <c r="F1319">
        <v>32.955720538096834</v>
      </c>
      <c r="G1319">
        <v>55.406079104180399</v>
      </c>
      <c r="H1319">
        <v>65.394558805466801</v>
      </c>
      <c r="I1319">
        <v>52.681359308338401</v>
      </c>
      <c r="J1319">
        <v>80.159944189939495</v>
      </c>
      <c r="N1319" s="292"/>
      <c r="O1319" s="292"/>
      <c r="P1319" s="292"/>
      <c r="Q1319" s="292"/>
      <c r="R1319" s="292"/>
    </row>
    <row r="1320" spans="1:18" x14ac:dyDescent="0.25">
      <c r="A1320" t="s">
        <v>1613</v>
      </c>
      <c r="B1320" t="s">
        <v>87</v>
      </c>
      <c r="C1320" t="s">
        <v>132</v>
      </c>
      <c r="D1320" t="s">
        <v>50</v>
      </c>
      <c r="E1320" t="s">
        <v>64</v>
      </c>
      <c r="F1320">
        <v>83.717296728184664</v>
      </c>
      <c r="G1320">
        <v>53.575412491212198</v>
      </c>
      <c r="H1320">
        <v>77.325529155702199</v>
      </c>
      <c r="I1320">
        <v>67.467130070986798</v>
      </c>
      <c r="J1320">
        <v>88.151698181109495</v>
      </c>
      <c r="N1320" s="292"/>
      <c r="O1320" s="292"/>
      <c r="P1320" s="292"/>
      <c r="Q1320" s="292"/>
      <c r="R1320" s="292"/>
    </row>
    <row r="1321" spans="1:18" x14ac:dyDescent="0.25">
      <c r="A1321" t="s">
        <v>1614</v>
      </c>
      <c r="B1321" t="s">
        <v>87</v>
      </c>
      <c r="C1321" t="s">
        <v>132</v>
      </c>
      <c r="D1321" t="s">
        <v>105</v>
      </c>
      <c r="E1321" t="s">
        <v>64</v>
      </c>
      <c r="F1321">
        <v>91.802975530074661</v>
      </c>
      <c r="G1321">
        <v>64.889128146036796</v>
      </c>
      <c r="H1321">
        <v>81.338862330172503</v>
      </c>
      <c r="I1321">
        <v>71.158575821095596</v>
      </c>
      <c r="J1321">
        <v>92.471243312118304</v>
      </c>
      <c r="N1321" s="292"/>
      <c r="O1321" s="292"/>
      <c r="P1321" s="292"/>
      <c r="Q1321" s="292"/>
      <c r="R1321" s="292"/>
    </row>
    <row r="1322" spans="1:18" x14ac:dyDescent="0.25">
      <c r="A1322" t="s">
        <v>1615</v>
      </c>
      <c r="B1322" t="s">
        <v>87</v>
      </c>
      <c r="C1322" t="s">
        <v>132</v>
      </c>
      <c r="D1322" t="s">
        <v>51</v>
      </c>
      <c r="E1322" t="s">
        <v>64</v>
      </c>
      <c r="F1322">
        <v>73.034338995835341</v>
      </c>
      <c r="G1322">
        <v>63.980276763450298</v>
      </c>
      <c r="H1322">
        <v>80.979852430145797</v>
      </c>
      <c r="I1322">
        <v>69.651817926773703</v>
      </c>
      <c r="J1322">
        <v>93.502899083524596</v>
      </c>
      <c r="N1322" s="292"/>
      <c r="O1322" s="292"/>
      <c r="P1322" s="292"/>
      <c r="Q1322" s="292"/>
      <c r="R1322" s="292"/>
    </row>
    <row r="1323" spans="1:18" x14ac:dyDescent="0.25">
      <c r="A1323" t="s">
        <v>1616</v>
      </c>
      <c r="B1323" t="s">
        <v>87</v>
      </c>
      <c r="C1323" t="s">
        <v>132</v>
      </c>
      <c r="D1323" t="s">
        <v>52</v>
      </c>
      <c r="E1323" t="s">
        <v>64</v>
      </c>
      <c r="F1323">
        <v>18.768636534239231</v>
      </c>
      <c r="G1323">
        <v>68.685846592560907</v>
      </c>
      <c r="H1323">
        <v>83.045635470637194</v>
      </c>
      <c r="I1323">
        <v>61.025706708950104</v>
      </c>
      <c r="J1323">
        <v>109.90642628716699</v>
      </c>
      <c r="N1323" s="292"/>
      <c r="O1323" s="292"/>
      <c r="P1323" s="292"/>
      <c r="Q1323" s="292"/>
      <c r="R1323" s="292"/>
    </row>
    <row r="1324" spans="1:18" x14ac:dyDescent="0.25">
      <c r="A1324" t="s">
        <v>1617</v>
      </c>
      <c r="B1324" t="s">
        <v>87</v>
      </c>
      <c r="C1324" t="s">
        <v>132</v>
      </c>
      <c r="D1324" t="s">
        <v>106</v>
      </c>
      <c r="E1324" t="s">
        <v>64</v>
      </c>
      <c r="F1324">
        <v>148.28419936039967</v>
      </c>
      <c r="G1324">
        <v>54.190509021287298</v>
      </c>
      <c r="H1324">
        <v>64.707339922423799</v>
      </c>
      <c r="I1324">
        <v>58.509939027801103</v>
      </c>
      <c r="J1324">
        <v>71.3559579722004</v>
      </c>
      <c r="N1324" s="292"/>
      <c r="O1324" s="292"/>
      <c r="P1324" s="292"/>
      <c r="Q1324" s="292"/>
      <c r="R1324" s="292"/>
    </row>
    <row r="1325" spans="1:18" x14ac:dyDescent="0.25">
      <c r="A1325" t="s">
        <v>1618</v>
      </c>
      <c r="B1325" t="s">
        <v>87</v>
      </c>
      <c r="C1325" t="s">
        <v>132</v>
      </c>
      <c r="D1325" t="s">
        <v>53</v>
      </c>
      <c r="E1325" t="s">
        <v>64</v>
      </c>
      <c r="F1325">
        <v>50.647088403611001</v>
      </c>
      <c r="G1325">
        <v>59.867242406660999</v>
      </c>
      <c r="H1325">
        <v>72.901244990947106</v>
      </c>
      <c r="I1325">
        <v>61.147107819916101</v>
      </c>
      <c r="J1325">
        <v>86.1612842158967</v>
      </c>
      <c r="N1325" s="292"/>
      <c r="O1325" s="292"/>
      <c r="P1325" s="292"/>
      <c r="Q1325" s="292"/>
      <c r="R1325" s="292"/>
    </row>
    <row r="1326" spans="1:18" x14ac:dyDescent="0.25">
      <c r="A1326" t="s">
        <v>1619</v>
      </c>
      <c r="B1326" t="s">
        <v>87</v>
      </c>
      <c r="C1326" t="s">
        <v>132</v>
      </c>
      <c r="D1326" t="s">
        <v>54</v>
      </c>
      <c r="E1326" t="s">
        <v>64</v>
      </c>
      <c r="F1326">
        <v>21.757979209649999</v>
      </c>
      <c r="G1326">
        <v>64.540754656057203</v>
      </c>
      <c r="H1326">
        <v>76.783487002866593</v>
      </c>
      <c r="I1326">
        <v>57.640157066255398</v>
      </c>
      <c r="J1326">
        <v>99.804486125153304</v>
      </c>
      <c r="N1326" s="292"/>
      <c r="O1326" s="292"/>
      <c r="P1326" s="292"/>
      <c r="Q1326" s="292"/>
      <c r="R1326" s="292"/>
    </row>
    <row r="1327" spans="1:18" x14ac:dyDescent="0.25">
      <c r="A1327" t="s">
        <v>1620</v>
      </c>
      <c r="B1327" t="s">
        <v>87</v>
      </c>
      <c r="C1327" t="s">
        <v>132</v>
      </c>
      <c r="D1327" t="s">
        <v>55</v>
      </c>
      <c r="E1327" t="s">
        <v>64</v>
      </c>
      <c r="F1327">
        <v>20.4629174499009</v>
      </c>
      <c r="G1327">
        <v>46.441542043123398</v>
      </c>
      <c r="H1327">
        <v>55.231407089742497</v>
      </c>
      <c r="I1327">
        <v>41.588213021833397</v>
      </c>
      <c r="J1327">
        <v>71.733508523610098</v>
      </c>
      <c r="N1327" s="292"/>
      <c r="O1327" s="292"/>
      <c r="P1327" s="292"/>
      <c r="Q1327" s="292"/>
      <c r="R1327" s="292"/>
    </row>
    <row r="1328" spans="1:18" x14ac:dyDescent="0.25">
      <c r="A1328" t="s">
        <v>1621</v>
      </c>
      <c r="B1328" t="s">
        <v>87</v>
      </c>
      <c r="C1328" t="s">
        <v>132</v>
      </c>
      <c r="D1328" t="s">
        <v>56</v>
      </c>
      <c r="E1328" t="s">
        <v>64</v>
      </c>
      <c r="F1328">
        <v>19.0111623201078</v>
      </c>
      <c r="G1328">
        <v>43.849313784682799</v>
      </c>
      <c r="H1328">
        <v>49.349830207620201</v>
      </c>
      <c r="I1328">
        <v>36.933627881578403</v>
      </c>
      <c r="J1328">
        <v>64.476202341220002</v>
      </c>
      <c r="N1328" s="292"/>
      <c r="O1328" s="292"/>
      <c r="P1328" s="292"/>
      <c r="Q1328" s="292"/>
      <c r="R1328" s="292"/>
    </row>
    <row r="1329" spans="1:18" x14ac:dyDescent="0.25">
      <c r="A1329" t="s">
        <v>1622</v>
      </c>
      <c r="B1329" t="s">
        <v>87</v>
      </c>
      <c r="C1329" t="s">
        <v>132</v>
      </c>
      <c r="D1329" t="s">
        <v>57</v>
      </c>
      <c r="E1329" t="s">
        <v>64</v>
      </c>
      <c r="F1329">
        <v>36.40505197713</v>
      </c>
      <c r="G1329">
        <v>53.610424077846901</v>
      </c>
      <c r="H1329">
        <v>65.419597708932301</v>
      </c>
      <c r="I1329">
        <v>53.0579502851756</v>
      </c>
      <c r="J1329">
        <v>79.672071796698702</v>
      </c>
      <c r="N1329" s="292"/>
      <c r="O1329" s="292"/>
      <c r="P1329" s="292"/>
      <c r="Q1329" s="292"/>
      <c r="R1329" s="292"/>
    </row>
    <row r="1330" spans="1:18" x14ac:dyDescent="0.25">
      <c r="A1330" t="s">
        <v>1623</v>
      </c>
      <c r="B1330" t="s">
        <v>87</v>
      </c>
      <c r="C1330" t="s">
        <v>133</v>
      </c>
      <c r="D1330" t="s">
        <v>5</v>
      </c>
      <c r="E1330" t="s">
        <v>64</v>
      </c>
      <c r="F1330">
        <v>958.21293191946677</v>
      </c>
      <c r="G1330">
        <v>65.751868062498403</v>
      </c>
      <c r="H1330">
        <v>76.694947536940305</v>
      </c>
      <c r="I1330">
        <v>73.786362056091505</v>
      </c>
      <c r="J1330">
        <v>79.684882281713101</v>
      </c>
      <c r="N1330" s="292"/>
      <c r="O1330" s="292"/>
      <c r="P1330" s="292"/>
      <c r="Q1330" s="292"/>
      <c r="R1330" s="292"/>
    </row>
    <row r="1331" spans="1:18" x14ac:dyDescent="0.25">
      <c r="A1331" t="s">
        <v>1624</v>
      </c>
      <c r="B1331" t="s">
        <v>87</v>
      </c>
      <c r="C1331" t="s">
        <v>133</v>
      </c>
      <c r="D1331" t="s">
        <v>122</v>
      </c>
      <c r="E1331" t="s">
        <v>64</v>
      </c>
      <c r="F1331">
        <v>128.89719916269533</v>
      </c>
      <c r="G1331">
        <v>44.526741668825998</v>
      </c>
      <c r="H1331">
        <v>52.947131073906</v>
      </c>
      <c r="I1331">
        <v>47.508353636654803</v>
      </c>
      <c r="J1331">
        <v>58.811841135079</v>
      </c>
      <c r="N1331" s="292"/>
      <c r="O1331" s="292"/>
      <c r="P1331" s="292"/>
      <c r="Q1331" s="292"/>
      <c r="R1331" s="292"/>
    </row>
    <row r="1332" spans="1:18" x14ac:dyDescent="0.25">
      <c r="A1332" t="s">
        <v>1625</v>
      </c>
      <c r="B1332" t="s">
        <v>87</v>
      </c>
      <c r="C1332" t="s">
        <v>133</v>
      </c>
      <c r="D1332" t="s">
        <v>123</v>
      </c>
      <c r="E1332" t="s">
        <v>64</v>
      </c>
      <c r="F1332">
        <v>170.45781291372501</v>
      </c>
      <c r="G1332">
        <v>57.5071200235231</v>
      </c>
      <c r="H1332">
        <v>64.6511651108504</v>
      </c>
      <c r="I1332">
        <v>58.926301677475102</v>
      </c>
      <c r="J1332">
        <v>70.763761420904302</v>
      </c>
      <c r="N1332" s="292"/>
      <c r="O1332" s="292"/>
      <c r="P1332" s="292"/>
      <c r="Q1332" s="292"/>
      <c r="R1332" s="292"/>
    </row>
    <row r="1333" spans="1:18" x14ac:dyDescent="0.25">
      <c r="A1333" t="s">
        <v>1626</v>
      </c>
      <c r="B1333" t="s">
        <v>87</v>
      </c>
      <c r="C1333" t="s">
        <v>133</v>
      </c>
      <c r="D1333" t="s">
        <v>124</v>
      </c>
      <c r="E1333" t="s">
        <v>64</v>
      </c>
      <c r="F1333">
        <v>199.354182758397</v>
      </c>
      <c r="G1333">
        <v>66.602507943043094</v>
      </c>
      <c r="H1333">
        <v>75.280889399987899</v>
      </c>
      <c r="I1333">
        <v>69.101022217813806</v>
      </c>
      <c r="J1333">
        <v>81.846719435323607</v>
      </c>
      <c r="N1333" s="292"/>
      <c r="O1333" s="292"/>
      <c r="P1333" s="292"/>
      <c r="Q1333" s="292"/>
      <c r="R1333" s="292"/>
    </row>
    <row r="1334" spans="1:18" x14ac:dyDescent="0.25">
      <c r="A1334" t="s">
        <v>1627</v>
      </c>
      <c r="B1334" t="s">
        <v>87</v>
      </c>
      <c r="C1334" t="s">
        <v>133</v>
      </c>
      <c r="D1334" t="s">
        <v>125</v>
      </c>
      <c r="E1334" t="s">
        <v>64</v>
      </c>
      <c r="F1334">
        <v>212.05573202088735</v>
      </c>
      <c r="G1334">
        <v>72.450541705928302</v>
      </c>
      <c r="H1334">
        <v>85.545826833919193</v>
      </c>
      <c r="I1334">
        <v>78.746755086883596</v>
      </c>
      <c r="J1334">
        <v>92.756196871410907</v>
      </c>
      <c r="N1334" s="292"/>
      <c r="O1334" s="292"/>
      <c r="P1334" s="292"/>
      <c r="Q1334" s="292"/>
      <c r="R1334" s="292"/>
    </row>
    <row r="1335" spans="1:18" x14ac:dyDescent="0.25">
      <c r="A1335" t="s">
        <v>1628</v>
      </c>
      <c r="B1335" t="s">
        <v>87</v>
      </c>
      <c r="C1335" t="s">
        <v>133</v>
      </c>
      <c r="D1335" t="s">
        <v>126</v>
      </c>
      <c r="E1335" t="s">
        <v>64</v>
      </c>
      <c r="F1335">
        <v>247.44800506375933</v>
      </c>
      <c r="G1335">
        <v>88.560052776332896</v>
      </c>
      <c r="H1335">
        <v>111.106973833971</v>
      </c>
      <c r="I1335">
        <v>102.825283626049</v>
      </c>
      <c r="J1335">
        <v>119.85131314576699</v>
      </c>
      <c r="N1335" s="292"/>
      <c r="O1335" s="292"/>
      <c r="P1335" s="292"/>
      <c r="Q1335" s="292"/>
      <c r="R1335" s="292"/>
    </row>
    <row r="1336" spans="1:18" x14ac:dyDescent="0.25">
      <c r="A1336" t="s">
        <v>1629</v>
      </c>
      <c r="B1336" t="s">
        <v>87</v>
      </c>
      <c r="C1336" t="s">
        <v>133</v>
      </c>
      <c r="D1336" t="s">
        <v>6</v>
      </c>
      <c r="E1336" t="s">
        <v>64</v>
      </c>
      <c r="F1336">
        <v>229.82539821329601</v>
      </c>
      <c r="G1336">
        <v>69.701863327050802</v>
      </c>
      <c r="H1336">
        <v>77.606942416311597</v>
      </c>
      <c r="I1336">
        <v>71.731164768727098</v>
      </c>
      <c r="J1336">
        <v>83.823706442852298</v>
      </c>
      <c r="N1336" s="292"/>
      <c r="O1336" s="292"/>
      <c r="P1336" s="292"/>
      <c r="Q1336" s="292"/>
      <c r="R1336" s="292"/>
    </row>
    <row r="1337" spans="1:18" x14ac:dyDescent="0.25">
      <c r="A1337" t="s">
        <v>1630</v>
      </c>
      <c r="B1337" t="s">
        <v>87</v>
      </c>
      <c r="C1337" t="s">
        <v>133</v>
      </c>
      <c r="D1337" t="s">
        <v>37</v>
      </c>
      <c r="E1337" t="s">
        <v>64</v>
      </c>
      <c r="F1337">
        <v>21.334223930459569</v>
      </c>
      <c r="G1337">
        <v>62.772334044114103</v>
      </c>
      <c r="H1337">
        <v>67.021169131890801</v>
      </c>
      <c r="I1337">
        <v>51.004144834814802</v>
      </c>
      <c r="J1337">
        <v>86.318025142841407</v>
      </c>
      <c r="N1337" s="292"/>
      <c r="O1337" s="292"/>
      <c r="P1337" s="292"/>
      <c r="Q1337" s="292"/>
      <c r="R1337" s="292"/>
    </row>
    <row r="1338" spans="1:18" x14ac:dyDescent="0.25">
      <c r="A1338" t="s">
        <v>1631</v>
      </c>
      <c r="B1338" t="s">
        <v>87</v>
      </c>
      <c r="C1338" t="s">
        <v>133</v>
      </c>
      <c r="D1338" t="s">
        <v>38</v>
      </c>
      <c r="E1338" t="s">
        <v>64</v>
      </c>
      <c r="F1338">
        <v>37.200066376741333</v>
      </c>
      <c r="G1338">
        <v>64.479341300922499</v>
      </c>
      <c r="H1338">
        <v>71.933553019830399</v>
      </c>
      <c r="I1338">
        <v>58.626610101796899</v>
      </c>
      <c r="J1338">
        <v>87.252319817970601</v>
      </c>
      <c r="N1338" s="292"/>
      <c r="O1338" s="292"/>
      <c r="P1338" s="292"/>
      <c r="Q1338" s="292"/>
      <c r="R1338" s="292"/>
    </row>
    <row r="1339" spans="1:18" x14ac:dyDescent="0.25">
      <c r="A1339" t="s">
        <v>1632</v>
      </c>
      <c r="B1339" t="s">
        <v>87</v>
      </c>
      <c r="C1339" t="s">
        <v>133</v>
      </c>
      <c r="D1339" t="s">
        <v>39</v>
      </c>
      <c r="E1339" t="s">
        <v>64</v>
      </c>
      <c r="F1339">
        <v>44.700581586211996</v>
      </c>
      <c r="G1339">
        <v>82.280095199860199</v>
      </c>
      <c r="H1339">
        <v>82.396840460541597</v>
      </c>
      <c r="I1339">
        <v>68.816987522442901</v>
      </c>
      <c r="J1339">
        <v>97.836694589313694</v>
      </c>
      <c r="N1339" s="292"/>
      <c r="O1339" s="292"/>
      <c r="P1339" s="292"/>
      <c r="Q1339" s="292"/>
      <c r="R1339" s="292"/>
    </row>
    <row r="1340" spans="1:18" x14ac:dyDescent="0.25">
      <c r="A1340" t="s">
        <v>1633</v>
      </c>
      <c r="B1340" t="s">
        <v>87</v>
      </c>
      <c r="C1340" t="s">
        <v>133</v>
      </c>
      <c r="D1340" t="s">
        <v>40</v>
      </c>
      <c r="E1340" t="s">
        <v>64</v>
      </c>
      <c r="F1340">
        <v>39.544248894044998</v>
      </c>
      <c r="G1340">
        <v>86.729987924125098</v>
      </c>
      <c r="H1340">
        <v>91.675706451081794</v>
      </c>
      <c r="I1340">
        <v>75.660947244217894</v>
      </c>
      <c r="J1340">
        <v>110.033237226453</v>
      </c>
      <c r="N1340" s="292"/>
      <c r="O1340" s="292"/>
      <c r="P1340" s="292"/>
      <c r="Q1340" s="292"/>
      <c r="R1340" s="292"/>
    </row>
    <row r="1341" spans="1:18" x14ac:dyDescent="0.25">
      <c r="A1341" t="s">
        <v>1634</v>
      </c>
      <c r="B1341" t="s">
        <v>87</v>
      </c>
      <c r="C1341" t="s">
        <v>133</v>
      </c>
      <c r="D1341" t="s">
        <v>41</v>
      </c>
      <c r="E1341" t="s">
        <v>64</v>
      </c>
      <c r="F1341">
        <v>46.189619951718335</v>
      </c>
      <c r="G1341">
        <v>62.447941528720897</v>
      </c>
      <c r="H1341">
        <v>75.305344967154497</v>
      </c>
      <c r="I1341">
        <v>62.479796129033097</v>
      </c>
      <c r="J1341">
        <v>89.857012206597403</v>
      </c>
      <c r="N1341" s="292"/>
      <c r="O1341" s="292"/>
      <c r="P1341" s="292"/>
      <c r="Q1341" s="292"/>
      <c r="R1341" s="292"/>
    </row>
    <row r="1342" spans="1:18" x14ac:dyDescent="0.25">
      <c r="A1342" t="s">
        <v>1635</v>
      </c>
      <c r="B1342" t="s">
        <v>87</v>
      </c>
      <c r="C1342" t="s">
        <v>133</v>
      </c>
      <c r="D1342" t="s">
        <v>42</v>
      </c>
      <c r="E1342" t="s">
        <v>64</v>
      </c>
      <c r="F1342">
        <v>40.856657474119665</v>
      </c>
      <c r="G1342">
        <v>63.679659818660198</v>
      </c>
      <c r="H1342">
        <v>78.008558698995898</v>
      </c>
      <c r="I1342">
        <v>64.114969232382606</v>
      </c>
      <c r="J1342">
        <v>93.899229172381894</v>
      </c>
      <c r="N1342" s="292"/>
      <c r="O1342" s="292"/>
      <c r="P1342" s="292"/>
      <c r="Q1342" s="292"/>
      <c r="R1342" s="292"/>
    </row>
    <row r="1343" spans="1:18" x14ac:dyDescent="0.25">
      <c r="A1343" t="s">
        <v>1636</v>
      </c>
      <c r="B1343" t="s">
        <v>87</v>
      </c>
      <c r="C1343" t="s">
        <v>133</v>
      </c>
      <c r="D1343" t="s">
        <v>102</v>
      </c>
      <c r="E1343" t="s">
        <v>64</v>
      </c>
      <c r="F1343">
        <v>36.656785962482665</v>
      </c>
      <c r="G1343">
        <v>56.608425546263</v>
      </c>
      <c r="H1343">
        <v>59.256280008711997</v>
      </c>
      <c r="I1343">
        <v>48.3673119486674</v>
      </c>
      <c r="J1343">
        <v>71.804630182963706</v>
      </c>
      <c r="N1343" s="292"/>
      <c r="O1343" s="292"/>
      <c r="P1343" s="292"/>
      <c r="Q1343" s="292"/>
      <c r="R1343" s="292"/>
    </row>
    <row r="1344" spans="1:18" x14ac:dyDescent="0.25">
      <c r="A1344" t="s">
        <v>1637</v>
      </c>
      <c r="B1344" t="s">
        <v>87</v>
      </c>
      <c r="C1344" t="s">
        <v>133</v>
      </c>
      <c r="D1344" t="s">
        <v>103</v>
      </c>
      <c r="E1344" t="s">
        <v>64</v>
      </c>
      <c r="F1344">
        <v>131.69511756397867</v>
      </c>
      <c r="G1344">
        <v>72.449122856690906</v>
      </c>
      <c r="H1344">
        <v>78.111480190928305</v>
      </c>
      <c r="I1344">
        <v>70.274713166681295</v>
      </c>
      <c r="J1344">
        <v>86.555148441382698</v>
      </c>
      <c r="N1344" s="292"/>
      <c r="O1344" s="292"/>
      <c r="P1344" s="292"/>
      <c r="Q1344" s="292"/>
      <c r="R1344" s="292"/>
    </row>
    <row r="1345" spans="1:18" x14ac:dyDescent="0.25">
      <c r="A1345" t="s">
        <v>1638</v>
      </c>
      <c r="B1345" t="s">
        <v>87</v>
      </c>
      <c r="C1345" t="s">
        <v>133</v>
      </c>
      <c r="D1345" t="s">
        <v>43</v>
      </c>
      <c r="E1345" t="s">
        <v>64</v>
      </c>
      <c r="F1345">
        <v>20.730667307503499</v>
      </c>
      <c r="G1345">
        <v>55.7635767901428</v>
      </c>
      <c r="H1345">
        <v>63.155916666490597</v>
      </c>
      <c r="I1345">
        <v>47.822065723857698</v>
      </c>
      <c r="J1345">
        <v>81.679917023312598</v>
      </c>
      <c r="N1345" s="292"/>
      <c r="O1345" s="292"/>
      <c r="P1345" s="292"/>
      <c r="Q1345" s="292"/>
      <c r="R1345" s="292"/>
    </row>
    <row r="1346" spans="1:18" x14ac:dyDescent="0.25">
      <c r="A1346" t="s">
        <v>1639</v>
      </c>
      <c r="B1346" t="s">
        <v>87</v>
      </c>
      <c r="C1346" t="s">
        <v>133</v>
      </c>
      <c r="D1346" t="s">
        <v>44</v>
      </c>
      <c r="E1346" t="s">
        <v>64</v>
      </c>
      <c r="F1346">
        <v>43.632685426666995</v>
      </c>
      <c r="G1346">
        <v>75.956906598891294</v>
      </c>
      <c r="H1346">
        <v>80.267484962429094</v>
      </c>
      <c r="I1346">
        <v>66.7032936826634</v>
      </c>
      <c r="J1346">
        <v>95.713777233654895</v>
      </c>
      <c r="N1346" s="292"/>
      <c r="O1346" s="292"/>
      <c r="P1346" s="292"/>
      <c r="Q1346" s="292"/>
      <c r="R1346" s="292"/>
    </row>
    <row r="1347" spans="1:18" x14ac:dyDescent="0.25">
      <c r="A1347" t="s">
        <v>1640</v>
      </c>
      <c r="B1347" t="s">
        <v>87</v>
      </c>
      <c r="C1347" t="s">
        <v>133</v>
      </c>
      <c r="D1347" t="s">
        <v>45</v>
      </c>
      <c r="E1347" t="s">
        <v>64</v>
      </c>
      <c r="F1347">
        <v>67.331764829807994</v>
      </c>
      <c r="G1347">
        <v>77.254308171334003</v>
      </c>
      <c r="H1347">
        <v>83.962892564777803</v>
      </c>
      <c r="I1347">
        <v>72.133883937523805</v>
      </c>
      <c r="J1347">
        <v>97.094561866707807</v>
      </c>
      <c r="N1347" s="292"/>
      <c r="O1347" s="292"/>
      <c r="P1347" s="292"/>
      <c r="Q1347" s="292"/>
      <c r="R1347" s="292"/>
    </row>
    <row r="1348" spans="1:18" x14ac:dyDescent="0.25">
      <c r="A1348" t="s">
        <v>1641</v>
      </c>
      <c r="B1348" t="s">
        <v>87</v>
      </c>
      <c r="C1348" t="s">
        <v>133</v>
      </c>
      <c r="D1348" t="s">
        <v>18</v>
      </c>
      <c r="E1348" t="s">
        <v>64</v>
      </c>
      <c r="F1348">
        <v>166.55588674741668</v>
      </c>
      <c r="G1348">
        <v>67.797971525213896</v>
      </c>
      <c r="H1348">
        <v>79.823468181127893</v>
      </c>
      <c r="I1348">
        <v>72.623127284876503</v>
      </c>
      <c r="J1348">
        <v>87.517362491112806</v>
      </c>
      <c r="N1348" s="292"/>
      <c r="O1348" s="292"/>
      <c r="P1348" s="292"/>
      <c r="Q1348" s="292"/>
      <c r="R1348" s="292"/>
    </row>
    <row r="1349" spans="1:18" x14ac:dyDescent="0.25">
      <c r="A1349" t="s">
        <v>1642</v>
      </c>
      <c r="B1349" t="s">
        <v>87</v>
      </c>
      <c r="C1349" t="s">
        <v>133</v>
      </c>
      <c r="D1349" t="s">
        <v>46</v>
      </c>
      <c r="E1349" t="s">
        <v>64</v>
      </c>
      <c r="F1349">
        <v>74.874022217385331</v>
      </c>
      <c r="G1349">
        <v>66.388273144105796</v>
      </c>
      <c r="H1349">
        <v>78.427301207922</v>
      </c>
      <c r="I1349">
        <v>68.0468026215366</v>
      </c>
      <c r="J1349">
        <v>89.888568082371194</v>
      </c>
      <c r="N1349" s="292"/>
      <c r="O1349" s="292"/>
      <c r="P1349" s="292"/>
      <c r="Q1349" s="292"/>
      <c r="R1349" s="292"/>
    </row>
    <row r="1350" spans="1:18" x14ac:dyDescent="0.25">
      <c r="A1350" t="s">
        <v>1643</v>
      </c>
      <c r="B1350" t="s">
        <v>87</v>
      </c>
      <c r="C1350" t="s">
        <v>133</v>
      </c>
      <c r="D1350" t="s">
        <v>47</v>
      </c>
      <c r="E1350" t="s">
        <v>64</v>
      </c>
      <c r="F1350">
        <v>41.286466865067666</v>
      </c>
      <c r="G1350">
        <v>61.441547205057198</v>
      </c>
      <c r="H1350">
        <v>70.323662028674605</v>
      </c>
      <c r="I1350">
        <v>57.998862793273503</v>
      </c>
      <c r="J1350">
        <v>84.410104204755697</v>
      </c>
      <c r="N1350" s="292"/>
      <c r="O1350" s="292"/>
      <c r="P1350" s="292"/>
      <c r="Q1350" s="292"/>
      <c r="R1350" s="292"/>
    </row>
    <row r="1351" spans="1:18" x14ac:dyDescent="0.25">
      <c r="A1351" t="s">
        <v>1644</v>
      </c>
      <c r="B1351" t="s">
        <v>87</v>
      </c>
      <c r="C1351" t="s">
        <v>133</v>
      </c>
      <c r="D1351" t="s">
        <v>48</v>
      </c>
      <c r="E1351" t="s">
        <v>64</v>
      </c>
      <c r="F1351">
        <v>50.395397664963667</v>
      </c>
      <c r="G1351">
        <v>76.720893633863398</v>
      </c>
      <c r="H1351">
        <v>93.402570851612793</v>
      </c>
      <c r="I1351">
        <v>77.918247249915794</v>
      </c>
      <c r="J1351">
        <v>110.875978770914</v>
      </c>
      <c r="N1351" s="292"/>
      <c r="O1351" s="292"/>
      <c r="P1351" s="292"/>
      <c r="Q1351" s="292"/>
      <c r="R1351" s="292"/>
    </row>
    <row r="1352" spans="1:18" x14ac:dyDescent="0.25">
      <c r="A1352" t="s">
        <v>1645</v>
      </c>
      <c r="B1352" t="s">
        <v>87</v>
      </c>
      <c r="C1352" t="s">
        <v>133</v>
      </c>
      <c r="D1352" t="s">
        <v>104</v>
      </c>
      <c r="E1352" t="s">
        <v>64</v>
      </c>
      <c r="F1352">
        <v>127.93280240447599</v>
      </c>
      <c r="G1352">
        <v>58.5713904297534</v>
      </c>
      <c r="H1352">
        <v>78.473864614568001</v>
      </c>
      <c r="I1352">
        <v>70.359511330489497</v>
      </c>
      <c r="J1352">
        <v>87.226177481894695</v>
      </c>
      <c r="N1352" s="292"/>
      <c r="O1352" s="292"/>
      <c r="P1352" s="292"/>
      <c r="Q1352" s="292"/>
      <c r="R1352" s="292"/>
    </row>
    <row r="1353" spans="1:18" x14ac:dyDescent="0.25">
      <c r="A1353" t="s">
        <v>1646</v>
      </c>
      <c r="B1353" t="s">
        <v>87</v>
      </c>
      <c r="C1353" t="s">
        <v>133</v>
      </c>
      <c r="D1353" t="s">
        <v>49</v>
      </c>
      <c r="E1353" t="s">
        <v>64</v>
      </c>
      <c r="F1353">
        <v>39.082481920118333</v>
      </c>
      <c r="G1353">
        <v>65.153758306440395</v>
      </c>
      <c r="H1353">
        <v>75.953653808383393</v>
      </c>
      <c r="I1353">
        <v>62.373043590194897</v>
      </c>
      <c r="J1353">
        <v>91.533552026227994</v>
      </c>
      <c r="N1353" s="292"/>
      <c r="O1353" s="292"/>
      <c r="P1353" s="292"/>
      <c r="Q1353" s="292"/>
      <c r="R1353" s="292"/>
    </row>
    <row r="1354" spans="1:18" x14ac:dyDescent="0.25">
      <c r="A1354" t="s">
        <v>1647</v>
      </c>
      <c r="B1354" t="s">
        <v>87</v>
      </c>
      <c r="C1354" t="s">
        <v>133</v>
      </c>
      <c r="D1354" t="s">
        <v>50</v>
      </c>
      <c r="E1354" t="s">
        <v>64</v>
      </c>
      <c r="F1354">
        <v>88.850320484357667</v>
      </c>
      <c r="G1354">
        <v>56.079274717621402</v>
      </c>
      <c r="H1354">
        <v>80.444676978023907</v>
      </c>
      <c r="I1354">
        <v>70.361897303064794</v>
      </c>
      <c r="J1354">
        <v>91.486762650474603</v>
      </c>
      <c r="N1354" s="292"/>
      <c r="O1354" s="292"/>
      <c r="P1354" s="292"/>
      <c r="Q1354" s="292"/>
      <c r="R1354" s="292"/>
    </row>
    <row r="1355" spans="1:18" x14ac:dyDescent="0.25">
      <c r="A1355" t="s">
        <v>1648</v>
      </c>
      <c r="B1355" t="s">
        <v>87</v>
      </c>
      <c r="C1355" t="s">
        <v>133</v>
      </c>
      <c r="D1355" t="s">
        <v>105</v>
      </c>
      <c r="E1355" t="s">
        <v>64</v>
      </c>
      <c r="F1355">
        <v>105.20034340976366</v>
      </c>
      <c r="G1355">
        <v>74.135042371301495</v>
      </c>
      <c r="H1355">
        <v>89.299563953664801</v>
      </c>
      <c r="I1355">
        <v>78.971076602368299</v>
      </c>
      <c r="J1355">
        <v>100.527439090047</v>
      </c>
      <c r="N1355" s="292"/>
      <c r="O1355" s="292"/>
      <c r="P1355" s="292"/>
      <c r="Q1355" s="292"/>
      <c r="R1355" s="292"/>
    </row>
    <row r="1356" spans="1:18" x14ac:dyDescent="0.25">
      <c r="A1356" t="s">
        <v>1649</v>
      </c>
      <c r="B1356" t="s">
        <v>87</v>
      </c>
      <c r="C1356" t="s">
        <v>133</v>
      </c>
      <c r="D1356" t="s">
        <v>51</v>
      </c>
      <c r="E1356" t="s">
        <v>64</v>
      </c>
      <c r="F1356">
        <v>84.430473652749001</v>
      </c>
      <c r="G1356">
        <v>73.836854075666295</v>
      </c>
      <c r="H1356">
        <v>89.602024543970103</v>
      </c>
      <c r="I1356">
        <v>78.034593013832406</v>
      </c>
      <c r="J1356">
        <v>102.299939900013</v>
      </c>
      <c r="N1356" s="292"/>
      <c r="O1356" s="292"/>
      <c r="P1356" s="292"/>
      <c r="Q1356" s="292"/>
      <c r="R1356" s="292"/>
    </row>
    <row r="1357" spans="1:18" x14ac:dyDescent="0.25">
      <c r="A1357" t="s">
        <v>1650</v>
      </c>
      <c r="B1357" t="s">
        <v>87</v>
      </c>
      <c r="C1357" t="s">
        <v>133</v>
      </c>
      <c r="D1357" t="s">
        <v>52</v>
      </c>
      <c r="E1357" t="s">
        <v>64</v>
      </c>
      <c r="F1357">
        <v>20.7698697570147</v>
      </c>
      <c r="G1357">
        <v>75.372399897233706</v>
      </c>
      <c r="H1357">
        <v>87.972879961260006</v>
      </c>
      <c r="I1357">
        <v>66.230521141151598</v>
      </c>
      <c r="J1357">
        <v>114.233928986064</v>
      </c>
      <c r="N1357" s="292"/>
      <c r="O1357" s="292"/>
      <c r="P1357" s="292"/>
      <c r="Q1357" s="292"/>
      <c r="R1357" s="292"/>
    </row>
    <row r="1358" spans="1:18" x14ac:dyDescent="0.25">
      <c r="A1358" t="s">
        <v>1651</v>
      </c>
      <c r="B1358" t="s">
        <v>87</v>
      </c>
      <c r="C1358" t="s">
        <v>133</v>
      </c>
      <c r="D1358" t="s">
        <v>106</v>
      </c>
      <c r="E1358" t="s">
        <v>64</v>
      </c>
      <c r="F1358">
        <v>160.34659761805034</v>
      </c>
      <c r="G1358">
        <v>58.293298019421897</v>
      </c>
      <c r="H1358">
        <v>69.452344982893607</v>
      </c>
      <c r="I1358">
        <v>63.043146265931703</v>
      </c>
      <c r="J1358">
        <v>76.309611191478794</v>
      </c>
      <c r="N1358" s="292"/>
      <c r="O1358" s="292"/>
      <c r="P1358" s="292"/>
      <c r="Q1358" s="292"/>
      <c r="R1358" s="292"/>
    </row>
    <row r="1359" spans="1:18" x14ac:dyDescent="0.25">
      <c r="A1359" t="s">
        <v>1652</v>
      </c>
      <c r="B1359" t="s">
        <v>87</v>
      </c>
      <c r="C1359" t="s">
        <v>133</v>
      </c>
      <c r="D1359" t="s">
        <v>53</v>
      </c>
      <c r="E1359" t="s">
        <v>64</v>
      </c>
      <c r="F1359">
        <v>51.052155367808332</v>
      </c>
      <c r="G1359">
        <v>60.016170610138701</v>
      </c>
      <c r="H1359">
        <v>73.170668012437503</v>
      </c>
      <c r="I1359">
        <v>61.342711045981801</v>
      </c>
      <c r="J1359">
        <v>86.507555615905005</v>
      </c>
      <c r="N1359" s="292"/>
      <c r="O1359" s="292"/>
      <c r="P1359" s="292"/>
      <c r="Q1359" s="292"/>
      <c r="R1359" s="292"/>
    </row>
    <row r="1360" spans="1:18" x14ac:dyDescent="0.25">
      <c r="A1360" t="s">
        <v>1653</v>
      </c>
      <c r="B1360" t="s">
        <v>87</v>
      </c>
      <c r="C1360" t="s">
        <v>133</v>
      </c>
      <c r="D1360" t="s">
        <v>54</v>
      </c>
      <c r="E1360" t="s">
        <v>64</v>
      </c>
      <c r="F1360">
        <v>22.476728872968298</v>
      </c>
      <c r="G1360">
        <v>66.458562436089196</v>
      </c>
      <c r="H1360">
        <v>77.132376338997403</v>
      </c>
      <c r="I1360">
        <v>58.570514295096899</v>
      </c>
      <c r="J1360">
        <v>99.3873373489253</v>
      </c>
      <c r="N1360" s="292"/>
      <c r="O1360" s="292"/>
      <c r="P1360" s="292"/>
      <c r="Q1360" s="292"/>
      <c r="R1360" s="292"/>
    </row>
    <row r="1361" spans="1:18" x14ac:dyDescent="0.25">
      <c r="A1361" t="s">
        <v>1654</v>
      </c>
      <c r="B1361" t="s">
        <v>87</v>
      </c>
      <c r="C1361" t="s">
        <v>133</v>
      </c>
      <c r="D1361" t="s">
        <v>55</v>
      </c>
      <c r="E1361" t="s">
        <v>64</v>
      </c>
      <c r="F1361">
        <v>24.400235169664668</v>
      </c>
      <c r="G1361">
        <v>55.2499852886965</v>
      </c>
      <c r="H1361">
        <v>64.831734481174607</v>
      </c>
      <c r="I1361">
        <v>50.168002366838401</v>
      </c>
      <c r="J1361">
        <v>82.284158242337398</v>
      </c>
      <c r="N1361" s="292"/>
      <c r="O1361" s="292"/>
      <c r="P1361" s="292"/>
      <c r="Q1361" s="292"/>
      <c r="R1361" s="292"/>
    </row>
    <row r="1362" spans="1:18" x14ac:dyDescent="0.25">
      <c r="A1362" t="s">
        <v>1655</v>
      </c>
      <c r="B1362" t="s">
        <v>87</v>
      </c>
      <c r="C1362" t="s">
        <v>133</v>
      </c>
      <c r="D1362" t="s">
        <v>56</v>
      </c>
      <c r="E1362" t="s">
        <v>64</v>
      </c>
      <c r="F1362">
        <v>22.371219636325065</v>
      </c>
      <c r="G1362">
        <v>51.228281193639503</v>
      </c>
      <c r="H1362">
        <v>57.873369130230799</v>
      </c>
      <c r="I1362">
        <v>44.265097317649698</v>
      </c>
      <c r="J1362">
        <v>74.196195355570794</v>
      </c>
      <c r="N1362" s="292"/>
      <c r="O1362" s="292"/>
      <c r="P1362" s="292"/>
      <c r="Q1362" s="292"/>
      <c r="R1362" s="292"/>
    </row>
    <row r="1363" spans="1:18" x14ac:dyDescent="0.25">
      <c r="A1363" t="s">
        <v>1656</v>
      </c>
      <c r="B1363" t="s">
        <v>87</v>
      </c>
      <c r="C1363" t="s">
        <v>133</v>
      </c>
      <c r="D1363" t="s">
        <v>57</v>
      </c>
      <c r="E1363" t="s">
        <v>64</v>
      </c>
      <c r="F1363">
        <v>40.046258571283666</v>
      </c>
      <c r="G1363">
        <v>58.589133401535904</v>
      </c>
      <c r="H1363">
        <v>71.130806035730799</v>
      </c>
      <c r="I1363">
        <v>58.3183644471329</v>
      </c>
      <c r="J1363">
        <v>85.804875942118699</v>
      </c>
      <c r="N1363" s="292"/>
      <c r="O1363" s="292"/>
      <c r="P1363" s="292"/>
      <c r="Q1363" s="292"/>
      <c r="R1363" s="292"/>
    </row>
    <row r="1364" spans="1:18" x14ac:dyDescent="0.25">
      <c r="A1364" t="s">
        <v>1657</v>
      </c>
      <c r="B1364" t="s">
        <v>87</v>
      </c>
      <c r="C1364" t="s">
        <v>134</v>
      </c>
      <c r="D1364" t="s">
        <v>5</v>
      </c>
      <c r="E1364" t="s">
        <v>64</v>
      </c>
      <c r="F1364">
        <v>994.27734821988997</v>
      </c>
      <c r="G1364">
        <v>67.736370658023901</v>
      </c>
      <c r="H1364">
        <v>78.3915134472945</v>
      </c>
      <c r="I1364">
        <v>75.476675682477605</v>
      </c>
      <c r="J1364">
        <v>81.386360648655597</v>
      </c>
      <c r="N1364" s="292"/>
      <c r="O1364" s="292"/>
      <c r="P1364" s="292"/>
      <c r="Q1364" s="292"/>
      <c r="R1364" s="292"/>
    </row>
    <row r="1365" spans="1:18" x14ac:dyDescent="0.25">
      <c r="A1365" t="s">
        <v>1658</v>
      </c>
      <c r="B1365" t="s">
        <v>87</v>
      </c>
      <c r="C1365" t="s">
        <v>134</v>
      </c>
      <c r="D1365" t="s">
        <v>122</v>
      </c>
      <c r="E1365" t="s">
        <v>64</v>
      </c>
      <c r="F1365">
        <v>136.96017518869101</v>
      </c>
      <c r="G1365">
        <v>47.0651366506995</v>
      </c>
      <c r="H1365">
        <v>55.067439731027001</v>
      </c>
      <c r="I1365">
        <v>49.589756911560698</v>
      </c>
      <c r="J1365">
        <v>60.960759628403103</v>
      </c>
      <c r="N1365" s="292"/>
      <c r="O1365" s="292"/>
      <c r="P1365" s="292"/>
      <c r="Q1365" s="292"/>
      <c r="R1365" s="292"/>
    </row>
    <row r="1366" spans="1:18" x14ac:dyDescent="0.25">
      <c r="A1366" t="s">
        <v>1659</v>
      </c>
      <c r="B1366" t="s">
        <v>87</v>
      </c>
      <c r="C1366" t="s">
        <v>134</v>
      </c>
      <c r="D1366" t="s">
        <v>123</v>
      </c>
      <c r="E1366" t="s">
        <v>64</v>
      </c>
      <c r="F1366">
        <v>174.039974191884</v>
      </c>
      <c r="G1366">
        <v>58.340941528947297</v>
      </c>
      <c r="H1366">
        <v>64.473952877309799</v>
      </c>
      <c r="I1366">
        <v>58.824690658477401</v>
      </c>
      <c r="J1366">
        <v>70.501726296054699</v>
      </c>
      <c r="N1366" s="292"/>
      <c r="O1366" s="292"/>
      <c r="P1366" s="292"/>
      <c r="Q1366" s="292"/>
      <c r="R1366" s="292"/>
    </row>
    <row r="1367" spans="1:18" x14ac:dyDescent="0.25">
      <c r="A1367" t="s">
        <v>1660</v>
      </c>
      <c r="B1367" t="s">
        <v>87</v>
      </c>
      <c r="C1367" t="s">
        <v>134</v>
      </c>
      <c r="D1367" t="s">
        <v>124</v>
      </c>
      <c r="E1367" t="s">
        <v>64</v>
      </c>
      <c r="F1367">
        <v>206.93528656178668</v>
      </c>
      <c r="G1367">
        <v>68.637832675342096</v>
      </c>
      <c r="H1367">
        <v>77.227422546984002</v>
      </c>
      <c r="I1367">
        <v>71.001398864480507</v>
      </c>
      <c r="J1367">
        <v>83.834863995589501</v>
      </c>
      <c r="N1367" s="292"/>
      <c r="O1367" s="292"/>
      <c r="P1367" s="292"/>
      <c r="Q1367" s="292"/>
      <c r="R1367" s="292"/>
    </row>
    <row r="1368" spans="1:18" x14ac:dyDescent="0.25">
      <c r="A1368" t="s">
        <v>1661</v>
      </c>
      <c r="B1368" t="s">
        <v>87</v>
      </c>
      <c r="C1368" t="s">
        <v>134</v>
      </c>
      <c r="D1368" t="s">
        <v>125</v>
      </c>
      <c r="E1368" t="s">
        <v>64</v>
      </c>
      <c r="F1368">
        <v>219.00164434749232</v>
      </c>
      <c r="G1368">
        <v>74.157654721671307</v>
      </c>
      <c r="H1368">
        <v>87.013860117857007</v>
      </c>
      <c r="I1368">
        <v>80.213181103209905</v>
      </c>
      <c r="J1368">
        <v>94.219145965234503</v>
      </c>
      <c r="N1368" s="292"/>
      <c r="O1368" s="292"/>
      <c r="P1368" s="292"/>
      <c r="Q1368" s="292"/>
      <c r="R1368" s="292"/>
    </row>
    <row r="1369" spans="1:18" x14ac:dyDescent="0.25">
      <c r="A1369" t="s">
        <v>1662</v>
      </c>
      <c r="B1369" t="s">
        <v>87</v>
      </c>
      <c r="C1369" t="s">
        <v>134</v>
      </c>
      <c r="D1369" t="s">
        <v>126</v>
      </c>
      <c r="E1369" t="s">
        <v>64</v>
      </c>
      <c r="F1369">
        <v>257.34026793003369</v>
      </c>
      <c r="G1369">
        <v>91.3399522004528</v>
      </c>
      <c r="H1369">
        <v>114.501182876987</v>
      </c>
      <c r="I1369">
        <v>106.150198648372</v>
      </c>
      <c r="J1369">
        <v>123.30936345794601</v>
      </c>
      <c r="N1369" s="292"/>
      <c r="O1369" s="292"/>
      <c r="P1369" s="292"/>
      <c r="Q1369" s="292"/>
      <c r="R1369" s="292"/>
    </row>
    <row r="1370" spans="1:18" x14ac:dyDescent="0.25">
      <c r="A1370" t="s">
        <v>1663</v>
      </c>
      <c r="B1370" t="s">
        <v>87</v>
      </c>
      <c r="C1370" t="s">
        <v>134</v>
      </c>
      <c r="D1370" t="s">
        <v>6</v>
      </c>
      <c r="E1370" t="s">
        <v>64</v>
      </c>
      <c r="F1370">
        <v>241.92482880109165</v>
      </c>
      <c r="G1370">
        <v>72.951030869409706</v>
      </c>
      <c r="H1370">
        <v>80.524871505617895</v>
      </c>
      <c r="I1370">
        <v>74.584550894911004</v>
      </c>
      <c r="J1370">
        <v>86.800925071602805</v>
      </c>
      <c r="N1370" s="292"/>
      <c r="O1370" s="292"/>
      <c r="P1370" s="292"/>
      <c r="Q1370" s="292"/>
      <c r="R1370" s="292"/>
    </row>
    <row r="1371" spans="1:18" x14ac:dyDescent="0.25">
      <c r="A1371" t="s">
        <v>1664</v>
      </c>
      <c r="B1371" t="s">
        <v>87</v>
      </c>
      <c r="C1371" t="s">
        <v>134</v>
      </c>
      <c r="D1371" t="s">
        <v>37</v>
      </c>
      <c r="E1371" t="s">
        <v>64</v>
      </c>
      <c r="F1371">
        <v>23.0975203470678</v>
      </c>
      <c r="G1371">
        <v>67.706204665881799</v>
      </c>
      <c r="H1371">
        <v>69.477540372630401</v>
      </c>
      <c r="I1371">
        <v>53.615597764216197</v>
      </c>
      <c r="J1371">
        <v>88.448404560012705</v>
      </c>
      <c r="N1371" s="292"/>
      <c r="O1371" s="292"/>
      <c r="P1371" s="292"/>
      <c r="Q1371" s="292"/>
      <c r="R1371" s="292"/>
    </row>
    <row r="1372" spans="1:18" x14ac:dyDescent="0.25">
      <c r="A1372" t="s">
        <v>1665</v>
      </c>
      <c r="B1372" t="s">
        <v>87</v>
      </c>
      <c r="C1372" t="s">
        <v>134</v>
      </c>
      <c r="D1372" t="s">
        <v>38</v>
      </c>
      <c r="E1372" t="s">
        <v>64</v>
      </c>
      <c r="F1372">
        <v>38.957896807465332</v>
      </c>
      <c r="G1372">
        <v>67.194275082730002</v>
      </c>
      <c r="H1372">
        <v>73.839108578856198</v>
      </c>
      <c r="I1372">
        <v>60.491855521860799</v>
      </c>
      <c r="J1372">
        <v>89.154677309234899</v>
      </c>
      <c r="N1372" s="292"/>
      <c r="O1372" s="292"/>
      <c r="P1372" s="292"/>
      <c r="Q1372" s="292"/>
      <c r="R1372" s="292"/>
    </row>
    <row r="1373" spans="1:18" x14ac:dyDescent="0.25">
      <c r="A1373" t="s">
        <v>1666</v>
      </c>
      <c r="B1373" t="s">
        <v>87</v>
      </c>
      <c r="C1373" t="s">
        <v>134</v>
      </c>
      <c r="D1373" t="s">
        <v>39</v>
      </c>
      <c r="E1373" t="s">
        <v>64</v>
      </c>
      <c r="F1373">
        <v>46.656961441599663</v>
      </c>
      <c r="G1373">
        <v>85.274784681949598</v>
      </c>
      <c r="H1373">
        <v>84.973142205805203</v>
      </c>
      <c r="I1373">
        <v>71.230574283033604</v>
      </c>
      <c r="J1373">
        <v>100.55530473995999</v>
      </c>
      <c r="N1373" s="292"/>
      <c r="O1373" s="292"/>
      <c r="P1373" s="292"/>
      <c r="Q1373" s="292"/>
      <c r="R1373" s="292"/>
    </row>
    <row r="1374" spans="1:18" x14ac:dyDescent="0.25">
      <c r="A1374" t="s">
        <v>1667</v>
      </c>
      <c r="B1374" t="s">
        <v>87</v>
      </c>
      <c r="C1374" t="s">
        <v>134</v>
      </c>
      <c r="D1374" t="s">
        <v>40</v>
      </c>
      <c r="E1374" t="s">
        <v>64</v>
      </c>
      <c r="F1374">
        <v>41.850786137658666</v>
      </c>
      <c r="G1374">
        <v>91.328739761972102</v>
      </c>
      <c r="H1374">
        <v>95.653384308398998</v>
      </c>
      <c r="I1374">
        <v>79.386647865724001</v>
      </c>
      <c r="J1374">
        <v>114.228304417375</v>
      </c>
      <c r="N1374" s="292"/>
      <c r="O1374" s="292"/>
      <c r="P1374" s="292"/>
      <c r="Q1374" s="292"/>
      <c r="R1374" s="292"/>
    </row>
    <row r="1375" spans="1:18" x14ac:dyDescent="0.25">
      <c r="A1375" t="s">
        <v>1668</v>
      </c>
      <c r="B1375" t="s">
        <v>87</v>
      </c>
      <c r="C1375" t="s">
        <v>134</v>
      </c>
      <c r="D1375" t="s">
        <v>41</v>
      </c>
      <c r="E1375" t="s">
        <v>64</v>
      </c>
      <c r="F1375">
        <v>48.31668757104034</v>
      </c>
      <c r="G1375">
        <v>65.047866014970893</v>
      </c>
      <c r="H1375">
        <v>77.659979572688002</v>
      </c>
      <c r="I1375">
        <v>64.744946862833302</v>
      </c>
      <c r="J1375">
        <v>92.271807835346607</v>
      </c>
      <c r="N1375" s="292"/>
      <c r="O1375" s="292"/>
      <c r="P1375" s="292"/>
      <c r="Q1375" s="292"/>
      <c r="R1375" s="292"/>
    </row>
    <row r="1376" spans="1:18" x14ac:dyDescent="0.25">
      <c r="A1376" t="s">
        <v>1669</v>
      </c>
      <c r="B1376" t="s">
        <v>87</v>
      </c>
      <c r="C1376" t="s">
        <v>134</v>
      </c>
      <c r="D1376" t="s">
        <v>42</v>
      </c>
      <c r="E1376" t="s">
        <v>64</v>
      </c>
      <c r="F1376">
        <v>43.044976496259999</v>
      </c>
      <c r="G1376">
        <v>66.512283926397998</v>
      </c>
      <c r="H1376">
        <v>82.822698206514801</v>
      </c>
      <c r="I1376">
        <v>68.410050542526307</v>
      </c>
      <c r="J1376">
        <v>99.249778874556398</v>
      </c>
      <c r="N1376" s="292"/>
      <c r="O1376" s="292"/>
      <c r="P1376" s="292"/>
      <c r="Q1376" s="292"/>
      <c r="R1376" s="292"/>
    </row>
    <row r="1377" spans="1:18" x14ac:dyDescent="0.25">
      <c r="A1377" t="s">
        <v>1670</v>
      </c>
      <c r="B1377" t="s">
        <v>87</v>
      </c>
      <c r="C1377" t="s">
        <v>134</v>
      </c>
      <c r="D1377" t="s">
        <v>102</v>
      </c>
      <c r="E1377" t="s">
        <v>64</v>
      </c>
      <c r="F1377">
        <v>35.774417751768333</v>
      </c>
      <c r="G1377">
        <v>54.907477287301603</v>
      </c>
      <c r="H1377">
        <v>57.083601452479698</v>
      </c>
      <c r="I1377">
        <v>46.444384462260601</v>
      </c>
      <c r="J1377">
        <v>69.365615928506998</v>
      </c>
      <c r="N1377" s="292"/>
      <c r="O1377" s="292"/>
      <c r="P1377" s="292"/>
      <c r="Q1377" s="292"/>
      <c r="R1377" s="292"/>
    </row>
    <row r="1378" spans="1:18" x14ac:dyDescent="0.25">
      <c r="A1378" t="s">
        <v>1671</v>
      </c>
      <c r="B1378" t="s">
        <v>87</v>
      </c>
      <c r="C1378" t="s">
        <v>134</v>
      </c>
      <c r="D1378" t="s">
        <v>103</v>
      </c>
      <c r="E1378" t="s">
        <v>64</v>
      </c>
      <c r="F1378">
        <v>137.79354287212101</v>
      </c>
      <c r="G1378">
        <v>75.176653157578897</v>
      </c>
      <c r="H1378">
        <v>80.373540569748997</v>
      </c>
      <c r="I1378">
        <v>72.509670880421297</v>
      </c>
      <c r="J1378">
        <v>88.832226300347102</v>
      </c>
      <c r="N1378" s="292"/>
      <c r="O1378" s="292"/>
      <c r="P1378" s="292"/>
      <c r="Q1378" s="292"/>
      <c r="R1378" s="292"/>
    </row>
    <row r="1379" spans="1:18" x14ac:dyDescent="0.25">
      <c r="A1379" t="s">
        <v>1672</v>
      </c>
      <c r="B1379" t="s">
        <v>87</v>
      </c>
      <c r="C1379" t="s">
        <v>134</v>
      </c>
      <c r="D1379" t="s">
        <v>43</v>
      </c>
      <c r="E1379" t="s">
        <v>64</v>
      </c>
      <c r="F1379">
        <v>22.036834316554533</v>
      </c>
      <c r="G1379">
        <v>59.360075198132002</v>
      </c>
      <c r="H1379">
        <v>65.804143850374103</v>
      </c>
      <c r="I1379">
        <v>50.175586853967701</v>
      </c>
      <c r="J1379">
        <v>84.576253094733104</v>
      </c>
      <c r="N1379" s="292"/>
      <c r="O1379" s="292"/>
      <c r="P1379" s="292"/>
      <c r="Q1379" s="292"/>
      <c r="R1379" s="292"/>
    </row>
    <row r="1380" spans="1:18" x14ac:dyDescent="0.25">
      <c r="A1380" t="s">
        <v>1673</v>
      </c>
      <c r="B1380" t="s">
        <v>87</v>
      </c>
      <c r="C1380" t="s">
        <v>134</v>
      </c>
      <c r="D1380" t="s">
        <v>44</v>
      </c>
      <c r="E1380" t="s">
        <v>64</v>
      </c>
      <c r="F1380">
        <v>47.513745318195667</v>
      </c>
      <c r="G1380">
        <v>81.629387214859094</v>
      </c>
      <c r="H1380">
        <v>84.832375665085607</v>
      </c>
      <c r="I1380">
        <v>71.133447830082403</v>
      </c>
      <c r="J1380">
        <v>100.347289056541</v>
      </c>
      <c r="N1380" s="292"/>
      <c r="O1380" s="292"/>
      <c r="P1380" s="292"/>
      <c r="Q1380" s="292"/>
      <c r="R1380" s="292"/>
    </row>
    <row r="1381" spans="1:18" x14ac:dyDescent="0.25">
      <c r="A1381" t="s">
        <v>1674</v>
      </c>
      <c r="B1381" t="s">
        <v>87</v>
      </c>
      <c r="C1381" t="s">
        <v>134</v>
      </c>
      <c r="D1381" t="s">
        <v>45</v>
      </c>
      <c r="E1381" t="s">
        <v>64</v>
      </c>
      <c r="F1381">
        <v>68.24296323737066</v>
      </c>
      <c r="G1381">
        <v>77.582029320168303</v>
      </c>
      <c r="H1381">
        <v>84.064117434075996</v>
      </c>
      <c r="I1381">
        <v>72.3761736904478</v>
      </c>
      <c r="J1381">
        <v>97.030064472669295</v>
      </c>
      <c r="N1381" s="292"/>
      <c r="O1381" s="292"/>
      <c r="P1381" s="292"/>
      <c r="Q1381" s="292"/>
      <c r="R1381" s="292"/>
    </row>
    <row r="1382" spans="1:18" x14ac:dyDescent="0.25">
      <c r="A1382" t="s">
        <v>1675</v>
      </c>
      <c r="B1382" t="s">
        <v>87</v>
      </c>
      <c r="C1382" t="s">
        <v>134</v>
      </c>
      <c r="D1382" t="s">
        <v>18</v>
      </c>
      <c r="E1382" t="s">
        <v>64</v>
      </c>
      <c r="F1382">
        <v>170.09878955897133</v>
      </c>
      <c r="G1382">
        <v>68.633146787872406</v>
      </c>
      <c r="H1382">
        <v>80.573526954124105</v>
      </c>
      <c r="I1382">
        <v>73.381154845573903</v>
      </c>
      <c r="J1382">
        <v>88.253555831803297</v>
      </c>
      <c r="N1382" s="292"/>
      <c r="O1382" s="292"/>
      <c r="P1382" s="292"/>
      <c r="Q1382" s="292"/>
      <c r="R1382" s="292"/>
    </row>
    <row r="1383" spans="1:18" x14ac:dyDescent="0.25">
      <c r="A1383" t="s">
        <v>1676</v>
      </c>
      <c r="B1383" t="s">
        <v>87</v>
      </c>
      <c r="C1383" t="s">
        <v>134</v>
      </c>
      <c r="D1383" t="s">
        <v>46</v>
      </c>
      <c r="E1383" t="s">
        <v>64</v>
      </c>
      <c r="F1383">
        <v>75.07235037351866</v>
      </c>
      <c r="G1383">
        <v>66.019725599337605</v>
      </c>
      <c r="H1383">
        <v>78.425805191705393</v>
      </c>
      <c r="I1383">
        <v>68.047176083868294</v>
      </c>
      <c r="J1383">
        <v>89.883500590318704</v>
      </c>
      <c r="N1383" s="292"/>
      <c r="O1383" s="292"/>
      <c r="P1383" s="292"/>
      <c r="Q1383" s="292"/>
      <c r="R1383" s="292"/>
    </row>
    <row r="1384" spans="1:18" x14ac:dyDescent="0.25">
      <c r="A1384" t="s">
        <v>1677</v>
      </c>
      <c r="B1384" t="s">
        <v>87</v>
      </c>
      <c r="C1384" t="s">
        <v>134</v>
      </c>
      <c r="D1384" t="s">
        <v>47</v>
      </c>
      <c r="E1384" t="s">
        <v>64</v>
      </c>
      <c r="F1384">
        <v>42.010750233166668</v>
      </c>
      <c r="G1384">
        <v>62.130149419034801</v>
      </c>
      <c r="H1384">
        <v>70.507558972298696</v>
      </c>
      <c r="I1384">
        <v>58.236990580857302</v>
      </c>
      <c r="J1384">
        <v>84.515706578230095</v>
      </c>
      <c r="N1384" s="292"/>
      <c r="O1384" s="292"/>
      <c r="P1384" s="292"/>
      <c r="Q1384" s="292"/>
      <c r="R1384" s="292"/>
    </row>
    <row r="1385" spans="1:18" x14ac:dyDescent="0.25">
      <c r="A1385" t="s">
        <v>1678</v>
      </c>
      <c r="B1385" t="s">
        <v>87</v>
      </c>
      <c r="C1385" t="s">
        <v>134</v>
      </c>
      <c r="D1385" t="s">
        <v>48</v>
      </c>
      <c r="E1385" t="s">
        <v>64</v>
      </c>
      <c r="F1385">
        <v>53.015688952285664</v>
      </c>
      <c r="G1385">
        <v>79.712851450623702</v>
      </c>
      <c r="H1385">
        <v>95.744087382987104</v>
      </c>
      <c r="I1385">
        <v>80.378041673124002</v>
      </c>
      <c r="J1385">
        <v>113.031367230097</v>
      </c>
      <c r="N1385" s="292"/>
      <c r="O1385" s="292"/>
      <c r="P1385" s="292"/>
      <c r="Q1385" s="292"/>
      <c r="R1385" s="292"/>
    </row>
    <row r="1386" spans="1:18" x14ac:dyDescent="0.25">
      <c r="A1386" t="s">
        <v>1679</v>
      </c>
      <c r="B1386" t="s">
        <v>87</v>
      </c>
      <c r="C1386" t="s">
        <v>134</v>
      </c>
      <c r="D1386" t="s">
        <v>104</v>
      </c>
      <c r="E1386" t="s">
        <v>64</v>
      </c>
      <c r="F1386">
        <v>133.98490426555634</v>
      </c>
      <c r="G1386">
        <v>60.6603231954794</v>
      </c>
      <c r="H1386">
        <v>80.655049849796001</v>
      </c>
      <c r="I1386">
        <v>72.507930233007997</v>
      </c>
      <c r="J1386">
        <v>89.427466998020094</v>
      </c>
      <c r="N1386" s="292"/>
      <c r="O1386" s="292"/>
      <c r="P1386" s="292"/>
      <c r="Q1386" s="292"/>
      <c r="R1386" s="292"/>
    </row>
    <row r="1387" spans="1:18" x14ac:dyDescent="0.25">
      <c r="A1387" t="s">
        <v>1680</v>
      </c>
      <c r="B1387" t="s">
        <v>87</v>
      </c>
      <c r="C1387" t="s">
        <v>134</v>
      </c>
      <c r="D1387" t="s">
        <v>49</v>
      </c>
      <c r="E1387" t="s">
        <v>64</v>
      </c>
      <c r="F1387">
        <v>37.283873891734999</v>
      </c>
      <c r="G1387">
        <v>61.654432426511597</v>
      </c>
      <c r="H1387">
        <v>70.377622783557698</v>
      </c>
      <c r="I1387">
        <v>57.518142121489497</v>
      </c>
      <c r="J1387">
        <v>85.178918442709701</v>
      </c>
      <c r="N1387" s="292"/>
      <c r="O1387" s="292"/>
      <c r="P1387" s="292"/>
      <c r="Q1387" s="292"/>
      <c r="R1387" s="292"/>
    </row>
    <row r="1388" spans="1:18" x14ac:dyDescent="0.25">
      <c r="A1388" t="s">
        <v>1681</v>
      </c>
      <c r="B1388" t="s">
        <v>87</v>
      </c>
      <c r="C1388" t="s">
        <v>134</v>
      </c>
      <c r="D1388" t="s">
        <v>50</v>
      </c>
      <c r="E1388" t="s">
        <v>64</v>
      </c>
      <c r="F1388">
        <v>96.701030373821325</v>
      </c>
      <c r="G1388">
        <v>60.285546194832698</v>
      </c>
      <c r="H1388">
        <v>85.775034957113107</v>
      </c>
      <c r="I1388">
        <v>75.451185881665495</v>
      </c>
      <c r="J1388">
        <v>97.038428614160495</v>
      </c>
      <c r="N1388" s="292"/>
      <c r="O1388" s="292"/>
      <c r="P1388" s="292"/>
      <c r="Q1388" s="292"/>
      <c r="R1388" s="292"/>
    </row>
    <row r="1389" spans="1:18" x14ac:dyDescent="0.25">
      <c r="A1389" t="s">
        <v>1682</v>
      </c>
      <c r="B1389" t="s">
        <v>87</v>
      </c>
      <c r="C1389" t="s">
        <v>134</v>
      </c>
      <c r="D1389" t="s">
        <v>105</v>
      </c>
      <c r="E1389" t="s">
        <v>64</v>
      </c>
      <c r="F1389">
        <v>109.949857901622</v>
      </c>
      <c r="G1389">
        <v>77.236386429434901</v>
      </c>
      <c r="H1389">
        <v>91.727365812950197</v>
      </c>
      <c r="I1389">
        <v>81.443910392803801</v>
      </c>
      <c r="J1389">
        <v>102.885840989431</v>
      </c>
      <c r="N1389" s="292"/>
      <c r="O1389" s="292"/>
      <c r="P1389" s="292"/>
      <c r="Q1389" s="292"/>
      <c r="R1389" s="292"/>
    </row>
    <row r="1390" spans="1:18" x14ac:dyDescent="0.25">
      <c r="A1390" t="s">
        <v>1683</v>
      </c>
      <c r="B1390" t="s">
        <v>87</v>
      </c>
      <c r="C1390" t="s">
        <v>134</v>
      </c>
      <c r="D1390" t="s">
        <v>51</v>
      </c>
      <c r="E1390" t="s">
        <v>64</v>
      </c>
      <c r="F1390">
        <v>88.883778570201002</v>
      </c>
      <c r="G1390">
        <v>77.608549765153597</v>
      </c>
      <c r="H1390">
        <v>92.695620171891505</v>
      </c>
      <c r="I1390">
        <v>81.136003695867998</v>
      </c>
      <c r="J1390">
        <v>105.354835800446</v>
      </c>
      <c r="N1390" s="292"/>
      <c r="O1390" s="292"/>
      <c r="P1390" s="292"/>
      <c r="Q1390" s="292"/>
      <c r="R1390" s="292"/>
    </row>
    <row r="1391" spans="1:18" x14ac:dyDescent="0.25">
      <c r="A1391" t="s">
        <v>1684</v>
      </c>
      <c r="B1391" t="s">
        <v>87</v>
      </c>
      <c r="C1391" t="s">
        <v>134</v>
      </c>
      <c r="D1391" t="s">
        <v>52</v>
      </c>
      <c r="E1391" t="s">
        <v>64</v>
      </c>
      <c r="F1391">
        <v>21.066079331421033</v>
      </c>
      <c r="G1391">
        <v>75.704645417181496</v>
      </c>
      <c r="H1391">
        <v>87.602349393799301</v>
      </c>
      <c r="I1391">
        <v>66.270064726099704</v>
      </c>
      <c r="J1391">
        <v>113.333518989398</v>
      </c>
      <c r="N1391" s="292"/>
      <c r="O1391" s="292"/>
      <c r="P1391" s="292"/>
      <c r="Q1391" s="292"/>
      <c r="R1391" s="292"/>
    </row>
    <row r="1392" spans="1:18" x14ac:dyDescent="0.25">
      <c r="A1392" t="s">
        <v>1685</v>
      </c>
      <c r="B1392" t="s">
        <v>87</v>
      </c>
      <c r="C1392" t="s">
        <v>134</v>
      </c>
      <c r="D1392" t="s">
        <v>106</v>
      </c>
      <c r="E1392" t="s">
        <v>64</v>
      </c>
      <c r="F1392">
        <v>164.75100706875733</v>
      </c>
      <c r="G1392">
        <v>59.537079744419401</v>
      </c>
      <c r="H1392">
        <v>70.102421066081305</v>
      </c>
      <c r="I1392">
        <v>63.719718061790402</v>
      </c>
      <c r="J1392">
        <v>76.925110776512994</v>
      </c>
      <c r="N1392" s="292"/>
      <c r="O1392" s="292"/>
      <c r="P1392" s="292"/>
      <c r="Q1392" s="292"/>
      <c r="R1392" s="292"/>
    </row>
    <row r="1393" spans="1:18" x14ac:dyDescent="0.25">
      <c r="A1393" t="s">
        <v>1686</v>
      </c>
      <c r="B1393" t="s">
        <v>87</v>
      </c>
      <c r="C1393" t="s">
        <v>134</v>
      </c>
      <c r="D1393" t="s">
        <v>53</v>
      </c>
      <c r="E1393" t="s">
        <v>64</v>
      </c>
      <c r="F1393">
        <v>51.714038345843996</v>
      </c>
      <c r="G1393">
        <v>60.376918631023202</v>
      </c>
      <c r="H1393">
        <v>72.843846433348503</v>
      </c>
      <c r="I1393">
        <v>61.049951015126197</v>
      </c>
      <c r="J1393">
        <v>86.132021982211498</v>
      </c>
      <c r="N1393" s="292"/>
      <c r="O1393" s="292"/>
      <c r="P1393" s="292"/>
      <c r="Q1393" s="292"/>
      <c r="R1393" s="292"/>
    </row>
    <row r="1394" spans="1:18" x14ac:dyDescent="0.25">
      <c r="A1394" t="s">
        <v>1687</v>
      </c>
      <c r="B1394" t="s">
        <v>87</v>
      </c>
      <c r="C1394" t="s">
        <v>134</v>
      </c>
      <c r="D1394" t="s">
        <v>54</v>
      </c>
      <c r="E1394" t="s">
        <v>64</v>
      </c>
      <c r="F1394">
        <v>25.296378054655097</v>
      </c>
      <c r="G1394">
        <v>74.488014609166896</v>
      </c>
      <c r="H1394">
        <v>86.175667343650701</v>
      </c>
      <c r="I1394">
        <v>66.250412329073001</v>
      </c>
      <c r="J1394">
        <v>109.815999235779</v>
      </c>
      <c r="N1394" s="292"/>
      <c r="O1394" s="292"/>
      <c r="P1394" s="292"/>
      <c r="Q1394" s="292"/>
      <c r="R1394" s="292"/>
    </row>
    <row r="1395" spans="1:18" x14ac:dyDescent="0.25">
      <c r="A1395" t="s">
        <v>1688</v>
      </c>
      <c r="B1395" t="s">
        <v>87</v>
      </c>
      <c r="C1395" t="s">
        <v>134</v>
      </c>
      <c r="D1395" t="s">
        <v>55</v>
      </c>
      <c r="E1395" t="s">
        <v>64</v>
      </c>
      <c r="F1395">
        <v>22.923531484145499</v>
      </c>
      <c r="G1395">
        <v>51.801469178834097</v>
      </c>
      <c r="H1395">
        <v>59.561619062833799</v>
      </c>
      <c r="I1395">
        <v>45.836214437648401</v>
      </c>
      <c r="J1395">
        <v>75.988406422000196</v>
      </c>
      <c r="N1395" s="292"/>
      <c r="O1395" s="292"/>
      <c r="P1395" s="292"/>
      <c r="Q1395" s="292"/>
      <c r="R1395" s="292"/>
    </row>
    <row r="1396" spans="1:18" x14ac:dyDescent="0.25">
      <c r="A1396" t="s">
        <v>1689</v>
      </c>
      <c r="B1396" t="s">
        <v>87</v>
      </c>
      <c r="C1396" t="s">
        <v>134</v>
      </c>
      <c r="D1396" t="s">
        <v>56</v>
      </c>
      <c r="E1396" t="s">
        <v>64</v>
      </c>
      <c r="F1396">
        <v>23.228014860786065</v>
      </c>
      <c r="G1396">
        <v>52.877068393488003</v>
      </c>
      <c r="H1396">
        <v>58.784092362742001</v>
      </c>
      <c r="I1396">
        <v>45.195500047871398</v>
      </c>
      <c r="J1396">
        <v>75.027788347492901</v>
      </c>
      <c r="N1396" s="292"/>
      <c r="O1396" s="292"/>
      <c r="P1396" s="292"/>
      <c r="Q1396" s="292"/>
      <c r="R1396" s="292"/>
    </row>
    <row r="1397" spans="1:18" x14ac:dyDescent="0.25">
      <c r="A1397" t="s">
        <v>1690</v>
      </c>
      <c r="B1397" t="s">
        <v>87</v>
      </c>
      <c r="C1397" t="s">
        <v>134</v>
      </c>
      <c r="D1397" t="s">
        <v>57</v>
      </c>
      <c r="E1397" t="s">
        <v>64</v>
      </c>
      <c r="F1397">
        <v>41.589044323326668</v>
      </c>
      <c r="G1397">
        <v>60.338104734490699</v>
      </c>
      <c r="H1397">
        <v>73.504970594121204</v>
      </c>
      <c r="I1397">
        <v>60.5030762992711</v>
      </c>
      <c r="J1397">
        <v>88.358009955151303</v>
      </c>
      <c r="N1397" s="292"/>
      <c r="O1397" s="292"/>
      <c r="P1397" s="292"/>
      <c r="Q1397" s="292"/>
      <c r="R1397" s="292"/>
    </row>
    <row r="1398" spans="1:18" x14ac:dyDescent="0.25">
      <c r="A1398" t="s">
        <v>1691</v>
      </c>
      <c r="B1398" t="s">
        <v>87</v>
      </c>
      <c r="C1398" t="s">
        <v>135</v>
      </c>
      <c r="D1398" t="s">
        <v>5</v>
      </c>
      <c r="E1398" t="s">
        <v>64</v>
      </c>
      <c r="F1398">
        <v>1021.5314454917634</v>
      </c>
      <c r="G1398">
        <v>69.088090893531799</v>
      </c>
      <c r="H1398">
        <v>79.418122124969898</v>
      </c>
      <c r="I1398">
        <v>76.510580178183005</v>
      </c>
      <c r="J1398">
        <v>82.404385450036003</v>
      </c>
      <c r="N1398" s="292"/>
      <c r="O1398" s="292"/>
      <c r="P1398" s="292"/>
      <c r="Q1398" s="292"/>
      <c r="R1398" s="292"/>
    </row>
    <row r="1399" spans="1:18" x14ac:dyDescent="0.25">
      <c r="A1399" t="s">
        <v>1692</v>
      </c>
      <c r="B1399" t="s">
        <v>87</v>
      </c>
      <c r="C1399" t="s">
        <v>135</v>
      </c>
      <c r="D1399" t="s">
        <v>122</v>
      </c>
      <c r="E1399" t="s">
        <v>64</v>
      </c>
      <c r="F1399">
        <v>146.98803438211701</v>
      </c>
      <c r="G1399">
        <v>50.243215547992001</v>
      </c>
      <c r="H1399">
        <v>57.657017266563201</v>
      </c>
      <c r="I1399">
        <v>52.135722014738697</v>
      </c>
      <c r="J1399">
        <v>63.5821424050717</v>
      </c>
      <c r="N1399" s="292"/>
      <c r="O1399" s="292"/>
      <c r="P1399" s="292"/>
      <c r="Q1399" s="292"/>
      <c r="R1399" s="292"/>
    </row>
    <row r="1400" spans="1:18" x14ac:dyDescent="0.25">
      <c r="A1400" t="s">
        <v>1693</v>
      </c>
      <c r="B1400" t="s">
        <v>87</v>
      </c>
      <c r="C1400" t="s">
        <v>135</v>
      </c>
      <c r="D1400" t="s">
        <v>123</v>
      </c>
      <c r="E1400" t="s">
        <v>64</v>
      </c>
      <c r="F1400">
        <v>173.51015187019036</v>
      </c>
      <c r="G1400">
        <v>57.763357825624901</v>
      </c>
      <c r="H1400">
        <v>63.6249659148774</v>
      </c>
      <c r="I1400">
        <v>58.043838133307297</v>
      </c>
      <c r="J1400">
        <v>69.580630955125599</v>
      </c>
      <c r="N1400" s="292"/>
      <c r="O1400" s="292"/>
      <c r="P1400" s="292"/>
      <c r="Q1400" s="292"/>
      <c r="R1400" s="292"/>
    </row>
    <row r="1401" spans="1:18" x14ac:dyDescent="0.25">
      <c r="A1401" t="s">
        <v>1694</v>
      </c>
      <c r="B1401" t="s">
        <v>87</v>
      </c>
      <c r="C1401" t="s">
        <v>135</v>
      </c>
      <c r="D1401" t="s">
        <v>124</v>
      </c>
      <c r="E1401" t="s">
        <v>64</v>
      </c>
      <c r="F1401">
        <v>207.55579470416967</v>
      </c>
      <c r="G1401">
        <v>68.356480550537199</v>
      </c>
      <c r="H1401">
        <v>76.273962987513698</v>
      </c>
      <c r="I1401">
        <v>70.148197193937506</v>
      </c>
      <c r="J1401">
        <v>82.774424571815302</v>
      </c>
      <c r="N1401" s="292"/>
      <c r="O1401" s="292"/>
      <c r="P1401" s="292"/>
      <c r="Q1401" s="292"/>
      <c r="R1401" s="292"/>
    </row>
    <row r="1402" spans="1:18" x14ac:dyDescent="0.25">
      <c r="A1402" t="s">
        <v>1695</v>
      </c>
      <c r="B1402" t="s">
        <v>87</v>
      </c>
      <c r="C1402" t="s">
        <v>135</v>
      </c>
      <c r="D1402" t="s">
        <v>125</v>
      </c>
      <c r="E1402" t="s">
        <v>64</v>
      </c>
      <c r="F1402">
        <v>223.50735769303401</v>
      </c>
      <c r="G1402">
        <v>75.046791962042704</v>
      </c>
      <c r="H1402">
        <v>88.215283390391903</v>
      </c>
      <c r="I1402">
        <v>81.3842151700415</v>
      </c>
      <c r="J1402">
        <v>95.448517629613207</v>
      </c>
      <c r="N1402" s="292"/>
      <c r="O1402" s="292"/>
      <c r="P1402" s="292"/>
      <c r="Q1402" s="292"/>
      <c r="R1402" s="292"/>
    </row>
    <row r="1403" spans="1:18" x14ac:dyDescent="0.25">
      <c r="A1403" t="s">
        <v>1696</v>
      </c>
      <c r="B1403" t="s">
        <v>87</v>
      </c>
      <c r="C1403" t="s">
        <v>135</v>
      </c>
      <c r="D1403" t="s">
        <v>126</v>
      </c>
      <c r="E1403" t="s">
        <v>64</v>
      </c>
      <c r="F1403">
        <v>269.97010684224733</v>
      </c>
      <c r="G1403">
        <v>94.993891630081293</v>
      </c>
      <c r="H1403">
        <v>117.718011472051</v>
      </c>
      <c r="I1403">
        <v>109.373978323397</v>
      </c>
      <c r="J1403">
        <v>126.50773300372001</v>
      </c>
      <c r="N1403" s="292"/>
      <c r="O1403" s="292"/>
      <c r="P1403" s="292"/>
      <c r="Q1403" s="292"/>
      <c r="R1403" s="292"/>
    </row>
    <row r="1404" spans="1:18" x14ac:dyDescent="0.25">
      <c r="A1404" t="s">
        <v>1697</v>
      </c>
      <c r="B1404" t="s">
        <v>87</v>
      </c>
      <c r="C1404" t="s">
        <v>135</v>
      </c>
      <c r="D1404" t="s">
        <v>6</v>
      </c>
      <c r="E1404" t="s">
        <v>64</v>
      </c>
      <c r="F1404">
        <v>243.31620296104867</v>
      </c>
      <c r="G1404">
        <v>72.948174056918106</v>
      </c>
      <c r="H1404">
        <v>79.671517592735995</v>
      </c>
      <c r="I1404">
        <v>73.823871084170307</v>
      </c>
      <c r="J1404">
        <v>85.848684073201497</v>
      </c>
      <c r="N1404" s="292"/>
      <c r="O1404" s="292"/>
      <c r="P1404" s="292"/>
      <c r="Q1404" s="292"/>
      <c r="R1404" s="292"/>
    </row>
    <row r="1405" spans="1:18" x14ac:dyDescent="0.25">
      <c r="A1405" t="s">
        <v>1698</v>
      </c>
      <c r="B1405" t="s">
        <v>87</v>
      </c>
      <c r="C1405" t="s">
        <v>135</v>
      </c>
      <c r="D1405" t="s">
        <v>37</v>
      </c>
      <c r="E1405" t="s">
        <v>64</v>
      </c>
      <c r="F1405">
        <v>24.557709455757969</v>
      </c>
      <c r="G1405">
        <v>71.755813042771095</v>
      </c>
      <c r="H1405">
        <v>72.079445645713093</v>
      </c>
      <c r="I1405">
        <v>56.198884768837999</v>
      </c>
      <c r="J1405">
        <v>90.969464849278395</v>
      </c>
      <c r="N1405" s="292"/>
      <c r="O1405" s="292"/>
      <c r="P1405" s="292"/>
      <c r="Q1405" s="292"/>
      <c r="R1405" s="292"/>
    </row>
    <row r="1406" spans="1:18" x14ac:dyDescent="0.25">
      <c r="A1406" t="s">
        <v>1699</v>
      </c>
      <c r="B1406" t="s">
        <v>87</v>
      </c>
      <c r="C1406" t="s">
        <v>135</v>
      </c>
      <c r="D1406" t="s">
        <v>38</v>
      </c>
      <c r="E1406" t="s">
        <v>64</v>
      </c>
      <c r="F1406">
        <v>41.903085306953336</v>
      </c>
      <c r="G1406">
        <v>71.873288158566993</v>
      </c>
      <c r="H1406">
        <v>77.361330593627898</v>
      </c>
      <c r="I1406">
        <v>63.9887451864602</v>
      </c>
      <c r="J1406">
        <v>92.630158810373999</v>
      </c>
      <c r="N1406" s="292"/>
      <c r="O1406" s="292"/>
      <c r="P1406" s="292"/>
      <c r="Q1406" s="292"/>
      <c r="R1406" s="292"/>
    </row>
    <row r="1407" spans="1:18" x14ac:dyDescent="0.25">
      <c r="A1407" t="s">
        <v>1700</v>
      </c>
      <c r="B1407" t="s">
        <v>87</v>
      </c>
      <c r="C1407" t="s">
        <v>135</v>
      </c>
      <c r="D1407" t="s">
        <v>39</v>
      </c>
      <c r="E1407" t="s">
        <v>64</v>
      </c>
      <c r="F1407">
        <v>45.170467526608327</v>
      </c>
      <c r="G1407">
        <v>82.027204457440405</v>
      </c>
      <c r="H1407">
        <v>81.371754326406702</v>
      </c>
      <c r="I1407">
        <v>67.994835850674903</v>
      </c>
      <c r="J1407">
        <v>96.570639879350907</v>
      </c>
      <c r="N1407" s="292"/>
      <c r="O1407" s="292"/>
      <c r="P1407" s="292"/>
      <c r="Q1407" s="292"/>
      <c r="R1407" s="292"/>
    </row>
    <row r="1408" spans="1:18" x14ac:dyDescent="0.25">
      <c r="A1408" t="s">
        <v>1701</v>
      </c>
      <c r="B1408" t="s">
        <v>87</v>
      </c>
      <c r="C1408" t="s">
        <v>135</v>
      </c>
      <c r="D1408" t="s">
        <v>40</v>
      </c>
      <c r="E1408" t="s">
        <v>64</v>
      </c>
      <c r="F1408">
        <v>37.234250258599332</v>
      </c>
      <c r="G1408">
        <v>80.843846230973</v>
      </c>
      <c r="H1408">
        <v>85.086114533983903</v>
      </c>
      <c r="I1408">
        <v>69.778067340901003</v>
      </c>
      <c r="J1408">
        <v>102.70737807892699</v>
      </c>
      <c r="N1408" s="292"/>
      <c r="O1408" s="292"/>
      <c r="P1408" s="292"/>
      <c r="Q1408" s="292"/>
      <c r="R1408" s="292"/>
    </row>
    <row r="1409" spans="1:18" x14ac:dyDescent="0.25">
      <c r="A1409" t="s">
        <v>1702</v>
      </c>
      <c r="B1409" t="s">
        <v>87</v>
      </c>
      <c r="C1409" t="s">
        <v>135</v>
      </c>
      <c r="D1409" t="s">
        <v>41</v>
      </c>
      <c r="E1409" t="s">
        <v>64</v>
      </c>
      <c r="F1409">
        <v>48.130140518202666</v>
      </c>
      <c r="G1409">
        <v>64.541262461942196</v>
      </c>
      <c r="H1409">
        <v>76.426194526641893</v>
      </c>
      <c r="I1409">
        <v>63.760149751952802</v>
      </c>
      <c r="J1409">
        <v>90.759767617078296</v>
      </c>
      <c r="N1409" s="292"/>
      <c r="O1409" s="292"/>
      <c r="P1409" s="292"/>
      <c r="Q1409" s="292"/>
      <c r="R1409" s="292"/>
    </row>
    <row r="1410" spans="1:18" x14ac:dyDescent="0.25">
      <c r="A1410" t="s">
        <v>1703</v>
      </c>
      <c r="B1410" t="s">
        <v>87</v>
      </c>
      <c r="C1410" t="s">
        <v>135</v>
      </c>
      <c r="D1410" t="s">
        <v>42</v>
      </c>
      <c r="E1410" t="s">
        <v>64</v>
      </c>
      <c r="F1410">
        <v>46.320549894927005</v>
      </c>
      <c r="G1410">
        <v>70.908930706826098</v>
      </c>
      <c r="H1410">
        <v>86.824828513678199</v>
      </c>
      <c r="I1410">
        <v>72.213983765620696</v>
      </c>
      <c r="J1410">
        <v>103.399086930896</v>
      </c>
      <c r="N1410" s="292"/>
      <c r="O1410" s="292"/>
      <c r="P1410" s="292"/>
      <c r="Q1410" s="292"/>
      <c r="R1410" s="292"/>
    </row>
    <row r="1411" spans="1:18" x14ac:dyDescent="0.25">
      <c r="A1411" t="s">
        <v>1704</v>
      </c>
      <c r="B1411" t="s">
        <v>87</v>
      </c>
      <c r="C1411" t="s">
        <v>135</v>
      </c>
      <c r="D1411" t="s">
        <v>102</v>
      </c>
      <c r="E1411" t="s">
        <v>64</v>
      </c>
      <c r="F1411">
        <v>39.401453543038002</v>
      </c>
      <c r="G1411">
        <v>60.157340059195199</v>
      </c>
      <c r="H1411">
        <v>62.482044416379601</v>
      </c>
      <c r="I1411">
        <v>51.363055364046303</v>
      </c>
      <c r="J1411">
        <v>75.230782012543898</v>
      </c>
      <c r="N1411" s="292"/>
      <c r="O1411" s="292"/>
      <c r="P1411" s="292"/>
      <c r="Q1411" s="292"/>
      <c r="R1411" s="292"/>
    </row>
    <row r="1412" spans="1:18" x14ac:dyDescent="0.25">
      <c r="A1412" t="s">
        <v>1705</v>
      </c>
      <c r="B1412" t="s">
        <v>87</v>
      </c>
      <c r="C1412" t="s">
        <v>135</v>
      </c>
      <c r="D1412" t="s">
        <v>103</v>
      </c>
      <c r="E1412" t="s">
        <v>64</v>
      </c>
      <c r="F1412">
        <v>135.36651802984065</v>
      </c>
      <c r="G1412">
        <v>73.339970976324196</v>
      </c>
      <c r="H1412">
        <v>78.3625157478467</v>
      </c>
      <c r="I1412">
        <v>70.607046524789197</v>
      </c>
      <c r="J1412">
        <v>86.710052417843798</v>
      </c>
      <c r="N1412" s="292"/>
      <c r="O1412" s="292"/>
      <c r="P1412" s="292"/>
      <c r="Q1412" s="292"/>
      <c r="R1412" s="292"/>
    </row>
    <row r="1413" spans="1:18" x14ac:dyDescent="0.25">
      <c r="A1413" t="s">
        <v>1706</v>
      </c>
      <c r="B1413" t="s">
        <v>87</v>
      </c>
      <c r="C1413" t="s">
        <v>135</v>
      </c>
      <c r="D1413" t="s">
        <v>43</v>
      </c>
      <c r="E1413" t="s">
        <v>64</v>
      </c>
      <c r="F1413">
        <v>23.93225416111407</v>
      </c>
      <c r="G1413">
        <v>64.573563653105793</v>
      </c>
      <c r="H1413">
        <v>70.345931035554102</v>
      </c>
      <c r="I1413">
        <v>54.303435026564003</v>
      </c>
      <c r="J1413">
        <v>89.471948119321297</v>
      </c>
      <c r="N1413" s="292"/>
      <c r="O1413" s="292"/>
      <c r="P1413" s="292"/>
      <c r="Q1413" s="292"/>
      <c r="R1413" s="292"/>
    </row>
    <row r="1414" spans="1:18" x14ac:dyDescent="0.25">
      <c r="A1414" t="s">
        <v>1707</v>
      </c>
      <c r="B1414" t="s">
        <v>87</v>
      </c>
      <c r="C1414" t="s">
        <v>135</v>
      </c>
      <c r="D1414" t="s">
        <v>44</v>
      </c>
      <c r="E1414" t="s">
        <v>64</v>
      </c>
      <c r="F1414">
        <v>45.819547936127329</v>
      </c>
      <c r="G1414">
        <v>77.820728512685704</v>
      </c>
      <c r="H1414">
        <v>81.156745429460997</v>
      </c>
      <c r="I1414">
        <v>67.7600920152871</v>
      </c>
      <c r="J1414">
        <v>96.364161996823299</v>
      </c>
      <c r="N1414" s="292"/>
      <c r="O1414" s="292"/>
      <c r="P1414" s="292"/>
      <c r="Q1414" s="292"/>
      <c r="R1414" s="292"/>
    </row>
    <row r="1415" spans="1:18" x14ac:dyDescent="0.25">
      <c r="A1415" t="s">
        <v>1708</v>
      </c>
      <c r="B1415" t="s">
        <v>87</v>
      </c>
      <c r="C1415" t="s">
        <v>135</v>
      </c>
      <c r="D1415" t="s">
        <v>45</v>
      </c>
      <c r="E1415" t="s">
        <v>64</v>
      </c>
      <c r="F1415">
        <v>65.614715932598997</v>
      </c>
      <c r="G1415">
        <v>74.029111510598796</v>
      </c>
      <c r="H1415">
        <v>80.315666363440798</v>
      </c>
      <c r="I1415">
        <v>68.910317779664695</v>
      </c>
      <c r="J1415">
        <v>92.994316131283199</v>
      </c>
      <c r="N1415" s="292"/>
      <c r="O1415" s="292"/>
      <c r="P1415" s="292"/>
      <c r="Q1415" s="292"/>
      <c r="R1415" s="292"/>
    </row>
    <row r="1416" spans="1:18" x14ac:dyDescent="0.25">
      <c r="A1416" t="s">
        <v>1709</v>
      </c>
      <c r="B1416" t="s">
        <v>87</v>
      </c>
      <c r="C1416" t="s">
        <v>135</v>
      </c>
      <c r="D1416" t="s">
        <v>18</v>
      </c>
      <c r="E1416" t="s">
        <v>64</v>
      </c>
      <c r="F1416">
        <v>177.68763484516668</v>
      </c>
      <c r="G1416">
        <v>71.097805235742101</v>
      </c>
      <c r="H1416">
        <v>82.7701159860449</v>
      </c>
      <c r="I1416">
        <v>75.568791381609202</v>
      </c>
      <c r="J1416">
        <v>90.448786258489207</v>
      </c>
      <c r="N1416" s="292"/>
      <c r="O1416" s="292"/>
      <c r="P1416" s="292"/>
      <c r="Q1416" s="292"/>
      <c r="R1416" s="292"/>
    </row>
    <row r="1417" spans="1:18" x14ac:dyDescent="0.25">
      <c r="A1417" t="s">
        <v>1710</v>
      </c>
      <c r="B1417" t="s">
        <v>87</v>
      </c>
      <c r="C1417" t="s">
        <v>135</v>
      </c>
      <c r="D1417" t="s">
        <v>46</v>
      </c>
      <c r="E1417" t="s">
        <v>64</v>
      </c>
      <c r="F1417">
        <v>81.319350648719663</v>
      </c>
      <c r="G1417">
        <v>70.869212765089003</v>
      </c>
      <c r="H1417">
        <v>84.364958899833098</v>
      </c>
      <c r="I1417">
        <v>73.641910575516405</v>
      </c>
      <c r="J1417">
        <v>96.156884194097202</v>
      </c>
      <c r="N1417" s="292"/>
      <c r="O1417" s="292"/>
      <c r="P1417" s="292"/>
      <c r="Q1417" s="292"/>
      <c r="R1417" s="292"/>
    </row>
    <row r="1418" spans="1:18" x14ac:dyDescent="0.25">
      <c r="A1418" t="s">
        <v>1711</v>
      </c>
      <c r="B1418" t="s">
        <v>87</v>
      </c>
      <c r="C1418" t="s">
        <v>135</v>
      </c>
      <c r="D1418" t="s">
        <v>47</v>
      </c>
      <c r="E1418" t="s">
        <v>64</v>
      </c>
      <c r="F1418">
        <v>42.719949187992661</v>
      </c>
      <c r="G1418">
        <v>62.876159704447403</v>
      </c>
      <c r="H1418">
        <v>70.624576262764094</v>
      </c>
      <c r="I1418">
        <v>58.482062757893701</v>
      </c>
      <c r="J1418">
        <v>84.471148320404893</v>
      </c>
      <c r="N1418" s="292"/>
      <c r="O1418" s="292"/>
      <c r="P1418" s="292"/>
      <c r="Q1418" s="292"/>
      <c r="R1418" s="292"/>
    </row>
    <row r="1419" spans="1:18" x14ac:dyDescent="0.25">
      <c r="A1419" t="s">
        <v>1712</v>
      </c>
      <c r="B1419" t="s">
        <v>87</v>
      </c>
      <c r="C1419" t="s">
        <v>135</v>
      </c>
      <c r="D1419" t="s">
        <v>48</v>
      </c>
      <c r="E1419" t="s">
        <v>64</v>
      </c>
      <c r="F1419">
        <v>53.648335008454332</v>
      </c>
      <c r="G1419">
        <v>79.796625098100506</v>
      </c>
      <c r="H1419">
        <v>93.334999054843607</v>
      </c>
      <c r="I1419">
        <v>78.656441554694496</v>
      </c>
      <c r="J1419">
        <v>109.837267881453</v>
      </c>
      <c r="N1419" s="292"/>
      <c r="O1419" s="292"/>
      <c r="P1419" s="292"/>
      <c r="Q1419" s="292"/>
      <c r="R1419" s="292"/>
    </row>
    <row r="1420" spans="1:18" x14ac:dyDescent="0.25">
      <c r="A1420" t="s">
        <v>1713</v>
      </c>
      <c r="B1420" t="s">
        <v>87</v>
      </c>
      <c r="C1420" t="s">
        <v>135</v>
      </c>
      <c r="D1420" t="s">
        <v>104</v>
      </c>
      <c r="E1420" t="s">
        <v>64</v>
      </c>
      <c r="F1420">
        <v>134.03146096863867</v>
      </c>
      <c r="G1420">
        <v>59.879492201993202</v>
      </c>
      <c r="H1420">
        <v>78.794891785969895</v>
      </c>
      <c r="I1420">
        <v>70.860584913009902</v>
      </c>
      <c r="J1420">
        <v>87.338052509572407</v>
      </c>
      <c r="N1420" s="292"/>
      <c r="O1420" s="292"/>
      <c r="P1420" s="292"/>
      <c r="Q1420" s="292"/>
      <c r="R1420" s="292"/>
    </row>
    <row r="1421" spans="1:18" x14ac:dyDescent="0.25">
      <c r="A1421" t="s">
        <v>1714</v>
      </c>
      <c r="B1421" t="s">
        <v>87</v>
      </c>
      <c r="C1421" t="s">
        <v>135</v>
      </c>
      <c r="D1421" t="s">
        <v>49</v>
      </c>
      <c r="E1421" t="s">
        <v>64</v>
      </c>
      <c r="F1421">
        <v>38.348765282096004</v>
      </c>
      <c r="G1421">
        <v>62.939742130932103</v>
      </c>
      <c r="H1421">
        <v>70.965660508103895</v>
      </c>
      <c r="I1421">
        <v>58.175188514609999</v>
      </c>
      <c r="J1421">
        <v>85.658422179591</v>
      </c>
      <c r="N1421" s="292"/>
      <c r="O1421" s="292"/>
      <c r="P1421" s="292"/>
      <c r="Q1421" s="292"/>
      <c r="R1421" s="292"/>
    </row>
    <row r="1422" spans="1:18" x14ac:dyDescent="0.25">
      <c r="A1422" t="s">
        <v>1715</v>
      </c>
      <c r="B1422" t="s">
        <v>87</v>
      </c>
      <c r="C1422" t="s">
        <v>135</v>
      </c>
      <c r="D1422" t="s">
        <v>50</v>
      </c>
      <c r="E1422" t="s">
        <v>64</v>
      </c>
      <c r="F1422">
        <v>95.682695686542672</v>
      </c>
      <c r="G1422">
        <v>58.734911965515501</v>
      </c>
      <c r="H1422">
        <v>82.402941004462406</v>
      </c>
      <c r="I1422">
        <v>72.490312408637394</v>
      </c>
      <c r="J1422">
        <v>93.222712522344494</v>
      </c>
      <c r="N1422" s="292"/>
      <c r="O1422" s="292"/>
      <c r="P1422" s="292"/>
      <c r="Q1422" s="292"/>
      <c r="R1422" s="292"/>
    </row>
    <row r="1423" spans="1:18" x14ac:dyDescent="0.25">
      <c r="A1423" t="s">
        <v>1716</v>
      </c>
      <c r="B1423" t="s">
        <v>87</v>
      </c>
      <c r="C1423" t="s">
        <v>135</v>
      </c>
      <c r="D1423" t="s">
        <v>105</v>
      </c>
      <c r="E1423" t="s">
        <v>64</v>
      </c>
      <c r="F1423">
        <v>115.08712801104467</v>
      </c>
      <c r="G1423">
        <v>80.592286278902804</v>
      </c>
      <c r="H1423">
        <v>94.601119769259498</v>
      </c>
      <c r="I1423">
        <v>84.283191798457096</v>
      </c>
      <c r="J1423">
        <v>105.77629808699901</v>
      </c>
      <c r="N1423" s="292"/>
      <c r="O1423" s="292"/>
      <c r="P1423" s="292"/>
      <c r="Q1423" s="292"/>
      <c r="R1423" s="292"/>
    </row>
    <row r="1424" spans="1:18" x14ac:dyDescent="0.25">
      <c r="A1424" t="s">
        <v>1717</v>
      </c>
      <c r="B1424" t="s">
        <v>87</v>
      </c>
      <c r="C1424" t="s">
        <v>135</v>
      </c>
      <c r="D1424" t="s">
        <v>51</v>
      </c>
      <c r="E1424" t="s">
        <v>64</v>
      </c>
      <c r="F1424">
        <v>90.441739632813665</v>
      </c>
      <c r="G1424">
        <v>78.855500887424498</v>
      </c>
      <c r="H1424">
        <v>92.962702598467402</v>
      </c>
      <c r="I1424">
        <v>81.564532871111894</v>
      </c>
      <c r="J1424">
        <v>105.43526225647101</v>
      </c>
      <c r="N1424" s="292"/>
      <c r="O1424" s="292"/>
      <c r="P1424" s="292"/>
      <c r="Q1424" s="292"/>
      <c r="R1424" s="292"/>
    </row>
    <row r="1425" spans="1:18" x14ac:dyDescent="0.25">
      <c r="A1425" t="s">
        <v>1718</v>
      </c>
      <c r="B1425" t="s">
        <v>87</v>
      </c>
      <c r="C1425" t="s">
        <v>135</v>
      </c>
      <c r="D1425" t="s">
        <v>52</v>
      </c>
      <c r="E1425" t="s">
        <v>64</v>
      </c>
      <c r="F1425">
        <v>24.645388378230802</v>
      </c>
      <c r="G1425">
        <v>87.678966314887901</v>
      </c>
      <c r="H1425">
        <v>100.82965549563001</v>
      </c>
      <c r="I1425">
        <v>77.814451965190102</v>
      </c>
      <c r="J1425">
        <v>128.197851839306</v>
      </c>
      <c r="N1425" s="292"/>
      <c r="O1425" s="292"/>
      <c r="P1425" s="292"/>
      <c r="Q1425" s="292"/>
      <c r="R1425" s="292"/>
    </row>
    <row r="1426" spans="1:18" x14ac:dyDescent="0.25">
      <c r="A1426" t="s">
        <v>1719</v>
      </c>
      <c r="B1426" t="s">
        <v>87</v>
      </c>
      <c r="C1426" t="s">
        <v>135</v>
      </c>
      <c r="D1426" t="s">
        <v>106</v>
      </c>
      <c r="E1426" t="s">
        <v>64</v>
      </c>
      <c r="F1426">
        <v>176.64104713298136</v>
      </c>
      <c r="G1426">
        <v>63.4446259275865</v>
      </c>
      <c r="H1426">
        <v>74.332434336563594</v>
      </c>
      <c r="I1426">
        <v>67.791512034607607</v>
      </c>
      <c r="J1426">
        <v>81.308255658522199</v>
      </c>
      <c r="N1426" s="292"/>
      <c r="O1426" s="292"/>
      <c r="P1426" s="292"/>
      <c r="Q1426" s="292"/>
      <c r="R1426" s="292"/>
    </row>
    <row r="1427" spans="1:18" x14ac:dyDescent="0.25">
      <c r="A1427" t="s">
        <v>1720</v>
      </c>
      <c r="B1427" t="s">
        <v>87</v>
      </c>
      <c r="C1427" t="s">
        <v>135</v>
      </c>
      <c r="D1427" t="s">
        <v>53</v>
      </c>
      <c r="E1427" t="s">
        <v>64</v>
      </c>
      <c r="F1427">
        <v>52.66505588770567</v>
      </c>
      <c r="G1427">
        <v>61.053855654655401</v>
      </c>
      <c r="H1427">
        <v>74.412035017209703</v>
      </c>
      <c r="I1427">
        <v>62.2865032148353</v>
      </c>
      <c r="J1427">
        <v>88.059008049701802</v>
      </c>
      <c r="N1427" s="292"/>
      <c r="O1427" s="292"/>
      <c r="P1427" s="292"/>
      <c r="Q1427" s="292"/>
      <c r="R1427" s="292"/>
    </row>
    <row r="1428" spans="1:18" x14ac:dyDescent="0.25">
      <c r="A1428" t="s">
        <v>1721</v>
      </c>
      <c r="B1428" t="s">
        <v>87</v>
      </c>
      <c r="C1428" t="s">
        <v>135</v>
      </c>
      <c r="D1428" t="s">
        <v>54</v>
      </c>
      <c r="E1428" t="s">
        <v>64</v>
      </c>
      <c r="F1428">
        <v>28.889856955042365</v>
      </c>
      <c r="G1428">
        <v>84.796417991690703</v>
      </c>
      <c r="H1428">
        <v>95.791783783961804</v>
      </c>
      <c r="I1428">
        <v>75.255425549708306</v>
      </c>
      <c r="J1428">
        <v>119.88906623093099</v>
      </c>
      <c r="N1428" s="292"/>
      <c r="O1428" s="292"/>
      <c r="P1428" s="292"/>
      <c r="Q1428" s="292"/>
      <c r="R1428" s="292"/>
    </row>
    <row r="1429" spans="1:18" x14ac:dyDescent="0.25">
      <c r="A1429" t="s">
        <v>1722</v>
      </c>
      <c r="B1429" t="s">
        <v>87</v>
      </c>
      <c r="C1429" t="s">
        <v>135</v>
      </c>
      <c r="D1429" t="s">
        <v>55</v>
      </c>
      <c r="E1429" t="s">
        <v>64</v>
      </c>
      <c r="F1429">
        <v>26.355531374801334</v>
      </c>
      <c r="G1429">
        <v>59.461085134016201</v>
      </c>
      <c r="H1429">
        <v>68.466541319448595</v>
      </c>
      <c r="I1429">
        <v>53.737666203606601</v>
      </c>
      <c r="J1429">
        <v>85.880633716713305</v>
      </c>
      <c r="N1429" s="292"/>
      <c r="O1429" s="292"/>
      <c r="P1429" s="292"/>
      <c r="Q1429" s="292"/>
      <c r="R1429" s="292"/>
    </row>
    <row r="1430" spans="1:18" x14ac:dyDescent="0.25">
      <c r="A1430" t="s">
        <v>1723</v>
      </c>
      <c r="B1430" t="s">
        <v>87</v>
      </c>
      <c r="C1430" t="s">
        <v>135</v>
      </c>
      <c r="D1430" t="s">
        <v>56</v>
      </c>
      <c r="E1430" t="s">
        <v>64</v>
      </c>
      <c r="F1430">
        <v>24.15174841631843</v>
      </c>
      <c r="G1430">
        <v>54.668763156113698</v>
      </c>
      <c r="H1430">
        <v>61.234705491816399</v>
      </c>
      <c r="I1430">
        <v>47.3643997775158</v>
      </c>
      <c r="J1430">
        <v>77.757679460516002</v>
      </c>
      <c r="N1430" s="292"/>
      <c r="O1430" s="292"/>
      <c r="P1430" s="292"/>
      <c r="Q1430" s="292"/>
      <c r="R1430" s="292"/>
    </row>
    <row r="1431" spans="1:18" x14ac:dyDescent="0.25">
      <c r="A1431" t="s">
        <v>1724</v>
      </c>
      <c r="B1431" t="s">
        <v>87</v>
      </c>
      <c r="C1431" t="s">
        <v>135</v>
      </c>
      <c r="D1431" t="s">
        <v>57</v>
      </c>
      <c r="E1431" t="s">
        <v>64</v>
      </c>
      <c r="F1431">
        <v>44.578854499113667</v>
      </c>
      <c r="G1431">
        <v>64.063271409984196</v>
      </c>
      <c r="H1431">
        <v>77.5795333372768</v>
      </c>
      <c r="I1431">
        <v>64.373544027034697</v>
      </c>
      <c r="J1431">
        <v>92.596962342899502</v>
      </c>
      <c r="N1431" s="292"/>
      <c r="O1431" s="292"/>
      <c r="P1431" s="292"/>
      <c r="Q1431" s="292"/>
      <c r="R1431" s="292"/>
    </row>
    <row r="1432" spans="1:18" x14ac:dyDescent="0.25">
      <c r="A1432" t="s">
        <v>1725</v>
      </c>
      <c r="B1432" t="s">
        <v>87</v>
      </c>
      <c r="C1432" t="s">
        <v>136</v>
      </c>
      <c r="D1432" t="s">
        <v>5</v>
      </c>
      <c r="E1432" t="s">
        <v>64</v>
      </c>
      <c r="F1432">
        <v>1008.2869232934099</v>
      </c>
      <c r="G1432">
        <v>67.780410265815306</v>
      </c>
      <c r="H1432">
        <v>77.068955044597203</v>
      </c>
      <c r="I1432">
        <v>74.244858388464195</v>
      </c>
      <c r="J1432">
        <v>79.970021861037196</v>
      </c>
      <c r="N1432" s="292"/>
      <c r="O1432" s="292"/>
      <c r="P1432" s="292"/>
      <c r="Q1432" s="292"/>
      <c r="R1432" s="292"/>
    </row>
    <row r="1433" spans="1:18" x14ac:dyDescent="0.25">
      <c r="A1433" t="s">
        <v>1726</v>
      </c>
      <c r="B1433" t="s">
        <v>87</v>
      </c>
      <c r="C1433" t="s">
        <v>136</v>
      </c>
      <c r="D1433" t="s">
        <v>122</v>
      </c>
      <c r="E1433" t="s">
        <v>64</v>
      </c>
      <c r="F1433">
        <v>142.93519830582034</v>
      </c>
      <c r="G1433">
        <v>48.6929934237452</v>
      </c>
      <c r="H1433">
        <v>54.6277536310415</v>
      </c>
      <c r="I1433">
        <v>49.368099080594298</v>
      </c>
      <c r="J1433">
        <v>60.277733981700997</v>
      </c>
      <c r="N1433" s="292"/>
      <c r="O1433" s="292"/>
      <c r="P1433" s="292"/>
      <c r="Q1433" s="292"/>
      <c r="R1433" s="292"/>
    </row>
    <row r="1434" spans="1:18" x14ac:dyDescent="0.25">
      <c r="A1434" t="s">
        <v>1727</v>
      </c>
      <c r="B1434" t="s">
        <v>87</v>
      </c>
      <c r="C1434" t="s">
        <v>136</v>
      </c>
      <c r="D1434" t="s">
        <v>123</v>
      </c>
      <c r="E1434" t="s">
        <v>64</v>
      </c>
      <c r="F1434">
        <v>167.53654260565634</v>
      </c>
      <c r="G1434">
        <v>55.5057572941814</v>
      </c>
      <c r="H1434">
        <v>60.4689701929723</v>
      </c>
      <c r="I1434">
        <v>55.089786489704501</v>
      </c>
      <c r="J1434">
        <v>66.215753941499401</v>
      </c>
      <c r="N1434" s="292"/>
      <c r="O1434" s="292"/>
      <c r="P1434" s="292"/>
      <c r="Q1434" s="292"/>
      <c r="R1434" s="292"/>
    </row>
    <row r="1435" spans="1:18" x14ac:dyDescent="0.25">
      <c r="A1435" t="s">
        <v>1728</v>
      </c>
      <c r="B1435" t="s">
        <v>87</v>
      </c>
      <c r="C1435" t="s">
        <v>136</v>
      </c>
      <c r="D1435" t="s">
        <v>124</v>
      </c>
      <c r="E1435" t="s">
        <v>64</v>
      </c>
      <c r="F1435">
        <v>206.787384879672</v>
      </c>
      <c r="G1435">
        <v>67.6788738961164</v>
      </c>
      <c r="H1435">
        <v>74.3815369457961</v>
      </c>
      <c r="I1435">
        <v>68.439505547105796</v>
      </c>
      <c r="J1435">
        <v>80.687722695695001</v>
      </c>
      <c r="N1435" s="292"/>
      <c r="O1435" s="292"/>
      <c r="P1435" s="292"/>
      <c r="Q1435" s="292"/>
      <c r="R1435" s="292"/>
    </row>
    <row r="1436" spans="1:18" x14ac:dyDescent="0.25">
      <c r="A1436" t="s">
        <v>1729</v>
      </c>
      <c r="B1436" t="s">
        <v>87</v>
      </c>
      <c r="C1436" t="s">
        <v>136</v>
      </c>
      <c r="D1436" t="s">
        <v>125</v>
      </c>
      <c r="E1436" t="s">
        <v>64</v>
      </c>
      <c r="F1436">
        <v>223.15104647042031</v>
      </c>
      <c r="G1436">
        <v>74.3270284440149</v>
      </c>
      <c r="H1436">
        <v>87.134389251416195</v>
      </c>
      <c r="I1436">
        <v>80.409462094065304</v>
      </c>
      <c r="J1436">
        <v>94.255559635357301</v>
      </c>
      <c r="N1436" s="292"/>
      <c r="O1436" s="292"/>
      <c r="P1436" s="292"/>
      <c r="Q1436" s="292"/>
      <c r="R1436" s="292"/>
    </row>
    <row r="1437" spans="1:18" x14ac:dyDescent="0.25">
      <c r="A1437" t="s">
        <v>1730</v>
      </c>
      <c r="B1437" t="s">
        <v>87</v>
      </c>
      <c r="C1437" t="s">
        <v>136</v>
      </c>
      <c r="D1437" t="s">
        <v>126</v>
      </c>
      <c r="E1437" t="s">
        <v>64</v>
      </c>
      <c r="F1437">
        <v>267.87675103183864</v>
      </c>
      <c r="G1437">
        <v>93.523241803119404</v>
      </c>
      <c r="H1437">
        <v>115.351473930659</v>
      </c>
      <c r="I1437">
        <v>107.17545675296699</v>
      </c>
      <c r="J1437">
        <v>123.965957797789</v>
      </c>
      <c r="N1437" s="292"/>
      <c r="O1437" s="292"/>
      <c r="P1437" s="292"/>
      <c r="Q1437" s="292"/>
      <c r="R1437" s="292"/>
    </row>
    <row r="1438" spans="1:18" x14ac:dyDescent="0.25">
      <c r="A1438" t="s">
        <v>1731</v>
      </c>
      <c r="B1438" t="s">
        <v>87</v>
      </c>
      <c r="C1438" t="s">
        <v>136</v>
      </c>
      <c r="D1438" t="s">
        <v>6</v>
      </c>
      <c r="E1438" t="s">
        <v>64</v>
      </c>
      <c r="F1438">
        <v>248.27821852157334</v>
      </c>
      <c r="G1438">
        <v>74.076047296342097</v>
      </c>
      <c r="H1438">
        <v>80.100747237576698</v>
      </c>
      <c r="I1438">
        <v>74.296916589927307</v>
      </c>
      <c r="J1438">
        <v>86.228244639354998</v>
      </c>
      <c r="N1438" s="292"/>
      <c r="O1438" s="292"/>
      <c r="P1438" s="292"/>
      <c r="Q1438" s="292"/>
      <c r="R1438" s="292"/>
    </row>
    <row r="1439" spans="1:18" x14ac:dyDescent="0.25">
      <c r="A1439" t="s">
        <v>1732</v>
      </c>
      <c r="B1439" t="s">
        <v>87</v>
      </c>
      <c r="C1439" t="s">
        <v>136</v>
      </c>
      <c r="D1439" t="s">
        <v>37</v>
      </c>
      <c r="E1439" t="s">
        <v>64</v>
      </c>
      <c r="F1439">
        <v>27.564063977321766</v>
      </c>
      <c r="G1439">
        <v>80.426575305606306</v>
      </c>
      <c r="H1439">
        <v>80.462094387279095</v>
      </c>
      <c r="I1439">
        <v>63.689996646153404</v>
      </c>
      <c r="J1439">
        <v>100.217893246673</v>
      </c>
      <c r="N1439" s="292"/>
      <c r="O1439" s="292"/>
      <c r="P1439" s="292"/>
      <c r="Q1439" s="292"/>
      <c r="R1439" s="292"/>
    </row>
    <row r="1440" spans="1:18" x14ac:dyDescent="0.25">
      <c r="A1440" t="s">
        <v>1733</v>
      </c>
      <c r="B1440" t="s">
        <v>87</v>
      </c>
      <c r="C1440" t="s">
        <v>136</v>
      </c>
      <c r="D1440" t="s">
        <v>38</v>
      </c>
      <c r="E1440" t="s">
        <v>64</v>
      </c>
      <c r="F1440">
        <v>42.645413605419336</v>
      </c>
      <c r="G1440">
        <v>72.578055082575005</v>
      </c>
      <c r="H1440">
        <v>78.249316548534907</v>
      </c>
      <c r="I1440">
        <v>64.867261125069405</v>
      </c>
      <c r="J1440">
        <v>93.511147022690295</v>
      </c>
      <c r="N1440" s="292"/>
      <c r="O1440" s="292"/>
      <c r="P1440" s="292"/>
      <c r="Q1440" s="292"/>
      <c r="R1440" s="292"/>
    </row>
    <row r="1441" spans="1:18" x14ac:dyDescent="0.25">
      <c r="A1441" t="s">
        <v>1734</v>
      </c>
      <c r="B1441" t="s">
        <v>87</v>
      </c>
      <c r="C1441" t="s">
        <v>136</v>
      </c>
      <c r="D1441" t="s">
        <v>39</v>
      </c>
      <c r="E1441" t="s">
        <v>64</v>
      </c>
      <c r="F1441">
        <v>46.152874015404002</v>
      </c>
      <c r="G1441">
        <v>83.503882158729994</v>
      </c>
      <c r="H1441">
        <v>81.157379260180903</v>
      </c>
      <c r="I1441">
        <v>67.963090958918798</v>
      </c>
      <c r="J1441">
        <v>96.128169348223594</v>
      </c>
      <c r="N1441" s="292"/>
      <c r="O1441" s="292"/>
      <c r="P1441" s="292"/>
      <c r="Q1441" s="292"/>
      <c r="R1441" s="292"/>
    </row>
    <row r="1442" spans="1:18" x14ac:dyDescent="0.25">
      <c r="A1442" t="s">
        <v>1735</v>
      </c>
      <c r="B1442" t="s">
        <v>87</v>
      </c>
      <c r="C1442" t="s">
        <v>136</v>
      </c>
      <c r="D1442" t="s">
        <v>40</v>
      </c>
      <c r="E1442" t="s">
        <v>64</v>
      </c>
      <c r="F1442">
        <v>37.886952559301001</v>
      </c>
      <c r="G1442">
        <v>82.106506257921595</v>
      </c>
      <c r="H1442">
        <v>85.842116016153099</v>
      </c>
      <c r="I1442">
        <v>70.506115346825098</v>
      </c>
      <c r="J1442">
        <v>103.473939459436</v>
      </c>
      <c r="N1442" s="292"/>
      <c r="O1442" s="292"/>
      <c r="P1442" s="292"/>
      <c r="Q1442" s="292"/>
      <c r="R1442" s="292"/>
    </row>
    <row r="1443" spans="1:18" x14ac:dyDescent="0.25">
      <c r="A1443" t="s">
        <v>1736</v>
      </c>
      <c r="B1443" t="s">
        <v>87</v>
      </c>
      <c r="C1443" t="s">
        <v>136</v>
      </c>
      <c r="D1443" t="s">
        <v>41</v>
      </c>
      <c r="E1443" t="s">
        <v>64</v>
      </c>
      <c r="F1443">
        <v>45.23444339160833</v>
      </c>
      <c r="G1443">
        <v>60.4619995075943</v>
      </c>
      <c r="H1443">
        <v>70.934997209926806</v>
      </c>
      <c r="I1443">
        <v>58.926562917558101</v>
      </c>
      <c r="J1443">
        <v>84.577768086714499</v>
      </c>
      <c r="N1443" s="292"/>
      <c r="O1443" s="292"/>
      <c r="P1443" s="292"/>
      <c r="Q1443" s="292"/>
      <c r="R1443" s="292"/>
    </row>
    <row r="1444" spans="1:18" x14ac:dyDescent="0.25">
      <c r="A1444" t="s">
        <v>1737</v>
      </c>
      <c r="B1444" t="s">
        <v>87</v>
      </c>
      <c r="C1444" t="s">
        <v>136</v>
      </c>
      <c r="D1444" t="s">
        <v>42</v>
      </c>
      <c r="E1444" t="s">
        <v>64</v>
      </c>
      <c r="F1444">
        <v>48.794470972518667</v>
      </c>
      <c r="G1444">
        <v>74.034590268990698</v>
      </c>
      <c r="H1444">
        <v>88.666822416321196</v>
      </c>
      <c r="I1444">
        <v>74.169687396237507</v>
      </c>
      <c r="J1444">
        <v>105.05862046886701</v>
      </c>
      <c r="N1444" s="292"/>
      <c r="O1444" s="292"/>
      <c r="P1444" s="292"/>
      <c r="Q1444" s="292"/>
      <c r="R1444" s="292"/>
    </row>
    <row r="1445" spans="1:18" x14ac:dyDescent="0.25">
      <c r="A1445" t="s">
        <v>1738</v>
      </c>
      <c r="B1445" t="s">
        <v>87</v>
      </c>
      <c r="C1445" t="s">
        <v>136</v>
      </c>
      <c r="D1445" t="s">
        <v>102</v>
      </c>
      <c r="E1445" t="s">
        <v>64</v>
      </c>
      <c r="F1445">
        <v>42.264164194532334</v>
      </c>
      <c r="G1445">
        <v>64.378337835478902</v>
      </c>
      <c r="H1445">
        <v>65.501829744261599</v>
      </c>
      <c r="I1445">
        <v>54.258171964125502</v>
      </c>
      <c r="J1445">
        <v>78.332516197277101</v>
      </c>
      <c r="N1445" s="292"/>
      <c r="O1445" s="292"/>
      <c r="P1445" s="292"/>
      <c r="Q1445" s="292"/>
      <c r="R1445" s="292"/>
    </row>
    <row r="1446" spans="1:18" x14ac:dyDescent="0.25">
      <c r="A1446" t="s">
        <v>1739</v>
      </c>
      <c r="B1446" t="s">
        <v>87</v>
      </c>
      <c r="C1446" t="s">
        <v>136</v>
      </c>
      <c r="D1446" t="s">
        <v>103</v>
      </c>
      <c r="E1446" t="s">
        <v>64</v>
      </c>
      <c r="F1446">
        <v>131.37803601792731</v>
      </c>
      <c r="G1446">
        <v>70.831121312514597</v>
      </c>
      <c r="H1446">
        <v>74.554883781221704</v>
      </c>
      <c r="I1446">
        <v>67.102780539462401</v>
      </c>
      <c r="J1446">
        <v>82.584823867916995</v>
      </c>
      <c r="N1446" s="292"/>
      <c r="O1446" s="292"/>
      <c r="P1446" s="292"/>
      <c r="Q1446" s="292"/>
      <c r="R1446" s="292"/>
    </row>
    <row r="1447" spans="1:18" x14ac:dyDescent="0.25">
      <c r="A1447" t="s">
        <v>1740</v>
      </c>
      <c r="B1447" t="s">
        <v>87</v>
      </c>
      <c r="C1447" t="s">
        <v>136</v>
      </c>
      <c r="D1447" t="s">
        <v>43</v>
      </c>
      <c r="E1447" t="s">
        <v>64</v>
      </c>
      <c r="F1447">
        <v>23.737334585853432</v>
      </c>
      <c r="G1447">
        <v>63.972837469510502</v>
      </c>
      <c r="H1447">
        <v>68.241467578678794</v>
      </c>
      <c r="I1447">
        <v>52.692399049337297</v>
      </c>
      <c r="J1447">
        <v>86.792677636576798</v>
      </c>
      <c r="N1447" s="292"/>
      <c r="O1447" s="292"/>
      <c r="P1447" s="292"/>
      <c r="Q1447" s="292"/>
      <c r="R1447" s="292"/>
    </row>
    <row r="1448" spans="1:18" x14ac:dyDescent="0.25">
      <c r="A1448" t="s">
        <v>1741</v>
      </c>
      <c r="B1448" t="s">
        <v>87</v>
      </c>
      <c r="C1448" t="s">
        <v>136</v>
      </c>
      <c r="D1448" t="s">
        <v>44</v>
      </c>
      <c r="E1448" t="s">
        <v>64</v>
      </c>
      <c r="F1448">
        <v>40.943656892652001</v>
      </c>
      <c r="G1448">
        <v>69.016632117206498</v>
      </c>
      <c r="H1448">
        <v>70.760742102870793</v>
      </c>
      <c r="I1448">
        <v>58.453040969585999</v>
      </c>
      <c r="J1448">
        <v>84.835544692178502</v>
      </c>
      <c r="N1448" s="292"/>
      <c r="O1448" s="292"/>
      <c r="P1448" s="292"/>
      <c r="Q1448" s="292"/>
      <c r="R1448" s="292"/>
    </row>
    <row r="1449" spans="1:18" x14ac:dyDescent="0.25">
      <c r="A1449" t="s">
        <v>1742</v>
      </c>
      <c r="B1449" t="s">
        <v>87</v>
      </c>
      <c r="C1449" t="s">
        <v>136</v>
      </c>
      <c r="D1449" t="s">
        <v>45</v>
      </c>
      <c r="E1449" t="s">
        <v>64</v>
      </c>
      <c r="F1449">
        <v>66.697044539422009</v>
      </c>
      <c r="G1449">
        <v>74.897580644150096</v>
      </c>
      <c r="H1449">
        <v>80.021898425487606</v>
      </c>
      <c r="I1449">
        <v>68.833758745325596</v>
      </c>
      <c r="J1449">
        <v>92.4483160171213</v>
      </c>
      <c r="N1449" s="292"/>
      <c r="O1449" s="292"/>
      <c r="P1449" s="292"/>
      <c r="Q1449" s="292"/>
      <c r="R1449" s="292"/>
    </row>
    <row r="1450" spans="1:18" x14ac:dyDescent="0.25">
      <c r="A1450" t="s">
        <v>1743</v>
      </c>
      <c r="B1450" t="s">
        <v>87</v>
      </c>
      <c r="C1450" t="s">
        <v>136</v>
      </c>
      <c r="D1450" t="s">
        <v>18</v>
      </c>
      <c r="E1450" t="s">
        <v>64</v>
      </c>
      <c r="F1450">
        <v>175.21357896827433</v>
      </c>
      <c r="G1450">
        <v>69.614558712180596</v>
      </c>
      <c r="H1450">
        <v>79.944207457033798</v>
      </c>
      <c r="I1450">
        <v>73.001422382958793</v>
      </c>
      <c r="J1450">
        <v>87.350555325992403</v>
      </c>
      <c r="N1450" s="292"/>
      <c r="O1450" s="292"/>
      <c r="P1450" s="292"/>
      <c r="Q1450" s="292"/>
      <c r="R1450" s="292"/>
    </row>
    <row r="1451" spans="1:18" x14ac:dyDescent="0.25">
      <c r="A1451" t="s">
        <v>1744</v>
      </c>
      <c r="B1451" t="s">
        <v>87</v>
      </c>
      <c r="C1451" t="s">
        <v>136</v>
      </c>
      <c r="D1451" t="s">
        <v>46</v>
      </c>
      <c r="E1451" t="s">
        <v>64</v>
      </c>
      <c r="F1451">
        <v>79.089458775112334</v>
      </c>
      <c r="G1451">
        <v>68.293212461167798</v>
      </c>
      <c r="H1451">
        <v>80.470809794866</v>
      </c>
      <c r="I1451">
        <v>70.168500324051195</v>
      </c>
      <c r="J1451">
        <v>91.815208658376307</v>
      </c>
      <c r="N1451" s="292"/>
      <c r="O1451" s="292"/>
      <c r="P1451" s="292"/>
      <c r="Q1451" s="292"/>
      <c r="R1451" s="292"/>
    </row>
    <row r="1452" spans="1:18" x14ac:dyDescent="0.25">
      <c r="A1452" t="s">
        <v>1745</v>
      </c>
      <c r="B1452" t="s">
        <v>87</v>
      </c>
      <c r="C1452" t="s">
        <v>136</v>
      </c>
      <c r="D1452" t="s">
        <v>47</v>
      </c>
      <c r="E1452" t="s">
        <v>64</v>
      </c>
      <c r="F1452">
        <v>44.763443774272666</v>
      </c>
      <c r="G1452">
        <v>65.6978421977918</v>
      </c>
      <c r="H1452">
        <v>72.787599938558003</v>
      </c>
      <c r="I1452">
        <v>60.643520194354203</v>
      </c>
      <c r="J1452">
        <v>86.593773947484806</v>
      </c>
      <c r="N1452" s="292"/>
      <c r="O1452" s="292"/>
      <c r="P1452" s="292"/>
      <c r="Q1452" s="292"/>
      <c r="R1452" s="292"/>
    </row>
    <row r="1453" spans="1:18" x14ac:dyDescent="0.25">
      <c r="A1453" t="s">
        <v>1746</v>
      </c>
      <c r="B1453" t="s">
        <v>87</v>
      </c>
      <c r="C1453" t="s">
        <v>136</v>
      </c>
      <c r="D1453" t="s">
        <v>48</v>
      </c>
      <c r="E1453" t="s">
        <v>64</v>
      </c>
      <c r="F1453">
        <v>51.360676418889334</v>
      </c>
      <c r="G1453">
        <v>75.812473495342203</v>
      </c>
      <c r="H1453">
        <v>86.6214370105684</v>
      </c>
      <c r="I1453">
        <v>72.913527390016199</v>
      </c>
      <c r="J1453">
        <v>102.072495769407</v>
      </c>
      <c r="N1453" s="292"/>
      <c r="O1453" s="292"/>
      <c r="P1453" s="292"/>
      <c r="Q1453" s="292"/>
      <c r="R1453" s="292"/>
    </row>
    <row r="1454" spans="1:18" x14ac:dyDescent="0.25">
      <c r="A1454" t="s">
        <v>1747</v>
      </c>
      <c r="B1454" t="s">
        <v>87</v>
      </c>
      <c r="C1454" t="s">
        <v>136</v>
      </c>
      <c r="D1454" t="s">
        <v>104</v>
      </c>
      <c r="E1454" t="s">
        <v>64</v>
      </c>
      <c r="F1454">
        <v>130.84238542224</v>
      </c>
      <c r="G1454">
        <v>57.762977194652898</v>
      </c>
      <c r="H1454">
        <v>75.585996690575598</v>
      </c>
      <c r="I1454">
        <v>67.942014102571903</v>
      </c>
      <c r="J1454">
        <v>83.823957166767997</v>
      </c>
      <c r="N1454" s="292"/>
      <c r="O1454" s="292"/>
      <c r="P1454" s="292"/>
      <c r="Q1454" s="292"/>
      <c r="R1454" s="292"/>
    </row>
    <row r="1455" spans="1:18" x14ac:dyDescent="0.25">
      <c r="A1455" t="s">
        <v>1748</v>
      </c>
      <c r="B1455" t="s">
        <v>87</v>
      </c>
      <c r="C1455" t="s">
        <v>136</v>
      </c>
      <c r="D1455" t="s">
        <v>49</v>
      </c>
      <c r="E1455" t="s">
        <v>64</v>
      </c>
      <c r="F1455">
        <v>35.927808715123668</v>
      </c>
      <c r="G1455">
        <v>58.623190802342599</v>
      </c>
      <c r="H1455">
        <v>65.8376084824191</v>
      </c>
      <c r="I1455">
        <v>53.5818129032969</v>
      </c>
      <c r="J1455">
        <v>79.981447572266504</v>
      </c>
      <c r="N1455" s="292"/>
      <c r="O1455" s="292"/>
      <c r="P1455" s="292"/>
      <c r="Q1455" s="292"/>
      <c r="R1455" s="292"/>
    </row>
    <row r="1456" spans="1:18" x14ac:dyDescent="0.25">
      <c r="A1456" t="s">
        <v>1749</v>
      </c>
      <c r="B1456" t="s">
        <v>87</v>
      </c>
      <c r="C1456" t="s">
        <v>136</v>
      </c>
      <c r="D1456" t="s">
        <v>50</v>
      </c>
      <c r="E1456" t="s">
        <v>64</v>
      </c>
      <c r="F1456">
        <v>94.914576707116339</v>
      </c>
      <c r="G1456">
        <v>57.443912550454698</v>
      </c>
      <c r="H1456">
        <v>80.115414240065604</v>
      </c>
      <c r="I1456">
        <v>70.568838652471399</v>
      </c>
      <c r="J1456">
        <v>90.539335290747701</v>
      </c>
      <c r="N1456" s="292"/>
      <c r="O1456" s="292"/>
      <c r="P1456" s="292"/>
      <c r="Q1456" s="292"/>
      <c r="R1456" s="292"/>
    </row>
    <row r="1457" spans="1:18" x14ac:dyDescent="0.25">
      <c r="A1457" t="s">
        <v>1750</v>
      </c>
      <c r="B1457" t="s">
        <v>87</v>
      </c>
      <c r="C1457" t="s">
        <v>136</v>
      </c>
      <c r="D1457" t="s">
        <v>105</v>
      </c>
      <c r="E1457" t="s">
        <v>64</v>
      </c>
      <c r="F1457">
        <v>108.60279037699534</v>
      </c>
      <c r="G1457">
        <v>75.911148291107693</v>
      </c>
      <c r="H1457">
        <v>89.749912337727295</v>
      </c>
      <c r="I1457">
        <v>79.652111673914604</v>
      </c>
      <c r="J1457">
        <v>100.712491786066</v>
      </c>
      <c r="N1457" s="292"/>
      <c r="O1457" s="292"/>
      <c r="P1457" s="292"/>
      <c r="Q1457" s="292"/>
      <c r="R1457" s="292"/>
    </row>
    <row r="1458" spans="1:18" x14ac:dyDescent="0.25">
      <c r="A1458" t="s">
        <v>1751</v>
      </c>
      <c r="B1458" t="s">
        <v>87</v>
      </c>
      <c r="C1458" t="s">
        <v>136</v>
      </c>
      <c r="D1458" t="s">
        <v>51</v>
      </c>
      <c r="E1458" t="s">
        <v>64</v>
      </c>
      <c r="F1458">
        <v>85.395444844987324</v>
      </c>
      <c r="G1458">
        <v>74.444422192409903</v>
      </c>
      <c r="H1458">
        <v>88.394537541555806</v>
      </c>
      <c r="I1458">
        <v>77.201592961265504</v>
      </c>
      <c r="J1458">
        <v>100.674847891954</v>
      </c>
      <c r="N1458" s="292"/>
      <c r="O1458" s="292"/>
      <c r="P1458" s="292"/>
      <c r="Q1458" s="292"/>
      <c r="R1458" s="292"/>
    </row>
    <row r="1459" spans="1:18" x14ac:dyDescent="0.25">
      <c r="A1459" t="s">
        <v>1752</v>
      </c>
      <c r="B1459" t="s">
        <v>87</v>
      </c>
      <c r="C1459" t="s">
        <v>136</v>
      </c>
      <c r="D1459" t="s">
        <v>52</v>
      </c>
      <c r="E1459" t="s">
        <v>64</v>
      </c>
      <c r="F1459">
        <v>23.207345532007867</v>
      </c>
      <c r="G1459">
        <v>81.844728323917494</v>
      </c>
      <c r="H1459">
        <v>95.051581517639505</v>
      </c>
      <c r="I1459">
        <v>72.789281630408496</v>
      </c>
      <c r="J1459">
        <v>121.66589025887301</v>
      </c>
      <c r="N1459" s="292"/>
      <c r="O1459" s="292"/>
      <c r="P1459" s="292"/>
      <c r="Q1459" s="292"/>
      <c r="R1459" s="292"/>
    </row>
    <row r="1460" spans="1:18" x14ac:dyDescent="0.25">
      <c r="A1460" t="s">
        <v>1753</v>
      </c>
      <c r="B1460" t="s">
        <v>87</v>
      </c>
      <c r="C1460" t="s">
        <v>136</v>
      </c>
      <c r="D1460" t="s">
        <v>106</v>
      </c>
      <c r="E1460" t="s">
        <v>64</v>
      </c>
      <c r="F1460">
        <v>171.70774979186467</v>
      </c>
      <c r="G1460">
        <v>61.322225282710498</v>
      </c>
      <c r="H1460">
        <v>71.126415474065396</v>
      </c>
      <c r="I1460">
        <v>64.836316744606194</v>
      </c>
      <c r="J1460">
        <v>77.840919211071807</v>
      </c>
      <c r="N1460" s="292"/>
      <c r="O1460" s="292"/>
      <c r="P1460" s="292"/>
      <c r="Q1460" s="292"/>
      <c r="R1460" s="292"/>
    </row>
    <row r="1461" spans="1:18" x14ac:dyDescent="0.25">
      <c r="A1461" t="s">
        <v>1754</v>
      </c>
      <c r="B1461" t="s">
        <v>87</v>
      </c>
      <c r="C1461" t="s">
        <v>136</v>
      </c>
      <c r="D1461" t="s">
        <v>53</v>
      </c>
      <c r="E1461" t="s">
        <v>64</v>
      </c>
      <c r="F1461">
        <v>52.699524700699669</v>
      </c>
      <c r="G1461">
        <v>60.698353759070102</v>
      </c>
      <c r="H1461">
        <v>73.290125478971703</v>
      </c>
      <c r="I1461">
        <v>61.497751587919097</v>
      </c>
      <c r="J1461">
        <v>86.5616218693972</v>
      </c>
      <c r="N1461" s="292"/>
      <c r="O1461" s="292"/>
      <c r="P1461" s="292"/>
      <c r="Q1461" s="292"/>
      <c r="R1461" s="292"/>
    </row>
    <row r="1462" spans="1:18" x14ac:dyDescent="0.25">
      <c r="A1462" t="s">
        <v>1755</v>
      </c>
      <c r="B1462" t="s">
        <v>87</v>
      </c>
      <c r="C1462" t="s">
        <v>136</v>
      </c>
      <c r="D1462" t="s">
        <v>54</v>
      </c>
      <c r="E1462" t="s">
        <v>64</v>
      </c>
      <c r="F1462">
        <v>29.617641795245763</v>
      </c>
      <c r="G1462">
        <v>86.733166789404194</v>
      </c>
      <c r="H1462">
        <v>97.124765304923201</v>
      </c>
      <c r="I1462">
        <v>76.820503825244003</v>
      </c>
      <c r="J1462">
        <v>120.90232139874701</v>
      </c>
      <c r="N1462" s="292"/>
      <c r="O1462" s="292"/>
      <c r="P1462" s="292"/>
      <c r="Q1462" s="292"/>
      <c r="R1462" s="292"/>
    </row>
    <row r="1463" spans="1:18" x14ac:dyDescent="0.25">
      <c r="A1463" t="s">
        <v>1756</v>
      </c>
      <c r="B1463" t="s">
        <v>87</v>
      </c>
      <c r="C1463" t="s">
        <v>136</v>
      </c>
      <c r="D1463" t="s">
        <v>55</v>
      </c>
      <c r="E1463" t="s">
        <v>64</v>
      </c>
      <c r="F1463">
        <v>24.803267628754199</v>
      </c>
      <c r="G1463">
        <v>55.926615672618802</v>
      </c>
      <c r="H1463">
        <v>63.858590305522902</v>
      </c>
      <c r="I1463">
        <v>49.7665993589235</v>
      </c>
      <c r="J1463">
        <v>80.606556392372497</v>
      </c>
      <c r="N1463" s="292"/>
      <c r="O1463" s="292"/>
      <c r="P1463" s="292"/>
      <c r="Q1463" s="292"/>
      <c r="R1463" s="292"/>
    </row>
    <row r="1464" spans="1:18" x14ac:dyDescent="0.25">
      <c r="A1464" t="s">
        <v>1757</v>
      </c>
      <c r="B1464" t="s">
        <v>87</v>
      </c>
      <c r="C1464" t="s">
        <v>136</v>
      </c>
      <c r="D1464" t="s">
        <v>56</v>
      </c>
      <c r="E1464" t="s">
        <v>64</v>
      </c>
      <c r="F1464">
        <v>22.1293960641094</v>
      </c>
      <c r="G1464">
        <v>49.800603258865301</v>
      </c>
      <c r="H1464">
        <v>55.428990339149202</v>
      </c>
      <c r="I1464">
        <v>42.474917700485499</v>
      </c>
      <c r="J1464">
        <v>70.9826489038837</v>
      </c>
      <c r="N1464" s="292"/>
      <c r="O1464" s="292"/>
      <c r="P1464" s="292"/>
      <c r="Q1464" s="292"/>
      <c r="R1464" s="292"/>
    </row>
    <row r="1465" spans="1:18" x14ac:dyDescent="0.25">
      <c r="A1465" t="s">
        <v>1758</v>
      </c>
      <c r="B1465" t="s">
        <v>87</v>
      </c>
      <c r="C1465" t="s">
        <v>136</v>
      </c>
      <c r="D1465" t="s">
        <v>57</v>
      </c>
      <c r="E1465" t="s">
        <v>64</v>
      </c>
      <c r="F1465">
        <v>42.457919603055664</v>
      </c>
      <c r="G1465">
        <v>60.435452082542596</v>
      </c>
      <c r="H1465">
        <v>72.651047735375798</v>
      </c>
      <c r="I1465">
        <v>60.090184612997099</v>
      </c>
      <c r="J1465">
        <v>86.980512242783902</v>
      </c>
      <c r="N1465" s="292"/>
      <c r="O1465" s="292"/>
      <c r="P1465" s="292"/>
      <c r="Q1465" s="292"/>
      <c r="R1465" s="292"/>
    </row>
    <row r="1466" spans="1:18" x14ac:dyDescent="0.25">
      <c r="A1466" t="s">
        <v>1759</v>
      </c>
      <c r="B1466" t="s">
        <v>87</v>
      </c>
      <c r="C1466" t="s">
        <v>137</v>
      </c>
      <c r="D1466" t="s">
        <v>5</v>
      </c>
      <c r="E1466" t="s">
        <v>64</v>
      </c>
      <c r="F1466">
        <v>995.06704020152335</v>
      </c>
      <c r="G1466">
        <v>66.517903599536496</v>
      </c>
      <c r="H1466">
        <v>74.955896073695698</v>
      </c>
      <c r="I1466">
        <v>72.205136335220601</v>
      </c>
      <c r="J1466">
        <v>77.782131048945402</v>
      </c>
      <c r="N1466" s="292"/>
      <c r="O1466" s="292"/>
      <c r="P1466" s="292"/>
      <c r="Q1466" s="292"/>
      <c r="R1466" s="292"/>
    </row>
    <row r="1467" spans="1:18" x14ac:dyDescent="0.25">
      <c r="A1467" t="s">
        <v>1760</v>
      </c>
      <c r="B1467" t="s">
        <v>87</v>
      </c>
      <c r="C1467" t="s">
        <v>137</v>
      </c>
      <c r="D1467" t="s">
        <v>122</v>
      </c>
      <c r="E1467" t="s">
        <v>64</v>
      </c>
      <c r="F1467">
        <v>140.56152058626967</v>
      </c>
      <c r="G1467">
        <v>47.712020402394302</v>
      </c>
      <c r="H1467">
        <v>52.793418049446501</v>
      </c>
      <c r="I1467">
        <v>47.689806683726303</v>
      </c>
      <c r="J1467">
        <v>58.279088100017901</v>
      </c>
      <c r="N1467" s="292"/>
      <c r="O1467" s="292"/>
      <c r="P1467" s="292"/>
      <c r="Q1467" s="292"/>
      <c r="R1467" s="292"/>
    </row>
    <row r="1468" spans="1:18" x14ac:dyDescent="0.25">
      <c r="A1468" t="s">
        <v>1761</v>
      </c>
      <c r="B1468" t="s">
        <v>87</v>
      </c>
      <c r="C1468" t="s">
        <v>137</v>
      </c>
      <c r="D1468" t="s">
        <v>123</v>
      </c>
      <c r="E1468" t="s">
        <v>64</v>
      </c>
      <c r="F1468">
        <v>159.680863760899</v>
      </c>
      <c r="G1468">
        <v>52.728494551803202</v>
      </c>
      <c r="H1468">
        <v>56.522278828548998</v>
      </c>
      <c r="I1468">
        <v>51.406437862590401</v>
      </c>
      <c r="J1468">
        <v>61.9965415085274</v>
      </c>
      <c r="N1468" s="292"/>
      <c r="O1468" s="292"/>
      <c r="P1468" s="292"/>
      <c r="Q1468" s="292"/>
      <c r="R1468" s="292"/>
    </row>
    <row r="1469" spans="1:18" x14ac:dyDescent="0.25">
      <c r="A1469" t="s">
        <v>1762</v>
      </c>
      <c r="B1469" t="s">
        <v>87</v>
      </c>
      <c r="C1469" t="s">
        <v>137</v>
      </c>
      <c r="D1469" t="s">
        <v>124</v>
      </c>
      <c r="E1469" t="s">
        <v>64</v>
      </c>
      <c r="F1469">
        <v>204.28052222027202</v>
      </c>
      <c r="G1469">
        <v>66.507741164915203</v>
      </c>
      <c r="H1469">
        <v>72.617332221379996</v>
      </c>
      <c r="I1469">
        <v>66.802720603680399</v>
      </c>
      <c r="J1469">
        <v>78.7905419915853</v>
      </c>
      <c r="N1469" s="292"/>
      <c r="O1469" s="292"/>
      <c r="P1469" s="292"/>
      <c r="Q1469" s="292"/>
      <c r="R1469" s="292"/>
    </row>
    <row r="1470" spans="1:18" x14ac:dyDescent="0.25">
      <c r="A1470" t="s">
        <v>1763</v>
      </c>
      <c r="B1470" t="s">
        <v>87</v>
      </c>
      <c r="C1470" t="s">
        <v>137</v>
      </c>
      <c r="D1470" t="s">
        <v>125</v>
      </c>
      <c r="E1470" t="s">
        <v>64</v>
      </c>
      <c r="F1470">
        <v>226.59921723870232</v>
      </c>
      <c r="G1470">
        <v>74.918408492557305</v>
      </c>
      <c r="H1470">
        <v>87.564602270407903</v>
      </c>
      <c r="I1470">
        <v>80.901334657370001</v>
      </c>
      <c r="J1470">
        <v>94.617386298041694</v>
      </c>
      <c r="N1470" s="292"/>
      <c r="O1470" s="292"/>
      <c r="P1470" s="292"/>
      <c r="Q1470" s="292"/>
      <c r="R1470" s="292"/>
    </row>
    <row r="1471" spans="1:18" x14ac:dyDescent="0.25">
      <c r="A1471" t="s">
        <v>1764</v>
      </c>
      <c r="B1471" t="s">
        <v>87</v>
      </c>
      <c r="C1471" t="s">
        <v>137</v>
      </c>
      <c r="D1471" t="s">
        <v>126</v>
      </c>
      <c r="E1471" t="s">
        <v>64</v>
      </c>
      <c r="F1471">
        <v>263.94491639538063</v>
      </c>
      <c r="G1471">
        <v>91.366988770147003</v>
      </c>
      <c r="H1471">
        <v>111.700634216499</v>
      </c>
      <c r="I1471">
        <v>103.754855565581</v>
      </c>
      <c r="J1471">
        <v>120.075787222256</v>
      </c>
      <c r="N1471" s="292"/>
      <c r="O1471" s="292"/>
      <c r="P1471" s="292"/>
      <c r="Q1471" s="292"/>
      <c r="R1471" s="292"/>
    </row>
    <row r="1472" spans="1:18" x14ac:dyDescent="0.25">
      <c r="A1472" t="s">
        <v>1765</v>
      </c>
      <c r="B1472" t="s">
        <v>87</v>
      </c>
      <c r="C1472" t="s">
        <v>137</v>
      </c>
      <c r="D1472" t="s">
        <v>6</v>
      </c>
      <c r="E1472" t="s">
        <v>64</v>
      </c>
      <c r="F1472">
        <v>237.09641376336799</v>
      </c>
      <c r="G1472">
        <v>70.412825691725502</v>
      </c>
      <c r="H1472">
        <v>75.263406855023803</v>
      </c>
      <c r="I1472">
        <v>69.706001508905004</v>
      </c>
      <c r="J1472">
        <v>81.138184435433004</v>
      </c>
      <c r="N1472" s="292"/>
      <c r="O1472" s="292"/>
      <c r="P1472" s="292"/>
      <c r="Q1472" s="292"/>
      <c r="R1472" s="292"/>
    </row>
    <row r="1473" spans="1:18" x14ac:dyDescent="0.25">
      <c r="A1473" t="s">
        <v>1766</v>
      </c>
      <c r="B1473" t="s">
        <v>87</v>
      </c>
      <c r="C1473" t="s">
        <v>137</v>
      </c>
      <c r="D1473" t="s">
        <v>37</v>
      </c>
      <c r="E1473" t="s">
        <v>64</v>
      </c>
      <c r="F1473">
        <v>25.935055057827736</v>
      </c>
      <c r="G1473">
        <v>75.573480300217796</v>
      </c>
      <c r="H1473">
        <v>74.799332030478396</v>
      </c>
      <c r="I1473">
        <v>58.7451744435796</v>
      </c>
      <c r="J1473">
        <v>93.806192921773601</v>
      </c>
      <c r="N1473" s="292"/>
      <c r="O1473" s="292"/>
      <c r="P1473" s="292"/>
      <c r="Q1473" s="292"/>
      <c r="R1473" s="292"/>
    </row>
    <row r="1474" spans="1:18" x14ac:dyDescent="0.25">
      <c r="A1474" t="s">
        <v>1767</v>
      </c>
      <c r="B1474" t="s">
        <v>87</v>
      </c>
      <c r="C1474" t="s">
        <v>137</v>
      </c>
      <c r="D1474" t="s">
        <v>38</v>
      </c>
      <c r="E1474" t="s">
        <v>64</v>
      </c>
      <c r="F1474">
        <v>44.770935226354673</v>
      </c>
      <c r="G1474">
        <v>75.575089988838599</v>
      </c>
      <c r="H1474">
        <v>81.110578193661993</v>
      </c>
      <c r="I1474">
        <v>67.633514665053298</v>
      </c>
      <c r="J1474">
        <v>96.432008813892196</v>
      </c>
      <c r="N1474" s="292"/>
      <c r="O1474" s="292"/>
      <c r="P1474" s="292"/>
      <c r="Q1474" s="292"/>
      <c r="R1474" s="292"/>
    </row>
    <row r="1475" spans="1:18" x14ac:dyDescent="0.25">
      <c r="A1475" t="s">
        <v>1768</v>
      </c>
      <c r="B1475" t="s">
        <v>87</v>
      </c>
      <c r="C1475" t="s">
        <v>137</v>
      </c>
      <c r="D1475" t="s">
        <v>39</v>
      </c>
      <c r="E1475" t="s">
        <v>64</v>
      </c>
      <c r="F1475">
        <v>45.433980166358332</v>
      </c>
      <c r="G1475">
        <v>81.869419533702299</v>
      </c>
      <c r="H1475">
        <v>78.857081815678598</v>
      </c>
      <c r="I1475">
        <v>65.952614219743296</v>
      </c>
      <c r="J1475">
        <v>93.513698825191895</v>
      </c>
      <c r="N1475" s="292"/>
      <c r="O1475" s="292"/>
      <c r="P1475" s="292"/>
      <c r="Q1475" s="292"/>
      <c r="R1475" s="292"/>
    </row>
    <row r="1476" spans="1:18" x14ac:dyDescent="0.25">
      <c r="A1476" t="s">
        <v>1769</v>
      </c>
      <c r="B1476" t="s">
        <v>87</v>
      </c>
      <c r="C1476" t="s">
        <v>137</v>
      </c>
      <c r="D1476" t="s">
        <v>40</v>
      </c>
      <c r="E1476" t="s">
        <v>64</v>
      </c>
      <c r="F1476">
        <v>32.791168176258665</v>
      </c>
      <c r="G1476">
        <v>71.106351802912897</v>
      </c>
      <c r="H1476">
        <v>74.316281103239902</v>
      </c>
      <c r="I1476">
        <v>60.117247671578603</v>
      </c>
      <c r="J1476">
        <v>90.813573830991302</v>
      </c>
      <c r="N1476" s="292"/>
      <c r="O1476" s="292"/>
      <c r="P1476" s="292"/>
      <c r="Q1476" s="292"/>
      <c r="R1476" s="292"/>
    </row>
    <row r="1477" spans="1:18" x14ac:dyDescent="0.25">
      <c r="A1477" t="s">
        <v>1770</v>
      </c>
      <c r="B1477" t="s">
        <v>87</v>
      </c>
      <c r="C1477" t="s">
        <v>137</v>
      </c>
      <c r="D1477" t="s">
        <v>41</v>
      </c>
      <c r="E1477" t="s">
        <v>64</v>
      </c>
      <c r="F1477">
        <v>44.076967472655333</v>
      </c>
      <c r="G1477">
        <v>58.744747713384498</v>
      </c>
      <c r="H1477">
        <v>67.782482629915506</v>
      </c>
      <c r="I1477">
        <v>56.2321256678851</v>
      </c>
      <c r="J1477">
        <v>80.926826169062196</v>
      </c>
      <c r="N1477" s="292"/>
      <c r="O1477" s="292"/>
      <c r="P1477" s="292"/>
      <c r="Q1477" s="292"/>
      <c r="R1477" s="292"/>
    </row>
    <row r="1478" spans="1:18" x14ac:dyDescent="0.25">
      <c r="A1478" t="s">
        <v>1771</v>
      </c>
      <c r="B1478" t="s">
        <v>87</v>
      </c>
      <c r="C1478" t="s">
        <v>137</v>
      </c>
      <c r="D1478" t="s">
        <v>42</v>
      </c>
      <c r="E1478" t="s">
        <v>64</v>
      </c>
      <c r="F1478">
        <v>44.088307663913334</v>
      </c>
      <c r="G1478">
        <v>66.275616828219</v>
      </c>
      <c r="H1478">
        <v>78.051333397457299</v>
      </c>
      <c r="I1478">
        <v>64.815213717266403</v>
      </c>
      <c r="J1478">
        <v>93.113828394426207</v>
      </c>
      <c r="N1478" s="292"/>
      <c r="O1478" s="292"/>
      <c r="P1478" s="292"/>
      <c r="Q1478" s="292"/>
      <c r="R1478" s="292"/>
    </row>
    <row r="1479" spans="1:18" x14ac:dyDescent="0.25">
      <c r="A1479" t="s">
        <v>1772</v>
      </c>
      <c r="B1479" t="s">
        <v>87</v>
      </c>
      <c r="C1479" t="s">
        <v>137</v>
      </c>
      <c r="D1479" t="s">
        <v>102</v>
      </c>
      <c r="E1479" t="s">
        <v>64</v>
      </c>
      <c r="F1479">
        <v>44.561551469590661</v>
      </c>
      <c r="G1479">
        <v>67.819263697954995</v>
      </c>
      <c r="H1479">
        <v>68.281955623180593</v>
      </c>
      <c r="I1479">
        <v>56.859944467393397</v>
      </c>
      <c r="J1479">
        <v>81.271027758469103</v>
      </c>
      <c r="N1479" s="292"/>
      <c r="O1479" s="292"/>
      <c r="P1479" s="292"/>
      <c r="Q1479" s="292"/>
      <c r="R1479" s="292"/>
    </row>
    <row r="1480" spans="1:18" x14ac:dyDescent="0.25">
      <c r="A1480" t="s">
        <v>1773</v>
      </c>
      <c r="B1480" t="s">
        <v>87</v>
      </c>
      <c r="C1480" t="s">
        <v>137</v>
      </c>
      <c r="D1480" t="s">
        <v>103</v>
      </c>
      <c r="E1480" t="s">
        <v>64</v>
      </c>
      <c r="F1480">
        <v>116.246221152609</v>
      </c>
      <c r="G1480">
        <v>62.3992255011919</v>
      </c>
      <c r="H1480">
        <v>65.252957091391494</v>
      </c>
      <c r="I1480">
        <v>58.369941955547503</v>
      </c>
      <c r="J1480">
        <v>72.704852678588793</v>
      </c>
      <c r="N1480" s="292"/>
      <c r="O1480" s="292"/>
      <c r="P1480" s="292"/>
      <c r="Q1480" s="292"/>
      <c r="R1480" s="292"/>
    </row>
    <row r="1481" spans="1:18" x14ac:dyDescent="0.25">
      <c r="A1481" t="s">
        <v>1774</v>
      </c>
      <c r="B1481" t="s">
        <v>87</v>
      </c>
      <c r="C1481" t="s">
        <v>137</v>
      </c>
      <c r="D1481" t="s">
        <v>43</v>
      </c>
      <c r="E1481" t="s">
        <v>64</v>
      </c>
      <c r="F1481">
        <v>22.350492782134499</v>
      </c>
      <c r="G1481">
        <v>59.984146236785499</v>
      </c>
      <c r="H1481">
        <v>63.1758553508243</v>
      </c>
      <c r="I1481">
        <v>48.475987931759498</v>
      </c>
      <c r="J1481">
        <v>80.809525302687106</v>
      </c>
      <c r="N1481" s="292"/>
      <c r="O1481" s="292"/>
      <c r="P1481" s="292"/>
      <c r="Q1481" s="292"/>
      <c r="R1481" s="292"/>
    </row>
    <row r="1482" spans="1:18" x14ac:dyDescent="0.25">
      <c r="A1482" t="s">
        <v>1775</v>
      </c>
      <c r="B1482" t="s">
        <v>87</v>
      </c>
      <c r="C1482" t="s">
        <v>137</v>
      </c>
      <c r="D1482" t="s">
        <v>44</v>
      </c>
      <c r="E1482" t="s">
        <v>64</v>
      </c>
      <c r="F1482">
        <v>33.339583308605</v>
      </c>
      <c r="G1482">
        <v>55.920445672744798</v>
      </c>
      <c r="H1482">
        <v>58.028610819664898</v>
      </c>
      <c r="I1482">
        <v>46.888419939417602</v>
      </c>
      <c r="J1482">
        <v>70.955820473978903</v>
      </c>
      <c r="N1482" s="292"/>
      <c r="O1482" s="292"/>
      <c r="P1482" s="292"/>
      <c r="Q1482" s="292"/>
      <c r="R1482" s="292"/>
    </row>
    <row r="1483" spans="1:18" x14ac:dyDescent="0.25">
      <c r="A1483" t="s">
        <v>1776</v>
      </c>
      <c r="B1483" t="s">
        <v>87</v>
      </c>
      <c r="C1483" t="s">
        <v>137</v>
      </c>
      <c r="D1483" t="s">
        <v>45</v>
      </c>
      <c r="E1483" t="s">
        <v>64</v>
      </c>
      <c r="F1483">
        <v>60.556145061869671</v>
      </c>
      <c r="G1483">
        <v>67.725574364047603</v>
      </c>
      <c r="H1483">
        <v>71.0063234852352</v>
      </c>
      <c r="I1483">
        <v>60.717664638326703</v>
      </c>
      <c r="J1483">
        <v>82.493533319899896</v>
      </c>
      <c r="N1483" s="292"/>
      <c r="O1483" s="292"/>
      <c r="P1483" s="292"/>
      <c r="Q1483" s="292"/>
      <c r="R1483" s="292"/>
    </row>
    <row r="1484" spans="1:18" x14ac:dyDescent="0.25">
      <c r="A1484" t="s">
        <v>1777</v>
      </c>
      <c r="B1484" t="s">
        <v>87</v>
      </c>
      <c r="C1484" t="s">
        <v>137</v>
      </c>
      <c r="D1484" t="s">
        <v>18</v>
      </c>
      <c r="E1484" t="s">
        <v>64</v>
      </c>
      <c r="F1484">
        <v>181.14641930890102</v>
      </c>
      <c r="G1484">
        <v>71.479583349998805</v>
      </c>
      <c r="H1484">
        <v>81.174928209853704</v>
      </c>
      <c r="I1484">
        <v>74.2870159862333</v>
      </c>
      <c r="J1484">
        <v>88.514875981677207</v>
      </c>
      <c r="N1484" s="292"/>
      <c r="O1484" s="292"/>
      <c r="P1484" s="292"/>
      <c r="Q1484" s="292"/>
      <c r="R1484" s="292"/>
    </row>
    <row r="1485" spans="1:18" x14ac:dyDescent="0.25">
      <c r="A1485" t="s">
        <v>1778</v>
      </c>
      <c r="B1485" t="s">
        <v>87</v>
      </c>
      <c r="C1485" t="s">
        <v>137</v>
      </c>
      <c r="D1485" t="s">
        <v>46</v>
      </c>
      <c r="E1485" t="s">
        <v>64</v>
      </c>
      <c r="F1485">
        <v>82.281958064131331</v>
      </c>
      <c r="G1485">
        <v>70.394246936478496</v>
      </c>
      <c r="H1485">
        <v>81.6501588858074</v>
      </c>
      <c r="I1485">
        <v>71.496970617963896</v>
      </c>
      <c r="J1485">
        <v>92.809169028766405</v>
      </c>
      <c r="N1485" s="292"/>
      <c r="O1485" s="292"/>
      <c r="P1485" s="292"/>
      <c r="Q1485" s="292"/>
      <c r="R1485" s="292"/>
    </row>
    <row r="1486" spans="1:18" x14ac:dyDescent="0.25">
      <c r="A1486" t="s">
        <v>1779</v>
      </c>
      <c r="B1486" t="s">
        <v>87</v>
      </c>
      <c r="C1486" t="s">
        <v>137</v>
      </c>
      <c r="D1486" t="s">
        <v>47</v>
      </c>
      <c r="E1486" t="s">
        <v>64</v>
      </c>
      <c r="F1486">
        <v>43.730036915450334</v>
      </c>
      <c r="G1486">
        <v>64.051416241749195</v>
      </c>
      <c r="H1486">
        <v>71.971981505757</v>
      </c>
      <c r="I1486">
        <v>59.817884836141701</v>
      </c>
      <c r="J1486">
        <v>85.810506403547194</v>
      </c>
      <c r="N1486" s="292"/>
      <c r="O1486" s="292"/>
      <c r="P1486" s="292"/>
      <c r="Q1486" s="292"/>
      <c r="R1486" s="292"/>
    </row>
    <row r="1487" spans="1:18" x14ac:dyDescent="0.25">
      <c r="A1487" t="s">
        <v>1780</v>
      </c>
      <c r="B1487" t="s">
        <v>87</v>
      </c>
      <c r="C1487" t="s">
        <v>137</v>
      </c>
      <c r="D1487" t="s">
        <v>48</v>
      </c>
      <c r="E1487" t="s">
        <v>64</v>
      </c>
      <c r="F1487">
        <v>55.13442432931933</v>
      </c>
      <c r="G1487">
        <v>80.767260602548006</v>
      </c>
      <c r="H1487">
        <v>90.419268953108201</v>
      </c>
      <c r="I1487">
        <v>76.712911962325407</v>
      </c>
      <c r="J1487">
        <v>105.803946071453</v>
      </c>
      <c r="N1487" s="292"/>
      <c r="O1487" s="292"/>
      <c r="P1487" s="292"/>
      <c r="Q1487" s="292"/>
      <c r="R1487" s="292"/>
    </row>
    <row r="1488" spans="1:18" x14ac:dyDescent="0.25">
      <c r="A1488" t="s">
        <v>1781</v>
      </c>
      <c r="B1488" t="s">
        <v>87</v>
      </c>
      <c r="C1488" t="s">
        <v>137</v>
      </c>
      <c r="D1488" t="s">
        <v>104</v>
      </c>
      <c r="E1488" t="s">
        <v>64</v>
      </c>
      <c r="F1488">
        <v>130.28626444726467</v>
      </c>
      <c r="G1488">
        <v>56.864264024330197</v>
      </c>
      <c r="H1488">
        <v>73.752391932510903</v>
      </c>
      <c r="I1488">
        <v>66.327008554891705</v>
      </c>
      <c r="J1488">
        <v>81.756048562615007</v>
      </c>
      <c r="N1488" s="292"/>
      <c r="O1488" s="292"/>
      <c r="P1488" s="292"/>
      <c r="Q1488" s="292"/>
      <c r="R1488" s="292"/>
    </row>
    <row r="1489" spans="1:18" x14ac:dyDescent="0.25">
      <c r="A1489" t="s">
        <v>1782</v>
      </c>
      <c r="B1489" t="s">
        <v>87</v>
      </c>
      <c r="C1489" t="s">
        <v>137</v>
      </c>
      <c r="D1489" t="s">
        <v>49</v>
      </c>
      <c r="E1489" t="s">
        <v>64</v>
      </c>
      <c r="F1489">
        <v>38.992234826572663</v>
      </c>
      <c r="G1489">
        <v>63.360111189196097</v>
      </c>
      <c r="H1489">
        <v>71.082567198489102</v>
      </c>
      <c r="I1489">
        <v>58.349018085435397</v>
      </c>
      <c r="J1489">
        <v>85.693038419984703</v>
      </c>
      <c r="N1489" s="292"/>
      <c r="O1489" s="292"/>
      <c r="P1489" s="292"/>
      <c r="Q1489" s="292"/>
      <c r="R1489" s="292"/>
    </row>
    <row r="1490" spans="1:18" x14ac:dyDescent="0.25">
      <c r="A1490" t="s">
        <v>1783</v>
      </c>
      <c r="B1490" t="s">
        <v>87</v>
      </c>
      <c r="C1490" t="s">
        <v>137</v>
      </c>
      <c r="D1490" t="s">
        <v>50</v>
      </c>
      <c r="E1490" t="s">
        <v>64</v>
      </c>
      <c r="F1490">
        <v>91.294029620692342</v>
      </c>
      <c r="G1490">
        <v>54.478745904791602</v>
      </c>
      <c r="H1490">
        <v>75.191631125472199</v>
      </c>
      <c r="I1490">
        <v>66.1524256023568</v>
      </c>
      <c r="J1490">
        <v>85.078684552554805</v>
      </c>
      <c r="N1490" s="292"/>
      <c r="O1490" s="292"/>
      <c r="P1490" s="292"/>
      <c r="Q1490" s="292"/>
      <c r="R1490" s="292"/>
    </row>
    <row r="1491" spans="1:18" x14ac:dyDescent="0.25">
      <c r="A1491" t="s">
        <v>1784</v>
      </c>
      <c r="B1491" t="s">
        <v>87</v>
      </c>
      <c r="C1491" t="s">
        <v>137</v>
      </c>
      <c r="D1491" t="s">
        <v>105</v>
      </c>
      <c r="E1491" t="s">
        <v>64</v>
      </c>
      <c r="F1491">
        <v>109.38166013938267</v>
      </c>
      <c r="G1491">
        <v>76.359312050167205</v>
      </c>
      <c r="H1491">
        <v>89.742651424231099</v>
      </c>
      <c r="I1491">
        <v>79.691615146619597</v>
      </c>
      <c r="J1491">
        <v>100.65125092228701</v>
      </c>
      <c r="N1491" s="292"/>
      <c r="O1491" s="292"/>
      <c r="P1491" s="292"/>
      <c r="Q1491" s="292"/>
      <c r="R1491" s="292"/>
    </row>
    <row r="1492" spans="1:18" x14ac:dyDescent="0.25">
      <c r="A1492" t="s">
        <v>1785</v>
      </c>
      <c r="B1492" t="s">
        <v>87</v>
      </c>
      <c r="C1492" t="s">
        <v>137</v>
      </c>
      <c r="D1492" t="s">
        <v>51</v>
      </c>
      <c r="E1492" t="s">
        <v>64</v>
      </c>
      <c r="F1492">
        <v>86.551929000855679</v>
      </c>
      <c r="G1492">
        <v>75.478700453056007</v>
      </c>
      <c r="H1492">
        <v>89.214379334356195</v>
      </c>
      <c r="I1492">
        <v>77.9940543629057</v>
      </c>
      <c r="J1492">
        <v>101.517046810343</v>
      </c>
      <c r="N1492" s="292"/>
      <c r="O1492" s="292"/>
      <c r="P1492" s="292"/>
      <c r="Q1492" s="292"/>
      <c r="R1492" s="292"/>
    </row>
    <row r="1493" spans="1:18" x14ac:dyDescent="0.25">
      <c r="A1493" t="s">
        <v>1786</v>
      </c>
      <c r="B1493" t="s">
        <v>87</v>
      </c>
      <c r="C1493" t="s">
        <v>137</v>
      </c>
      <c r="D1493" t="s">
        <v>52</v>
      </c>
      <c r="E1493" t="s">
        <v>64</v>
      </c>
      <c r="F1493">
        <v>22.829731138526899</v>
      </c>
      <c r="G1493">
        <v>79.893140255675803</v>
      </c>
      <c r="H1493">
        <v>91.810720725772995</v>
      </c>
      <c r="I1493">
        <v>70.237172697262196</v>
      </c>
      <c r="J1493">
        <v>117.639890299436</v>
      </c>
      <c r="N1493" s="292"/>
      <c r="O1493" s="292"/>
      <c r="P1493" s="292"/>
      <c r="Q1493" s="292"/>
      <c r="R1493" s="292"/>
    </row>
    <row r="1494" spans="1:18" x14ac:dyDescent="0.25">
      <c r="A1494" t="s">
        <v>1787</v>
      </c>
      <c r="B1494" t="s">
        <v>87</v>
      </c>
      <c r="C1494" t="s">
        <v>137</v>
      </c>
      <c r="D1494" t="s">
        <v>106</v>
      </c>
      <c r="E1494" t="s">
        <v>64</v>
      </c>
      <c r="F1494">
        <v>176.34850992040765</v>
      </c>
      <c r="G1494">
        <v>62.662331188849997</v>
      </c>
      <c r="H1494">
        <v>72.229008628565893</v>
      </c>
      <c r="I1494">
        <v>65.947370818116198</v>
      </c>
      <c r="J1494">
        <v>78.928664642728194</v>
      </c>
      <c r="N1494" s="292"/>
      <c r="O1494" s="292"/>
      <c r="P1494" s="292"/>
      <c r="Q1494" s="292"/>
      <c r="R1494" s="292"/>
    </row>
    <row r="1495" spans="1:18" x14ac:dyDescent="0.25">
      <c r="A1495" t="s">
        <v>1788</v>
      </c>
      <c r="B1495" t="s">
        <v>87</v>
      </c>
      <c r="C1495" t="s">
        <v>137</v>
      </c>
      <c r="D1495" t="s">
        <v>53</v>
      </c>
      <c r="E1495" t="s">
        <v>64</v>
      </c>
      <c r="F1495">
        <v>53.403292700233663</v>
      </c>
      <c r="G1495">
        <v>61.199262789437299</v>
      </c>
      <c r="H1495">
        <v>74.0035918212414</v>
      </c>
      <c r="I1495">
        <v>62.149420209778697</v>
      </c>
      <c r="J1495">
        <v>87.334161069491202</v>
      </c>
      <c r="N1495" s="292"/>
      <c r="O1495" s="292"/>
      <c r="P1495" s="292"/>
      <c r="Q1495" s="292"/>
      <c r="R1495" s="292"/>
    </row>
    <row r="1496" spans="1:18" x14ac:dyDescent="0.25">
      <c r="A1496" t="s">
        <v>1789</v>
      </c>
      <c r="B1496" t="s">
        <v>87</v>
      </c>
      <c r="C1496" t="s">
        <v>137</v>
      </c>
      <c r="D1496" t="s">
        <v>54</v>
      </c>
      <c r="E1496" t="s">
        <v>64</v>
      </c>
      <c r="F1496">
        <v>28.693711581995966</v>
      </c>
      <c r="G1496">
        <v>83.816415207092305</v>
      </c>
      <c r="H1496">
        <v>92.992244448483902</v>
      </c>
      <c r="I1496">
        <v>73.539954645201703</v>
      </c>
      <c r="J1496">
        <v>115.830031795057</v>
      </c>
      <c r="N1496" s="292"/>
      <c r="O1496" s="292"/>
      <c r="P1496" s="292"/>
      <c r="Q1496" s="292"/>
      <c r="R1496" s="292"/>
    </row>
    <row r="1497" spans="1:18" x14ac:dyDescent="0.25">
      <c r="A1497" t="s">
        <v>1790</v>
      </c>
      <c r="B1497" t="s">
        <v>87</v>
      </c>
      <c r="C1497" t="s">
        <v>137</v>
      </c>
      <c r="D1497" t="s">
        <v>55</v>
      </c>
      <c r="E1497" t="s">
        <v>64</v>
      </c>
      <c r="F1497">
        <v>28.289282921659602</v>
      </c>
      <c r="G1497">
        <v>63.7332618146295</v>
      </c>
      <c r="H1497">
        <v>72.183395117769095</v>
      </c>
      <c r="I1497">
        <v>57.224521890740903</v>
      </c>
      <c r="J1497">
        <v>89.765954928470507</v>
      </c>
      <c r="N1497" s="292"/>
      <c r="O1497" s="292"/>
      <c r="P1497" s="292"/>
      <c r="Q1497" s="292"/>
      <c r="R1497" s="292"/>
    </row>
    <row r="1498" spans="1:18" x14ac:dyDescent="0.25">
      <c r="A1498" t="s">
        <v>1791</v>
      </c>
      <c r="B1498" t="s">
        <v>87</v>
      </c>
      <c r="C1498" t="s">
        <v>137</v>
      </c>
      <c r="D1498" t="s">
        <v>56</v>
      </c>
      <c r="E1498" t="s">
        <v>64</v>
      </c>
      <c r="F1498">
        <v>22.478000834287901</v>
      </c>
      <c r="G1498">
        <v>50.2901055282749</v>
      </c>
      <c r="H1498">
        <v>54.6451252171302</v>
      </c>
      <c r="I1498">
        <v>42.013464225323197</v>
      </c>
      <c r="J1498">
        <v>69.789924134664105</v>
      </c>
      <c r="N1498" s="292"/>
      <c r="O1498" s="292"/>
      <c r="P1498" s="292"/>
      <c r="Q1498" s="292"/>
      <c r="R1498" s="292"/>
    </row>
    <row r="1499" spans="1:18" x14ac:dyDescent="0.25">
      <c r="A1499" t="s">
        <v>1792</v>
      </c>
      <c r="B1499" t="s">
        <v>87</v>
      </c>
      <c r="C1499" t="s">
        <v>137</v>
      </c>
      <c r="D1499" t="s">
        <v>57</v>
      </c>
      <c r="E1499" t="s">
        <v>64</v>
      </c>
      <c r="F1499">
        <v>43.484221882230663</v>
      </c>
      <c r="G1499">
        <v>61.3770698854781</v>
      </c>
      <c r="H1499">
        <v>73.579056165270501</v>
      </c>
      <c r="I1499">
        <v>61.0502238173259</v>
      </c>
      <c r="J1499">
        <v>87.849509746843296</v>
      </c>
      <c r="N1499" s="292"/>
      <c r="O1499" s="292"/>
      <c r="P1499" s="292"/>
      <c r="Q1499" s="292"/>
      <c r="R1499" s="292"/>
    </row>
    <row r="1500" spans="1:18" x14ac:dyDescent="0.25">
      <c r="A1500" t="s">
        <v>1793</v>
      </c>
      <c r="B1500" t="s">
        <v>87</v>
      </c>
      <c r="C1500" t="s">
        <v>138</v>
      </c>
      <c r="D1500" t="s">
        <v>5</v>
      </c>
      <c r="E1500" t="s">
        <v>64</v>
      </c>
      <c r="F1500">
        <v>985.65602459194668</v>
      </c>
      <c r="G1500">
        <v>65.566097943012494</v>
      </c>
      <c r="H1500">
        <v>73.230211906756196</v>
      </c>
      <c r="I1500">
        <v>70.543046073095297</v>
      </c>
      <c r="J1500">
        <v>75.991464564706305</v>
      </c>
      <c r="N1500" s="292"/>
      <c r="O1500" s="292"/>
      <c r="P1500" s="292"/>
      <c r="Q1500" s="292"/>
      <c r="R1500" s="292"/>
    </row>
    <row r="1501" spans="1:18" x14ac:dyDescent="0.25">
      <c r="A1501" t="s">
        <v>1794</v>
      </c>
      <c r="B1501" t="s">
        <v>87</v>
      </c>
      <c r="C1501" t="s">
        <v>138</v>
      </c>
      <c r="D1501" t="s">
        <v>122</v>
      </c>
      <c r="E1501" t="s">
        <v>64</v>
      </c>
      <c r="F1501">
        <v>140.45571712561932</v>
      </c>
      <c r="G1501">
        <v>47.502770614625803</v>
      </c>
      <c r="H1501">
        <v>51.211325574240803</v>
      </c>
      <c r="I1501">
        <v>46.295189059802198</v>
      </c>
      <c r="J1501">
        <v>56.495630500820397</v>
      </c>
      <c r="N1501" s="292"/>
      <c r="O1501" s="292"/>
      <c r="P1501" s="292"/>
      <c r="Q1501" s="292"/>
      <c r="R1501" s="292"/>
    </row>
    <row r="1502" spans="1:18" x14ac:dyDescent="0.25">
      <c r="A1502" t="s">
        <v>1795</v>
      </c>
      <c r="B1502" t="s">
        <v>87</v>
      </c>
      <c r="C1502" t="s">
        <v>138</v>
      </c>
      <c r="D1502" t="s">
        <v>123</v>
      </c>
      <c r="E1502" t="s">
        <v>64</v>
      </c>
      <c r="F1502">
        <v>162.01781703006</v>
      </c>
      <c r="G1502">
        <v>53.376569943090999</v>
      </c>
      <c r="H1502">
        <v>56.433867633713298</v>
      </c>
      <c r="I1502">
        <v>51.386246179675503</v>
      </c>
      <c r="J1502">
        <v>61.832475408328897</v>
      </c>
      <c r="N1502" s="292"/>
      <c r="O1502" s="292"/>
      <c r="P1502" s="292"/>
      <c r="Q1502" s="292"/>
      <c r="R1502" s="292"/>
    </row>
    <row r="1503" spans="1:18" x14ac:dyDescent="0.25">
      <c r="A1503" t="s">
        <v>1796</v>
      </c>
      <c r="B1503" t="s">
        <v>87</v>
      </c>
      <c r="C1503" t="s">
        <v>138</v>
      </c>
      <c r="D1503" t="s">
        <v>124</v>
      </c>
      <c r="E1503" t="s">
        <v>64</v>
      </c>
      <c r="F1503">
        <v>202.72674354495066</v>
      </c>
      <c r="G1503">
        <v>65.701198976191705</v>
      </c>
      <c r="H1503">
        <v>71.460709216535406</v>
      </c>
      <c r="I1503">
        <v>65.738043541706503</v>
      </c>
      <c r="J1503">
        <v>77.537697755689507</v>
      </c>
      <c r="N1503" s="292"/>
      <c r="O1503" s="292"/>
      <c r="P1503" s="292"/>
      <c r="Q1503" s="292"/>
      <c r="R1503" s="292"/>
    </row>
    <row r="1504" spans="1:18" x14ac:dyDescent="0.25">
      <c r="A1504" t="s">
        <v>1797</v>
      </c>
      <c r="B1504" t="s">
        <v>87</v>
      </c>
      <c r="C1504" t="s">
        <v>138</v>
      </c>
      <c r="D1504" t="s">
        <v>125</v>
      </c>
      <c r="E1504" t="s">
        <v>64</v>
      </c>
      <c r="F1504">
        <v>220.51482899376097</v>
      </c>
      <c r="G1504">
        <v>72.418980157689006</v>
      </c>
      <c r="H1504">
        <v>83.943951538407305</v>
      </c>
      <c r="I1504">
        <v>77.504025229024293</v>
      </c>
      <c r="J1504">
        <v>90.765662494354103</v>
      </c>
      <c r="N1504" s="292"/>
      <c r="O1504" s="292"/>
      <c r="P1504" s="292"/>
      <c r="Q1504" s="292"/>
      <c r="R1504" s="292"/>
    </row>
    <row r="1505" spans="1:18" x14ac:dyDescent="0.25">
      <c r="A1505" t="s">
        <v>1798</v>
      </c>
      <c r="B1505" t="s">
        <v>87</v>
      </c>
      <c r="C1505" t="s">
        <v>138</v>
      </c>
      <c r="D1505" t="s">
        <v>126</v>
      </c>
      <c r="E1505" t="s">
        <v>64</v>
      </c>
      <c r="F1505">
        <v>259.94091789755532</v>
      </c>
      <c r="G1505">
        <v>89.318284022557506</v>
      </c>
      <c r="H1505">
        <v>109.56985361946801</v>
      </c>
      <c r="I1505">
        <v>101.730237473361</v>
      </c>
      <c r="J1505">
        <v>117.836453808652</v>
      </c>
      <c r="N1505" s="292"/>
      <c r="O1505" s="292"/>
      <c r="P1505" s="292"/>
      <c r="Q1505" s="292"/>
      <c r="R1505" s="292"/>
    </row>
    <row r="1506" spans="1:18" x14ac:dyDescent="0.25">
      <c r="A1506" t="s">
        <v>1799</v>
      </c>
      <c r="B1506" t="s">
        <v>87</v>
      </c>
      <c r="C1506" t="s">
        <v>138</v>
      </c>
      <c r="D1506" t="s">
        <v>6</v>
      </c>
      <c r="E1506" t="s">
        <v>64</v>
      </c>
      <c r="F1506">
        <v>230.97151933251268</v>
      </c>
      <c r="G1506">
        <v>68.283724592221802</v>
      </c>
      <c r="H1506">
        <v>72.470320185850596</v>
      </c>
      <c r="I1506">
        <v>67.061195431567597</v>
      </c>
      <c r="J1506">
        <v>78.192545969212006</v>
      </c>
      <c r="N1506" s="292"/>
      <c r="O1506" s="292"/>
      <c r="P1506" s="292"/>
      <c r="Q1506" s="292"/>
      <c r="R1506" s="292"/>
    </row>
    <row r="1507" spans="1:18" x14ac:dyDescent="0.25">
      <c r="A1507" t="s">
        <v>1800</v>
      </c>
      <c r="B1507" t="s">
        <v>87</v>
      </c>
      <c r="C1507" t="s">
        <v>138</v>
      </c>
      <c r="D1507" t="s">
        <v>37</v>
      </c>
      <c r="E1507" t="s">
        <v>64</v>
      </c>
      <c r="F1507">
        <v>24.177681201349401</v>
      </c>
      <c r="G1507">
        <v>70.345986872191801</v>
      </c>
      <c r="H1507">
        <v>69.901996108265706</v>
      </c>
      <c r="I1507">
        <v>54.401702992539803</v>
      </c>
      <c r="J1507">
        <v>88.364942654154305</v>
      </c>
      <c r="N1507" s="292"/>
      <c r="O1507" s="292"/>
      <c r="P1507" s="292"/>
      <c r="Q1507" s="292"/>
      <c r="R1507" s="292"/>
    </row>
    <row r="1508" spans="1:18" x14ac:dyDescent="0.25">
      <c r="A1508" t="s">
        <v>1801</v>
      </c>
      <c r="B1508" t="s">
        <v>87</v>
      </c>
      <c r="C1508" t="s">
        <v>138</v>
      </c>
      <c r="D1508" t="s">
        <v>38</v>
      </c>
      <c r="E1508" t="s">
        <v>64</v>
      </c>
      <c r="F1508">
        <v>44.039005209632997</v>
      </c>
      <c r="G1508">
        <v>73.692703425850695</v>
      </c>
      <c r="H1508">
        <v>78.689555356646494</v>
      </c>
      <c r="I1508">
        <v>65.542552862605604</v>
      </c>
      <c r="J1508">
        <v>93.651725190559503</v>
      </c>
      <c r="N1508" s="292"/>
      <c r="O1508" s="292"/>
      <c r="P1508" s="292"/>
      <c r="Q1508" s="292"/>
      <c r="R1508" s="292"/>
    </row>
    <row r="1509" spans="1:18" x14ac:dyDescent="0.25">
      <c r="A1509" t="s">
        <v>1802</v>
      </c>
      <c r="B1509" t="s">
        <v>87</v>
      </c>
      <c r="C1509" t="s">
        <v>138</v>
      </c>
      <c r="D1509" t="s">
        <v>39</v>
      </c>
      <c r="E1509" t="s">
        <v>64</v>
      </c>
      <c r="F1509">
        <v>42.66388881760367</v>
      </c>
      <c r="G1509">
        <v>76.623363537362707</v>
      </c>
      <c r="H1509">
        <v>72.037391685529201</v>
      </c>
      <c r="I1509">
        <v>59.904464701141599</v>
      </c>
      <c r="J1509">
        <v>85.874232603940399</v>
      </c>
      <c r="N1509" s="292"/>
      <c r="O1509" s="292"/>
      <c r="P1509" s="292"/>
      <c r="Q1509" s="292"/>
      <c r="R1509" s="292"/>
    </row>
    <row r="1510" spans="1:18" x14ac:dyDescent="0.25">
      <c r="A1510" t="s">
        <v>1803</v>
      </c>
      <c r="B1510" t="s">
        <v>87</v>
      </c>
      <c r="C1510" t="s">
        <v>138</v>
      </c>
      <c r="D1510" t="s">
        <v>40</v>
      </c>
      <c r="E1510" t="s">
        <v>64</v>
      </c>
      <c r="F1510">
        <v>34.637796579318668</v>
      </c>
      <c r="G1510">
        <v>75.0472250823004</v>
      </c>
      <c r="H1510">
        <v>77.749691370339605</v>
      </c>
      <c r="I1510">
        <v>63.262103156712897</v>
      </c>
      <c r="J1510">
        <v>94.513693956975999</v>
      </c>
      <c r="N1510" s="292"/>
      <c r="O1510" s="292"/>
      <c r="P1510" s="292"/>
      <c r="Q1510" s="292"/>
      <c r="R1510" s="292"/>
    </row>
    <row r="1511" spans="1:18" x14ac:dyDescent="0.25">
      <c r="A1511" t="s">
        <v>1804</v>
      </c>
      <c r="B1511" t="s">
        <v>87</v>
      </c>
      <c r="C1511" t="s">
        <v>138</v>
      </c>
      <c r="D1511" t="s">
        <v>41</v>
      </c>
      <c r="E1511" t="s">
        <v>64</v>
      </c>
      <c r="F1511">
        <v>42.374458485864004</v>
      </c>
      <c r="G1511">
        <v>56.346016815414202</v>
      </c>
      <c r="H1511">
        <v>63.737678716416198</v>
      </c>
      <c r="I1511">
        <v>52.725059724132898</v>
      </c>
      <c r="J1511">
        <v>76.302541563733996</v>
      </c>
      <c r="N1511" s="292"/>
      <c r="O1511" s="292"/>
      <c r="P1511" s="292"/>
      <c r="Q1511" s="292"/>
      <c r="R1511" s="292"/>
    </row>
    <row r="1512" spans="1:18" x14ac:dyDescent="0.25">
      <c r="A1512" t="s">
        <v>1805</v>
      </c>
      <c r="B1512" t="s">
        <v>87</v>
      </c>
      <c r="C1512" t="s">
        <v>138</v>
      </c>
      <c r="D1512" t="s">
        <v>42</v>
      </c>
      <c r="E1512" t="s">
        <v>64</v>
      </c>
      <c r="F1512">
        <v>43.078689038743669</v>
      </c>
      <c r="G1512">
        <v>64.216041140575499</v>
      </c>
      <c r="H1512">
        <v>75.589647092917303</v>
      </c>
      <c r="I1512">
        <v>62.671041802417498</v>
      </c>
      <c r="J1512">
        <v>90.313106962709597</v>
      </c>
      <c r="N1512" s="292"/>
      <c r="O1512" s="292"/>
      <c r="P1512" s="292"/>
      <c r="Q1512" s="292"/>
      <c r="R1512" s="292"/>
    </row>
    <row r="1513" spans="1:18" x14ac:dyDescent="0.25">
      <c r="A1513" t="s">
        <v>1806</v>
      </c>
      <c r="B1513" t="s">
        <v>87</v>
      </c>
      <c r="C1513" t="s">
        <v>138</v>
      </c>
      <c r="D1513" t="s">
        <v>102</v>
      </c>
      <c r="E1513" t="s">
        <v>64</v>
      </c>
      <c r="F1513">
        <v>41.852088486267</v>
      </c>
      <c r="G1513">
        <v>63.723146999401798</v>
      </c>
      <c r="H1513">
        <v>62.548504543901799</v>
      </c>
      <c r="I1513">
        <v>51.802831674964402</v>
      </c>
      <c r="J1513">
        <v>74.818919149185902</v>
      </c>
      <c r="N1513" s="292"/>
      <c r="O1513" s="292"/>
      <c r="P1513" s="292"/>
      <c r="Q1513" s="292"/>
      <c r="R1513" s="292"/>
    </row>
    <row r="1514" spans="1:18" x14ac:dyDescent="0.25">
      <c r="A1514" t="s">
        <v>1807</v>
      </c>
      <c r="B1514" t="s">
        <v>87</v>
      </c>
      <c r="C1514" t="s">
        <v>138</v>
      </c>
      <c r="D1514" t="s">
        <v>103</v>
      </c>
      <c r="E1514" t="s">
        <v>64</v>
      </c>
      <c r="F1514">
        <v>111.31305897824301</v>
      </c>
      <c r="G1514">
        <v>59.438713920399799</v>
      </c>
      <c r="H1514">
        <v>61.688104227221601</v>
      </c>
      <c r="I1514">
        <v>55.090055988979103</v>
      </c>
      <c r="J1514">
        <v>68.843975910636701</v>
      </c>
      <c r="N1514" s="292"/>
      <c r="O1514" s="292"/>
      <c r="P1514" s="292"/>
      <c r="Q1514" s="292"/>
      <c r="R1514" s="292"/>
    </row>
    <row r="1515" spans="1:18" x14ac:dyDescent="0.25">
      <c r="A1515" t="s">
        <v>1808</v>
      </c>
      <c r="B1515" t="s">
        <v>87</v>
      </c>
      <c r="C1515" t="s">
        <v>138</v>
      </c>
      <c r="D1515" t="s">
        <v>43</v>
      </c>
      <c r="E1515" t="s">
        <v>64</v>
      </c>
      <c r="F1515">
        <v>20.832550939164367</v>
      </c>
      <c r="G1515">
        <v>55.383626051214598</v>
      </c>
      <c r="H1515">
        <v>58.489621702759202</v>
      </c>
      <c r="I1515">
        <v>44.4725893715758</v>
      </c>
      <c r="J1515">
        <v>75.414946900317105</v>
      </c>
      <c r="N1515" s="292"/>
      <c r="O1515" s="292"/>
      <c r="P1515" s="292"/>
      <c r="Q1515" s="292"/>
      <c r="R1515" s="292"/>
    </row>
    <row r="1516" spans="1:18" x14ac:dyDescent="0.25">
      <c r="A1516" t="s">
        <v>1809</v>
      </c>
      <c r="B1516" t="s">
        <v>87</v>
      </c>
      <c r="C1516" t="s">
        <v>138</v>
      </c>
      <c r="D1516" t="s">
        <v>44</v>
      </c>
      <c r="E1516" t="s">
        <v>64</v>
      </c>
      <c r="F1516">
        <v>32.133102676689731</v>
      </c>
      <c r="G1516">
        <v>53.661599967752302</v>
      </c>
      <c r="H1516">
        <v>54.972458837715998</v>
      </c>
      <c r="I1516">
        <v>44.291681636949697</v>
      </c>
      <c r="J1516">
        <v>67.401141575885305</v>
      </c>
      <c r="N1516" s="292"/>
      <c r="O1516" s="292"/>
      <c r="P1516" s="292"/>
      <c r="Q1516" s="292"/>
      <c r="R1516" s="292"/>
    </row>
    <row r="1517" spans="1:18" x14ac:dyDescent="0.25">
      <c r="A1517" t="s">
        <v>1810</v>
      </c>
      <c r="B1517" t="s">
        <v>87</v>
      </c>
      <c r="C1517" t="s">
        <v>138</v>
      </c>
      <c r="D1517" t="s">
        <v>45</v>
      </c>
      <c r="E1517" t="s">
        <v>64</v>
      </c>
      <c r="F1517">
        <v>58.347405362388997</v>
      </c>
      <c r="G1517">
        <v>64.991002248951006</v>
      </c>
      <c r="H1517">
        <v>67.264580854773001</v>
      </c>
      <c r="I1517">
        <v>57.425619947844297</v>
      </c>
      <c r="J1517">
        <v>78.272551083420396</v>
      </c>
      <c r="N1517" s="292"/>
      <c r="O1517" s="292"/>
      <c r="P1517" s="292"/>
      <c r="Q1517" s="292"/>
      <c r="R1517" s="292"/>
    </row>
    <row r="1518" spans="1:18" x14ac:dyDescent="0.25">
      <c r="A1518" t="s">
        <v>1811</v>
      </c>
      <c r="B1518" t="s">
        <v>87</v>
      </c>
      <c r="C1518" t="s">
        <v>138</v>
      </c>
      <c r="D1518" t="s">
        <v>18</v>
      </c>
      <c r="E1518" t="s">
        <v>64</v>
      </c>
      <c r="F1518">
        <v>181.00319966247699</v>
      </c>
      <c r="G1518">
        <v>71.004665432379596</v>
      </c>
      <c r="H1518">
        <v>80.087196760298198</v>
      </c>
      <c r="I1518">
        <v>73.305726852062406</v>
      </c>
      <c r="J1518">
        <v>87.313898978969604</v>
      </c>
      <c r="N1518" s="292"/>
      <c r="O1518" s="292"/>
      <c r="P1518" s="292"/>
      <c r="Q1518" s="292"/>
      <c r="R1518" s="292"/>
    </row>
    <row r="1519" spans="1:18" x14ac:dyDescent="0.25">
      <c r="A1519" t="s">
        <v>1812</v>
      </c>
      <c r="B1519" t="s">
        <v>87</v>
      </c>
      <c r="C1519" t="s">
        <v>138</v>
      </c>
      <c r="D1519" t="s">
        <v>46</v>
      </c>
      <c r="E1519" t="s">
        <v>64</v>
      </c>
      <c r="F1519">
        <v>82.112621263247334</v>
      </c>
      <c r="G1519">
        <v>69.681253387986104</v>
      </c>
      <c r="H1519">
        <v>79.957829164383398</v>
      </c>
      <c r="I1519">
        <v>70.054857183693997</v>
      </c>
      <c r="J1519">
        <v>90.842899977687296</v>
      </c>
      <c r="N1519" s="292"/>
      <c r="O1519" s="292"/>
      <c r="P1519" s="292"/>
      <c r="Q1519" s="292"/>
      <c r="R1519" s="292"/>
    </row>
    <row r="1520" spans="1:18" x14ac:dyDescent="0.25">
      <c r="A1520" t="s">
        <v>1813</v>
      </c>
      <c r="B1520" t="s">
        <v>87</v>
      </c>
      <c r="C1520" t="s">
        <v>138</v>
      </c>
      <c r="D1520" t="s">
        <v>47</v>
      </c>
      <c r="E1520" t="s">
        <v>64</v>
      </c>
      <c r="F1520">
        <v>45.476101997885337</v>
      </c>
      <c r="G1520">
        <v>66.486501261546593</v>
      </c>
      <c r="H1520">
        <v>74.029843303386599</v>
      </c>
      <c r="I1520">
        <v>61.782578007573498</v>
      </c>
      <c r="J1520">
        <v>87.939198791615595</v>
      </c>
      <c r="N1520" s="292"/>
      <c r="O1520" s="292"/>
      <c r="P1520" s="292"/>
      <c r="Q1520" s="292"/>
      <c r="R1520" s="292"/>
    </row>
    <row r="1521" spans="1:18" x14ac:dyDescent="0.25">
      <c r="A1521" t="s">
        <v>1814</v>
      </c>
      <c r="B1521" t="s">
        <v>87</v>
      </c>
      <c r="C1521" t="s">
        <v>138</v>
      </c>
      <c r="D1521" t="s">
        <v>48</v>
      </c>
      <c r="E1521" t="s">
        <v>64</v>
      </c>
      <c r="F1521">
        <v>53.414476401344331</v>
      </c>
      <c r="G1521">
        <v>77.775235739748496</v>
      </c>
      <c r="H1521">
        <v>87.692838369886402</v>
      </c>
      <c r="I1521">
        <v>74.162405699889106</v>
      </c>
      <c r="J1521">
        <v>102.908253386063</v>
      </c>
      <c r="N1521" s="292"/>
      <c r="O1521" s="292"/>
      <c r="P1521" s="292"/>
      <c r="Q1521" s="292"/>
      <c r="R1521" s="292"/>
    </row>
    <row r="1522" spans="1:18" x14ac:dyDescent="0.25">
      <c r="A1522" t="s">
        <v>1815</v>
      </c>
      <c r="B1522" t="s">
        <v>87</v>
      </c>
      <c r="C1522" t="s">
        <v>138</v>
      </c>
      <c r="D1522" t="s">
        <v>104</v>
      </c>
      <c r="E1522" t="s">
        <v>64</v>
      </c>
      <c r="F1522">
        <v>135.20389050799167</v>
      </c>
      <c r="G1522">
        <v>58.485009541602999</v>
      </c>
      <c r="H1522">
        <v>75.800389466486806</v>
      </c>
      <c r="I1522">
        <v>68.344320014197194</v>
      </c>
      <c r="J1522">
        <v>83.826025918961193</v>
      </c>
      <c r="N1522" s="292"/>
      <c r="O1522" s="292"/>
      <c r="P1522" s="292"/>
      <c r="Q1522" s="292"/>
      <c r="R1522" s="292"/>
    </row>
    <row r="1523" spans="1:18" x14ac:dyDescent="0.25">
      <c r="A1523" t="s">
        <v>1816</v>
      </c>
      <c r="B1523" t="s">
        <v>87</v>
      </c>
      <c r="C1523" t="s">
        <v>138</v>
      </c>
      <c r="D1523" t="s">
        <v>49</v>
      </c>
      <c r="E1523" t="s">
        <v>64</v>
      </c>
      <c r="F1523">
        <v>39.345177092579334</v>
      </c>
      <c r="G1523">
        <v>63.777823495451898</v>
      </c>
      <c r="H1523">
        <v>71.412610565661396</v>
      </c>
      <c r="I1523">
        <v>58.699712381926901</v>
      </c>
      <c r="J1523">
        <v>85.990316486074605</v>
      </c>
      <c r="N1523" s="292"/>
      <c r="O1523" s="292"/>
      <c r="P1523" s="292"/>
      <c r="Q1523" s="292"/>
      <c r="R1523" s="292"/>
    </row>
    <row r="1524" spans="1:18" x14ac:dyDescent="0.25">
      <c r="A1524" t="s">
        <v>1817</v>
      </c>
      <c r="B1524" t="s">
        <v>87</v>
      </c>
      <c r="C1524" t="s">
        <v>138</v>
      </c>
      <c r="D1524" t="s">
        <v>50</v>
      </c>
      <c r="E1524" t="s">
        <v>64</v>
      </c>
      <c r="F1524">
        <v>95.85871341541268</v>
      </c>
      <c r="G1524">
        <v>56.558484721695301</v>
      </c>
      <c r="H1524">
        <v>78.265804205274605</v>
      </c>
      <c r="I1524">
        <v>69.134312966102001</v>
      </c>
      <c r="J1524">
        <v>88.232148334828594</v>
      </c>
      <c r="N1524" s="292"/>
      <c r="O1524" s="292"/>
      <c r="P1524" s="292"/>
      <c r="Q1524" s="292"/>
      <c r="R1524" s="292"/>
    </row>
    <row r="1525" spans="1:18" x14ac:dyDescent="0.25">
      <c r="A1525" t="s">
        <v>1818</v>
      </c>
      <c r="B1525" t="s">
        <v>87</v>
      </c>
      <c r="C1525" t="s">
        <v>138</v>
      </c>
      <c r="D1525" t="s">
        <v>105</v>
      </c>
      <c r="E1525" t="s">
        <v>64</v>
      </c>
      <c r="F1525">
        <v>112.95306603555467</v>
      </c>
      <c r="G1525">
        <v>78.672368280854997</v>
      </c>
      <c r="H1525">
        <v>90.762062392306404</v>
      </c>
      <c r="I1525">
        <v>80.893359319250393</v>
      </c>
      <c r="J1525">
        <v>101.458749242593</v>
      </c>
      <c r="N1525" s="292"/>
      <c r="O1525" s="292"/>
      <c r="P1525" s="292"/>
      <c r="Q1525" s="292"/>
      <c r="R1525" s="292"/>
    </row>
    <row r="1526" spans="1:18" x14ac:dyDescent="0.25">
      <c r="A1526" t="s">
        <v>1819</v>
      </c>
      <c r="B1526" t="s">
        <v>87</v>
      </c>
      <c r="C1526" t="s">
        <v>138</v>
      </c>
      <c r="D1526" t="s">
        <v>51</v>
      </c>
      <c r="E1526" t="s">
        <v>64</v>
      </c>
      <c r="F1526">
        <v>91.996339548420337</v>
      </c>
      <c r="G1526">
        <v>80.101296951171193</v>
      </c>
      <c r="H1526">
        <v>92.671631887122004</v>
      </c>
      <c r="I1526">
        <v>81.516232986484397</v>
      </c>
      <c r="J1526">
        <v>104.86916922903001</v>
      </c>
      <c r="N1526" s="292"/>
      <c r="O1526" s="292"/>
      <c r="P1526" s="292"/>
      <c r="Q1526" s="292"/>
      <c r="R1526" s="292"/>
    </row>
    <row r="1527" spans="1:18" x14ac:dyDescent="0.25">
      <c r="A1527" t="s">
        <v>1820</v>
      </c>
      <c r="B1527" t="s">
        <v>87</v>
      </c>
      <c r="C1527" t="s">
        <v>138</v>
      </c>
      <c r="D1527" t="s">
        <v>52</v>
      </c>
      <c r="E1527" t="s">
        <v>64</v>
      </c>
      <c r="F1527">
        <v>20.956726487134699</v>
      </c>
      <c r="G1527">
        <v>72.958941954932101</v>
      </c>
      <c r="H1527">
        <v>83.432666438077504</v>
      </c>
      <c r="I1527">
        <v>63.257105640389298</v>
      </c>
      <c r="J1527">
        <v>107.780574172398</v>
      </c>
      <c r="N1527" s="292"/>
      <c r="O1527" s="292"/>
      <c r="P1527" s="292"/>
      <c r="Q1527" s="292"/>
      <c r="R1527" s="292"/>
    </row>
    <row r="1528" spans="1:18" x14ac:dyDescent="0.25">
      <c r="A1528" t="s">
        <v>1821</v>
      </c>
      <c r="B1528" t="s">
        <v>87</v>
      </c>
      <c r="C1528" t="s">
        <v>138</v>
      </c>
      <c r="D1528" t="s">
        <v>106</v>
      </c>
      <c r="E1528" t="s">
        <v>64</v>
      </c>
      <c r="F1528">
        <v>172.35920158889999</v>
      </c>
      <c r="G1528">
        <v>61.0275166551436</v>
      </c>
      <c r="H1528">
        <v>69.733694566870994</v>
      </c>
      <c r="I1528">
        <v>63.634213658714003</v>
      </c>
      <c r="J1528">
        <v>76.2439123217478</v>
      </c>
      <c r="N1528" s="292"/>
      <c r="O1528" s="292"/>
      <c r="P1528" s="292"/>
      <c r="Q1528" s="292"/>
      <c r="R1528" s="292"/>
    </row>
    <row r="1529" spans="1:18" x14ac:dyDescent="0.25">
      <c r="A1529" t="s">
        <v>1822</v>
      </c>
      <c r="B1529" t="s">
        <v>87</v>
      </c>
      <c r="C1529" t="s">
        <v>138</v>
      </c>
      <c r="D1529" t="s">
        <v>53</v>
      </c>
      <c r="E1529" t="s">
        <v>64</v>
      </c>
      <c r="F1529">
        <v>50.174181203278003</v>
      </c>
      <c r="G1529">
        <v>57.295648318247601</v>
      </c>
      <c r="H1529">
        <v>68.855826216738805</v>
      </c>
      <c r="I1529">
        <v>57.492332567629397</v>
      </c>
      <c r="J1529">
        <v>81.682483487382598</v>
      </c>
      <c r="N1529" s="292"/>
      <c r="O1529" s="292"/>
      <c r="P1529" s="292"/>
      <c r="Q1529" s="292"/>
      <c r="R1529" s="292"/>
    </row>
    <row r="1530" spans="1:18" x14ac:dyDescent="0.25">
      <c r="A1530" t="s">
        <v>1823</v>
      </c>
      <c r="B1530" t="s">
        <v>87</v>
      </c>
      <c r="C1530" t="s">
        <v>138</v>
      </c>
      <c r="D1530" t="s">
        <v>54</v>
      </c>
      <c r="E1530" t="s">
        <v>64</v>
      </c>
      <c r="F1530">
        <v>29.248104438372433</v>
      </c>
      <c r="G1530">
        <v>85.345258109654907</v>
      </c>
      <c r="H1530">
        <v>93.538548986423294</v>
      </c>
      <c r="I1530">
        <v>74.393833217385506</v>
      </c>
      <c r="J1530">
        <v>115.98067032914</v>
      </c>
      <c r="N1530" s="292"/>
      <c r="O1530" s="292"/>
      <c r="P1530" s="292"/>
      <c r="Q1530" s="292"/>
      <c r="R1530" s="292"/>
    </row>
    <row r="1531" spans="1:18" x14ac:dyDescent="0.25">
      <c r="A1531" t="s">
        <v>1824</v>
      </c>
      <c r="B1531" t="s">
        <v>87</v>
      </c>
      <c r="C1531" t="s">
        <v>138</v>
      </c>
      <c r="D1531" t="s">
        <v>55</v>
      </c>
      <c r="E1531" t="s">
        <v>64</v>
      </c>
      <c r="F1531">
        <v>26.536929994359799</v>
      </c>
      <c r="G1531">
        <v>59.736467309281501</v>
      </c>
      <c r="H1531">
        <v>66.405647526896104</v>
      </c>
      <c r="I1531">
        <v>52.308721446186901</v>
      </c>
      <c r="J1531">
        <v>83.062956079588005</v>
      </c>
      <c r="N1531" s="292"/>
      <c r="O1531" s="292"/>
      <c r="P1531" s="292"/>
      <c r="Q1531" s="292"/>
      <c r="R1531" s="292"/>
    </row>
    <row r="1532" spans="1:18" x14ac:dyDescent="0.25">
      <c r="A1532" t="s">
        <v>1825</v>
      </c>
      <c r="B1532" t="s">
        <v>87</v>
      </c>
      <c r="C1532" t="s">
        <v>138</v>
      </c>
      <c r="D1532" t="s">
        <v>56</v>
      </c>
      <c r="E1532" t="s">
        <v>64</v>
      </c>
      <c r="F1532">
        <v>22.250593998370601</v>
      </c>
      <c r="G1532">
        <v>49.567664177913002</v>
      </c>
      <c r="H1532">
        <v>51.572648568055897</v>
      </c>
      <c r="I1532">
        <v>39.653838163990201</v>
      </c>
      <c r="J1532">
        <v>65.876099065468495</v>
      </c>
      <c r="N1532" s="292"/>
      <c r="O1532" s="292"/>
      <c r="P1532" s="292"/>
      <c r="Q1532" s="292"/>
      <c r="R1532" s="292"/>
    </row>
    <row r="1533" spans="1:18" x14ac:dyDescent="0.25">
      <c r="A1533" t="s">
        <v>1826</v>
      </c>
      <c r="B1533" t="s">
        <v>87</v>
      </c>
      <c r="C1533" t="s">
        <v>138</v>
      </c>
      <c r="D1533" t="s">
        <v>57</v>
      </c>
      <c r="E1533" t="s">
        <v>64</v>
      </c>
      <c r="F1533">
        <v>44.149391954518997</v>
      </c>
      <c r="G1533">
        <v>61.942324734505597</v>
      </c>
      <c r="H1533">
        <v>75.1177064936481</v>
      </c>
      <c r="I1533">
        <v>62.433690123523199</v>
      </c>
      <c r="J1533">
        <v>89.550617737278898</v>
      </c>
      <c r="N1533" s="292"/>
      <c r="O1533" s="292"/>
      <c r="P1533" s="292"/>
      <c r="Q1533" s="292"/>
      <c r="R1533" s="292"/>
    </row>
    <row r="1534" spans="1:18" x14ac:dyDescent="0.25">
      <c r="A1534" t="s">
        <v>1827</v>
      </c>
      <c r="B1534" t="s">
        <v>87</v>
      </c>
      <c r="C1534" t="s">
        <v>297</v>
      </c>
      <c r="D1534" t="s">
        <v>5</v>
      </c>
      <c r="E1534" t="s">
        <v>101</v>
      </c>
      <c r="F1534">
        <v>1417.9232972862567</v>
      </c>
      <c r="G1534">
        <v>48.239518330123502</v>
      </c>
      <c r="H1534">
        <v>52.137281271176199</v>
      </c>
      <c r="I1534">
        <v>50.572553175238497</v>
      </c>
      <c r="J1534">
        <v>53.737887308463897</v>
      </c>
      <c r="N1534" s="292"/>
      <c r="O1534" s="292"/>
      <c r="P1534" s="292"/>
      <c r="Q1534" s="292"/>
      <c r="R1534" s="292"/>
    </row>
    <row r="1535" spans="1:18" x14ac:dyDescent="0.25">
      <c r="A1535" t="s">
        <v>1828</v>
      </c>
      <c r="B1535" t="s">
        <v>87</v>
      </c>
      <c r="C1535" t="s">
        <v>297</v>
      </c>
      <c r="D1535" t="s">
        <v>122</v>
      </c>
      <c r="E1535" t="s">
        <v>101</v>
      </c>
      <c r="F1535">
        <v>206.98414276164101</v>
      </c>
      <c r="G1535">
        <v>35.463622631575198</v>
      </c>
      <c r="H1535">
        <v>38.360662576285598</v>
      </c>
      <c r="I1535">
        <v>35.376223285271102</v>
      </c>
      <c r="J1535">
        <v>41.5279118619667</v>
      </c>
      <c r="N1535" s="292"/>
      <c r="O1535" s="292"/>
      <c r="P1535" s="292"/>
      <c r="Q1535" s="292"/>
      <c r="R1535" s="292"/>
    </row>
    <row r="1536" spans="1:18" x14ac:dyDescent="0.25">
      <c r="A1536" t="s">
        <v>1829</v>
      </c>
      <c r="B1536" t="s">
        <v>87</v>
      </c>
      <c r="C1536" t="s">
        <v>297</v>
      </c>
      <c r="D1536" t="s">
        <v>123</v>
      </c>
      <c r="E1536" t="s">
        <v>101</v>
      </c>
      <c r="F1536">
        <v>254.79840759790264</v>
      </c>
      <c r="G1536">
        <v>42.940608721970101</v>
      </c>
      <c r="H1536">
        <v>44.7349445088457</v>
      </c>
      <c r="I1536">
        <v>41.600944946628601</v>
      </c>
      <c r="J1536">
        <v>48.041402265490802</v>
      </c>
      <c r="N1536" s="292"/>
      <c r="O1536" s="292"/>
      <c r="P1536" s="292"/>
      <c r="Q1536" s="292"/>
      <c r="R1536" s="292"/>
    </row>
    <row r="1537" spans="1:18" x14ac:dyDescent="0.25">
      <c r="A1537" t="s">
        <v>1830</v>
      </c>
      <c r="B1537" t="s">
        <v>87</v>
      </c>
      <c r="C1537" t="s">
        <v>297</v>
      </c>
      <c r="D1537" t="s">
        <v>124</v>
      </c>
      <c r="E1537" t="s">
        <v>101</v>
      </c>
      <c r="F1537">
        <v>289.53757930415935</v>
      </c>
      <c r="G1537">
        <v>48.065602992157601</v>
      </c>
      <c r="H1537">
        <v>50.130611430009601</v>
      </c>
      <c r="I1537">
        <v>46.833874744994397</v>
      </c>
      <c r="J1537">
        <v>53.597216006112603</v>
      </c>
      <c r="N1537" s="292"/>
      <c r="O1537" s="292"/>
      <c r="P1537" s="292"/>
      <c r="Q1537" s="292"/>
      <c r="R1537" s="292"/>
    </row>
    <row r="1538" spans="1:18" x14ac:dyDescent="0.25">
      <c r="A1538" t="s">
        <v>1831</v>
      </c>
      <c r="B1538" t="s">
        <v>87</v>
      </c>
      <c r="C1538" t="s">
        <v>297</v>
      </c>
      <c r="D1538" t="s">
        <v>125</v>
      </c>
      <c r="E1538" t="s">
        <v>101</v>
      </c>
      <c r="F1538">
        <v>320.17547063900264</v>
      </c>
      <c r="G1538">
        <v>54.216426923402999</v>
      </c>
      <c r="H1538">
        <v>59.0970352664419</v>
      </c>
      <c r="I1538">
        <v>55.398174704015702</v>
      </c>
      <c r="J1538">
        <v>62.976886520997901</v>
      </c>
      <c r="N1538" s="292"/>
      <c r="O1538" s="292"/>
      <c r="P1538" s="292"/>
      <c r="Q1538" s="292"/>
      <c r="R1538" s="292"/>
    </row>
    <row r="1539" spans="1:18" x14ac:dyDescent="0.25">
      <c r="A1539" t="s">
        <v>1832</v>
      </c>
      <c r="B1539" t="s">
        <v>87</v>
      </c>
      <c r="C1539" t="s">
        <v>297</v>
      </c>
      <c r="D1539" t="s">
        <v>126</v>
      </c>
      <c r="E1539" t="s">
        <v>101</v>
      </c>
      <c r="F1539">
        <v>346.41531184826664</v>
      </c>
      <c r="G1539">
        <v>60.840473257590403</v>
      </c>
      <c r="H1539">
        <v>71.111929390159403</v>
      </c>
      <c r="I1539">
        <v>66.813752643537597</v>
      </c>
      <c r="J1539">
        <v>75.612092010142206</v>
      </c>
      <c r="N1539" s="292"/>
      <c r="O1539" s="292"/>
      <c r="P1539" s="292"/>
      <c r="Q1539" s="292"/>
      <c r="R1539" s="292"/>
    </row>
    <row r="1540" spans="1:18" x14ac:dyDescent="0.25">
      <c r="A1540" t="s">
        <v>1833</v>
      </c>
      <c r="B1540" t="s">
        <v>87</v>
      </c>
      <c r="C1540" t="s">
        <v>297</v>
      </c>
      <c r="D1540" t="s">
        <v>6</v>
      </c>
      <c r="E1540" t="s">
        <v>101</v>
      </c>
      <c r="F1540">
        <v>354.21649795719003</v>
      </c>
      <c r="G1540">
        <v>52.902849873701697</v>
      </c>
      <c r="H1540">
        <v>54.629527431232098</v>
      </c>
      <c r="I1540">
        <v>51.383504194323898</v>
      </c>
      <c r="J1540">
        <v>58.0263603709965</v>
      </c>
      <c r="N1540" s="292"/>
      <c r="O1540" s="292"/>
      <c r="P1540" s="292"/>
      <c r="Q1540" s="292"/>
      <c r="R1540" s="292"/>
    </row>
    <row r="1541" spans="1:18" x14ac:dyDescent="0.25">
      <c r="A1541" t="s">
        <v>1834</v>
      </c>
      <c r="B1541" t="s">
        <v>87</v>
      </c>
      <c r="C1541" t="s">
        <v>297</v>
      </c>
      <c r="D1541" t="s">
        <v>37</v>
      </c>
      <c r="E1541" t="s">
        <v>101</v>
      </c>
      <c r="F1541">
        <v>35.969100417984002</v>
      </c>
      <c r="G1541">
        <v>52.696316514929698</v>
      </c>
      <c r="H1541">
        <v>52.8852784886748</v>
      </c>
      <c r="I1541">
        <v>43.326384154924</v>
      </c>
      <c r="J1541">
        <v>63.915836854032896</v>
      </c>
      <c r="N1541" s="292"/>
      <c r="O1541" s="292"/>
      <c r="P1541" s="292"/>
      <c r="Q1541" s="292"/>
      <c r="R1541" s="292"/>
    </row>
    <row r="1542" spans="1:18" x14ac:dyDescent="0.25">
      <c r="A1542" t="s">
        <v>1835</v>
      </c>
      <c r="B1542" t="s">
        <v>87</v>
      </c>
      <c r="C1542" t="s">
        <v>297</v>
      </c>
      <c r="D1542" t="s">
        <v>38</v>
      </c>
      <c r="E1542" t="s">
        <v>101</v>
      </c>
      <c r="F1542">
        <v>59.094238237950002</v>
      </c>
      <c r="G1542">
        <v>50.067558174643501</v>
      </c>
      <c r="H1542">
        <v>51.543265896660202</v>
      </c>
      <c r="I1542">
        <v>44.2028805552089</v>
      </c>
      <c r="J1542">
        <v>59.749920049816403</v>
      </c>
      <c r="N1542" s="292"/>
      <c r="O1542" s="292"/>
      <c r="P1542" s="292"/>
      <c r="Q1542" s="292"/>
      <c r="R1542" s="292"/>
    </row>
    <row r="1543" spans="1:18" x14ac:dyDescent="0.25">
      <c r="A1543" t="s">
        <v>1836</v>
      </c>
      <c r="B1543" t="s">
        <v>87</v>
      </c>
      <c r="C1543" t="s">
        <v>297</v>
      </c>
      <c r="D1543" t="s">
        <v>39</v>
      </c>
      <c r="E1543" t="s">
        <v>101</v>
      </c>
      <c r="F1543">
        <v>66.106733358615671</v>
      </c>
      <c r="G1543">
        <v>59.351716647866503</v>
      </c>
      <c r="H1543">
        <v>55.3568689198055</v>
      </c>
      <c r="I1543">
        <v>47.819370754360797</v>
      </c>
      <c r="J1543">
        <v>63.732536143442097</v>
      </c>
      <c r="N1543" s="292"/>
      <c r="O1543" s="292"/>
      <c r="P1543" s="292"/>
      <c r="Q1543" s="292"/>
      <c r="R1543" s="292"/>
    </row>
    <row r="1544" spans="1:18" x14ac:dyDescent="0.25">
      <c r="A1544" t="s">
        <v>1837</v>
      </c>
      <c r="B1544" t="s">
        <v>87</v>
      </c>
      <c r="C1544" t="s">
        <v>297</v>
      </c>
      <c r="D1544" t="s">
        <v>40</v>
      </c>
      <c r="E1544" t="s">
        <v>101</v>
      </c>
      <c r="F1544">
        <v>53.209647252254335</v>
      </c>
      <c r="G1544">
        <v>56.734767471126901</v>
      </c>
      <c r="H1544">
        <v>55.632656292929099</v>
      </c>
      <c r="I1544">
        <v>47.290196496204601</v>
      </c>
      <c r="J1544">
        <v>65.016155117564793</v>
      </c>
      <c r="N1544" s="292"/>
      <c r="O1544" s="292"/>
      <c r="P1544" s="292"/>
      <c r="Q1544" s="292"/>
      <c r="R1544" s="292"/>
    </row>
    <row r="1545" spans="1:18" x14ac:dyDescent="0.25">
      <c r="A1545" t="s">
        <v>1838</v>
      </c>
      <c r="B1545" t="s">
        <v>87</v>
      </c>
      <c r="C1545" t="s">
        <v>297</v>
      </c>
      <c r="D1545" t="s">
        <v>41</v>
      </c>
      <c r="E1545" t="s">
        <v>101</v>
      </c>
      <c r="F1545">
        <v>72.06318144189467</v>
      </c>
      <c r="G1545">
        <v>48.277716216399099</v>
      </c>
      <c r="H1545">
        <v>54.615649775841803</v>
      </c>
      <c r="I1545">
        <v>47.469257250946299</v>
      </c>
      <c r="J1545">
        <v>62.521275500808102</v>
      </c>
      <c r="N1545" s="292"/>
      <c r="O1545" s="292"/>
      <c r="P1545" s="292"/>
      <c r="Q1545" s="292"/>
      <c r="R1545" s="292"/>
    </row>
    <row r="1546" spans="1:18" x14ac:dyDescent="0.25">
      <c r="A1546" t="s">
        <v>1839</v>
      </c>
      <c r="B1546" t="s">
        <v>87</v>
      </c>
      <c r="C1546" t="s">
        <v>297</v>
      </c>
      <c r="D1546" t="s">
        <v>42</v>
      </c>
      <c r="E1546" t="s">
        <v>101</v>
      </c>
      <c r="F1546">
        <v>67.773597248491328</v>
      </c>
      <c r="G1546">
        <v>52.603732787292003</v>
      </c>
      <c r="H1546">
        <v>58.7085518793399</v>
      </c>
      <c r="I1546">
        <v>50.838793968526701</v>
      </c>
      <c r="J1546">
        <v>67.441966438974902</v>
      </c>
      <c r="N1546" s="292"/>
      <c r="O1546" s="292"/>
      <c r="P1546" s="292"/>
      <c r="Q1546" s="292"/>
      <c r="R1546" s="292"/>
    </row>
    <row r="1547" spans="1:18" x14ac:dyDescent="0.25">
      <c r="A1547" t="s">
        <v>1840</v>
      </c>
      <c r="B1547" t="s">
        <v>87</v>
      </c>
      <c r="C1547" t="s">
        <v>297</v>
      </c>
      <c r="D1547" t="s">
        <v>102</v>
      </c>
      <c r="E1547" t="s">
        <v>101</v>
      </c>
      <c r="F1547">
        <v>58.595068777091662</v>
      </c>
      <c r="G1547">
        <v>45.657546422743103</v>
      </c>
      <c r="H1547">
        <v>44.906550337548097</v>
      </c>
      <c r="I1547">
        <v>38.450188094934603</v>
      </c>
      <c r="J1547">
        <v>52.1282960682829</v>
      </c>
      <c r="N1547" s="292"/>
      <c r="O1547" s="292"/>
      <c r="P1547" s="292"/>
      <c r="Q1547" s="292"/>
      <c r="R1547" s="292"/>
    </row>
    <row r="1548" spans="1:18" x14ac:dyDescent="0.25">
      <c r="A1548" t="s">
        <v>1841</v>
      </c>
      <c r="B1548" t="s">
        <v>87</v>
      </c>
      <c r="C1548" t="s">
        <v>297</v>
      </c>
      <c r="D1548" t="s">
        <v>103</v>
      </c>
      <c r="E1548" t="s">
        <v>101</v>
      </c>
      <c r="F1548">
        <v>195.42149874664065</v>
      </c>
      <c r="G1548">
        <v>53.256829763125097</v>
      </c>
      <c r="H1548">
        <v>53.756561731561099</v>
      </c>
      <c r="I1548">
        <v>49.456743856428297</v>
      </c>
      <c r="J1548">
        <v>58.3277047459325</v>
      </c>
      <c r="N1548" s="292"/>
      <c r="O1548" s="292"/>
      <c r="P1548" s="292"/>
      <c r="Q1548" s="292"/>
      <c r="R1548" s="292"/>
    </row>
    <row r="1549" spans="1:18" x14ac:dyDescent="0.25">
      <c r="A1549" t="s">
        <v>1842</v>
      </c>
      <c r="B1549" t="s">
        <v>87</v>
      </c>
      <c r="C1549" t="s">
        <v>297</v>
      </c>
      <c r="D1549" t="s">
        <v>43</v>
      </c>
      <c r="E1549" t="s">
        <v>101</v>
      </c>
      <c r="F1549">
        <v>35.540283241133999</v>
      </c>
      <c r="G1549">
        <v>46.999351889922302</v>
      </c>
      <c r="H1549">
        <v>47.431771992912502</v>
      </c>
      <c r="I1549">
        <v>38.767728829326103</v>
      </c>
      <c r="J1549">
        <v>57.438382003815398</v>
      </c>
      <c r="N1549" s="292"/>
      <c r="O1549" s="292"/>
      <c r="P1549" s="292"/>
      <c r="Q1549" s="292"/>
      <c r="R1549" s="292"/>
    </row>
    <row r="1550" spans="1:18" x14ac:dyDescent="0.25">
      <c r="A1550" t="s">
        <v>1843</v>
      </c>
      <c r="B1550" t="s">
        <v>87</v>
      </c>
      <c r="C1550" t="s">
        <v>297</v>
      </c>
      <c r="D1550" t="s">
        <v>44</v>
      </c>
      <c r="E1550" t="s">
        <v>101</v>
      </c>
      <c r="F1550">
        <v>62.898322612098006</v>
      </c>
      <c r="G1550">
        <v>54.580129016256898</v>
      </c>
      <c r="H1550">
        <v>54.931057066794999</v>
      </c>
      <c r="I1550">
        <v>47.294153502122903</v>
      </c>
      <c r="J1550">
        <v>63.439869147930899</v>
      </c>
      <c r="N1550" s="292"/>
      <c r="O1550" s="292"/>
      <c r="P1550" s="292"/>
      <c r="Q1550" s="292"/>
      <c r="R1550" s="292"/>
    </row>
    <row r="1551" spans="1:18" x14ac:dyDescent="0.25">
      <c r="A1551" t="s">
        <v>1844</v>
      </c>
      <c r="B1551" t="s">
        <v>87</v>
      </c>
      <c r="C1551" t="s">
        <v>297</v>
      </c>
      <c r="D1551" t="s">
        <v>45</v>
      </c>
      <c r="E1551" t="s">
        <v>101</v>
      </c>
      <c r="F1551">
        <v>96.982892893408675</v>
      </c>
      <c r="G1551">
        <v>55.078046425206701</v>
      </c>
      <c r="H1551">
        <v>55.812322316449297</v>
      </c>
      <c r="I1551">
        <v>49.530384988095797</v>
      </c>
      <c r="J1551">
        <v>62.665089346608603</v>
      </c>
      <c r="N1551" s="292"/>
      <c r="O1551" s="292"/>
      <c r="P1551" s="292"/>
      <c r="Q1551" s="292"/>
      <c r="R1551" s="292"/>
    </row>
    <row r="1552" spans="1:18" x14ac:dyDescent="0.25">
      <c r="A1552" t="s">
        <v>1845</v>
      </c>
      <c r="B1552" t="s">
        <v>87</v>
      </c>
      <c r="C1552" t="s">
        <v>297</v>
      </c>
      <c r="D1552" t="s">
        <v>18</v>
      </c>
      <c r="E1552" t="s">
        <v>101</v>
      </c>
      <c r="F1552">
        <v>251.37931709296299</v>
      </c>
      <c r="G1552">
        <v>50.9446305655703</v>
      </c>
      <c r="H1552">
        <v>54.506054045204799</v>
      </c>
      <c r="I1552">
        <v>50.659644360008599</v>
      </c>
      <c r="J1552">
        <v>58.565602297083998</v>
      </c>
      <c r="N1552" s="292"/>
      <c r="O1552" s="292"/>
      <c r="P1552" s="292"/>
      <c r="Q1552" s="292"/>
      <c r="R1552" s="292"/>
    </row>
    <row r="1553" spans="1:18" x14ac:dyDescent="0.25">
      <c r="A1553" t="s">
        <v>1846</v>
      </c>
      <c r="B1553" t="s">
        <v>87</v>
      </c>
      <c r="C1553" t="s">
        <v>297</v>
      </c>
      <c r="D1553" t="s">
        <v>46</v>
      </c>
      <c r="E1553" t="s">
        <v>101</v>
      </c>
      <c r="F1553">
        <v>114.74861950996568</v>
      </c>
      <c r="G1553">
        <v>50.6779754666915</v>
      </c>
      <c r="H1553">
        <v>53.9496406312402</v>
      </c>
      <c r="I1553">
        <v>48.3698498842313</v>
      </c>
      <c r="J1553">
        <v>59.993734167370498</v>
      </c>
      <c r="N1553" s="292"/>
      <c r="O1553" s="292"/>
      <c r="P1553" s="292"/>
      <c r="Q1553" s="292"/>
      <c r="R1553" s="292"/>
    </row>
    <row r="1554" spans="1:18" x14ac:dyDescent="0.25">
      <c r="A1554" t="s">
        <v>1847</v>
      </c>
      <c r="B1554" t="s">
        <v>87</v>
      </c>
      <c r="C1554" t="s">
        <v>297</v>
      </c>
      <c r="D1554" t="s">
        <v>47</v>
      </c>
      <c r="E1554" t="s">
        <v>101</v>
      </c>
      <c r="F1554">
        <v>72.658899905417329</v>
      </c>
      <c r="G1554">
        <v>53.385360981477703</v>
      </c>
      <c r="H1554">
        <v>56.022769368589401</v>
      </c>
      <c r="I1554">
        <v>48.790623334267401</v>
      </c>
      <c r="J1554">
        <v>64.019925192857301</v>
      </c>
      <c r="N1554" s="292"/>
      <c r="O1554" s="292"/>
      <c r="P1554" s="292"/>
      <c r="Q1554" s="292"/>
      <c r="R1554" s="292"/>
    </row>
    <row r="1555" spans="1:18" x14ac:dyDescent="0.25">
      <c r="A1555" t="s">
        <v>1848</v>
      </c>
      <c r="B1555" t="s">
        <v>87</v>
      </c>
      <c r="C1555" t="s">
        <v>297</v>
      </c>
      <c r="D1555" t="s">
        <v>48</v>
      </c>
      <c r="E1555" t="s">
        <v>101</v>
      </c>
      <c r="F1555">
        <v>63.971797677579666</v>
      </c>
      <c r="G1555">
        <v>48.868250415751397</v>
      </c>
      <c r="H1555">
        <v>54.461594303844997</v>
      </c>
      <c r="I1555">
        <v>46.916907278870802</v>
      </c>
      <c r="J1555">
        <v>62.859968135225003</v>
      </c>
      <c r="N1555" s="292"/>
      <c r="O1555" s="292"/>
      <c r="P1555" s="292"/>
      <c r="Q1555" s="292"/>
      <c r="R1555" s="292"/>
    </row>
    <row r="1556" spans="1:18" x14ac:dyDescent="0.25">
      <c r="A1556" t="s">
        <v>1849</v>
      </c>
      <c r="B1556" t="s">
        <v>87</v>
      </c>
      <c r="C1556" t="s">
        <v>297</v>
      </c>
      <c r="D1556" t="s">
        <v>104</v>
      </c>
      <c r="E1556" t="s">
        <v>101</v>
      </c>
      <c r="F1556">
        <v>183.82845108912068</v>
      </c>
      <c r="G1556">
        <v>42.235917280299397</v>
      </c>
      <c r="H1556">
        <v>51.556679691701902</v>
      </c>
      <c r="I1556">
        <v>47.289195006321002</v>
      </c>
      <c r="J1556">
        <v>56.102105358977397</v>
      </c>
      <c r="N1556" s="292"/>
      <c r="O1556" s="292"/>
      <c r="P1556" s="292"/>
      <c r="Q1556" s="292"/>
      <c r="R1556" s="292"/>
    </row>
    <row r="1557" spans="1:18" x14ac:dyDescent="0.25">
      <c r="A1557" t="s">
        <v>1850</v>
      </c>
      <c r="B1557" t="s">
        <v>87</v>
      </c>
      <c r="C1557" t="s">
        <v>297</v>
      </c>
      <c r="D1557" t="s">
        <v>49</v>
      </c>
      <c r="E1557" t="s">
        <v>101</v>
      </c>
      <c r="F1557">
        <v>52.507072192548662</v>
      </c>
      <c r="G1557">
        <v>43.351281532817701</v>
      </c>
      <c r="H1557">
        <v>47.135786641935802</v>
      </c>
      <c r="I1557">
        <v>40.015541116098603</v>
      </c>
      <c r="J1557">
        <v>55.150871310476703</v>
      </c>
      <c r="N1557" s="292"/>
      <c r="O1557" s="292"/>
      <c r="P1557" s="292"/>
      <c r="Q1557" s="292"/>
      <c r="R1557" s="292"/>
    </row>
    <row r="1558" spans="1:18" x14ac:dyDescent="0.25">
      <c r="A1558" t="s">
        <v>1851</v>
      </c>
      <c r="B1558" t="s">
        <v>87</v>
      </c>
      <c r="C1558" t="s">
        <v>297</v>
      </c>
      <c r="D1558" t="s">
        <v>50</v>
      </c>
      <c r="E1558" t="s">
        <v>101</v>
      </c>
      <c r="F1558">
        <v>131.32137889657199</v>
      </c>
      <c r="G1558">
        <v>41.805852151893802</v>
      </c>
      <c r="H1558">
        <v>53.6146405655617</v>
      </c>
      <c r="I1558">
        <v>48.359149681437401</v>
      </c>
      <c r="J1558">
        <v>59.2777343165275</v>
      </c>
      <c r="N1558" s="292"/>
      <c r="O1558" s="292"/>
      <c r="P1558" s="292"/>
      <c r="Q1558" s="292"/>
      <c r="R1558" s="292"/>
    </row>
    <row r="1559" spans="1:18" x14ac:dyDescent="0.25">
      <c r="A1559" t="s">
        <v>1852</v>
      </c>
      <c r="B1559" t="s">
        <v>87</v>
      </c>
      <c r="C1559" t="s">
        <v>297</v>
      </c>
      <c r="D1559" t="s">
        <v>105</v>
      </c>
      <c r="E1559" t="s">
        <v>101</v>
      </c>
      <c r="F1559">
        <v>141.278838936433</v>
      </c>
      <c r="G1559">
        <v>48.936323234703202</v>
      </c>
      <c r="H1559">
        <v>55.334802807306701</v>
      </c>
      <c r="I1559">
        <v>50.132273042473102</v>
      </c>
      <c r="J1559">
        <v>60.925766527684601</v>
      </c>
      <c r="N1559" s="292"/>
      <c r="O1559" s="292"/>
      <c r="P1559" s="292"/>
      <c r="Q1559" s="292"/>
      <c r="R1559" s="292"/>
    </row>
    <row r="1560" spans="1:18" x14ac:dyDescent="0.25">
      <c r="A1560" t="s">
        <v>1853</v>
      </c>
      <c r="B1560" t="s">
        <v>87</v>
      </c>
      <c r="C1560" t="s">
        <v>297</v>
      </c>
      <c r="D1560" t="s">
        <v>51</v>
      </c>
      <c r="E1560" t="s">
        <v>101</v>
      </c>
      <c r="F1560">
        <v>111.32994224894401</v>
      </c>
      <c r="G1560">
        <v>47.8408408136101</v>
      </c>
      <c r="H1560">
        <v>54.083873427256201</v>
      </c>
      <c r="I1560">
        <v>48.375268339876698</v>
      </c>
      <c r="J1560">
        <v>60.275066883082502</v>
      </c>
      <c r="N1560" s="292"/>
      <c r="O1560" s="292"/>
      <c r="P1560" s="292"/>
      <c r="Q1560" s="292"/>
      <c r="R1560" s="292"/>
    </row>
    <row r="1561" spans="1:18" x14ac:dyDescent="0.25">
      <c r="A1561" t="s">
        <v>1854</v>
      </c>
      <c r="B1561" t="s">
        <v>87</v>
      </c>
      <c r="C1561" t="s">
        <v>297</v>
      </c>
      <c r="D1561" t="s">
        <v>52</v>
      </c>
      <c r="E1561" t="s">
        <v>101</v>
      </c>
      <c r="F1561">
        <v>29.948896687489167</v>
      </c>
      <c r="G1561">
        <v>53.489405946542902</v>
      </c>
      <c r="H1561">
        <v>60.570760248671199</v>
      </c>
      <c r="I1561">
        <v>48.5264248175544</v>
      </c>
      <c r="J1561">
        <v>74.6629942146768</v>
      </c>
      <c r="N1561" s="292"/>
      <c r="O1561" s="292"/>
      <c r="P1561" s="292"/>
      <c r="Q1561" s="292"/>
      <c r="R1561" s="292"/>
    </row>
    <row r="1562" spans="1:18" x14ac:dyDescent="0.25">
      <c r="A1562" t="s">
        <v>1855</v>
      </c>
      <c r="B1562" t="s">
        <v>87</v>
      </c>
      <c r="C1562" t="s">
        <v>297</v>
      </c>
      <c r="D1562" t="s">
        <v>106</v>
      </c>
      <c r="E1562" t="s">
        <v>101</v>
      </c>
      <c r="F1562">
        <v>233.19123955153268</v>
      </c>
      <c r="G1562">
        <v>41.856254541454398</v>
      </c>
      <c r="H1562">
        <v>46.744808631204201</v>
      </c>
      <c r="I1562">
        <v>43.308280572489103</v>
      </c>
      <c r="J1562">
        <v>50.379277527630897</v>
      </c>
      <c r="N1562" s="292"/>
      <c r="O1562" s="292"/>
      <c r="P1562" s="292"/>
      <c r="Q1562" s="292"/>
      <c r="R1562" s="292"/>
    </row>
    <row r="1563" spans="1:18" x14ac:dyDescent="0.25">
      <c r="A1563" t="s">
        <v>1856</v>
      </c>
      <c r="B1563" t="s">
        <v>87</v>
      </c>
      <c r="C1563" t="s">
        <v>297</v>
      </c>
      <c r="D1563" t="s">
        <v>53</v>
      </c>
      <c r="E1563" t="s">
        <v>101</v>
      </c>
      <c r="F1563">
        <v>74.470353836726005</v>
      </c>
      <c r="G1563">
        <v>43.422946843571999</v>
      </c>
      <c r="H1563">
        <v>50.4135937736241</v>
      </c>
      <c r="I1563">
        <v>43.9067104992819</v>
      </c>
      <c r="J1563">
        <v>57.599878437135501</v>
      </c>
      <c r="N1563" s="292"/>
      <c r="O1563" s="292"/>
      <c r="P1563" s="292"/>
      <c r="Q1563" s="292"/>
      <c r="R1563" s="292"/>
    </row>
    <row r="1564" spans="1:18" x14ac:dyDescent="0.25">
      <c r="A1564" t="s">
        <v>1857</v>
      </c>
      <c r="B1564" t="s">
        <v>87</v>
      </c>
      <c r="C1564" t="s">
        <v>297</v>
      </c>
      <c r="D1564" t="s">
        <v>54</v>
      </c>
      <c r="E1564" t="s">
        <v>101</v>
      </c>
      <c r="F1564">
        <v>34.557672762716003</v>
      </c>
      <c r="G1564">
        <v>49.861495314660502</v>
      </c>
      <c r="H1564">
        <v>54.467602533089298</v>
      </c>
      <c r="I1564">
        <v>44.401209472155202</v>
      </c>
      <c r="J1564">
        <v>66.117696692009204</v>
      </c>
      <c r="N1564" s="292"/>
      <c r="O1564" s="292"/>
      <c r="P1564" s="292"/>
      <c r="Q1564" s="292"/>
      <c r="R1564" s="292"/>
    </row>
    <row r="1565" spans="1:18" x14ac:dyDescent="0.25">
      <c r="A1565" t="s">
        <v>1858</v>
      </c>
      <c r="B1565" t="s">
        <v>87</v>
      </c>
      <c r="C1565" t="s">
        <v>297</v>
      </c>
      <c r="D1565" t="s">
        <v>55</v>
      </c>
      <c r="E1565" t="s">
        <v>101</v>
      </c>
      <c r="F1565">
        <v>36.393112686013332</v>
      </c>
      <c r="G1565">
        <v>40.149056965098197</v>
      </c>
      <c r="H1565">
        <v>43.940598515718598</v>
      </c>
      <c r="I1565">
        <v>35.999179714346901</v>
      </c>
      <c r="J1565">
        <v>53.096944871254699</v>
      </c>
      <c r="N1565" s="292"/>
      <c r="O1565" s="292"/>
      <c r="P1565" s="292"/>
      <c r="Q1565" s="292"/>
      <c r="R1565" s="292"/>
    </row>
    <row r="1566" spans="1:18" x14ac:dyDescent="0.25">
      <c r="A1566" t="s">
        <v>1859</v>
      </c>
      <c r="B1566" t="s">
        <v>87</v>
      </c>
      <c r="C1566" t="s">
        <v>297</v>
      </c>
      <c r="D1566" t="s">
        <v>56</v>
      </c>
      <c r="E1566" t="s">
        <v>101</v>
      </c>
      <c r="F1566">
        <v>29.95121016245707</v>
      </c>
      <c r="G1566">
        <v>34.578905021482001</v>
      </c>
      <c r="H1566">
        <v>35.917554523085499</v>
      </c>
      <c r="I1566">
        <v>28.7984949958012</v>
      </c>
      <c r="J1566">
        <v>44.247016975795098</v>
      </c>
      <c r="N1566" s="292"/>
      <c r="O1566" s="292"/>
      <c r="P1566" s="292"/>
      <c r="Q1566" s="292"/>
      <c r="R1566" s="292"/>
    </row>
    <row r="1567" spans="1:18" x14ac:dyDescent="0.25">
      <c r="A1567" t="s">
        <v>1860</v>
      </c>
      <c r="B1567" t="s">
        <v>87</v>
      </c>
      <c r="C1567" t="s">
        <v>297</v>
      </c>
      <c r="D1567" t="s">
        <v>57</v>
      </c>
      <c r="E1567" t="s">
        <v>101</v>
      </c>
      <c r="F1567">
        <v>57.818890103620333</v>
      </c>
      <c r="G1567">
        <v>41.579971021195703</v>
      </c>
      <c r="H1567">
        <v>47.444808678311396</v>
      </c>
      <c r="I1567">
        <v>40.574859780031296</v>
      </c>
      <c r="J1567">
        <v>55.134963102064802</v>
      </c>
      <c r="N1567" s="292"/>
      <c r="O1567" s="292"/>
      <c r="P1567" s="292"/>
      <c r="Q1567" s="292"/>
      <c r="R1567" s="292"/>
    </row>
    <row r="1568" spans="1:18" x14ac:dyDescent="0.25">
      <c r="A1568" t="s">
        <v>1861</v>
      </c>
      <c r="B1568" t="s">
        <v>87</v>
      </c>
      <c r="C1568" t="s">
        <v>131</v>
      </c>
      <c r="D1568" t="s">
        <v>5</v>
      </c>
      <c r="E1568" t="s">
        <v>101</v>
      </c>
      <c r="F1568">
        <v>1434.3526947038765</v>
      </c>
      <c r="G1568">
        <v>48.542855036178501</v>
      </c>
      <c r="H1568">
        <v>52.193720098050001</v>
      </c>
      <c r="I1568">
        <v>50.635865642284301</v>
      </c>
      <c r="J1568">
        <v>53.787087147965302</v>
      </c>
      <c r="N1568" s="292"/>
      <c r="O1568" s="292"/>
      <c r="P1568" s="292"/>
      <c r="Q1568" s="292"/>
      <c r="R1568" s="292"/>
    </row>
    <row r="1569" spans="1:18" x14ac:dyDescent="0.25">
      <c r="A1569" t="s">
        <v>1862</v>
      </c>
      <c r="B1569" t="s">
        <v>87</v>
      </c>
      <c r="C1569" t="s">
        <v>131</v>
      </c>
      <c r="D1569" t="s">
        <v>122</v>
      </c>
      <c r="E1569" t="s">
        <v>101</v>
      </c>
      <c r="F1569">
        <v>205.50118428540466</v>
      </c>
      <c r="G1569">
        <v>35.000133576329603</v>
      </c>
      <c r="H1569">
        <v>37.554843019709999</v>
      </c>
      <c r="I1569">
        <v>34.621208053590699</v>
      </c>
      <c r="J1569">
        <v>40.6688447686426</v>
      </c>
      <c r="N1569" s="292"/>
      <c r="O1569" s="292"/>
      <c r="P1569" s="292"/>
      <c r="Q1569" s="292"/>
      <c r="R1569" s="292"/>
    </row>
    <row r="1570" spans="1:18" x14ac:dyDescent="0.25">
      <c r="A1570" t="s">
        <v>1863</v>
      </c>
      <c r="B1570" t="s">
        <v>87</v>
      </c>
      <c r="C1570" t="s">
        <v>131</v>
      </c>
      <c r="D1570" t="s">
        <v>123</v>
      </c>
      <c r="E1570" t="s">
        <v>101</v>
      </c>
      <c r="F1570">
        <v>259.45700945882032</v>
      </c>
      <c r="G1570">
        <v>43.398200467476897</v>
      </c>
      <c r="H1570">
        <v>45.011814256393301</v>
      </c>
      <c r="I1570">
        <v>41.884828656689699</v>
      </c>
      <c r="J1570">
        <v>48.309274318991399</v>
      </c>
      <c r="N1570" s="292"/>
      <c r="O1570" s="292"/>
      <c r="P1570" s="292"/>
      <c r="Q1570" s="292"/>
      <c r="R1570" s="292"/>
    </row>
    <row r="1571" spans="1:18" x14ac:dyDescent="0.25">
      <c r="A1571" t="s">
        <v>1864</v>
      </c>
      <c r="B1571" t="s">
        <v>87</v>
      </c>
      <c r="C1571" t="s">
        <v>131</v>
      </c>
      <c r="D1571" t="s">
        <v>124</v>
      </c>
      <c r="E1571" t="s">
        <v>101</v>
      </c>
      <c r="F1571">
        <v>300.43733874876631</v>
      </c>
      <c r="G1571">
        <v>49.597443190212701</v>
      </c>
      <c r="H1571">
        <v>51.310094671190498</v>
      </c>
      <c r="I1571">
        <v>47.996696346026802</v>
      </c>
      <c r="J1571">
        <v>54.791007832129701</v>
      </c>
      <c r="N1571" s="292"/>
      <c r="O1571" s="292"/>
      <c r="P1571" s="292"/>
      <c r="Q1571" s="292"/>
      <c r="R1571" s="292"/>
    </row>
    <row r="1572" spans="1:18" x14ac:dyDescent="0.25">
      <c r="A1572" t="s">
        <v>1865</v>
      </c>
      <c r="B1572" t="s">
        <v>87</v>
      </c>
      <c r="C1572" t="s">
        <v>131</v>
      </c>
      <c r="D1572" t="s">
        <v>125</v>
      </c>
      <c r="E1572" t="s">
        <v>101</v>
      </c>
      <c r="F1572">
        <v>323.42591017155934</v>
      </c>
      <c r="G1572">
        <v>54.525975062050698</v>
      </c>
      <c r="H1572">
        <v>59.183786592523603</v>
      </c>
      <c r="I1572">
        <v>55.4972749432253</v>
      </c>
      <c r="J1572">
        <v>63.0497518501817</v>
      </c>
      <c r="N1572" s="292"/>
      <c r="O1572" s="292"/>
      <c r="P1572" s="292"/>
      <c r="Q1572" s="292"/>
      <c r="R1572" s="292"/>
    </row>
    <row r="1573" spans="1:18" x14ac:dyDescent="0.25">
      <c r="A1573" t="s">
        <v>1866</v>
      </c>
      <c r="B1573" t="s">
        <v>87</v>
      </c>
      <c r="C1573" t="s">
        <v>131</v>
      </c>
      <c r="D1573" t="s">
        <v>126</v>
      </c>
      <c r="E1573" t="s">
        <v>101</v>
      </c>
      <c r="F1573">
        <v>345.53125203932001</v>
      </c>
      <c r="G1573">
        <v>60.522858295783799</v>
      </c>
      <c r="H1573">
        <v>70.776038448380007</v>
      </c>
      <c r="I1573">
        <v>66.490713141809394</v>
      </c>
      <c r="J1573">
        <v>75.263009759379401</v>
      </c>
      <c r="N1573" s="292"/>
      <c r="O1573" s="292"/>
      <c r="P1573" s="292"/>
      <c r="Q1573" s="292"/>
      <c r="R1573" s="292"/>
    </row>
    <row r="1574" spans="1:18" x14ac:dyDescent="0.25">
      <c r="A1574" t="s">
        <v>1867</v>
      </c>
      <c r="B1574" t="s">
        <v>87</v>
      </c>
      <c r="C1574" t="s">
        <v>131</v>
      </c>
      <c r="D1574" t="s">
        <v>6</v>
      </c>
      <c r="E1574" t="s">
        <v>101</v>
      </c>
      <c r="F1574">
        <v>360.33919145320669</v>
      </c>
      <c r="G1574">
        <v>53.647423271269602</v>
      </c>
      <c r="H1574">
        <v>54.9354790451968</v>
      </c>
      <c r="I1574">
        <v>51.696904127348603</v>
      </c>
      <c r="J1574">
        <v>58.323201596740198</v>
      </c>
      <c r="N1574" s="292"/>
      <c r="O1574" s="292"/>
      <c r="P1574" s="292"/>
      <c r="Q1574" s="292"/>
      <c r="R1574" s="292"/>
    </row>
    <row r="1575" spans="1:18" x14ac:dyDescent="0.25">
      <c r="A1575" t="s">
        <v>1868</v>
      </c>
      <c r="B1575" t="s">
        <v>87</v>
      </c>
      <c r="C1575" t="s">
        <v>131</v>
      </c>
      <c r="D1575" t="s">
        <v>37</v>
      </c>
      <c r="E1575" t="s">
        <v>101</v>
      </c>
      <c r="F1575">
        <v>37.297638161014667</v>
      </c>
      <c r="G1575">
        <v>54.320113056607198</v>
      </c>
      <c r="H1575">
        <v>54.305751914697197</v>
      </c>
      <c r="I1575">
        <v>44.650636964221903</v>
      </c>
      <c r="J1575">
        <v>65.418524040198605</v>
      </c>
      <c r="N1575" s="292"/>
      <c r="O1575" s="292"/>
      <c r="P1575" s="292"/>
      <c r="Q1575" s="292"/>
      <c r="R1575" s="292"/>
    </row>
    <row r="1576" spans="1:18" x14ac:dyDescent="0.25">
      <c r="A1576" t="s">
        <v>1869</v>
      </c>
      <c r="B1576" t="s">
        <v>87</v>
      </c>
      <c r="C1576" t="s">
        <v>131</v>
      </c>
      <c r="D1576" t="s">
        <v>38</v>
      </c>
      <c r="E1576" t="s">
        <v>101</v>
      </c>
      <c r="F1576">
        <v>56.729470497706664</v>
      </c>
      <c r="G1576">
        <v>47.8885969804832</v>
      </c>
      <c r="H1576">
        <v>48.990846838468698</v>
      </c>
      <c r="I1576">
        <v>41.868675127139198</v>
      </c>
      <c r="J1576">
        <v>56.971981342100399</v>
      </c>
      <c r="N1576" s="292"/>
      <c r="O1576" s="292"/>
      <c r="P1576" s="292"/>
      <c r="Q1576" s="292"/>
      <c r="R1576" s="292"/>
    </row>
    <row r="1577" spans="1:18" x14ac:dyDescent="0.25">
      <c r="A1577" t="s">
        <v>1870</v>
      </c>
      <c r="B1577" t="s">
        <v>87</v>
      </c>
      <c r="C1577" t="s">
        <v>131</v>
      </c>
      <c r="D1577" t="s">
        <v>39</v>
      </c>
      <c r="E1577" t="s">
        <v>101</v>
      </c>
      <c r="F1577">
        <v>70.357626194684329</v>
      </c>
      <c r="G1577">
        <v>62.839133352799799</v>
      </c>
      <c r="H1577">
        <v>58.423570219468502</v>
      </c>
      <c r="I1577">
        <v>50.701872832089997</v>
      </c>
      <c r="J1577">
        <v>66.976070436176997</v>
      </c>
      <c r="N1577" s="292"/>
      <c r="O1577" s="292"/>
      <c r="P1577" s="292"/>
      <c r="Q1577" s="292"/>
      <c r="R1577" s="292"/>
    </row>
    <row r="1578" spans="1:18" x14ac:dyDescent="0.25">
      <c r="A1578" t="s">
        <v>1871</v>
      </c>
      <c r="B1578" t="s">
        <v>87</v>
      </c>
      <c r="C1578" t="s">
        <v>131</v>
      </c>
      <c r="D1578" t="s">
        <v>40</v>
      </c>
      <c r="E1578" t="s">
        <v>101</v>
      </c>
      <c r="F1578">
        <v>56.844023800397672</v>
      </c>
      <c r="G1578">
        <v>60.502402398776901</v>
      </c>
      <c r="H1578">
        <v>59.1207861001742</v>
      </c>
      <c r="I1578">
        <v>50.517920237906601</v>
      </c>
      <c r="J1578">
        <v>68.7600798586259</v>
      </c>
      <c r="N1578" s="292"/>
      <c r="O1578" s="292"/>
      <c r="P1578" s="292"/>
      <c r="Q1578" s="292"/>
      <c r="R1578" s="292"/>
    </row>
    <row r="1579" spans="1:18" x14ac:dyDescent="0.25">
      <c r="A1579" t="s">
        <v>1872</v>
      </c>
      <c r="B1579" t="s">
        <v>87</v>
      </c>
      <c r="C1579" t="s">
        <v>131</v>
      </c>
      <c r="D1579" t="s">
        <v>41</v>
      </c>
      <c r="E1579" t="s">
        <v>101</v>
      </c>
      <c r="F1579">
        <v>72.727592067673669</v>
      </c>
      <c r="G1579">
        <v>48.620442298894602</v>
      </c>
      <c r="H1579">
        <v>54.214821169659103</v>
      </c>
      <c r="I1579">
        <v>47.152839129242203</v>
      </c>
      <c r="J1579">
        <v>62.023440494528202</v>
      </c>
      <c r="N1579" s="292"/>
      <c r="O1579" s="292"/>
      <c r="P1579" s="292"/>
      <c r="Q1579" s="292"/>
      <c r="R1579" s="292"/>
    </row>
    <row r="1580" spans="1:18" x14ac:dyDescent="0.25">
      <c r="A1580" t="s">
        <v>1873</v>
      </c>
      <c r="B1580" t="s">
        <v>87</v>
      </c>
      <c r="C1580" t="s">
        <v>131</v>
      </c>
      <c r="D1580" t="s">
        <v>42</v>
      </c>
      <c r="E1580" t="s">
        <v>101</v>
      </c>
      <c r="F1580">
        <v>66.382840731730326</v>
      </c>
      <c r="G1580">
        <v>51.437237115461699</v>
      </c>
      <c r="H1580">
        <v>56.621831346750099</v>
      </c>
      <c r="I1580">
        <v>48.9606367362098</v>
      </c>
      <c r="J1580">
        <v>65.133072009936797</v>
      </c>
      <c r="N1580" s="292"/>
      <c r="O1580" s="292"/>
      <c r="P1580" s="292"/>
      <c r="Q1580" s="292"/>
      <c r="R1580" s="292"/>
    </row>
    <row r="1581" spans="1:18" x14ac:dyDescent="0.25">
      <c r="A1581" t="s">
        <v>1874</v>
      </c>
      <c r="B1581" t="s">
        <v>87</v>
      </c>
      <c r="C1581" t="s">
        <v>131</v>
      </c>
      <c r="D1581" t="s">
        <v>102</v>
      </c>
      <c r="E1581" t="s">
        <v>101</v>
      </c>
      <c r="F1581">
        <v>63.140863933459002</v>
      </c>
      <c r="G1581">
        <v>48.811072092203602</v>
      </c>
      <c r="H1581">
        <v>47.451623749284302</v>
      </c>
      <c r="I1581">
        <v>40.867178583140202</v>
      </c>
      <c r="J1581">
        <v>54.786285262223601</v>
      </c>
      <c r="N1581" s="292"/>
      <c r="O1581" s="292"/>
      <c r="P1581" s="292"/>
      <c r="Q1581" s="292"/>
      <c r="R1581" s="292"/>
    </row>
    <row r="1582" spans="1:18" x14ac:dyDescent="0.25">
      <c r="A1582" t="s">
        <v>1875</v>
      </c>
      <c r="B1582" t="s">
        <v>87</v>
      </c>
      <c r="C1582" t="s">
        <v>131</v>
      </c>
      <c r="D1582" t="s">
        <v>103</v>
      </c>
      <c r="E1582" t="s">
        <v>101</v>
      </c>
      <c r="F1582">
        <v>194.85361612484999</v>
      </c>
      <c r="G1582">
        <v>52.783495373193297</v>
      </c>
      <c r="H1582">
        <v>52.960565824987</v>
      </c>
      <c r="I1582">
        <v>48.7167490840284</v>
      </c>
      <c r="J1582">
        <v>57.472577234183497</v>
      </c>
      <c r="N1582" s="292"/>
      <c r="O1582" s="292"/>
      <c r="P1582" s="292"/>
      <c r="Q1582" s="292"/>
      <c r="R1582" s="292"/>
    </row>
    <row r="1583" spans="1:18" x14ac:dyDescent="0.25">
      <c r="A1583" t="s">
        <v>1876</v>
      </c>
      <c r="B1583" t="s">
        <v>87</v>
      </c>
      <c r="C1583" t="s">
        <v>131</v>
      </c>
      <c r="D1583" t="s">
        <v>43</v>
      </c>
      <c r="E1583" t="s">
        <v>101</v>
      </c>
      <c r="F1583">
        <v>35.841039923987665</v>
      </c>
      <c r="G1583">
        <v>47.400214146456499</v>
      </c>
      <c r="H1583">
        <v>47.998803485663899</v>
      </c>
      <c r="I1583">
        <v>39.2611345797513</v>
      </c>
      <c r="J1583">
        <v>58.0842970205832</v>
      </c>
      <c r="N1583" s="292"/>
      <c r="O1583" s="292"/>
      <c r="P1583" s="292"/>
      <c r="Q1583" s="292"/>
      <c r="R1583" s="292"/>
    </row>
    <row r="1584" spans="1:18" x14ac:dyDescent="0.25">
      <c r="A1584" t="s">
        <v>1877</v>
      </c>
      <c r="B1584" t="s">
        <v>87</v>
      </c>
      <c r="C1584" t="s">
        <v>131</v>
      </c>
      <c r="D1584" t="s">
        <v>44</v>
      </c>
      <c r="E1584" t="s">
        <v>101</v>
      </c>
      <c r="F1584">
        <v>60.227971426418001</v>
      </c>
      <c r="G1584">
        <v>51.804699904310198</v>
      </c>
      <c r="H1584">
        <v>51.685434739256301</v>
      </c>
      <c r="I1584">
        <v>44.348404759417797</v>
      </c>
      <c r="J1584">
        <v>59.879642603900102</v>
      </c>
      <c r="N1584" s="292"/>
      <c r="O1584" s="292"/>
      <c r="P1584" s="292"/>
      <c r="Q1584" s="292"/>
      <c r="R1584" s="292"/>
    </row>
    <row r="1585" spans="1:18" x14ac:dyDescent="0.25">
      <c r="A1585" t="s">
        <v>1878</v>
      </c>
      <c r="B1585" t="s">
        <v>87</v>
      </c>
      <c r="C1585" t="s">
        <v>131</v>
      </c>
      <c r="D1585" t="s">
        <v>45</v>
      </c>
      <c r="E1585" t="s">
        <v>101</v>
      </c>
      <c r="F1585">
        <v>98.784604774444006</v>
      </c>
      <c r="G1585">
        <v>55.721419862278999</v>
      </c>
      <c r="H1585">
        <v>56.199466777286297</v>
      </c>
      <c r="I1585">
        <v>49.924188691622497</v>
      </c>
      <c r="J1585">
        <v>63.039493699413804</v>
      </c>
      <c r="N1585" s="292"/>
      <c r="O1585" s="292"/>
      <c r="P1585" s="292"/>
      <c r="Q1585" s="292"/>
      <c r="R1585" s="292"/>
    </row>
    <row r="1586" spans="1:18" x14ac:dyDescent="0.25">
      <c r="A1586" t="s">
        <v>1879</v>
      </c>
      <c r="B1586" t="s">
        <v>87</v>
      </c>
      <c r="C1586" t="s">
        <v>131</v>
      </c>
      <c r="D1586" t="s">
        <v>18</v>
      </c>
      <c r="E1586" t="s">
        <v>101</v>
      </c>
      <c r="F1586">
        <v>252.92654013369133</v>
      </c>
      <c r="G1586">
        <v>50.8977523625747</v>
      </c>
      <c r="H1586">
        <v>54.492728195167601</v>
      </c>
      <c r="I1586">
        <v>50.657632445595397</v>
      </c>
      <c r="J1586">
        <v>58.539665049195001</v>
      </c>
      <c r="N1586" s="292"/>
      <c r="O1586" s="292"/>
      <c r="P1586" s="292"/>
      <c r="Q1586" s="292"/>
      <c r="R1586" s="292"/>
    </row>
    <row r="1587" spans="1:18" x14ac:dyDescent="0.25">
      <c r="A1587" t="s">
        <v>1880</v>
      </c>
      <c r="B1587" t="s">
        <v>87</v>
      </c>
      <c r="C1587" t="s">
        <v>131</v>
      </c>
      <c r="D1587" t="s">
        <v>46</v>
      </c>
      <c r="E1587" t="s">
        <v>101</v>
      </c>
      <c r="F1587">
        <v>118.90913501461567</v>
      </c>
      <c r="G1587">
        <v>52.162814593330502</v>
      </c>
      <c r="H1587">
        <v>55.715358377674903</v>
      </c>
      <c r="I1587">
        <v>50.048696865847099</v>
      </c>
      <c r="J1587">
        <v>61.844863504690899</v>
      </c>
      <c r="N1587" s="292"/>
      <c r="O1587" s="292"/>
      <c r="P1587" s="292"/>
      <c r="Q1587" s="292"/>
      <c r="R1587" s="292"/>
    </row>
    <row r="1588" spans="1:18" x14ac:dyDescent="0.25">
      <c r="A1588" t="s">
        <v>1881</v>
      </c>
      <c r="B1588" t="s">
        <v>87</v>
      </c>
      <c r="C1588" t="s">
        <v>131</v>
      </c>
      <c r="D1588" t="s">
        <v>47</v>
      </c>
      <c r="E1588" t="s">
        <v>101</v>
      </c>
      <c r="F1588">
        <v>68.749637856833672</v>
      </c>
      <c r="G1588">
        <v>50.176479470839197</v>
      </c>
      <c r="H1588">
        <v>52.302127553508399</v>
      </c>
      <c r="I1588">
        <v>45.366597710558501</v>
      </c>
      <c r="J1588">
        <v>59.993052376581403</v>
      </c>
      <c r="N1588" s="292"/>
      <c r="O1588" s="292"/>
      <c r="P1588" s="292"/>
      <c r="Q1588" s="292"/>
      <c r="R1588" s="292"/>
    </row>
    <row r="1589" spans="1:18" x14ac:dyDescent="0.25">
      <c r="A1589" t="s">
        <v>1882</v>
      </c>
      <c r="B1589" t="s">
        <v>87</v>
      </c>
      <c r="C1589" t="s">
        <v>131</v>
      </c>
      <c r="D1589" t="s">
        <v>48</v>
      </c>
      <c r="E1589" t="s">
        <v>101</v>
      </c>
      <c r="F1589">
        <v>65.267767262242003</v>
      </c>
      <c r="G1589">
        <v>49.461265708796397</v>
      </c>
      <c r="H1589">
        <v>55.117327004301302</v>
      </c>
      <c r="I1589">
        <v>47.558253541439399</v>
      </c>
      <c r="J1589">
        <v>63.522673904428402</v>
      </c>
      <c r="N1589" s="292"/>
      <c r="O1589" s="292"/>
      <c r="P1589" s="292"/>
      <c r="Q1589" s="292"/>
      <c r="R1589" s="292"/>
    </row>
    <row r="1590" spans="1:18" x14ac:dyDescent="0.25">
      <c r="A1590" t="s">
        <v>1883</v>
      </c>
      <c r="B1590" t="s">
        <v>87</v>
      </c>
      <c r="C1590" t="s">
        <v>131</v>
      </c>
      <c r="D1590" t="s">
        <v>104</v>
      </c>
      <c r="E1590" t="s">
        <v>101</v>
      </c>
      <c r="F1590">
        <v>183.50285140125035</v>
      </c>
      <c r="G1590">
        <v>41.790547527658902</v>
      </c>
      <c r="H1590">
        <v>51.008655565874498</v>
      </c>
      <c r="I1590">
        <v>46.777333609649702</v>
      </c>
      <c r="J1590">
        <v>55.515816233088998</v>
      </c>
      <c r="N1590" s="292"/>
      <c r="O1590" s="292"/>
      <c r="P1590" s="292"/>
      <c r="Q1590" s="292"/>
      <c r="R1590" s="292"/>
    </row>
    <row r="1591" spans="1:18" x14ac:dyDescent="0.25">
      <c r="A1591" t="s">
        <v>1884</v>
      </c>
      <c r="B1591" t="s">
        <v>87</v>
      </c>
      <c r="C1591" t="s">
        <v>131</v>
      </c>
      <c r="D1591" t="s">
        <v>49</v>
      </c>
      <c r="E1591" t="s">
        <v>101</v>
      </c>
      <c r="F1591">
        <v>54.167214242372999</v>
      </c>
      <c r="G1591">
        <v>44.404451529169698</v>
      </c>
      <c r="H1591">
        <v>47.854372123653199</v>
      </c>
      <c r="I1591">
        <v>40.726944026458099</v>
      </c>
      <c r="J1591">
        <v>55.862805715982702</v>
      </c>
      <c r="N1591" s="292"/>
      <c r="O1591" s="292"/>
      <c r="P1591" s="292"/>
      <c r="Q1591" s="292"/>
      <c r="R1591" s="292"/>
    </row>
    <row r="1592" spans="1:18" x14ac:dyDescent="0.25">
      <c r="A1592" t="s">
        <v>1885</v>
      </c>
      <c r="B1592" t="s">
        <v>87</v>
      </c>
      <c r="C1592" t="s">
        <v>131</v>
      </c>
      <c r="D1592" t="s">
        <v>50</v>
      </c>
      <c r="E1592" t="s">
        <v>101</v>
      </c>
      <c r="F1592">
        <v>129.33563715887735</v>
      </c>
      <c r="G1592">
        <v>40.785046815420699</v>
      </c>
      <c r="H1592">
        <v>52.725198127177997</v>
      </c>
      <c r="I1592">
        <v>47.512094940452897</v>
      </c>
      <c r="J1592">
        <v>58.345838770578503</v>
      </c>
      <c r="N1592" s="292"/>
      <c r="O1592" s="292"/>
      <c r="P1592" s="292"/>
      <c r="Q1592" s="292"/>
      <c r="R1592" s="292"/>
    </row>
    <row r="1593" spans="1:18" x14ac:dyDescent="0.25">
      <c r="A1593" t="s">
        <v>1886</v>
      </c>
      <c r="B1593" t="s">
        <v>87</v>
      </c>
      <c r="C1593" t="s">
        <v>131</v>
      </c>
      <c r="D1593" t="s">
        <v>105</v>
      </c>
      <c r="E1593" t="s">
        <v>101</v>
      </c>
      <c r="F1593">
        <v>144.75465720638599</v>
      </c>
      <c r="G1593">
        <v>49.993780089607</v>
      </c>
      <c r="H1593">
        <v>56.3475541034285</v>
      </c>
      <c r="I1593">
        <v>51.111760343486097</v>
      </c>
      <c r="J1593">
        <v>61.969355922245001</v>
      </c>
      <c r="N1593" s="292"/>
      <c r="O1593" s="292"/>
      <c r="P1593" s="292"/>
      <c r="Q1593" s="292"/>
      <c r="R1593" s="292"/>
    </row>
    <row r="1594" spans="1:18" x14ac:dyDescent="0.25">
      <c r="A1594" t="s">
        <v>1887</v>
      </c>
      <c r="B1594" t="s">
        <v>87</v>
      </c>
      <c r="C1594" t="s">
        <v>131</v>
      </c>
      <c r="D1594" t="s">
        <v>51</v>
      </c>
      <c r="E1594" t="s">
        <v>101</v>
      </c>
      <c r="F1594">
        <v>114.40463106162633</v>
      </c>
      <c r="G1594">
        <v>49.002414782493297</v>
      </c>
      <c r="H1594">
        <v>55.2736331496004</v>
      </c>
      <c r="I1594">
        <v>49.5148048780297</v>
      </c>
      <c r="J1594">
        <v>61.512414292140001</v>
      </c>
      <c r="N1594" s="292"/>
      <c r="O1594" s="292"/>
      <c r="P1594" s="292"/>
      <c r="Q1594" s="292"/>
      <c r="R1594" s="292"/>
    </row>
    <row r="1595" spans="1:18" x14ac:dyDescent="0.25">
      <c r="A1595" t="s">
        <v>1888</v>
      </c>
      <c r="B1595" t="s">
        <v>87</v>
      </c>
      <c r="C1595" t="s">
        <v>131</v>
      </c>
      <c r="D1595" t="s">
        <v>52</v>
      </c>
      <c r="E1595" t="s">
        <v>101</v>
      </c>
      <c r="F1595">
        <v>30.350026144759866</v>
      </c>
      <c r="G1595">
        <v>54.121092308498604</v>
      </c>
      <c r="H1595">
        <v>60.790706755081303</v>
      </c>
      <c r="I1595">
        <v>48.7906004772599</v>
      </c>
      <c r="J1595">
        <v>74.816477754366403</v>
      </c>
      <c r="N1595" s="292"/>
      <c r="O1595" s="292"/>
      <c r="P1595" s="292"/>
      <c r="Q1595" s="292"/>
      <c r="R1595" s="292"/>
    </row>
    <row r="1596" spans="1:18" x14ac:dyDescent="0.25">
      <c r="A1596" t="s">
        <v>1889</v>
      </c>
      <c r="B1596" t="s">
        <v>87</v>
      </c>
      <c r="C1596" t="s">
        <v>131</v>
      </c>
      <c r="D1596" t="s">
        <v>106</v>
      </c>
      <c r="E1596" t="s">
        <v>101</v>
      </c>
      <c r="F1596">
        <v>234.83497445102668</v>
      </c>
      <c r="G1596">
        <v>42.006402777654998</v>
      </c>
      <c r="H1596">
        <v>46.522880156925503</v>
      </c>
      <c r="I1596">
        <v>43.117643867468999</v>
      </c>
      <c r="J1596">
        <v>50.123545841690401</v>
      </c>
      <c r="N1596" s="292"/>
      <c r="O1596" s="292"/>
      <c r="P1596" s="292"/>
      <c r="Q1596" s="292"/>
      <c r="R1596" s="292"/>
    </row>
    <row r="1597" spans="1:18" x14ac:dyDescent="0.25">
      <c r="A1597" t="s">
        <v>1890</v>
      </c>
      <c r="B1597" t="s">
        <v>87</v>
      </c>
      <c r="C1597" t="s">
        <v>131</v>
      </c>
      <c r="D1597" t="s">
        <v>53</v>
      </c>
      <c r="E1597" t="s">
        <v>101</v>
      </c>
      <c r="F1597">
        <v>79.945281843742663</v>
      </c>
      <c r="G1597">
        <v>46.4347301420961</v>
      </c>
      <c r="H1597">
        <v>53.486464041138099</v>
      </c>
      <c r="I1597">
        <v>46.834345404632998</v>
      </c>
      <c r="J1597">
        <v>60.807646543747197</v>
      </c>
      <c r="N1597" s="292"/>
      <c r="O1597" s="292"/>
      <c r="P1597" s="292"/>
      <c r="Q1597" s="292"/>
      <c r="R1597" s="292"/>
    </row>
    <row r="1598" spans="1:18" x14ac:dyDescent="0.25">
      <c r="A1598" t="s">
        <v>1891</v>
      </c>
      <c r="B1598" t="s">
        <v>87</v>
      </c>
      <c r="C1598" t="s">
        <v>131</v>
      </c>
      <c r="D1598" t="s">
        <v>54</v>
      </c>
      <c r="E1598" t="s">
        <v>101</v>
      </c>
      <c r="F1598">
        <v>36.089088494656998</v>
      </c>
      <c r="G1598">
        <v>52.137295690015002</v>
      </c>
      <c r="H1598">
        <v>56.789460698142697</v>
      </c>
      <c r="I1598">
        <v>46.5064840721313</v>
      </c>
      <c r="J1598">
        <v>68.652733986369896</v>
      </c>
      <c r="N1598" s="292"/>
      <c r="O1598" s="292"/>
      <c r="P1598" s="292"/>
      <c r="Q1598" s="292"/>
      <c r="R1598" s="292"/>
    </row>
    <row r="1599" spans="1:18" x14ac:dyDescent="0.25">
      <c r="A1599" t="s">
        <v>1892</v>
      </c>
      <c r="B1599" t="s">
        <v>87</v>
      </c>
      <c r="C1599" t="s">
        <v>131</v>
      </c>
      <c r="D1599" t="s">
        <v>55</v>
      </c>
      <c r="E1599" t="s">
        <v>101</v>
      </c>
      <c r="F1599">
        <v>34.885103217927004</v>
      </c>
      <c r="G1599">
        <v>38.493340660286698</v>
      </c>
      <c r="H1599">
        <v>42.143873870907598</v>
      </c>
      <c r="I1599">
        <v>34.376041513936102</v>
      </c>
      <c r="J1599">
        <v>51.1275670271759</v>
      </c>
      <c r="N1599" s="292"/>
      <c r="O1599" s="292"/>
      <c r="P1599" s="292"/>
      <c r="Q1599" s="292"/>
      <c r="R1599" s="292"/>
    </row>
    <row r="1600" spans="1:18" x14ac:dyDescent="0.25">
      <c r="A1600" t="s">
        <v>1893</v>
      </c>
      <c r="B1600" t="s">
        <v>87</v>
      </c>
      <c r="C1600" t="s">
        <v>131</v>
      </c>
      <c r="D1600" t="s">
        <v>56</v>
      </c>
      <c r="E1600" t="s">
        <v>101</v>
      </c>
      <c r="F1600">
        <v>28.626075434007401</v>
      </c>
      <c r="G1600">
        <v>32.647731871741399</v>
      </c>
      <c r="H1600">
        <v>33.200564382150098</v>
      </c>
      <c r="I1600">
        <v>26.484169576553299</v>
      </c>
      <c r="J1600">
        <v>41.087392508503903</v>
      </c>
      <c r="N1600" s="292"/>
      <c r="O1600" s="292"/>
      <c r="P1600" s="292"/>
      <c r="Q1600" s="292"/>
      <c r="R1600" s="292"/>
    </row>
    <row r="1601" spans="1:18" x14ac:dyDescent="0.25">
      <c r="A1601" t="s">
        <v>1894</v>
      </c>
      <c r="B1601" t="s">
        <v>87</v>
      </c>
      <c r="C1601" t="s">
        <v>131</v>
      </c>
      <c r="D1601" t="s">
        <v>57</v>
      </c>
      <c r="E1601" t="s">
        <v>101</v>
      </c>
      <c r="F1601">
        <v>55.289425460692662</v>
      </c>
      <c r="G1601">
        <v>39.6762801891809</v>
      </c>
      <c r="H1601">
        <v>44.9360610307074</v>
      </c>
      <c r="I1601">
        <v>38.288109837376702</v>
      </c>
      <c r="J1601">
        <v>52.396826916512502</v>
      </c>
      <c r="N1601" s="292"/>
      <c r="O1601" s="292"/>
      <c r="P1601" s="292"/>
      <c r="Q1601" s="292"/>
      <c r="R1601" s="292"/>
    </row>
    <row r="1602" spans="1:18" x14ac:dyDescent="0.25">
      <c r="A1602" t="s">
        <v>1895</v>
      </c>
      <c r="B1602" t="s">
        <v>87</v>
      </c>
      <c r="C1602" t="s">
        <v>132</v>
      </c>
      <c r="D1602" t="s">
        <v>5</v>
      </c>
      <c r="E1602" t="s">
        <v>101</v>
      </c>
      <c r="F1602">
        <v>1428.7622169705801</v>
      </c>
      <c r="G1602">
        <v>48.093522865299697</v>
      </c>
      <c r="H1602">
        <v>51.389163431043897</v>
      </c>
      <c r="I1602">
        <v>49.852592027211102</v>
      </c>
      <c r="J1602">
        <v>52.960831586567899</v>
      </c>
      <c r="N1602" s="292"/>
      <c r="O1602" s="292"/>
      <c r="P1602" s="292"/>
      <c r="Q1602" s="292"/>
      <c r="R1602" s="292"/>
    </row>
    <row r="1603" spans="1:18" x14ac:dyDescent="0.25">
      <c r="A1603" t="s">
        <v>1896</v>
      </c>
      <c r="B1603" t="s">
        <v>87</v>
      </c>
      <c r="C1603" t="s">
        <v>132</v>
      </c>
      <c r="D1603" t="s">
        <v>122</v>
      </c>
      <c r="E1603" t="s">
        <v>101</v>
      </c>
      <c r="F1603">
        <v>194.319332964095</v>
      </c>
      <c r="G1603">
        <v>32.941994117044899</v>
      </c>
      <c r="H1603">
        <v>35.009062114920198</v>
      </c>
      <c r="I1603">
        <v>32.1980765308952</v>
      </c>
      <c r="J1603">
        <v>37.997944764099103</v>
      </c>
      <c r="N1603" s="292"/>
      <c r="O1603" s="292"/>
      <c r="P1603" s="292"/>
      <c r="Q1603" s="292"/>
      <c r="R1603" s="292"/>
    </row>
    <row r="1604" spans="1:18" x14ac:dyDescent="0.25">
      <c r="A1604" t="s">
        <v>1897</v>
      </c>
      <c r="B1604" t="s">
        <v>87</v>
      </c>
      <c r="C1604" t="s">
        <v>132</v>
      </c>
      <c r="D1604" t="s">
        <v>123</v>
      </c>
      <c r="E1604" t="s">
        <v>101</v>
      </c>
      <c r="F1604">
        <v>260.36855621874798</v>
      </c>
      <c r="G1604">
        <v>43.259429454647403</v>
      </c>
      <c r="H1604">
        <v>44.353786743226799</v>
      </c>
      <c r="I1604">
        <v>41.2772828256333</v>
      </c>
      <c r="J1604">
        <v>47.597710458946302</v>
      </c>
      <c r="N1604" s="292"/>
      <c r="O1604" s="292"/>
      <c r="P1604" s="292"/>
      <c r="Q1604" s="292"/>
      <c r="R1604" s="292"/>
    </row>
    <row r="1605" spans="1:18" x14ac:dyDescent="0.25">
      <c r="A1605" t="s">
        <v>1898</v>
      </c>
      <c r="B1605" t="s">
        <v>87</v>
      </c>
      <c r="C1605" t="s">
        <v>132</v>
      </c>
      <c r="D1605" t="s">
        <v>124</v>
      </c>
      <c r="E1605" t="s">
        <v>101</v>
      </c>
      <c r="F1605">
        <v>302.14320602489801</v>
      </c>
      <c r="G1605">
        <v>49.641046177955701</v>
      </c>
      <c r="H1605">
        <v>51.064148871731099</v>
      </c>
      <c r="I1605">
        <v>47.776785264991602</v>
      </c>
      <c r="J1605">
        <v>54.517228354308898</v>
      </c>
      <c r="N1605" s="292"/>
      <c r="O1605" s="292"/>
      <c r="P1605" s="292"/>
      <c r="Q1605" s="292"/>
      <c r="R1605" s="292"/>
    </row>
    <row r="1606" spans="1:18" x14ac:dyDescent="0.25">
      <c r="A1606" t="s">
        <v>1899</v>
      </c>
      <c r="B1606" t="s">
        <v>87</v>
      </c>
      <c r="C1606" t="s">
        <v>132</v>
      </c>
      <c r="D1606" t="s">
        <v>125</v>
      </c>
      <c r="E1606" t="s">
        <v>101</v>
      </c>
      <c r="F1606">
        <v>321.65412957208702</v>
      </c>
      <c r="G1606">
        <v>53.9255345243756</v>
      </c>
      <c r="H1606">
        <v>58.359391443082103</v>
      </c>
      <c r="I1606">
        <v>54.714540957281997</v>
      </c>
      <c r="J1606">
        <v>62.182168504884402</v>
      </c>
      <c r="N1606" s="292"/>
      <c r="O1606" s="292"/>
      <c r="P1606" s="292"/>
      <c r="Q1606" s="292"/>
      <c r="R1606" s="292"/>
    </row>
    <row r="1607" spans="1:18" x14ac:dyDescent="0.25">
      <c r="A1607" t="s">
        <v>1900</v>
      </c>
      <c r="B1607" t="s">
        <v>87</v>
      </c>
      <c r="C1607" t="s">
        <v>132</v>
      </c>
      <c r="D1607" t="s">
        <v>126</v>
      </c>
      <c r="E1607" t="s">
        <v>101</v>
      </c>
      <c r="F1607">
        <v>350.27699219074663</v>
      </c>
      <c r="G1607">
        <v>61.033967675964902</v>
      </c>
      <c r="H1607">
        <v>71.570288701792506</v>
      </c>
      <c r="I1607">
        <v>67.2676221500069</v>
      </c>
      <c r="J1607">
        <v>76.074005978349206</v>
      </c>
      <c r="N1607" s="292"/>
      <c r="O1607" s="292"/>
      <c r="P1607" s="292"/>
      <c r="Q1607" s="292"/>
      <c r="R1607" s="292"/>
    </row>
    <row r="1608" spans="1:18" x14ac:dyDescent="0.25">
      <c r="A1608" t="s">
        <v>1901</v>
      </c>
      <c r="B1608" t="s">
        <v>87</v>
      </c>
      <c r="C1608" t="s">
        <v>132</v>
      </c>
      <c r="D1608" t="s">
        <v>6</v>
      </c>
      <c r="E1608" t="s">
        <v>101</v>
      </c>
      <c r="F1608">
        <v>363.82559706003332</v>
      </c>
      <c r="G1608">
        <v>53.992074951403801</v>
      </c>
      <c r="H1608">
        <v>54.886496064281303</v>
      </c>
      <c r="I1608">
        <v>51.664972305752499</v>
      </c>
      <c r="J1608">
        <v>58.255651817343697</v>
      </c>
      <c r="N1608" s="292"/>
      <c r="O1608" s="292"/>
      <c r="P1608" s="292"/>
      <c r="Q1608" s="292"/>
      <c r="R1608" s="292"/>
    </row>
    <row r="1609" spans="1:18" x14ac:dyDescent="0.25">
      <c r="A1609" t="s">
        <v>1902</v>
      </c>
      <c r="B1609" t="s">
        <v>87</v>
      </c>
      <c r="C1609" t="s">
        <v>132</v>
      </c>
      <c r="D1609" t="s">
        <v>37</v>
      </c>
      <c r="E1609" t="s">
        <v>101</v>
      </c>
      <c r="F1609">
        <v>37.336204205090333</v>
      </c>
      <c r="G1609">
        <v>54.048820000034397</v>
      </c>
      <c r="H1609">
        <v>53.565525596176897</v>
      </c>
      <c r="I1609">
        <v>44.044573392064201</v>
      </c>
      <c r="J1609">
        <v>64.5230789595727</v>
      </c>
      <c r="N1609" s="292"/>
      <c r="O1609" s="292"/>
      <c r="P1609" s="292"/>
      <c r="Q1609" s="292"/>
      <c r="R1609" s="292"/>
    </row>
    <row r="1610" spans="1:18" x14ac:dyDescent="0.25">
      <c r="A1610" t="s">
        <v>1903</v>
      </c>
      <c r="B1610" t="s">
        <v>87</v>
      </c>
      <c r="C1610" t="s">
        <v>132</v>
      </c>
      <c r="D1610" t="s">
        <v>38</v>
      </c>
      <c r="E1610" t="s">
        <v>101</v>
      </c>
      <c r="F1610">
        <v>57.801970380168996</v>
      </c>
      <c r="G1610">
        <v>48.650489052752697</v>
      </c>
      <c r="H1610">
        <v>49.263364145433897</v>
      </c>
      <c r="I1610">
        <v>42.159694378362097</v>
      </c>
      <c r="J1610">
        <v>57.215275414186102</v>
      </c>
      <c r="N1610" s="292"/>
      <c r="O1610" s="292"/>
      <c r="P1610" s="292"/>
      <c r="Q1610" s="292"/>
      <c r="R1610" s="292"/>
    </row>
    <row r="1611" spans="1:18" x14ac:dyDescent="0.25">
      <c r="A1611" t="s">
        <v>1904</v>
      </c>
      <c r="B1611" t="s">
        <v>87</v>
      </c>
      <c r="C1611" t="s">
        <v>132</v>
      </c>
      <c r="D1611" t="s">
        <v>39</v>
      </c>
      <c r="E1611" t="s">
        <v>101</v>
      </c>
      <c r="F1611">
        <v>73.904118726500329</v>
      </c>
      <c r="G1611">
        <v>65.663366260773401</v>
      </c>
      <c r="H1611">
        <v>60.487394167494898</v>
      </c>
      <c r="I1611">
        <v>52.681249168626003</v>
      </c>
      <c r="J1611">
        <v>69.111890361625299</v>
      </c>
      <c r="N1611" s="292"/>
      <c r="O1611" s="292"/>
      <c r="P1611" s="292"/>
      <c r="Q1611" s="292"/>
      <c r="R1611" s="292"/>
    </row>
    <row r="1612" spans="1:18" x14ac:dyDescent="0.25">
      <c r="A1612" t="s">
        <v>1905</v>
      </c>
      <c r="B1612" t="s">
        <v>87</v>
      </c>
      <c r="C1612" t="s">
        <v>132</v>
      </c>
      <c r="D1612" t="s">
        <v>40</v>
      </c>
      <c r="E1612" t="s">
        <v>101</v>
      </c>
      <c r="F1612">
        <v>58.075410575232333</v>
      </c>
      <c r="G1612">
        <v>61.788705833471298</v>
      </c>
      <c r="H1612">
        <v>59.7370676876413</v>
      </c>
      <c r="I1612">
        <v>51.127394366962903</v>
      </c>
      <c r="J1612">
        <v>69.372236900988199</v>
      </c>
      <c r="N1612" s="292"/>
      <c r="O1612" s="292"/>
      <c r="P1612" s="292"/>
      <c r="Q1612" s="292"/>
      <c r="R1612" s="292"/>
    </row>
    <row r="1613" spans="1:18" x14ac:dyDescent="0.25">
      <c r="A1613" t="s">
        <v>1906</v>
      </c>
      <c r="B1613" t="s">
        <v>87</v>
      </c>
      <c r="C1613" t="s">
        <v>132</v>
      </c>
      <c r="D1613" t="s">
        <v>41</v>
      </c>
      <c r="E1613" t="s">
        <v>101</v>
      </c>
      <c r="F1613">
        <v>71.483018333532343</v>
      </c>
      <c r="G1613">
        <v>47.687561152555801</v>
      </c>
      <c r="H1613">
        <v>52.954343979967703</v>
      </c>
      <c r="I1613">
        <v>46.001356135364098</v>
      </c>
      <c r="J1613">
        <v>60.649179046314998</v>
      </c>
      <c r="N1613" s="292"/>
      <c r="O1613" s="292"/>
      <c r="P1613" s="292"/>
      <c r="Q1613" s="292"/>
      <c r="R1613" s="292"/>
    </row>
    <row r="1614" spans="1:18" x14ac:dyDescent="0.25">
      <c r="A1614" t="s">
        <v>1907</v>
      </c>
      <c r="B1614" t="s">
        <v>87</v>
      </c>
      <c r="C1614" t="s">
        <v>132</v>
      </c>
      <c r="D1614" t="s">
        <v>42</v>
      </c>
      <c r="E1614" t="s">
        <v>101</v>
      </c>
      <c r="F1614">
        <v>65.224874839509326</v>
      </c>
      <c r="G1614">
        <v>50.3582732666422</v>
      </c>
      <c r="H1614">
        <v>55.382300673787803</v>
      </c>
      <c r="I1614">
        <v>47.832918795479998</v>
      </c>
      <c r="J1614">
        <v>63.777165342974499</v>
      </c>
      <c r="N1614" s="292"/>
      <c r="O1614" s="292"/>
      <c r="P1614" s="292"/>
      <c r="Q1614" s="292"/>
      <c r="R1614" s="292"/>
    </row>
    <row r="1615" spans="1:18" x14ac:dyDescent="0.25">
      <c r="A1615" t="s">
        <v>1908</v>
      </c>
      <c r="B1615" t="s">
        <v>87</v>
      </c>
      <c r="C1615" t="s">
        <v>132</v>
      </c>
      <c r="D1615" t="s">
        <v>102</v>
      </c>
      <c r="E1615" t="s">
        <v>101</v>
      </c>
      <c r="F1615">
        <v>60.834398262146998</v>
      </c>
      <c r="G1615">
        <v>46.698103907588298</v>
      </c>
      <c r="H1615">
        <v>44.981079767976603</v>
      </c>
      <c r="I1615">
        <v>38.626881815965099</v>
      </c>
      <c r="J1615">
        <v>52.0736946112252</v>
      </c>
      <c r="N1615" s="292"/>
      <c r="O1615" s="292"/>
      <c r="P1615" s="292"/>
      <c r="Q1615" s="292"/>
      <c r="R1615" s="292"/>
    </row>
    <row r="1616" spans="1:18" x14ac:dyDescent="0.25">
      <c r="A1616" t="s">
        <v>1909</v>
      </c>
      <c r="B1616" t="s">
        <v>87</v>
      </c>
      <c r="C1616" t="s">
        <v>132</v>
      </c>
      <c r="D1616" t="s">
        <v>103</v>
      </c>
      <c r="E1616" t="s">
        <v>101</v>
      </c>
      <c r="F1616">
        <v>195.41886203296633</v>
      </c>
      <c r="G1616">
        <v>52.638928045427299</v>
      </c>
      <c r="H1616">
        <v>52.2462181207041</v>
      </c>
      <c r="I1616">
        <v>48.068440241318001</v>
      </c>
      <c r="J1616">
        <v>56.687622066640998</v>
      </c>
      <c r="N1616" s="292"/>
      <c r="O1616" s="292"/>
      <c r="P1616" s="292"/>
      <c r="Q1616" s="292"/>
      <c r="R1616" s="292"/>
    </row>
    <row r="1617" spans="1:18" x14ac:dyDescent="0.25">
      <c r="A1617" t="s">
        <v>1910</v>
      </c>
      <c r="B1617" t="s">
        <v>87</v>
      </c>
      <c r="C1617" t="s">
        <v>132</v>
      </c>
      <c r="D1617" t="s">
        <v>43</v>
      </c>
      <c r="E1617" t="s">
        <v>101</v>
      </c>
      <c r="F1617">
        <v>34.910619871655001</v>
      </c>
      <c r="G1617">
        <v>46.218418025862398</v>
      </c>
      <c r="H1617">
        <v>46.6006160494969</v>
      </c>
      <c r="I1617">
        <v>38.019990729455003</v>
      </c>
      <c r="J1617">
        <v>56.523793687532702</v>
      </c>
      <c r="N1617" s="292"/>
      <c r="O1617" s="292"/>
      <c r="P1617" s="292"/>
      <c r="Q1617" s="292"/>
      <c r="R1617" s="292"/>
    </row>
    <row r="1618" spans="1:18" x14ac:dyDescent="0.25">
      <c r="A1618" t="s">
        <v>1911</v>
      </c>
      <c r="B1618" t="s">
        <v>87</v>
      </c>
      <c r="C1618" t="s">
        <v>132</v>
      </c>
      <c r="D1618" t="s">
        <v>44</v>
      </c>
      <c r="E1618" t="s">
        <v>101</v>
      </c>
      <c r="F1618">
        <v>59.726125028810664</v>
      </c>
      <c r="G1618">
        <v>50.915965754435</v>
      </c>
      <c r="H1618">
        <v>50.202027819394701</v>
      </c>
      <c r="I1618">
        <v>43.0594375221565</v>
      </c>
      <c r="J1618">
        <v>58.1827956844676</v>
      </c>
      <c r="N1618" s="292"/>
      <c r="O1618" s="292"/>
      <c r="P1618" s="292"/>
      <c r="Q1618" s="292"/>
      <c r="R1618" s="292"/>
    </row>
    <row r="1619" spans="1:18" x14ac:dyDescent="0.25">
      <c r="A1619" t="s">
        <v>1912</v>
      </c>
      <c r="B1619" t="s">
        <v>87</v>
      </c>
      <c r="C1619" t="s">
        <v>132</v>
      </c>
      <c r="D1619" t="s">
        <v>45</v>
      </c>
      <c r="E1619" t="s">
        <v>101</v>
      </c>
      <c r="F1619">
        <v>100.78211713250067</v>
      </c>
      <c r="G1619">
        <v>56.490107133048397</v>
      </c>
      <c r="H1619">
        <v>56.286710113641703</v>
      </c>
      <c r="I1619">
        <v>50.063271250773802</v>
      </c>
      <c r="J1619">
        <v>63.064388184724599</v>
      </c>
      <c r="N1619" s="292"/>
      <c r="O1619" s="292"/>
      <c r="P1619" s="292"/>
      <c r="Q1619" s="292"/>
      <c r="R1619" s="292"/>
    </row>
    <row r="1620" spans="1:18" x14ac:dyDescent="0.25">
      <c r="A1620" t="s">
        <v>1913</v>
      </c>
      <c r="B1620" t="s">
        <v>87</v>
      </c>
      <c r="C1620" t="s">
        <v>132</v>
      </c>
      <c r="D1620" t="s">
        <v>18</v>
      </c>
      <c r="E1620" t="s">
        <v>101</v>
      </c>
      <c r="F1620">
        <v>245.54221679392035</v>
      </c>
      <c r="G1620">
        <v>49.0934862099854</v>
      </c>
      <c r="H1620">
        <v>52.4333153935521</v>
      </c>
      <c r="I1620">
        <v>48.690642296399801</v>
      </c>
      <c r="J1620">
        <v>56.385904023459901</v>
      </c>
      <c r="N1620" s="292"/>
      <c r="O1620" s="292"/>
      <c r="P1620" s="292"/>
      <c r="Q1620" s="292"/>
      <c r="R1620" s="292"/>
    </row>
    <row r="1621" spans="1:18" x14ac:dyDescent="0.25">
      <c r="A1621" t="s">
        <v>1914</v>
      </c>
      <c r="B1621" t="s">
        <v>87</v>
      </c>
      <c r="C1621" t="s">
        <v>132</v>
      </c>
      <c r="D1621" t="s">
        <v>46</v>
      </c>
      <c r="E1621" t="s">
        <v>101</v>
      </c>
      <c r="F1621">
        <v>113.22795156168833</v>
      </c>
      <c r="G1621">
        <v>49.349986733573601</v>
      </c>
      <c r="H1621">
        <v>52.711179652579098</v>
      </c>
      <c r="I1621">
        <v>47.2196281437108</v>
      </c>
      <c r="J1621">
        <v>58.662887315769296</v>
      </c>
      <c r="N1621" s="292"/>
      <c r="O1621" s="292"/>
      <c r="P1621" s="292"/>
      <c r="Q1621" s="292"/>
      <c r="R1621" s="292"/>
    </row>
    <row r="1622" spans="1:18" x14ac:dyDescent="0.25">
      <c r="A1622" t="s">
        <v>1915</v>
      </c>
      <c r="B1622" t="s">
        <v>87</v>
      </c>
      <c r="C1622" t="s">
        <v>132</v>
      </c>
      <c r="D1622" t="s">
        <v>47</v>
      </c>
      <c r="E1622" t="s">
        <v>101</v>
      </c>
      <c r="F1622">
        <v>65.502859911170006</v>
      </c>
      <c r="G1622">
        <v>47.564991693677896</v>
      </c>
      <c r="H1622">
        <v>49.170089422101597</v>
      </c>
      <c r="I1622">
        <v>42.497909173394703</v>
      </c>
      <c r="J1622">
        <v>56.587830033080301</v>
      </c>
      <c r="N1622" s="292"/>
      <c r="O1622" s="292"/>
      <c r="P1622" s="292"/>
      <c r="Q1622" s="292"/>
      <c r="R1622" s="292"/>
    </row>
    <row r="1623" spans="1:18" x14ac:dyDescent="0.25">
      <c r="A1623" t="s">
        <v>1916</v>
      </c>
      <c r="B1623" t="s">
        <v>87</v>
      </c>
      <c r="C1623" t="s">
        <v>132</v>
      </c>
      <c r="D1623" t="s">
        <v>48</v>
      </c>
      <c r="E1623" t="s">
        <v>101</v>
      </c>
      <c r="F1623">
        <v>66.811405321061997</v>
      </c>
      <c r="G1623">
        <v>50.233635743798501</v>
      </c>
      <c r="H1623">
        <v>55.589234085375097</v>
      </c>
      <c r="I1623">
        <v>48.060476740605097</v>
      </c>
      <c r="J1623">
        <v>63.950501860409297</v>
      </c>
      <c r="N1623" s="292"/>
      <c r="O1623" s="292"/>
      <c r="P1623" s="292"/>
      <c r="Q1623" s="292"/>
      <c r="R1623" s="292"/>
    </row>
    <row r="1624" spans="1:18" x14ac:dyDescent="0.25">
      <c r="A1624" t="s">
        <v>1917</v>
      </c>
      <c r="B1624" t="s">
        <v>87</v>
      </c>
      <c r="C1624" t="s">
        <v>132</v>
      </c>
      <c r="D1624" t="s">
        <v>104</v>
      </c>
      <c r="E1624" t="s">
        <v>101</v>
      </c>
      <c r="F1624">
        <v>181.42351611819569</v>
      </c>
      <c r="G1624">
        <v>40.907649411913198</v>
      </c>
      <c r="H1624">
        <v>49.862596464924501</v>
      </c>
      <c r="I1624">
        <v>45.7039411822077</v>
      </c>
      <c r="J1624">
        <v>54.293957448057299</v>
      </c>
      <c r="N1624" s="292"/>
      <c r="O1624" s="292"/>
      <c r="P1624" s="292"/>
      <c r="Q1624" s="292"/>
      <c r="R1624" s="292"/>
    </row>
    <row r="1625" spans="1:18" x14ac:dyDescent="0.25">
      <c r="A1625" t="s">
        <v>1918</v>
      </c>
      <c r="B1625" t="s">
        <v>87</v>
      </c>
      <c r="C1625" t="s">
        <v>132</v>
      </c>
      <c r="D1625" t="s">
        <v>49</v>
      </c>
      <c r="E1625" t="s">
        <v>101</v>
      </c>
      <c r="F1625">
        <v>53.086696644888328</v>
      </c>
      <c r="G1625">
        <v>43.204408316061297</v>
      </c>
      <c r="H1625">
        <v>46.11389474021</v>
      </c>
      <c r="I1625">
        <v>39.180330433440297</v>
      </c>
      <c r="J1625">
        <v>53.913752226918703</v>
      </c>
      <c r="N1625" s="292"/>
      <c r="O1625" s="292"/>
      <c r="P1625" s="292"/>
      <c r="Q1625" s="292"/>
      <c r="R1625" s="292"/>
    </row>
    <row r="1626" spans="1:18" x14ac:dyDescent="0.25">
      <c r="A1626" t="s">
        <v>1919</v>
      </c>
      <c r="B1626" t="s">
        <v>87</v>
      </c>
      <c r="C1626" t="s">
        <v>132</v>
      </c>
      <c r="D1626" t="s">
        <v>50</v>
      </c>
      <c r="E1626" t="s">
        <v>101</v>
      </c>
      <c r="F1626">
        <v>128.33681947330732</v>
      </c>
      <c r="G1626">
        <v>40.027452724175902</v>
      </c>
      <c r="H1626">
        <v>52.015766038642901</v>
      </c>
      <c r="I1626">
        <v>46.853827499183602</v>
      </c>
      <c r="J1626">
        <v>57.582875681988099</v>
      </c>
      <c r="N1626" s="292"/>
      <c r="O1626" s="292"/>
      <c r="P1626" s="292"/>
      <c r="Q1626" s="292"/>
      <c r="R1626" s="292"/>
    </row>
    <row r="1627" spans="1:18" x14ac:dyDescent="0.25">
      <c r="A1627" t="s">
        <v>1920</v>
      </c>
      <c r="B1627" t="s">
        <v>87</v>
      </c>
      <c r="C1627" t="s">
        <v>132</v>
      </c>
      <c r="D1627" t="s">
        <v>105</v>
      </c>
      <c r="E1627" t="s">
        <v>101</v>
      </c>
      <c r="F1627">
        <v>146.22604912343368</v>
      </c>
      <c r="G1627">
        <v>50.339455082426902</v>
      </c>
      <c r="H1627">
        <v>56.6424184957013</v>
      </c>
      <c r="I1627">
        <v>51.4084287082975</v>
      </c>
      <c r="J1627">
        <v>62.260260052080604</v>
      </c>
      <c r="N1627" s="292"/>
      <c r="O1627" s="292"/>
      <c r="P1627" s="292"/>
      <c r="Q1627" s="292"/>
      <c r="R1627" s="292"/>
    </row>
    <row r="1628" spans="1:18" x14ac:dyDescent="0.25">
      <c r="A1628" t="s">
        <v>1921</v>
      </c>
      <c r="B1628" t="s">
        <v>87</v>
      </c>
      <c r="C1628" t="s">
        <v>132</v>
      </c>
      <c r="D1628" t="s">
        <v>51</v>
      </c>
      <c r="E1628" t="s">
        <v>101</v>
      </c>
      <c r="F1628">
        <v>116.29617818200099</v>
      </c>
      <c r="G1628">
        <v>49.661444790715102</v>
      </c>
      <c r="H1628">
        <v>56.035835380144498</v>
      </c>
      <c r="I1628">
        <v>50.250553501246998</v>
      </c>
      <c r="J1628">
        <v>62.299162907165801</v>
      </c>
      <c r="N1628" s="292"/>
      <c r="O1628" s="292"/>
      <c r="P1628" s="292"/>
      <c r="Q1628" s="292"/>
      <c r="R1628" s="292"/>
    </row>
    <row r="1629" spans="1:18" x14ac:dyDescent="0.25">
      <c r="A1629" t="s">
        <v>1922</v>
      </c>
      <c r="B1629" t="s">
        <v>87</v>
      </c>
      <c r="C1629" t="s">
        <v>132</v>
      </c>
      <c r="D1629" t="s">
        <v>52</v>
      </c>
      <c r="E1629" t="s">
        <v>101</v>
      </c>
      <c r="F1629">
        <v>29.929870941432736</v>
      </c>
      <c r="G1629">
        <v>53.159516431801201</v>
      </c>
      <c r="H1629">
        <v>59.187626594361802</v>
      </c>
      <c r="I1629">
        <v>47.4071918484821</v>
      </c>
      <c r="J1629">
        <v>72.971781546663195</v>
      </c>
      <c r="N1629" s="292"/>
      <c r="O1629" s="292"/>
      <c r="P1629" s="292"/>
      <c r="Q1629" s="292"/>
      <c r="R1629" s="292"/>
    </row>
    <row r="1630" spans="1:18" x14ac:dyDescent="0.25">
      <c r="A1630" t="s">
        <v>1923</v>
      </c>
      <c r="B1630" t="s">
        <v>87</v>
      </c>
      <c r="C1630" t="s">
        <v>132</v>
      </c>
      <c r="D1630" t="s">
        <v>106</v>
      </c>
      <c r="E1630" t="s">
        <v>101</v>
      </c>
      <c r="F1630">
        <v>235.491577579877</v>
      </c>
      <c r="G1630">
        <v>41.954199266094797</v>
      </c>
      <c r="H1630">
        <v>46.058657126807603</v>
      </c>
      <c r="I1630">
        <v>42.694062046797399</v>
      </c>
      <c r="J1630">
        <v>49.616071401736001</v>
      </c>
      <c r="N1630" s="292"/>
      <c r="O1630" s="292"/>
      <c r="P1630" s="292"/>
      <c r="Q1630" s="292"/>
      <c r="R1630" s="292"/>
    </row>
    <row r="1631" spans="1:18" x14ac:dyDescent="0.25">
      <c r="A1631" t="s">
        <v>1924</v>
      </c>
      <c r="B1631" t="s">
        <v>87</v>
      </c>
      <c r="C1631" t="s">
        <v>132</v>
      </c>
      <c r="D1631" t="s">
        <v>53</v>
      </c>
      <c r="E1631" t="s">
        <v>101</v>
      </c>
      <c r="F1631">
        <v>78.374529352758998</v>
      </c>
      <c r="G1631">
        <v>45.3137606375046</v>
      </c>
      <c r="H1631">
        <v>51.7578276547355</v>
      </c>
      <c r="I1631">
        <v>45.264371148274797</v>
      </c>
      <c r="J1631">
        <v>58.911254952660798</v>
      </c>
      <c r="N1631" s="292"/>
      <c r="O1631" s="292"/>
      <c r="P1631" s="292"/>
      <c r="Q1631" s="292"/>
      <c r="R1631" s="292"/>
    </row>
    <row r="1632" spans="1:18" x14ac:dyDescent="0.25">
      <c r="A1632" t="s">
        <v>1925</v>
      </c>
      <c r="B1632" t="s">
        <v>87</v>
      </c>
      <c r="C1632" t="s">
        <v>132</v>
      </c>
      <c r="D1632" t="s">
        <v>54</v>
      </c>
      <c r="E1632" t="s">
        <v>101</v>
      </c>
      <c r="F1632">
        <v>36.27078950907967</v>
      </c>
      <c r="G1632">
        <v>52.303580334185497</v>
      </c>
      <c r="H1632">
        <v>56.297123429025397</v>
      </c>
      <c r="I1632">
        <v>46.1358348856511</v>
      </c>
      <c r="J1632">
        <v>68.015777732811301</v>
      </c>
      <c r="N1632" s="292"/>
      <c r="O1632" s="292"/>
      <c r="P1632" s="292"/>
      <c r="Q1632" s="292"/>
      <c r="R1632" s="292"/>
    </row>
    <row r="1633" spans="1:18" x14ac:dyDescent="0.25">
      <c r="A1633" t="s">
        <v>1926</v>
      </c>
      <c r="B1633" t="s">
        <v>87</v>
      </c>
      <c r="C1633" t="s">
        <v>132</v>
      </c>
      <c r="D1633" t="s">
        <v>55</v>
      </c>
      <c r="E1633" t="s">
        <v>101</v>
      </c>
      <c r="F1633">
        <v>32.85194781729647</v>
      </c>
      <c r="G1633">
        <v>36.2364304183725</v>
      </c>
      <c r="H1633">
        <v>39.522508450562299</v>
      </c>
      <c r="I1633">
        <v>32.035662395012302</v>
      </c>
      <c r="J1633">
        <v>48.219961479462199</v>
      </c>
      <c r="N1633" s="292"/>
      <c r="O1633" s="292"/>
      <c r="P1633" s="292"/>
      <c r="Q1633" s="292"/>
      <c r="R1633" s="292"/>
    </row>
    <row r="1634" spans="1:18" x14ac:dyDescent="0.25">
      <c r="A1634" t="s">
        <v>1927</v>
      </c>
      <c r="B1634" t="s">
        <v>87</v>
      </c>
      <c r="C1634" t="s">
        <v>132</v>
      </c>
      <c r="D1634" t="s">
        <v>56</v>
      </c>
      <c r="E1634" t="s">
        <v>101</v>
      </c>
      <c r="F1634">
        <v>30.798807946089468</v>
      </c>
      <c r="G1634">
        <v>34.796981071166499</v>
      </c>
      <c r="H1634">
        <v>35.093526979097398</v>
      </c>
      <c r="I1634">
        <v>28.241825668193002</v>
      </c>
      <c r="J1634">
        <v>43.092629325864202</v>
      </c>
      <c r="N1634" s="292"/>
      <c r="O1634" s="292"/>
      <c r="P1634" s="292"/>
      <c r="Q1634" s="292"/>
      <c r="R1634" s="292"/>
    </row>
    <row r="1635" spans="1:18" x14ac:dyDescent="0.25">
      <c r="A1635" t="s">
        <v>1928</v>
      </c>
      <c r="B1635" t="s">
        <v>87</v>
      </c>
      <c r="C1635" t="s">
        <v>132</v>
      </c>
      <c r="D1635" t="s">
        <v>57</v>
      </c>
      <c r="E1635" t="s">
        <v>101</v>
      </c>
      <c r="F1635">
        <v>57.195502954652</v>
      </c>
      <c r="G1635">
        <v>40.903599338233498</v>
      </c>
      <c r="H1635">
        <v>45.964510023585397</v>
      </c>
      <c r="I1635">
        <v>39.273800156580698</v>
      </c>
      <c r="J1635">
        <v>53.458643224441197</v>
      </c>
      <c r="N1635" s="292"/>
      <c r="O1635" s="292"/>
      <c r="P1635" s="292"/>
      <c r="Q1635" s="292"/>
      <c r="R1635" s="292"/>
    </row>
    <row r="1636" spans="1:18" x14ac:dyDescent="0.25">
      <c r="A1636" t="s">
        <v>1929</v>
      </c>
      <c r="B1636" t="s">
        <v>87</v>
      </c>
      <c r="C1636" t="s">
        <v>133</v>
      </c>
      <c r="D1636" t="s">
        <v>5</v>
      </c>
      <c r="E1636" t="s">
        <v>101</v>
      </c>
      <c r="F1636">
        <v>1478.1957536647067</v>
      </c>
      <c r="G1636">
        <v>49.4861140421757</v>
      </c>
      <c r="H1636">
        <v>52.596800371396</v>
      </c>
      <c r="I1636">
        <v>51.050628311180503</v>
      </c>
      <c r="J1636">
        <v>54.177685567035802</v>
      </c>
      <c r="N1636" s="292"/>
      <c r="O1636" s="292"/>
      <c r="P1636" s="292"/>
      <c r="Q1636" s="292"/>
      <c r="R1636" s="292"/>
    </row>
    <row r="1637" spans="1:18" x14ac:dyDescent="0.25">
      <c r="A1637" t="s">
        <v>1930</v>
      </c>
      <c r="B1637" t="s">
        <v>87</v>
      </c>
      <c r="C1637" t="s">
        <v>133</v>
      </c>
      <c r="D1637" t="s">
        <v>122</v>
      </c>
      <c r="E1637" t="s">
        <v>101</v>
      </c>
      <c r="F1637">
        <v>208.83081591503299</v>
      </c>
      <c r="G1637">
        <v>35.240374185009401</v>
      </c>
      <c r="H1637">
        <v>36.905058959057897</v>
      </c>
      <c r="I1637">
        <v>34.044876036227599</v>
      </c>
      <c r="J1637">
        <v>39.939638619638202</v>
      </c>
      <c r="N1637" s="292"/>
      <c r="O1637" s="292"/>
      <c r="P1637" s="292"/>
      <c r="Q1637" s="292"/>
      <c r="R1637" s="292"/>
    </row>
    <row r="1638" spans="1:18" x14ac:dyDescent="0.25">
      <c r="A1638" t="s">
        <v>1931</v>
      </c>
      <c r="B1638" t="s">
        <v>87</v>
      </c>
      <c r="C1638" t="s">
        <v>133</v>
      </c>
      <c r="D1638" t="s">
        <v>123</v>
      </c>
      <c r="E1638" t="s">
        <v>101</v>
      </c>
      <c r="F1638">
        <v>268.07126960862598</v>
      </c>
      <c r="G1638">
        <v>44.2880961581413</v>
      </c>
      <c r="H1638">
        <v>45.093621460407803</v>
      </c>
      <c r="I1638">
        <v>42.010043997327102</v>
      </c>
      <c r="J1638">
        <v>48.342504480689101</v>
      </c>
      <c r="N1638" s="292"/>
      <c r="O1638" s="292"/>
      <c r="P1638" s="292"/>
      <c r="Q1638" s="292"/>
      <c r="R1638" s="292"/>
    </row>
    <row r="1639" spans="1:18" x14ac:dyDescent="0.25">
      <c r="A1639" t="s">
        <v>1932</v>
      </c>
      <c r="B1639" t="s">
        <v>87</v>
      </c>
      <c r="C1639" t="s">
        <v>133</v>
      </c>
      <c r="D1639" t="s">
        <v>124</v>
      </c>
      <c r="E1639" t="s">
        <v>101</v>
      </c>
      <c r="F1639">
        <v>310.652617190336</v>
      </c>
      <c r="G1639">
        <v>50.789969702903797</v>
      </c>
      <c r="H1639">
        <v>51.980203892144203</v>
      </c>
      <c r="I1639">
        <v>48.679438186208699</v>
      </c>
      <c r="J1639">
        <v>55.4450042523805</v>
      </c>
      <c r="N1639" s="292"/>
      <c r="O1639" s="292"/>
      <c r="P1639" s="292"/>
      <c r="Q1639" s="292"/>
      <c r="R1639" s="292"/>
    </row>
    <row r="1640" spans="1:18" x14ac:dyDescent="0.25">
      <c r="A1640" t="s">
        <v>1933</v>
      </c>
      <c r="B1640" t="s">
        <v>87</v>
      </c>
      <c r="C1640" t="s">
        <v>133</v>
      </c>
      <c r="D1640" t="s">
        <v>125</v>
      </c>
      <c r="E1640" t="s">
        <v>101</v>
      </c>
      <c r="F1640">
        <v>326.94324821779463</v>
      </c>
      <c r="G1640">
        <v>54.484517803497504</v>
      </c>
      <c r="H1640">
        <v>58.906529444952703</v>
      </c>
      <c r="I1640">
        <v>55.2572223831068</v>
      </c>
      <c r="J1640">
        <v>62.732495636036298</v>
      </c>
      <c r="N1640" s="292"/>
      <c r="O1640" s="292"/>
      <c r="P1640" s="292"/>
      <c r="Q1640" s="292"/>
      <c r="R1640" s="292"/>
    </row>
    <row r="1641" spans="1:18" x14ac:dyDescent="0.25">
      <c r="A1641" t="s">
        <v>1934</v>
      </c>
      <c r="B1641" t="s">
        <v>87</v>
      </c>
      <c r="C1641" t="s">
        <v>133</v>
      </c>
      <c r="D1641" t="s">
        <v>126</v>
      </c>
      <c r="E1641" t="s">
        <v>101</v>
      </c>
      <c r="F1641">
        <v>363.69780273291002</v>
      </c>
      <c r="G1641">
        <v>62.977465590392598</v>
      </c>
      <c r="H1641">
        <v>73.770569909195103</v>
      </c>
      <c r="I1641">
        <v>69.417265299984095</v>
      </c>
      <c r="J1641">
        <v>78.323408284260097</v>
      </c>
      <c r="N1641" s="292"/>
      <c r="O1641" s="292"/>
      <c r="P1641" s="292"/>
      <c r="Q1641" s="292"/>
      <c r="R1641" s="292"/>
    </row>
    <row r="1642" spans="1:18" x14ac:dyDescent="0.25">
      <c r="A1642" t="s">
        <v>1935</v>
      </c>
      <c r="B1642" t="s">
        <v>87</v>
      </c>
      <c r="C1642" t="s">
        <v>133</v>
      </c>
      <c r="D1642" t="s">
        <v>6</v>
      </c>
      <c r="E1642" t="s">
        <v>101</v>
      </c>
      <c r="F1642">
        <v>364.57831273114334</v>
      </c>
      <c r="G1642">
        <v>53.915937706253999</v>
      </c>
      <c r="H1642">
        <v>54.458128577526502</v>
      </c>
      <c r="I1642">
        <v>51.264391537490603</v>
      </c>
      <c r="J1642">
        <v>57.798069296355301</v>
      </c>
      <c r="N1642" s="292"/>
      <c r="O1642" s="292"/>
      <c r="P1642" s="292"/>
      <c r="Q1642" s="292"/>
      <c r="R1642" s="292"/>
    </row>
    <row r="1643" spans="1:18" x14ac:dyDescent="0.25">
      <c r="A1643" t="s">
        <v>1936</v>
      </c>
      <c r="B1643" t="s">
        <v>87</v>
      </c>
      <c r="C1643" t="s">
        <v>133</v>
      </c>
      <c r="D1643" t="s">
        <v>37</v>
      </c>
      <c r="E1643" t="s">
        <v>101</v>
      </c>
      <c r="F1643">
        <v>34.877421443402</v>
      </c>
      <c r="G1643">
        <v>50.259754317214203</v>
      </c>
      <c r="H1643">
        <v>48.598200902257297</v>
      </c>
      <c r="I1643">
        <v>39.6729464173387</v>
      </c>
      <c r="J1643">
        <v>58.920648208966099</v>
      </c>
      <c r="N1643" s="292"/>
      <c r="O1643" s="292"/>
      <c r="P1643" s="292"/>
      <c r="Q1643" s="292"/>
      <c r="R1643" s="292"/>
    </row>
    <row r="1644" spans="1:18" x14ac:dyDescent="0.25">
      <c r="A1644" t="s">
        <v>1937</v>
      </c>
      <c r="B1644" t="s">
        <v>87</v>
      </c>
      <c r="C1644" t="s">
        <v>133</v>
      </c>
      <c r="D1644" t="s">
        <v>38</v>
      </c>
      <c r="E1644" t="s">
        <v>101</v>
      </c>
      <c r="F1644">
        <v>61.212003785585004</v>
      </c>
      <c r="G1644">
        <v>51.422958076317002</v>
      </c>
      <c r="H1644">
        <v>51.705657711624703</v>
      </c>
      <c r="I1644">
        <v>44.451811015845699</v>
      </c>
      <c r="J1644">
        <v>59.799704954371997</v>
      </c>
      <c r="N1644" s="292"/>
      <c r="O1644" s="292"/>
      <c r="P1644" s="292"/>
      <c r="Q1644" s="292"/>
      <c r="R1644" s="292"/>
    </row>
    <row r="1645" spans="1:18" x14ac:dyDescent="0.25">
      <c r="A1645" t="s">
        <v>1938</v>
      </c>
      <c r="B1645" t="s">
        <v>87</v>
      </c>
      <c r="C1645" t="s">
        <v>133</v>
      </c>
      <c r="D1645" t="s">
        <v>39</v>
      </c>
      <c r="E1645" t="s">
        <v>101</v>
      </c>
      <c r="F1645">
        <v>72.159722134678006</v>
      </c>
      <c r="G1645">
        <v>63.828788641225302</v>
      </c>
      <c r="H1645">
        <v>58.1046120319522</v>
      </c>
      <c r="I1645">
        <v>50.523304218532097</v>
      </c>
      <c r="J1645">
        <v>66.490789065387901</v>
      </c>
      <c r="N1645" s="292"/>
      <c r="O1645" s="292"/>
      <c r="P1645" s="292"/>
      <c r="Q1645" s="292"/>
      <c r="R1645" s="292"/>
    </row>
    <row r="1646" spans="1:18" x14ac:dyDescent="0.25">
      <c r="A1646" t="s">
        <v>1939</v>
      </c>
      <c r="B1646" t="s">
        <v>87</v>
      </c>
      <c r="C1646" t="s">
        <v>133</v>
      </c>
      <c r="D1646" t="s">
        <v>40</v>
      </c>
      <c r="E1646" t="s">
        <v>101</v>
      </c>
      <c r="F1646">
        <v>57.769693039381337</v>
      </c>
      <c r="G1646">
        <v>61.350301113360899</v>
      </c>
      <c r="H1646">
        <v>59.437130929647203</v>
      </c>
      <c r="I1646">
        <v>50.854737224480999</v>
      </c>
      <c r="J1646">
        <v>69.044643305308497</v>
      </c>
      <c r="N1646" s="292"/>
      <c r="O1646" s="292"/>
      <c r="P1646" s="292"/>
      <c r="Q1646" s="292"/>
      <c r="R1646" s="292"/>
    </row>
    <row r="1647" spans="1:18" x14ac:dyDescent="0.25">
      <c r="A1647" t="s">
        <v>1940</v>
      </c>
      <c r="B1647" t="s">
        <v>87</v>
      </c>
      <c r="C1647" t="s">
        <v>133</v>
      </c>
      <c r="D1647" t="s">
        <v>41</v>
      </c>
      <c r="E1647" t="s">
        <v>101</v>
      </c>
      <c r="F1647">
        <v>71.037980000302994</v>
      </c>
      <c r="G1647">
        <v>47.271358890783802</v>
      </c>
      <c r="H1647">
        <v>52.411394133099797</v>
      </c>
      <c r="I1647">
        <v>45.516332229909402</v>
      </c>
      <c r="J1647">
        <v>60.0445546566052</v>
      </c>
      <c r="N1647" s="292"/>
      <c r="O1647" s="292"/>
      <c r="P1647" s="292"/>
      <c r="Q1647" s="292"/>
      <c r="R1647" s="292"/>
    </row>
    <row r="1648" spans="1:18" x14ac:dyDescent="0.25">
      <c r="A1648" t="s">
        <v>1941</v>
      </c>
      <c r="B1648" t="s">
        <v>87</v>
      </c>
      <c r="C1648" t="s">
        <v>133</v>
      </c>
      <c r="D1648" t="s">
        <v>42</v>
      </c>
      <c r="E1648" t="s">
        <v>101</v>
      </c>
      <c r="F1648">
        <v>67.521492327793666</v>
      </c>
      <c r="G1648">
        <v>51.830234398533499</v>
      </c>
      <c r="H1648">
        <v>56.982734276971698</v>
      </c>
      <c r="I1648">
        <v>49.3445927017057</v>
      </c>
      <c r="J1648">
        <v>65.460768785058704</v>
      </c>
      <c r="N1648" s="292"/>
      <c r="O1648" s="292"/>
      <c r="P1648" s="292"/>
      <c r="Q1648" s="292"/>
      <c r="R1648" s="292"/>
    </row>
    <row r="1649" spans="1:18" x14ac:dyDescent="0.25">
      <c r="A1649" t="s">
        <v>1942</v>
      </c>
      <c r="B1649" t="s">
        <v>87</v>
      </c>
      <c r="C1649" t="s">
        <v>133</v>
      </c>
      <c r="D1649" t="s">
        <v>102</v>
      </c>
      <c r="E1649" t="s">
        <v>101</v>
      </c>
      <c r="F1649">
        <v>61.293541061471331</v>
      </c>
      <c r="G1649">
        <v>46.7617147220612</v>
      </c>
      <c r="H1649">
        <v>44.287371818806697</v>
      </c>
      <c r="I1649">
        <v>38.053720887892403</v>
      </c>
      <c r="J1649">
        <v>51.242545902918899</v>
      </c>
      <c r="N1649" s="292"/>
      <c r="O1649" s="292"/>
      <c r="P1649" s="292"/>
      <c r="Q1649" s="292"/>
      <c r="R1649" s="292"/>
    </row>
    <row r="1650" spans="1:18" x14ac:dyDescent="0.25">
      <c r="A1650" t="s">
        <v>1943</v>
      </c>
      <c r="B1650" t="s">
        <v>87</v>
      </c>
      <c r="C1650" t="s">
        <v>133</v>
      </c>
      <c r="D1650" t="s">
        <v>103</v>
      </c>
      <c r="E1650" t="s">
        <v>101</v>
      </c>
      <c r="F1650">
        <v>196.70186410223167</v>
      </c>
      <c r="G1650">
        <v>52.672855867035999</v>
      </c>
      <c r="H1650">
        <v>52.086981331788998</v>
      </c>
      <c r="I1650">
        <v>47.935493827656003</v>
      </c>
      <c r="J1650">
        <v>56.499551036207698</v>
      </c>
      <c r="N1650" s="292"/>
      <c r="O1650" s="292"/>
      <c r="P1650" s="292"/>
      <c r="Q1650" s="292"/>
      <c r="R1650" s="292"/>
    </row>
    <row r="1651" spans="1:18" x14ac:dyDescent="0.25">
      <c r="A1651" t="s">
        <v>1944</v>
      </c>
      <c r="B1651" t="s">
        <v>87</v>
      </c>
      <c r="C1651" t="s">
        <v>133</v>
      </c>
      <c r="D1651" t="s">
        <v>43</v>
      </c>
      <c r="E1651" t="s">
        <v>101</v>
      </c>
      <c r="F1651">
        <v>34.160562136323669</v>
      </c>
      <c r="G1651">
        <v>45.315200951997703</v>
      </c>
      <c r="H1651">
        <v>45.704248657786898</v>
      </c>
      <c r="I1651">
        <v>37.1798672892903</v>
      </c>
      <c r="J1651">
        <v>55.578147160603898</v>
      </c>
      <c r="N1651" s="292"/>
      <c r="O1651" s="292"/>
      <c r="P1651" s="292"/>
      <c r="Q1651" s="292"/>
      <c r="R1651" s="292"/>
    </row>
    <row r="1652" spans="1:18" x14ac:dyDescent="0.25">
      <c r="A1652" t="s">
        <v>1945</v>
      </c>
      <c r="B1652" t="s">
        <v>87</v>
      </c>
      <c r="C1652" t="s">
        <v>133</v>
      </c>
      <c r="D1652" t="s">
        <v>44</v>
      </c>
      <c r="E1652" t="s">
        <v>101</v>
      </c>
      <c r="F1652">
        <v>64.153572567405675</v>
      </c>
      <c r="G1652">
        <v>54.1956616887202</v>
      </c>
      <c r="H1652">
        <v>53.538341625291501</v>
      </c>
      <c r="I1652">
        <v>46.1727032560742</v>
      </c>
      <c r="J1652">
        <v>61.736154927201298</v>
      </c>
      <c r="N1652" s="292"/>
      <c r="O1652" s="292"/>
      <c r="P1652" s="292"/>
      <c r="Q1652" s="292"/>
      <c r="R1652" s="292"/>
    </row>
    <row r="1653" spans="1:18" x14ac:dyDescent="0.25">
      <c r="A1653" t="s">
        <v>1946</v>
      </c>
      <c r="B1653" t="s">
        <v>87</v>
      </c>
      <c r="C1653" t="s">
        <v>133</v>
      </c>
      <c r="D1653" t="s">
        <v>45</v>
      </c>
      <c r="E1653" t="s">
        <v>101</v>
      </c>
      <c r="F1653">
        <v>98.387729398502003</v>
      </c>
      <c r="G1653">
        <v>54.756484721277801</v>
      </c>
      <c r="H1653">
        <v>54.145454930573898</v>
      </c>
      <c r="I1653">
        <v>48.092326008735299</v>
      </c>
      <c r="J1653">
        <v>60.744490808549003</v>
      </c>
      <c r="N1653" s="292"/>
      <c r="O1653" s="292"/>
      <c r="P1653" s="292"/>
      <c r="Q1653" s="292"/>
      <c r="R1653" s="292"/>
    </row>
    <row r="1654" spans="1:18" x14ac:dyDescent="0.25">
      <c r="A1654" t="s">
        <v>1947</v>
      </c>
      <c r="B1654" t="s">
        <v>87</v>
      </c>
      <c r="C1654" t="s">
        <v>133</v>
      </c>
      <c r="D1654" t="s">
        <v>18</v>
      </c>
      <c r="E1654" t="s">
        <v>101</v>
      </c>
      <c r="F1654">
        <v>250.37248303064601</v>
      </c>
      <c r="G1654">
        <v>49.7245682445363</v>
      </c>
      <c r="H1654">
        <v>52.999161806689997</v>
      </c>
      <c r="I1654">
        <v>49.253280683309598</v>
      </c>
      <c r="J1654">
        <v>56.953040483502697</v>
      </c>
      <c r="N1654" s="292"/>
      <c r="O1654" s="292"/>
      <c r="P1654" s="292"/>
      <c r="Q1654" s="292"/>
      <c r="R1654" s="292"/>
    </row>
    <row r="1655" spans="1:18" x14ac:dyDescent="0.25">
      <c r="A1655" t="s">
        <v>1948</v>
      </c>
      <c r="B1655" t="s">
        <v>87</v>
      </c>
      <c r="C1655" t="s">
        <v>133</v>
      </c>
      <c r="D1655" t="s">
        <v>46</v>
      </c>
      <c r="E1655" t="s">
        <v>101</v>
      </c>
      <c r="F1655">
        <v>114.42535825198065</v>
      </c>
      <c r="G1655">
        <v>49.563395142353698</v>
      </c>
      <c r="H1655">
        <v>53.033733028468703</v>
      </c>
      <c r="I1655">
        <v>47.538272779565503</v>
      </c>
      <c r="J1655">
        <v>58.987153163013801</v>
      </c>
      <c r="N1655" s="292"/>
      <c r="O1655" s="292"/>
      <c r="P1655" s="292"/>
      <c r="Q1655" s="292"/>
      <c r="R1655" s="292"/>
    </row>
    <row r="1656" spans="1:18" x14ac:dyDescent="0.25">
      <c r="A1656" t="s">
        <v>1949</v>
      </c>
      <c r="B1656" t="s">
        <v>87</v>
      </c>
      <c r="C1656" t="s">
        <v>133</v>
      </c>
      <c r="D1656" t="s">
        <v>47</v>
      </c>
      <c r="E1656" t="s">
        <v>101</v>
      </c>
      <c r="F1656">
        <v>62.290925393471333</v>
      </c>
      <c r="G1656">
        <v>45.035010526669197</v>
      </c>
      <c r="H1656">
        <v>46.4840841246235</v>
      </c>
      <c r="I1656">
        <v>40.0240614176127</v>
      </c>
      <c r="J1656">
        <v>53.685455791105603</v>
      </c>
      <c r="N1656" s="292"/>
      <c r="O1656" s="292"/>
      <c r="P1656" s="292"/>
      <c r="Q1656" s="292"/>
      <c r="R1656" s="292"/>
    </row>
    <row r="1657" spans="1:18" x14ac:dyDescent="0.25">
      <c r="A1657" t="s">
        <v>1950</v>
      </c>
      <c r="B1657" t="s">
        <v>87</v>
      </c>
      <c r="C1657" t="s">
        <v>133</v>
      </c>
      <c r="D1657" t="s">
        <v>48</v>
      </c>
      <c r="E1657" t="s">
        <v>101</v>
      </c>
      <c r="F1657">
        <v>73.656199385194</v>
      </c>
      <c r="G1657">
        <v>54.830101327419897</v>
      </c>
      <c r="H1657">
        <v>60.087502660193998</v>
      </c>
      <c r="I1657">
        <v>52.326682711248502</v>
      </c>
      <c r="J1657">
        <v>68.663366757995206</v>
      </c>
      <c r="N1657" s="292"/>
      <c r="O1657" s="292"/>
      <c r="P1657" s="292"/>
      <c r="Q1657" s="292"/>
      <c r="R1657" s="292"/>
    </row>
    <row r="1658" spans="1:18" x14ac:dyDescent="0.25">
      <c r="A1658" t="s">
        <v>1951</v>
      </c>
      <c r="B1658" t="s">
        <v>87</v>
      </c>
      <c r="C1658" t="s">
        <v>133</v>
      </c>
      <c r="D1658" t="s">
        <v>104</v>
      </c>
      <c r="E1658" t="s">
        <v>101</v>
      </c>
      <c r="F1658">
        <v>195.99445493102431</v>
      </c>
      <c r="G1658">
        <v>43.7417974216213</v>
      </c>
      <c r="H1658">
        <v>52.948453896591801</v>
      </c>
      <c r="I1658">
        <v>48.695337975956903</v>
      </c>
      <c r="J1658">
        <v>57.469542031010199</v>
      </c>
      <c r="N1658" s="292"/>
      <c r="O1658" s="292"/>
      <c r="P1658" s="292"/>
      <c r="Q1658" s="292"/>
      <c r="R1658" s="292"/>
    </row>
    <row r="1659" spans="1:18" x14ac:dyDescent="0.25">
      <c r="A1659" t="s">
        <v>1952</v>
      </c>
      <c r="B1659" t="s">
        <v>87</v>
      </c>
      <c r="C1659" t="s">
        <v>133</v>
      </c>
      <c r="D1659" t="s">
        <v>49</v>
      </c>
      <c r="E1659" t="s">
        <v>101</v>
      </c>
      <c r="F1659">
        <v>58.424592227864999</v>
      </c>
      <c r="G1659">
        <v>47.211664529818002</v>
      </c>
      <c r="H1659">
        <v>50.155712466073901</v>
      </c>
      <c r="I1659">
        <v>42.957992704366902</v>
      </c>
      <c r="J1659">
        <v>58.208023700406699</v>
      </c>
      <c r="N1659" s="292"/>
      <c r="O1659" s="292"/>
      <c r="P1659" s="292"/>
      <c r="Q1659" s="292"/>
      <c r="R1659" s="292"/>
    </row>
    <row r="1660" spans="1:18" x14ac:dyDescent="0.25">
      <c r="A1660" t="s">
        <v>1953</v>
      </c>
      <c r="B1660" t="s">
        <v>87</v>
      </c>
      <c r="C1660" t="s">
        <v>133</v>
      </c>
      <c r="D1660" t="s">
        <v>50</v>
      </c>
      <c r="E1660" t="s">
        <v>101</v>
      </c>
      <c r="F1660">
        <v>137.56986270315932</v>
      </c>
      <c r="G1660">
        <v>42.417809116017601</v>
      </c>
      <c r="H1660">
        <v>54.549173866226802</v>
      </c>
      <c r="I1660">
        <v>49.310686360149603</v>
      </c>
      <c r="J1660">
        <v>60.184230989480099</v>
      </c>
      <c r="N1660" s="292"/>
      <c r="O1660" s="292"/>
      <c r="P1660" s="292"/>
      <c r="Q1660" s="292"/>
      <c r="R1660" s="292"/>
    </row>
    <row r="1661" spans="1:18" x14ac:dyDescent="0.25">
      <c r="A1661" t="s">
        <v>1954</v>
      </c>
      <c r="B1661" t="s">
        <v>87</v>
      </c>
      <c r="C1661" t="s">
        <v>133</v>
      </c>
      <c r="D1661" t="s">
        <v>105</v>
      </c>
      <c r="E1661" t="s">
        <v>101</v>
      </c>
      <c r="F1661">
        <v>159.035237729443</v>
      </c>
      <c r="G1661">
        <v>54.6454631051135</v>
      </c>
      <c r="H1661">
        <v>60.438164506523499</v>
      </c>
      <c r="I1661">
        <v>55.080474161201202</v>
      </c>
      <c r="J1661">
        <v>66.172010819278697</v>
      </c>
      <c r="N1661" s="292"/>
      <c r="O1661" s="292"/>
      <c r="P1661" s="292"/>
      <c r="Q1661" s="292"/>
      <c r="R1661" s="292"/>
    </row>
    <row r="1662" spans="1:18" x14ac:dyDescent="0.25">
      <c r="A1662" t="s">
        <v>1955</v>
      </c>
      <c r="B1662" t="s">
        <v>87</v>
      </c>
      <c r="C1662" t="s">
        <v>133</v>
      </c>
      <c r="D1662" t="s">
        <v>51</v>
      </c>
      <c r="E1662" t="s">
        <v>101</v>
      </c>
      <c r="F1662">
        <v>127.30100610056768</v>
      </c>
      <c r="G1662">
        <v>54.322126426560203</v>
      </c>
      <c r="H1662">
        <v>60.075446571822702</v>
      </c>
      <c r="I1662">
        <v>54.141987483828302</v>
      </c>
      <c r="J1662">
        <v>66.476606096108696</v>
      </c>
      <c r="N1662" s="292"/>
      <c r="O1662" s="292"/>
      <c r="P1662" s="292"/>
      <c r="Q1662" s="292"/>
      <c r="R1662" s="292"/>
    </row>
    <row r="1663" spans="1:18" x14ac:dyDescent="0.25">
      <c r="A1663" t="s">
        <v>1956</v>
      </c>
      <c r="B1663" t="s">
        <v>87</v>
      </c>
      <c r="C1663" t="s">
        <v>133</v>
      </c>
      <c r="D1663" t="s">
        <v>52</v>
      </c>
      <c r="E1663" t="s">
        <v>101</v>
      </c>
      <c r="F1663">
        <v>31.734231628875097</v>
      </c>
      <c r="G1663">
        <v>55.9821561261829</v>
      </c>
      <c r="H1663">
        <v>61.962268198843603</v>
      </c>
      <c r="I1663">
        <v>49.9817474193203</v>
      </c>
      <c r="J1663">
        <v>75.916732495797106</v>
      </c>
      <c r="N1663" s="292"/>
      <c r="O1663" s="292"/>
      <c r="P1663" s="292"/>
      <c r="Q1663" s="292"/>
      <c r="R1663" s="292"/>
    </row>
    <row r="1664" spans="1:18" x14ac:dyDescent="0.25">
      <c r="A1664" t="s">
        <v>1957</v>
      </c>
      <c r="B1664" t="s">
        <v>87</v>
      </c>
      <c r="C1664" t="s">
        <v>133</v>
      </c>
      <c r="D1664" t="s">
        <v>106</v>
      </c>
      <c r="E1664" t="s">
        <v>101</v>
      </c>
      <c r="F1664">
        <v>250.21986007874168</v>
      </c>
      <c r="G1664">
        <v>44.384398947549201</v>
      </c>
      <c r="H1664">
        <v>48.454329165568403</v>
      </c>
      <c r="I1664">
        <v>45.018937382369302</v>
      </c>
      <c r="J1664">
        <v>52.080537882538302</v>
      </c>
      <c r="N1664" s="292"/>
      <c r="O1664" s="292"/>
      <c r="P1664" s="292"/>
      <c r="Q1664" s="292"/>
      <c r="R1664" s="292"/>
    </row>
    <row r="1665" spans="1:18" x14ac:dyDescent="0.25">
      <c r="A1665" t="s">
        <v>1958</v>
      </c>
      <c r="B1665" t="s">
        <v>87</v>
      </c>
      <c r="C1665" t="s">
        <v>133</v>
      </c>
      <c r="D1665" t="s">
        <v>53</v>
      </c>
      <c r="E1665" t="s">
        <v>101</v>
      </c>
      <c r="F1665">
        <v>78.378299335815669</v>
      </c>
      <c r="G1665">
        <v>45.087755248261601</v>
      </c>
      <c r="H1665">
        <v>51.262683923076601</v>
      </c>
      <c r="I1665">
        <v>44.829314694454503</v>
      </c>
      <c r="J1665">
        <v>58.349900318142303</v>
      </c>
      <c r="N1665" s="292"/>
      <c r="O1665" s="292"/>
      <c r="P1665" s="292"/>
      <c r="Q1665" s="292"/>
      <c r="R1665" s="292"/>
    </row>
    <row r="1666" spans="1:18" x14ac:dyDescent="0.25">
      <c r="A1666" t="s">
        <v>1959</v>
      </c>
      <c r="B1666" t="s">
        <v>87</v>
      </c>
      <c r="C1666" t="s">
        <v>133</v>
      </c>
      <c r="D1666" t="s">
        <v>54</v>
      </c>
      <c r="E1666" t="s">
        <v>101</v>
      </c>
      <c r="F1666">
        <v>37.440244789394335</v>
      </c>
      <c r="G1666">
        <v>53.875248518192201</v>
      </c>
      <c r="H1666">
        <v>57.641146360964598</v>
      </c>
      <c r="I1666">
        <v>47.399547162690403</v>
      </c>
      <c r="J1666">
        <v>69.425766165958095</v>
      </c>
      <c r="N1666" s="292"/>
      <c r="O1666" s="292"/>
      <c r="P1666" s="292"/>
      <c r="Q1666" s="292"/>
      <c r="R1666" s="292"/>
    </row>
    <row r="1667" spans="1:18" x14ac:dyDescent="0.25">
      <c r="A1667" t="s">
        <v>1960</v>
      </c>
      <c r="B1667" t="s">
        <v>87</v>
      </c>
      <c r="C1667" t="s">
        <v>133</v>
      </c>
      <c r="D1667" t="s">
        <v>55</v>
      </c>
      <c r="E1667" t="s">
        <v>101</v>
      </c>
      <c r="F1667">
        <v>38.277980010598</v>
      </c>
      <c r="G1667">
        <v>42.150485626745898</v>
      </c>
      <c r="H1667">
        <v>45.4833769316824</v>
      </c>
      <c r="I1667">
        <v>37.471055735012399</v>
      </c>
      <c r="J1667">
        <v>54.688534421059003</v>
      </c>
      <c r="N1667" s="292"/>
      <c r="O1667" s="292"/>
      <c r="P1667" s="292"/>
      <c r="Q1667" s="292"/>
      <c r="R1667" s="292"/>
    </row>
    <row r="1668" spans="1:18" x14ac:dyDescent="0.25">
      <c r="A1668" t="s">
        <v>1961</v>
      </c>
      <c r="B1668" t="s">
        <v>87</v>
      </c>
      <c r="C1668" t="s">
        <v>133</v>
      </c>
      <c r="D1668" t="s">
        <v>56</v>
      </c>
      <c r="E1668" t="s">
        <v>101</v>
      </c>
      <c r="F1668">
        <v>34.212126123756995</v>
      </c>
      <c r="G1668">
        <v>38.398453521517901</v>
      </c>
      <c r="H1668">
        <v>38.3679715487675</v>
      </c>
      <c r="I1668">
        <v>31.233212977064799</v>
      </c>
      <c r="J1668">
        <v>46.631330712119102</v>
      </c>
      <c r="N1668" s="292"/>
      <c r="O1668" s="292"/>
      <c r="P1668" s="292"/>
      <c r="Q1668" s="292"/>
      <c r="R1668" s="292"/>
    </row>
    <row r="1669" spans="1:18" x14ac:dyDescent="0.25">
      <c r="A1669" t="s">
        <v>1962</v>
      </c>
      <c r="B1669" t="s">
        <v>87</v>
      </c>
      <c r="C1669" t="s">
        <v>133</v>
      </c>
      <c r="D1669" t="s">
        <v>57</v>
      </c>
      <c r="E1669" t="s">
        <v>101</v>
      </c>
      <c r="F1669">
        <v>61.911209819177003</v>
      </c>
      <c r="G1669">
        <v>44.059691485596197</v>
      </c>
      <c r="H1669">
        <v>49.461018641321402</v>
      </c>
      <c r="I1669">
        <v>42.533240353223398</v>
      </c>
      <c r="J1669">
        <v>57.186408176562701</v>
      </c>
      <c r="N1669" s="292"/>
      <c r="O1669" s="292"/>
      <c r="P1669" s="292"/>
      <c r="Q1669" s="292"/>
      <c r="R1669" s="292"/>
    </row>
    <row r="1670" spans="1:18" x14ac:dyDescent="0.25">
      <c r="A1670" t="s">
        <v>1963</v>
      </c>
      <c r="B1670" t="s">
        <v>87</v>
      </c>
      <c r="C1670" t="s">
        <v>134</v>
      </c>
      <c r="D1670" t="s">
        <v>5</v>
      </c>
      <c r="E1670" t="s">
        <v>101</v>
      </c>
      <c r="F1670">
        <v>1528.6800032377867</v>
      </c>
      <c r="G1670">
        <v>50.855227649049198</v>
      </c>
      <c r="H1670">
        <v>53.807588394412498</v>
      </c>
      <c r="I1670">
        <v>52.2517484486916</v>
      </c>
      <c r="J1670">
        <v>55.397769832236797</v>
      </c>
      <c r="N1670" s="292"/>
      <c r="O1670" s="292"/>
      <c r="P1670" s="292"/>
      <c r="Q1670" s="292"/>
      <c r="R1670" s="292"/>
    </row>
    <row r="1671" spans="1:18" x14ac:dyDescent="0.25">
      <c r="A1671" t="s">
        <v>1964</v>
      </c>
      <c r="B1671" t="s">
        <v>87</v>
      </c>
      <c r="C1671" t="s">
        <v>134</v>
      </c>
      <c r="D1671" t="s">
        <v>122</v>
      </c>
      <c r="E1671" t="s">
        <v>101</v>
      </c>
      <c r="F1671">
        <v>221.319634481939</v>
      </c>
      <c r="G1671">
        <v>37.159979328247999</v>
      </c>
      <c r="H1671">
        <v>38.440989169444997</v>
      </c>
      <c r="I1671">
        <v>35.545555502462797</v>
      </c>
      <c r="J1671">
        <v>41.507753341616699</v>
      </c>
      <c r="N1671" s="292"/>
      <c r="O1671" s="292"/>
      <c r="P1671" s="292"/>
      <c r="Q1671" s="292"/>
      <c r="R1671" s="292"/>
    </row>
    <row r="1672" spans="1:18" x14ac:dyDescent="0.25">
      <c r="A1672" t="s">
        <v>1965</v>
      </c>
      <c r="B1672" t="s">
        <v>87</v>
      </c>
      <c r="C1672" t="s">
        <v>134</v>
      </c>
      <c r="D1672" t="s">
        <v>123</v>
      </c>
      <c r="E1672" t="s">
        <v>101</v>
      </c>
      <c r="F1672">
        <v>276.94484800253099</v>
      </c>
      <c r="G1672">
        <v>45.468724532038202</v>
      </c>
      <c r="H1672">
        <v>45.778434633399499</v>
      </c>
      <c r="I1672">
        <v>42.696897405483099</v>
      </c>
      <c r="J1672">
        <v>49.022423489458298</v>
      </c>
      <c r="N1672" s="292"/>
      <c r="O1672" s="292"/>
      <c r="P1672" s="292"/>
      <c r="Q1672" s="292"/>
      <c r="R1672" s="292"/>
    </row>
    <row r="1673" spans="1:18" x14ac:dyDescent="0.25">
      <c r="A1673" t="s">
        <v>1966</v>
      </c>
      <c r="B1673" t="s">
        <v>87</v>
      </c>
      <c r="C1673" t="s">
        <v>134</v>
      </c>
      <c r="D1673" t="s">
        <v>124</v>
      </c>
      <c r="E1673" t="s">
        <v>101</v>
      </c>
      <c r="F1673">
        <v>317.79015326553969</v>
      </c>
      <c r="G1673">
        <v>51.6377349428126</v>
      </c>
      <c r="H1673">
        <v>52.607012084559599</v>
      </c>
      <c r="I1673">
        <v>49.301933192537902</v>
      </c>
      <c r="J1673">
        <v>56.074435367641499</v>
      </c>
      <c r="N1673" s="292"/>
      <c r="O1673" s="292"/>
      <c r="P1673" s="292"/>
      <c r="Q1673" s="292"/>
      <c r="R1673" s="292"/>
    </row>
    <row r="1674" spans="1:18" x14ac:dyDescent="0.25">
      <c r="A1674" t="s">
        <v>1967</v>
      </c>
      <c r="B1674" t="s">
        <v>87</v>
      </c>
      <c r="C1674" t="s">
        <v>134</v>
      </c>
      <c r="D1674" t="s">
        <v>125</v>
      </c>
      <c r="E1674" t="s">
        <v>101</v>
      </c>
      <c r="F1674">
        <v>334.22898153260002</v>
      </c>
      <c r="G1674">
        <v>55.310283565995903</v>
      </c>
      <c r="H1674">
        <v>59.729888472223898</v>
      </c>
      <c r="I1674">
        <v>56.068587293912501</v>
      </c>
      <c r="J1674">
        <v>63.566436299540598</v>
      </c>
      <c r="N1674" s="292"/>
      <c r="O1674" s="292"/>
      <c r="P1674" s="292"/>
      <c r="Q1674" s="292"/>
      <c r="R1674" s="292"/>
    </row>
    <row r="1675" spans="1:18" x14ac:dyDescent="0.25">
      <c r="A1675" t="s">
        <v>1968</v>
      </c>
      <c r="B1675" t="s">
        <v>87</v>
      </c>
      <c r="C1675" t="s">
        <v>134</v>
      </c>
      <c r="D1675" t="s">
        <v>126</v>
      </c>
      <c r="E1675" t="s">
        <v>101</v>
      </c>
      <c r="F1675">
        <v>378.39638595517334</v>
      </c>
      <c r="G1675">
        <v>65.064894017235204</v>
      </c>
      <c r="H1675">
        <v>76.356642512371096</v>
      </c>
      <c r="I1675">
        <v>71.937019734506407</v>
      </c>
      <c r="J1675">
        <v>80.974767989963198</v>
      </c>
      <c r="N1675" s="292"/>
      <c r="O1675" s="292"/>
      <c r="P1675" s="292"/>
      <c r="Q1675" s="292"/>
      <c r="R1675" s="292"/>
    </row>
    <row r="1676" spans="1:18" x14ac:dyDescent="0.25">
      <c r="A1676" t="s">
        <v>1969</v>
      </c>
      <c r="B1676" t="s">
        <v>87</v>
      </c>
      <c r="C1676" t="s">
        <v>134</v>
      </c>
      <c r="D1676" t="s">
        <v>6</v>
      </c>
      <c r="E1676" t="s">
        <v>101</v>
      </c>
      <c r="F1676">
        <v>380.64128038342665</v>
      </c>
      <c r="G1676">
        <v>56.031316880205601</v>
      </c>
      <c r="H1676">
        <v>56.416446708572501</v>
      </c>
      <c r="I1676">
        <v>53.176280530933496</v>
      </c>
      <c r="J1676">
        <v>59.801701259244503</v>
      </c>
      <c r="N1676" s="292"/>
      <c r="O1676" s="292"/>
      <c r="P1676" s="292"/>
      <c r="Q1676" s="292"/>
      <c r="R1676" s="292"/>
    </row>
    <row r="1677" spans="1:18" x14ac:dyDescent="0.25">
      <c r="A1677" t="s">
        <v>1970</v>
      </c>
      <c r="B1677" t="s">
        <v>87</v>
      </c>
      <c r="C1677" t="s">
        <v>134</v>
      </c>
      <c r="D1677" t="s">
        <v>37</v>
      </c>
      <c r="E1677" t="s">
        <v>101</v>
      </c>
      <c r="F1677">
        <v>35.586808445899997</v>
      </c>
      <c r="G1677">
        <v>51.080565605299498</v>
      </c>
      <c r="H1677">
        <v>48.4322160924564</v>
      </c>
      <c r="I1677">
        <v>39.622190744745197</v>
      </c>
      <c r="J1677">
        <v>58.606464631414099</v>
      </c>
      <c r="N1677" s="292"/>
      <c r="O1677" s="292"/>
      <c r="P1677" s="292"/>
      <c r="Q1677" s="292"/>
      <c r="R1677" s="292"/>
    </row>
    <row r="1678" spans="1:18" x14ac:dyDescent="0.25">
      <c r="A1678" t="s">
        <v>1971</v>
      </c>
      <c r="B1678" t="s">
        <v>87</v>
      </c>
      <c r="C1678" t="s">
        <v>134</v>
      </c>
      <c r="D1678" t="s">
        <v>38</v>
      </c>
      <c r="E1678" t="s">
        <v>101</v>
      </c>
      <c r="F1678">
        <v>63.851527128371664</v>
      </c>
      <c r="G1678">
        <v>53.474900865157402</v>
      </c>
      <c r="H1678">
        <v>53.5529796431764</v>
      </c>
      <c r="I1678">
        <v>46.185131579419703</v>
      </c>
      <c r="J1678">
        <v>61.755336996818002</v>
      </c>
      <c r="N1678" s="292"/>
      <c r="O1678" s="292"/>
      <c r="P1678" s="292"/>
      <c r="Q1678" s="292"/>
      <c r="R1678" s="292"/>
    </row>
    <row r="1679" spans="1:18" x14ac:dyDescent="0.25">
      <c r="A1679" t="s">
        <v>1972</v>
      </c>
      <c r="B1679" t="s">
        <v>87</v>
      </c>
      <c r="C1679" t="s">
        <v>134</v>
      </c>
      <c r="D1679" t="s">
        <v>39</v>
      </c>
      <c r="E1679" t="s">
        <v>101</v>
      </c>
      <c r="F1679">
        <v>73.177896827771676</v>
      </c>
      <c r="G1679">
        <v>64.350508564578007</v>
      </c>
      <c r="H1679">
        <v>58.658723036633802</v>
      </c>
      <c r="I1679">
        <v>51.047093711651399</v>
      </c>
      <c r="J1679">
        <v>67.072482904188604</v>
      </c>
      <c r="N1679" s="292"/>
      <c r="O1679" s="292"/>
      <c r="P1679" s="292"/>
      <c r="Q1679" s="292"/>
      <c r="R1679" s="292"/>
    </row>
    <row r="1680" spans="1:18" x14ac:dyDescent="0.25">
      <c r="A1680" t="s">
        <v>1973</v>
      </c>
      <c r="B1680" t="s">
        <v>87</v>
      </c>
      <c r="C1680" t="s">
        <v>134</v>
      </c>
      <c r="D1680" t="s">
        <v>40</v>
      </c>
      <c r="E1680" t="s">
        <v>101</v>
      </c>
      <c r="F1680">
        <v>61.627262060905338</v>
      </c>
      <c r="G1680">
        <v>65.271131777609895</v>
      </c>
      <c r="H1680">
        <v>62.9024189019133</v>
      </c>
      <c r="I1680">
        <v>54.107227222805498</v>
      </c>
      <c r="J1680">
        <v>72.712694146366204</v>
      </c>
      <c r="N1680" s="292"/>
      <c r="O1680" s="292"/>
      <c r="P1680" s="292"/>
      <c r="Q1680" s="292"/>
      <c r="R1680" s="292"/>
    </row>
    <row r="1681" spans="1:18" x14ac:dyDescent="0.25">
      <c r="A1681" t="s">
        <v>1974</v>
      </c>
      <c r="B1681" t="s">
        <v>87</v>
      </c>
      <c r="C1681" t="s">
        <v>134</v>
      </c>
      <c r="D1681" t="s">
        <v>41</v>
      </c>
      <c r="E1681" t="s">
        <v>101</v>
      </c>
      <c r="F1681">
        <v>72.920295247398329</v>
      </c>
      <c r="G1681">
        <v>48.351144620127101</v>
      </c>
      <c r="H1681">
        <v>53.127744106586697</v>
      </c>
      <c r="I1681">
        <v>46.226912371160303</v>
      </c>
      <c r="J1681">
        <v>60.757156428204802</v>
      </c>
      <c r="N1681" s="292"/>
      <c r="O1681" s="292"/>
      <c r="P1681" s="292"/>
      <c r="Q1681" s="292"/>
      <c r="R1681" s="292"/>
    </row>
    <row r="1682" spans="1:18" x14ac:dyDescent="0.25">
      <c r="A1682" t="s">
        <v>1975</v>
      </c>
      <c r="B1682" t="s">
        <v>87</v>
      </c>
      <c r="C1682" t="s">
        <v>134</v>
      </c>
      <c r="D1682" t="s">
        <v>42</v>
      </c>
      <c r="E1682" t="s">
        <v>101</v>
      </c>
      <c r="F1682">
        <v>73.477490673078663</v>
      </c>
      <c r="G1682">
        <v>55.955138920213798</v>
      </c>
      <c r="H1682">
        <v>61.786457138602202</v>
      </c>
      <c r="I1682">
        <v>53.837600325642001</v>
      </c>
      <c r="J1682">
        <v>70.571177136475598</v>
      </c>
      <c r="N1682" s="292"/>
      <c r="O1682" s="292"/>
      <c r="P1682" s="292"/>
      <c r="Q1682" s="292"/>
      <c r="R1682" s="292"/>
    </row>
    <row r="1683" spans="1:18" x14ac:dyDescent="0.25">
      <c r="A1683" t="s">
        <v>1976</v>
      </c>
      <c r="B1683" t="s">
        <v>87</v>
      </c>
      <c r="C1683" t="s">
        <v>134</v>
      </c>
      <c r="D1683" t="s">
        <v>102</v>
      </c>
      <c r="E1683" t="s">
        <v>101</v>
      </c>
      <c r="F1683">
        <v>57.077883673750996</v>
      </c>
      <c r="G1683">
        <v>43.253491179550899</v>
      </c>
      <c r="H1683">
        <v>40.664746903643596</v>
      </c>
      <c r="I1683">
        <v>34.739024796632698</v>
      </c>
      <c r="J1683">
        <v>47.302811658172402</v>
      </c>
      <c r="N1683" s="292"/>
      <c r="O1683" s="292"/>
      <c r="P1683" s="292"/>
      <c r="Q1683" s="292"/>
      <c r="R1683" s="292"/>
    </row>
    <row r="1684" spans="1:18" x14ac:dyDescent="0.25">
      <c r="A1684" t="s">
        <v>1977</v>
      </c>
      <c r="B1684" t="s">
        <v>87</v>
      </c>
      <c r="C1684" t="s">
        <v>134</v>
      </c>
      <c r="D1684" t="s">
        <v>103</v>
      </c>
      <c r="E1684" t="s">
        <v>101</v>
      </c>
      <c r="F1684">
        <v>204.83945705718835</v>
      </c>
      <c r="G1684">
        <v>54.477323321587001</v>
      </c>
      <c r="H1684">
        <v>53.563789329395398</v>
      </c>
      <c r="I1684">
        <v>49.376484097300398</v>
      </c>
      <c r="J1684">
        <v>58.008969308063499</v>
      </c>
      <c r="N1684" s="292"/>
      <c r="O1684" s="292"/>
      <c r="P1684" s="292"/>
      <c r="Q1684" s="292"/>
      <c r="R1684" s="292"/>
    </row>
    <row r="1685" spans="1:18" x14ac:dyDescent="0.25">
      <c r="A1685" t="s">
        <v>1978</v>
      </c>
      <c r="B1685" t="s">
        <v>87</v>
      </c>
      <c r="C1685" t="s">
        <v>134</v>
      </c>
      <c r="D1685" t="s">
        <v>43</v>
      </c>
      <c r="E1685" t="s">
        <v>101</v>
      </c>
      <c r="F1685">
        <v>34.836166241470004</v>
      </c>
      <c r="G1685">
        <v>46.316682277624999</v>
      </c>
      <c r="H1685">
        <v>45.777920362231903</v>
      </c>
      <c r="I1685">
        <v>37.312767376432099</v>
      </c>
      <c r="J1685">
        <v>55.5690886766874</v>
      </c>
      <c r="N1685" s="292"/>
      <c r="O1685" s="292"/>
      <c r="P1685" s="292"/>
      <c r="Q1685" s="292"/>
      <c r="R1685" s="292"/>
    </row>
    <row r="1686" spans="1:18" x14ac:dyDescent="0.25">
      <c r="A1686" t="s">
        <v>1979</v>
      </c>
      <c r="B1686" t="s">
        <v>87</v>
      </c>
      <c r="C1686" t="s">
        <v>134</v>
      </c>
      <c r="D1686" t="s">
        <v>44</v>
      </c>
      <c r="E1686" t="s">
        <v>101</v>
      </c>
      <c r="F1686">
        <v>67.959923141673997</v>
      </c>
      <c r="G1686">
        <v>56.782797317664702</v>
      </c>
      <c r="H1686">
        <v>55.710977057930798</v>
      </c>
      <c r="I1686">
        <v>48.254383855658901</v>
      </c>
      <c r="J1686">
        <v>63.984696762032399</v>
      </c>
      <c r="N1686" s="292"/>
      <c r="O1686" s="292"/>
      <c r="P1686" s="292"/>
      <c r="Q1686" s="292"/>
      <c r="R1686" s="292"/>
    </row>
    <row r="1687" spans="1:18" x14ac:dyDescent="0.25">
      <c r="A1687" t="s">
        <v>1980</v>
      </c>
      <c r="B1687" t="s">
        <v>87</v>
      </c>
      <c r="C1687" t="s">
        <v>134</v>
      </c>
      <c r="D1687" t="s">
        <v>45</v>
      </c>
      <c r="E1687" t="s">
        <v>101</v>
      </c>
      <c r="F1687">
        <v>102.04336767404435</v>
      </c>
      <c r="G1687">
        <v>56.342790915758002</v>
      </c>
      <c r="H1687">
        <v>55.546499165822297</v>
      </c>
      <c r="I1687">
        <v>49.445093680627998</v>
      </c>
      <c r="J1687">
        <v>62.187747823023102</v>
      </c>
      <c r="N1687" s="292"/>
      <c r="O1687" s="292"/>
      <c r="P1687" s="292"/>
      <c r="Q1687" s="292"/>
      <c r="R1687" s="292"/>
    </row>
    <row r="1688" spans="1:18" x14ac:dyDescent="0.25">
      <c r="A1688" t="s">
        <v>1981</v>
      </c>
      <c r="B1688" t="s">
        <v>87</v>
      </c>
      <c r="C1688" t="s">
        <v>134</v>
      </c>
      <c r="D1688" t="s">
        <v>18</v>
      </c>
      <c r="E1688" t="s">
        <v>101</v>
      </c>
      <c r="F1688">
        <v>258.40466353365434</v>
      </c>
      <c r="G1688">
        <v>50.952616013434799</v>
      </c>
      <c r="H1688">
        <v>54.07672710616</v>
      </c>
      <c r="I1688">
        <v>50.313024596920698</v>
      </c>
      <c r="J1688">
        <v>58.046045869992703</v>
      </c>
      <c r="N1688" s="292"/>
      <c r="O1688" s="292"/>
      <c r="P1688" s="292"/>
      <c r="Q1688" s="292"/>
      <c r="R1688" s="292"/>
    </row>
    <row r="1689" spans="1:18" x14ac:dyDescent="0.25">
      <c r="A1689" t="s">
        <v>1982</v>
      </c>
      <c r="B1689" t="s">
        <v>87</v>
      </c>
      <c r="C1689" t="s">
        <v>134</v>
      </c>
      <c r="D1689" t="s">
        <v>46</v>
      </c>
      <c r="E1689" t="s">
        <v>101</v>
      </c>
      <c r="F1689">
        <v>113.43132724245834</v>
      </c>
      <c r="G1689">
        <v>48.795223020535801</v>
      </c>
      <c r="H1689">
        <v>52.2151680556359</v>
      </c>
      <c r="I1689">
        <v>46.779412302591901</v>
      </c>
      <c r="J1689">
        <v>58.1059777743599</v>
      </c>
      <c r="N1689" s="292"/>
      <c r="O1689" s="292"/>
      <c r="P1689" s="292"/>
      <c r="Q1689" s="292"/>
      <c r="R1689" s="292"/>
    </row>
    <row r="1690" spans="1:18" x14ac:dyDescent="0.25">
      <c r="A1690" t="s">
        <v>1983</v>
      </c>
      <c r="B1690" t="s">
        <v>87</v>
      </c>
      <c r="C1690" t="s">
        <v>134</v>
      </c>
      <c r="D1690" t="s">
        <v>47</v>
      </c>
      <c r="E1690" t="s">
        <v>101</v>
      </c>
      <c r="F1690">
        <v>64.284983302104337</v>
      </c>
      <c r="G1690">
        <v>46.274711382858101</v>
      </c>
      <c r="H1690">
        <v>47.655852250423102</v>
      </c>
      <c r="I1690">
        <v>41.134363644733703</v>
      </c>
      <c r="J1690">
        <v>54.913344580838199</v>
      </c>
      <c r="N1690" s="292"/>
      <c r="O1690" s="292"/>
      <c r="P1690" s="292"/>
      <c r="Q1690" s="292"/>
      <c r="R1690" s="292"/>
    </row>
    <row r="1691" spans="1:18" x14ac:dyDescent="0.25">
      <c r="A1691" t="s">
        <v>1984</v>
      </c>
      <c r="B1691" t="s">
        <v>87</v>
      </c>
      <c r="C1691" t="s">
        <v>134</v>
      </c>
      <c r="D1691" t="s">
        <v>48</v>
      </c>
      <c r="E1691" t="s">
        <v>101</v>
      </c>
      <c r="F1691">
        <v>80.688352989091669</v>
      </c>
      <c r="G1691">
        <v>59.433388405078098</v>
      </c>
      <c r="H1691">
        <v>64.266005639326295</v>
      </c>
      <c r="I1691">
        <v>56.333306525989201</v>
      </c>
      <c r="J1691">
        <v>72.992689349306303</v>
      </c>
      <c r="N1691" s="292"/>
      <c r="O1691" s="292"/>
      <c r="P1691" s="292"/>
      <c r="Q1691" s="292"/>
      <c r="R1691" s="292"/>
    </row>
    <row r="1692" spans="1:18" x14ac:dyDescent="0.25">
      <c r="A1692" t="s">
        <v>1985</v>
      </c>
      <c r="B1692" t="s">
        <v>87</v>
      </c>
      <c r="C1692" t="s">
        <v>134</v>
      </c>
      <c r="D1692" t="s">
        <v>104</v>
      </c>
      <c r="E1692" t="s">
        <v>101</v>
      </c>
      <c r="F1692">
        <v>205.63157127301534</v>
      </c>
      <c r="G1692">
        <v>45.398661196730899</v>
      </c>
      <c r="H1692">
        <v>54.933694024097399</v>
      </c>
      <c r="I1692">
        <v>50.624723114007601</v>
      </c>
      <c r="J1692">
        <v>59.507503804762699</v>
      </c>
      <c r="N1692" s="292"/>
      <c r="O1692" s="292"/>
      <c r="P1692" s="292"/>
      <c r="Q1692" s="292"/>
      <c r="R1692" s="292"/>
    </row>
    <row r="1693" spans="1:18" x14ac:dyDescent="0.25">
      <c r="A1693" t="s">
        <v>1986</v>
      </c>
      <c r="B1693" t="s">
        <v>87</v>
      </c>
      <c r="C1693" t="s">
        <v>134</v>
      </c>
      <c r="D1693" t="s">
        <v>49</v>
      </c>
      <c r="E1693" t="s">
        <v>101</v>
      </c>
      <c r="F1693">
        <v>57.013628984146003</v>
      </c>
      <c r="G1693">
        <v>45.722221556065399</v>
      </c>
      <c r="H1693">
        <v>47.919827239384098</v>
      </c>
      <c r="I1693">
        <v>40.961914412518297</v>
      </c>
      <c r="J1693">
        <v>55.714665556014097</v>
      </c>
      <c r="N1693" s="292"/>
      <c r="O1693" s="292"/>
      <c r="P1693" s="292"/>
      <c r="Q1693" s="292"/>
      <c r="R1693" s="292"/>
    </row>
    <row r="1694" spans="1:18" x14ac:dyDescent="0.25">
      <c r="A1694" t="s">
        <v>1987</v>
      </c>
      <c r="B1694" t="s">
        <v>87</v>
      </c>
      <c r="C1694" t="s">
        <v>134</v>
      </c>
      <c r="D1694" t="s">
        <v>50</v>
      </c>
      <c r="E1694" t="s">
        <v>101</v>
      </c>
      <c r="F1694">
        <v>148.61794228886933</v>
      </c>
      <c r="G1694">
        <v>45.275747281204602</v>
      </c>
      <c r="H1694">
        <v>58.329871912518797</v>
      </c>
      <c r="I1694">
        <v>52.933972011959298</v>
      </c>
      <c r="J1694">
        <v>64.118175026194905</v>
      </c>
      <c r="N1694" s="292"/>
      <c r="O1694" s="292"/>
      <c r="P1694" s="292"/>
      <c r="Q1694" s="292"/>
      <c r="R1694" s="292"/>
    </row>
    <row r="1695" spans="1:18" x14ac:dyDescent="0.25">
      <c r="A1695" t="s">
        <v>1988</v>
      </c>
      <c r="B1695" t="s">
        <v>87</v>
      </c>
      <c r="C1695" t="s">
        <v>134</v>
      </c>
      <c r="D1695" t="s">
        <v>105</v>
      </c>
      <c r="E1695" t="s">
        <v>101</v>
      </c>
      <c r="F1695">
        <v>163.21096952348532</v>
      </c>
      <c r="G1695">
        <v>55.946793395894801</v>
      </c>
      <c r="H1695">
        <v>61.493838205947299</v>
      </c>
      <c r="I1695">
        <v>56.1115453627351</v>
      </c>
      <c r="J1695">
        <v>67.248966954766104</v>
      </c>
      <c r="N1695" s="292"/>
      <c r="O1695" s="292"/>
      <c r="P1695" s="292"/>
      <c r="Q1695" s="292"/>
      <c r="R1695" s="292"/>
    </row>
    <row r="1696" spans="1:18" x14ac:dyDescent="0.25">
      <c r="A1696" t="s">
        <v>1989</v>
      </c>
      <c r="B1696" t="s">
        <v>87</v>
      </c>
      <c r="C1696" t="s">
        <v>134</v>
      </c>
      <c r="D1696" t="s">
        <v>51</v>
      </c>
      <c r="E1696" t="s">
        <v>101</v>
      </c>
      <c r="F1696">
        <v>131.78533375986498</v>
      </c>
      <c r="G1696">
        <v>56.183422380315498</v>
      </c>
      <c r="H1696">
        <v>61.686881922664398</v>
      </c>
      <c r="I1696">
        <v>55.695586684133502</v>
      </c>
      <c r="J1696">
        <v>68.1419944139016</v>
      </c>
      <c r="N1696" s="292"/>
      <c r="O1696" s="292"/>
      <c r="P1696" s="292"/>
      <c r="Q1696" s="292"/>
      <c r="R1696" s="292"/>
    </row>
    <row r="1697" spans="1:18" x14ac:dyDescent="0.25">
      <c r="A1697" t="s">
        <v>1990</v>
      </c>
      <c r="B1697" t="s">
        <v>87</v>
      </c>
      <c r="C1697" t="s">
        <v>134</v>
      </c>
      <c r="D1697" t="s">
        <v>52</v>
      </c>
      <c r="E1697" t="s">
        <v>101</v>
      </c>
      <c r="F1697">
        <v>31.425635763620434</v>
      </c>
      <c r="G1697">
        <v>54.9758043075092</v>
      </c>
      <c r="H1697">
        <v>60.636747991895803</v>
      </c>
      <c r="I1697">
        <v>48.870834904136203</v>
      </c>
      <c r="J1697">
        <v>74.351557796414099</v>
      </c>
      <c r="N1697" s="292"/>
      <c r="O1697" s="292"/>
      <c r="P1697" s="292"/>
      <c r="Q1697" s="292"/>
      <c r="R1697" s="292"/>
    </row>
    <row r="1698" spans="1:18" x14ac:dyDescent="0.25">
      <c r="A1698" t="s">
        <v>1991</v>
      </c>
      <c r="B1698" t="s">
        <v>87</v>
      </c>
      <c r="C1698" t="s">
        <v>134</v>
      </c>
      <c r="D1698" t="s">
        <v>106</v>
      </c>
      <c r="E1698" t="s">
        <v>101</v>
      </c>
      <c r="F1698">
        <v>258.8741777932633</v>
      </c>
      <c r="G1698">
        <v>45.671374028631703</v>
      </c>
      <c r="H1698">
        <v>49.439150406367602</v>
      </c>
      <c r="I1698">
        <v>45.991631670280199</v>
      </c>
      <c r="J1698">
        <v>53.074835899298797</v>
      </c>
      <c r="N1698" s="292"/>
      <c r="O1698" s="292"/>
      <c r="P1698" s="292"/>
      <c r="Q1698" s="292"/>
      <c r="R1698" s="292"/>
    </row>
    <row r="1699" spans="1:18" x14ac:dyDescent="0.25">
      <c r="A1699" t="s">
        <v>1992</v>
      </c>
      <c r="B1699" t="s">
        <v>87</v>
      </c>
      <c r="C1699" t="s">
        <v>134</v>
      </c>
      <c r="D1699" t="s">
        <v>53</v>
      </c>
      <c r="E1699" t="s">
        <v>101</v>
      </c>
      <c r="F1699">
        <v>77.933927356804659</v>
      </c>
      <c r="G1699">
        <v>44.5347755411875</v>
      </c>
      <c r="H1699">
        <v>50.057253756448198</v>
      </c>
      <c r="I1699">
        <v>43.754613242694496</v>
      </c>
      <c r="J1699">
        <v>57.002377676231099</v>
      </c>
      <c r="N1699" s="292"/>
      <c r="O1699" s="292"/>
      <c r="P1699" s="292"/>
      <c r="Q1699" s="292"/>
      <c r="R1699" s="292"/>
    </row>
    <row r="1700" spans="1:18" x14ac:dyDescent="0.25">
      <c r="A1700" t="s">
        <v>1993</v>
      </c>
      <c r="B1700" t="s">
        <v>87</v>
      </c>
      <c r="C1700" t="s">
        <v>134</v>
      </c>
      <c r="D1700" t="s">
        <v>54</v>
      </c>
      <c r="E1700" t="s">
        <v>101</v>
      </c>
      <c r="F1700">
        <v>42.332906869409001</v>
      </c>
      <c r="G1700">
        <v>60.731521224315401</v>
      </c>
      <c r="H1700">
        <v>64.299664522934904</v>
      </c>
      <c r="I1700">
        <v>53.521508229678403</v>
      </c>
      <c r="J1700">
        <v>76.597817379518702</v>
      </c>
      <c r="N1700" s="292"/>
      <c r="O1700" s="292"/>
      <c r="P1700" s="292"/>
      <c r="Q1700" s="292"/>
      <c r="R1700" s="292"/>
    </row>
    <row r="1701" spans="1:18" x14ac:dyDescent="0.25">
      <c r="A1701" t="s">
        <v>1994</v>
      </c>
      <c r="B1701" t="s">
        <v>87</v>
      </c>
      <c r="C1701" t="s">
        <v>134</v>
      </c>
      <c r="D1701" t="s">
        <v>55</v>
      </c>
      <c r="E1701" t="s">
        <v>101</v>
      </c>
      <c r="F1701">
        <v>39.041028240239335</v>
      </c>
      <c r="G1701">
        <v>42.919836973673597</v>
      </c>
      <c r="H1701">
        <v>45.723572560064802</v>
      </c>
      <c r="I1701">
        <v>37.746883654914299</v>
      </c>
      <c r="J1701">
        <v>54.875231888620398</v>
      </c>
      <c r="N1701" s="292"/>
      <c r="O1701" s="292"/>
      <c r="P1701" s="292"/>
      <c r="Q1701" s="292"/>
      <c r="R1701" s="292"/>
    </row>
    <row r="1702" spans="1:18" x14ac:dyDescent="0.25">
      <c r="A1702" t="s">
        <v>1995</v>
      </c>
      <c r="B1702" t="s">
        <v>87</v>
      </c>
      <c r="C1702" t="s">
        <v>134</v>
      </c>
      <c r="D1702" t="s">
        <v>56</v>
      </c>
      <c r="E1702" t="s">
        <v>101</v>
      </c>
      <c r="F1702">
        <v>35.904778172812662</v>
      </c>
      <c r="G1702">
        <v>40.073638819171101</v>
      </c>
      <c r="H1702">
        <v>39.404636558203798</v>
      </c>
      <c r="I1702">
        <v>32.244401357040402</v>
      </c>
      <c r="J1702">
        <v>47.6683104771462</v>
      </c>
      <c r="N1702" s="292"/>
      <c r="O1702" s="292"/>
      <c r="P1702" s="292"/>
      <c r="Q1702" s="292"/>
      <c r="R1702" s="292"/>
    </row>
    <row r="1703" spans="1:18" x14ac:dyDescent="0.25">
      <c r="A1703" t="s">
        <v>1996</v>
      </c>
      <c r="B1703" t="s">
        <v>87</v>
      </c>
      <c r="C1703" t="s">
        <v>134</v>
      </c>
      <c r="D1703" t="s">
        <v>57</v>
      </c>
      <c r="E1703" t="s">
        <v>101</v>
      </c>
      <c r="F1703">
        <v>63.66153715399733</v>
      </c>
      <c r="G1703">
        <v>44.971734156074398</v>
      </c>
      <c r="H1703">
        <v>50.787663908429899</v>
      </c>
      <c r="I1703">
        <v>43.765247657537103</v>
      </c>
      <c r="J1703">
        <v>58.606721930981003</v>
      </c>
      <c r="N1703" s="292"/>
      <c r="O1703" s="292"/>
      <c r="P1703" s="292"/>
      <c r="Q1703" s="292"/>
      <c r="R1703" s="292"/>
    </row>
    <row r="1704" spans="1:18" x14ac:dyDescent="0.25">
      <c r="A1704" t="s">
        <v>1997</v>
      </c>
      <c r="B1704" t="s">
        <v>87</v>
      </c>
      <c r="C1704" t="s">
        <v>135</v>
      </c>
      <c r="D1704" t="s">
        <v>5</v>
      </c>
      <c r="E1704" t="s">
        <v>101</v>
      </c>
      <c r="F1704">
        <v>1552.9971688658868</v>
      </c>
      <c r="G1704">
        <v>51.361172851416299</v>
      </c>
      <c r="H1704">
        <v>54.038924555893097</v>
      </c>
      <c r="I1704">
        <v>52.4886674991345</v>
      </c>
      <c r="J1704">
        <v>55.623127674275501</v>
      </c>
      <c r="N1704" s="292"/>
      <c r="O1704" s="292"/>
      <c r="P1704" s="292"/>
      <c r="Q1704" s="292"/>
      <c r="R1704" s="292"/>
    </row>
    <row r="1705" spans="1:18" x14ac:dyDescent="0.25">
      <c r="A1705" t="s">
        <v>1998</v>
      </c>
      <c r="B1705" t="s">
        <v>87</v>
      </c>
      <c r="C1705" t="s">
        <v>135</v>
      </c>
      <c r="D1705" t="s">
        <v>122</v>
      </c>
      <c r="E1705" t="s">
        <v>101</v>
      </c>
      <c r="F1705">
        <v>234.03931039354734</v>
      </c>
      <c r="G1705">
        <v>39.111631649289002</v>
      </c>
      <c r="H1705">
        <v>39.834341793184898</v>
      </c>
      <c r="I1705">
        <v>36.916216924916696</v>
      </c>
      <c r="J1705">
        <v>42.920233634913401</v>
      </c>
      <c r="N1705" s="292"/>
      <c r="O1705" s="292"/>
      <c r="P1705" s="292"/>
      <c r="Q1705" s="292"/>
      <c r="R1705" s="292"/>
    </row>
    <row r="1706" spans="1:18" x14ac:dyDescent="0.25">
      <c r="A1706" t="s">
        <v>1999</v>
      </c>
      <c r="B1706" t="s">
        <v>87</v>
      </c>
      <c r="C1706" t="s">
        <v>135</v>
      </c>
      <c r="D1706" t="s">
        <v>123</v>
      </c>
      <c r="E1706" t="s">
        <v>101</v>
      </c>
      <c r="F1706">
        <v>275.00867917912899</v>
      </c>
      <c r="G1706">
        <v>44.885306023112598</v>
      </c>
      <c r="H1706">
        <v>44.915334193178502</v>
      </c>
      <c r="I1706">
        <v>41.8810823021131</v>
      </c>
      <c r="J1706">
        <v>48.1101232107046</v>
      </c>
      <c r="N1706" s="292"/>
      <c r="O1706" s="292"/>
      <c r="P1706" s="292"/>
      <c r="Q1706" s="292"/>
      <c r="R1706" s="292"/>
    </row>
    <row r="1707" spans="1:18" x14ac:dyDescent="0.25">
      <c r="A1707" t="s">
        <v>2000</v>
      </c>
      <c r="B1707" t="s">
        <v>87</v>
      </c>
      <c r="C1707" t="s">
        <v>135</v>
      </c>
      <c r="D1707" t="s">
        <v>124</v>
      </c>
      <c r="E1707" t="s">
        <v>101</v>
      </c>
      <c r="F1707">
        <v>318.13252013119899</v>
      </c>
      <c r="G1707">
        <v>51.3789313754449</v>
      </c>
      <c r="H1707">
        <v>51.856186434863901</v>
      </c>
      <c r="I1707">
        <v>48.599233964800199</v>
      </c>
      <c r="J1707">
        <v>55.273030932421101</v>
      </c>
      <c r="N1707" s="292"/>
      <c r="O1707" s="292"/>
      <c r="P1707" s="292"/>
      <c r="Q1707" s="292"/>
      <c r="R1707" s="292"/>
    </row>
    <row r="1708" spans="1:18" x14ac:dyDescent="0.25">
      <c r="A1708" t="s">
        <v>2001</v>
      </c>
      <c r="B1708" t="s">
        <v>87</v>
      </c>
      <c r="C1708" t="s">
        <v>135</v>
      </c>
      <c r="D1708" t="s">
        <v>125</v>
      </c>
      <c r="E1708" t="s">
        <v>101</v>
      </c>
      <c r="F1708">
        <v>341.61551348718996</v>
      </c>
      <c r="G1708">
        <v>56.174966575635302</v>
      </c>
      <c r="H1708">
        <v>60.538822802587603</v>
      </c>
      <c r="I1708">
        <v>56.867713950331499</v>
      </c>
      <c r="J1708">
        <v>64.383688385738395</v>
      </c>
      <c r="N1708" s="292"/>
      <c r="O1708" s="292"/>
      <c r="P1708" s="292"/>
      <c r="Q1708" s="292"/>
      <c r="R1708" s="292"/>
    </row>
    <row r="1709" spans="1:18" x14ac:dyDescent="0.25">
      <c r="A1709" t="s">
        <v>2002</v>
      </c>
      <c r="B1709" t="s">
        <v>87</v>
      </c>
      <c r="C1709" t="s">
        <v>135</v>
      </c>
      <c r="D1709" t="s">
        <v>126</v>
      </c>
      <c r="E1709" t="s">
        <v>101</v>
      </c>
      <c r="F1709">
        <v>384.20114567481664</v>
      </c>
      <c r="G1709">
        <v>65.643653698265297</v>
      </c>
      <c r="H1709">
        <v>76.847894945636199</v>
      </c>
      <c r="I1709">
        <v>72.431365942908599</v>
      </c>
      <c r="J1709">
        <v>81.461246902603307</v>
      </c>
      <c r="N1709" s="292"/>
      <c r="O1709" s="292"/>
      <c r="P1709" s="292"/>
      <c r="Q1709" s="292"/>
      <c r="R1709" s="292"/>
    </row>
    <row r="1710" spans="1:18" x14ac:dyDescent="0.25">
      <c r="A1710" t="s">
        <v>2003</v>
      </c>
      <c r="B1710" t="s">
        <v>87</v>
      </c>
      <c r="C1710" t="s">
        <v>135</v>
      </c>
      <c r="D1710" t="s">
        <v>6</v>
      </c>
      <c r="E1710" t="s">
        <v>101</v>
      </c>
      <c r="F1710">
        <v>382.14879346805668</v>
      </c>
      <c r="G1710">
        <v>56.014273700748703</v>
      </c>
      <c r="H1710">
        <v>55.969383084125397</v>
      </c>
      <c r="I1710">
        <v>52.759856977195099</v>
      </c>
      <c r="J1710">
        <v>59.322334892186703</v>
      </c>
      <c r="N1710" s="292"/>
      <c r="O1710" s="292"/>
      <c r="P1710" s="292"/>
      <c r="Q1710" s="292"/>
      <c r="R1710" s="292"/>
    </row>
    <row r="1711" spans="1:18" x14ac:dyDescent="0.25">
      <c r="A1711" t="s">
        <v>2004</v>
      </c>
      <c r="B1711" t="s">
        <v>87</v>
      </c>
      <c r="C1711" t="s">
        <v>135</v>
      </c>
      <c r="D1711" t="s">
        <v>37</v>
      </c>
      <c r="E1711" t="s">
        <v>101</v>
      </c>
      <c r="F1711">
        <v>38.306711291233668</v>
      </c>
      <c r="G1711">
        <v>54.854479175991003</v>
      </c>
      <c r="H1711">
        <v>51.268427300641903</v>
      </c>
      <c r="I1711">
        <v>42.258473761889199</v>
      </c>
      <c r="J1711">
        <v>61.619197603753101</v>
      </c>
      <c r="N1711" s="292"/>
      <c r="O1711" s="292"/>
      <c r="P1711" s="292"/>
      <c r="Q1711" s="292"/>
      <c r="R1711" s="292"/>
    </row>
    <row r="1712" spans="1:18" x14ac:dyDescent="0.25">
      <c r="A1712" t="s">
        <v>2005</v>
      </c>
      <c r="B1712" t="s">
        <v>87</v>
      </c>
      <c r="C1712" t="s">
        <v>135</v>
      </c>
      <c r="D1712" t="s">
        <v>38</v>
      </c>
      <c r="E1712" t="s">
        <v>101</v>
      </c>
      <c r="F1712">
        <v>67.359341019695009</v>
      </c>
      <c r="G1712">
        <v>56.212731178532998</v>
      </c>
      <c r="H1712">
        <v>55.994602625857198</v>
      </c>
      <c r="I1712">
        <v>48.479387875881002</v>
      </c>
      <c r="J1712">
        <v>64.337245413683604</v>
      </c>
      <c r="N1712" s="292"/>
      <c r="O1712" s="292"/>
      <c r="P1712" s="292"/>
      <c r="Q1712" s="292"/>
      <c r="R1712" s="292"/>
    </row>
    <row r="1713" spans="1:18" x14ac:dyDescent="0.25">
      <c r="A1713" t="s">
        <v>2006</v>
      </c>
      <c r="B1713" t="s">
        <v>87</v>
      </c>
      <c r="C1713" t="s">
        <v>135</v>
      </c>
      <c r="D1713" t="s">
        <v>39</v>
      </c>
      <c r="E1713" t="s">
        <v>101</v>
      </c>
      <c r="F1713">
        <v>71.351435877145676</v>
      </c>
      <c r="G1713">
        <v>62.448014316057602</v>
      </c>
      <c r="H1713">
        <v>56.642443384971301</v>
      </c>
      <c r="I1713">
        <v>49.185171431489302</v>
      </c>
      <c r="J1713">
        <v>64.896141986241503</v>
      </c>
      <c r="N1713" s="292"/>
      <c r="O1713" s="292"/>
      <c r="P1713" s="292"/>
      <c r="Q1713" s="292"/>
      <c r="R1713" s="292"/>
    </row>
    <row r="1714" spans="1:18" x14ac:dyDescent="0.25">
      <c r="A1714" t="s">
        <v>2007</v>
      </c>
      <c r="B1714" t="s">
        <v>87</v>
      </c>
      <c r="C1714" t="s">
        <v>135</v>
      </c>
      <c r="D1714" t="s">
        <v>40</v>
      </c>
      <c r="E1714" t="s">
        <v>101</v>
      </c>
      <c r="F1714">
        <v>56.915993898816673</v>
      </c>
      <c r="G1714">
        <v>60.183347853799603</v>
      </c>
      <c r="H1714">
        <v>58.088999159132797</v>
      </c>
      <c r="I1714">
        <v>49.655090060077903</v>
      </c>
      <c r="J1714">
        <v>67.538297598019199</v>
      </c>
      <c r="N1714" s="292"/>
      <c r="O1714" s="292"/>
      <c r="P1714" s="292"/>
      <c r="Q1714" s="292"/>
      <c r="R1714" s="292"/>
    </row>
    <row r="1715" spans="1:18" x14ac:dyDescent="0.25">
      <c r="A1715" t="s">
        <v>2008</v>
      </c>
      <c r="B1715" t="s">
        <v>87</v>
      </c>
      <c r="C1715" t="s">
        <v>135</v>
      </c>
      <c r="D1715" t="s">
        <v>41</v>
      </c>
      <c r="E1715" t="s">
        <v>101</v>
      </c>
      <c r="F1715">
        <v>73.433587025870665</v>
      </c>
      <c r="G1715">
        <v>48.492139827166099</v>
      </c>
      <c r="H1715">
        <v>52.694887257880097</v>
      </c>
      <c r="I1715">
        <v>45.8823058077908</v>
      </c>
      <c r="J1715">
        <v>60.224072797841004</v>
      </c>
      <c r="N1715" s="292"/>
      <c r="O1715" s="292"/>
      <c r="P1715" s="292"/>
      <c r="Q1715" s="292"/>
      <c r="R1715" s="292"/>
    </row>
    <row r="1716" spans="1:18" x14ac:dyDescent="0.25">
      <c r="A1716" t="s">
        <v>2009</v>
      </c>
      <c r="B1716" t="s">
        <v>87</v>
      </c>
      <c r="C1716" t="s">
        <v>135</v>
      </c>
      <c r="D1716" t="s">
        <v>42</v>
      </c>
      <c r="E1716" t="s">
        <v>101</v>
      </c>
      <c r="F1716">
        <v>74.781724355294998</v>
      </c>
      <c r="G1716">
        <v>56.520227311656399</v>
      </c>
      <c r="H1716">
        <v>61.807253987240699</v>
      </c>
      <c r="I1716">
        <v>53.922024551286803</v>
      </c>
      <c r="J1716">
        <v>70.513990692497899</v>
      </c>
      <c r="N1716" s="292"/>
      <c r="O1716" s="292"/>
      <c r="P1716" s="292"/>
      <c r="Q1716" s="292"/>
      <c r="R1716" s="292"/>
    </row>
    <row r="1717" spans="1:18" x14ac:dyDescent="0.25">
      <c r="A1717" t="s">
        <v>2010</v>
      </c>
      <c r="B1717" t="s">
        <v>87</v>
      </c>
      <c r="C1717" t="s">
        <v>135</v>
      </c>
      <c r="D1717" t="s">
        <v>102</v>
      </c>
      <c r="E1717" t="s">
        <v>101</v>
      </c>
      <c r="F1717">
        <v>59.162039998647003</v>
      </c>
      <c r="G1717">
        <v>44.601562557877401</v>
      </c>
      <c r="H1717">
        <v>41.6375253505188</v>
      </c>
      <c r="I1717">
        <v>35.670259166244897</v>
      </c>
      <c r="J1717">
        <v>48.308584101248499</v>
      </c>
      <c r="N1717" s="292"/>
      <c r="O1717" s="292"/>
      <c r="P1717" s="292"/>
      <c r="Q1717" s="292"/>
      <c r="R1717" s="292"/>
    </row>
    <row r="1718" spans="1:18" x14ac:dyDescent="0.25">
      <c r="A1718" t="s">
        <v>2011</v>
      </c>
      <c r="B1718" t="s">
        <v>87</v>
      </c>
      <c r="C1718" t="s">
        <v>135</v>
      </c>
      <c r="D1718" t="s">
        <v>103</v>
      </c>
      <c r="E1718" t="s">
        <v>101</v>
      </c>
      <c r="F1718">
        <v>206.89277716037932</v>
      </c>
      <c r="G1718">
        <v>54.735807522987102</v>
      </c>
      <c r="H1718">
        <v>53.349515905767198</v>
      </c>
      <c r="I1718">
        <v>49.196596808760702</v>
      </c>
      <c r="J1718">
        <v>57.756877537651199</v>
      </c>
      <c r="N1718" s="292"/>
      <c r="O1718" s="292"/>
      <c r="P1718" s="292"/>
      <c r="Q1718" s="292"/>
      <c r="R1718" s="292"/>
    </row>
    <row r="1719" spans="1:18" x14ac:dyDescent="0.25">
      <c r="A1719" t="s">
        <v>2012</v>
      </c>
      <c r="B1719" t="s">
        <v>87</v>
      </c>
      <c r="C1719" t="s">
        <v>135</v>
      </c>
      <c r="D1719" t="s">
        <v>43</v>
      </c>
      <c r="E1719" t="s">
        <v>101</v>
      </c>
      <c r="F1719">
        <v>36.908139811291996</v>
      </c>
      <c r="G1719">
        <v>49.224198308819602</v>
      </c>
      <c r="H1719">
        <v>47.860272493133301</v>
      </c>
      <c r="I1719">
        <v>39.245219931826497</v>
      </c>
      <c r="J1719">
        <v>57.783349352861798</v>
      </c>
      <c r="N1719" s="292"/>
      <c r="O1719" s="292"/>
      <c r="P1719" s="292"/>
      <c r="Q1719" s="292"/>
      <c r="R1719" s="292"/>
    </row>
    <row r="1720" spans="1:18" x14ac:dyDescent="0.25">
      <c r="A1720" t="s">
        <v>2013</v>
      </c>
      <c r="B1720" t="s">
        <v>87</v>
      </c>
      <c r="C1720" t="s">
        <v>135</v>
      </c>
      <c r="D1720" t="s">
        <v>44</v>
      </c>
      <c r="E1720" t="s">
        <v>101</v>
      </c>
      <c r="F1720">
        <v>67.558486038373331</v>
      </c>
      <c r="G1720">
        <v>55.935622946351003</v>
      </c>
      <c r="H1720">
        <v>54.433741229372004</v>
      </c>
      <c r="I1720">
        <v>47.122936819299603</v>
      </c>
      <c r="J1720">
        <v>62.548211470377296</v>
      </c>
      <c r="N1720" s="292"/>
      <c r="O1720" s="292"/>
      <c r="P1720" s="292"/>
      <c r="Q1720" s="292"/>
      <c r="R1720" s="292"/>
    </row>
    <row r="1721" spans="1:18" x14ac:dyDescent="0.25">
      <c r="A1721" t="s">
        <v>2014</v>
      </c>
      <c r="B1721" t="s">
        <v>87</v>
      </c>
      <c r="C1721" t="s">
        <v>135</v>
      </c>
      <c r="D1721" t="s">
        <v>45</v>
      </c>
      <c r="E1721" t="s">
        <v>101</v>
      </c>
      <c r="F1721">
        <v>102.42615131071399</v>
      </c>
      <c r="G1721">
        <v>56.208410804212001</v>
      </c>
      <c r="H1721">
        <v>55.027279449321099</v>
      </c>
      <c r="I1721">
        <v>48.992133392114802</v>
      </c>
      <c r="J1721">
        <v>61.5953601643767</v>
      </c>
      <c r="K1721" s="63"/>
      <c r="N1721" s="292"/>
      <c r="O1721" s="292"/>
      <c r="P1721" s="292"/>
      <c r="Q1721" s="292"/>
      <c r="R1721" s="292"/>
    </row>
    <row r="1722" spans="1:18" x14ac:dyDescent="0.25">
      <c r="A1722" t="s">
        <v>2015</v>
      </c>
      <c r="B1722" t="s">
        <v>87</v>
      </c>
      <c r="C1722" t="s">
        <v>135</v>
      </c>
      <c r="D1722" t="s">
        <v>18</v>
      </c>
      <c r="E1722" t="s">
        <v>101</v>
      </c>
      <c r="F1722">
        <v>263.41858831550832</v>
      </c>
      <c r="G1722">
        <v>51.614202566977198</v>
      </c>
      <c r="H1722">
        <v>54.561668084853601</v>
      </c>
      <c r="I1722">
        <v>50.800095509901503</v>
      </c>
      <c r="J1722">
        <v>58.526717631418897</v>
      </c>
      <c r="K1722" s="63"/>
      <c r="N1722" s="292"/>
      <c r="O1722" s="292"/>
      <c r="P1722" s="292"/>
      <c r="Q1722" s="292"/>
      <c r="R1722" s="292"/>
    </row>
    <row r="1723" spans="1:18" x14ac:dyDescent="0.25">
      <c r="A1723" t="s">
        <v>2016</v>
      </c>
      <c r="B1723" t="s">
        <v>87</v>
      </c>
      <c r="C1723" t="s">
        <v>135</v>
      </c>
      <c r="D1723" t="s">
        <v>46</v>
      </c>
      <c r="E1723" t="s">
        <v>101</v>
      </c>
      <c r="F1723">
        <v>118.26576798138568</v>
      </c>
      <c r="G1723">
        <v>50.526531464562403</v>
      </c>
      <c r="H1723">
        <v>54.086654891949998</v>
      </c>
      <c r="I1723">
        <v>48.569353022972301</v>
      </c>
      <c r="J1723">
        <v>60.0558788915653</v>
      </c>
      <c r="K1723" s="63"/>
      <c r="N1723" s="292"/>
      <c r="O1723" s="292"/>
      <c r="P1723" s="292"/>
      <c r="Q1723" s="292"/>
      <c r="R1723" s="292"/>
    </row>
    <row r="1724" spans="1:18" x14ac:dyDescent="0.25">
      <c r="A1724" t="s">
        <v>2017</v>
      </c>
      <c r="B1724" t="s">
        <v>87</v>
      </c>
      <c r="C1724" t="s">
        <v>135</v>
      </c>
      <c r="D1724" t="s">
        <v>47</v>
      </c>
      <c r="E1724" t="s">
        <v>101</v>
      </c>
      <c r="F1724">
        <v>65.014688832593336</v>
      </c>
      <c r="G1724">
        <v>46.664050839830097</v>
      </c>
      <c r="H1724">
        <v>48.051398560018299</v>
      </c>
      <c r="I1724">
        <v>41.512451272177501</v>
      </c>
      <c r="J1724">
        <v>55.323919613848197</v>
      </c>
      <c r="K1724" s="63"/>
      <c r="N1724" s="292"/>
      <c r="O1724" s="292"/>
      <c r="P1724" s="292"/>
      <c r="Q1724" s="292"/>
      <c r="R1724" s="292"/>
    </row>
    <row r="1725" spans="1:18" x14ac:dyDescent="0.25">
      <c r="A1725" t="s">
        <v>2018</v>
      </c>
      <c r="B1725" t="s">
        <v>87</v>
      </c>
      <c r="C1725" t="s">
        <v>135</v>
      </c>
      <c r="D1725" t="s">
        <v>48</v>
      </c>
      <c r="E1725" t="s">
        <v>101</v>
      </c>
      <c r="F1725">
        <v>80.138131501529003</v>
      </c>
      <c r="G1725">
        <v>58.508225585007601</v>
      </c>
      <c r="H1725">
        <v>62.486286438433503</v>
      </c>
      <c r="I1725">
        <v>54.759022791949498</v>
      </c>
      <c r="J1725">
        <v>70.989765194351804</v>
      </c>
      <c r="K1725" s="63"/>
      <c r="N1725" s="292"/>
      <c r="O1725" s="292"/>
      <c r="P1725" s="292"/>
      <c r="Q1725" s="292"/>
      <c r="R1725" s="292"/>
    </row>
    <row r="1726" spans="1:18" x14ac:dyDescent="0.25">
      <c r="A1726" t="s">
        <v>2019</v>
      </c>
      <c r="B1726" t="s">
        <v>87</v>
      </c>
      <c r="C1726" t="s">
        <v>135</v>
      </c>
      <c r="D1726" t="s">
        <v>104</v>
      </c>
      <c r="E1726" t="s">
        <v>101</v>
      </c>
      <c r="F1726">
        <v>202.11250611867266</v>
      </c>
      <c r="G1726">
        <v>44.089289892667999</v>
      </c>
      <c r="H1726">
        <v>53.084989814315598</v>
      </c>
      <c r="I1726">
        <v>48.884053520054302</v>
      </c>
      <c r="J1726">
        <v>57.546438237774098</v>
      </c>
      <c r="K1726" s="63"/>
      <c r="N1726" s="292"/>
      <c r="O1726" s="292"/>
      <c r="P1726" s="292"/>
      <c r="Q1726" s="292"/>
      <c r="R1726" s="292"/>
    </row>
    <row r="1727" spans="1:18" x14ac:dyDescent="0.25">
      <c r="A1727" t="s">
        <v>2020</v>
      </c>
      <c r="B1727" t="s">
        <v>87</v>
      </c>
      <c r="C1727" t="s">
        <v>135</v>
      </c>
      <c r="D1727" t="s">
        <v>49</v>
      </c>
      <c r="E1727" t="s">
        <v>101</v>
      </c>
      <c r="F1727">
        <v>58.687572499407999</v>
      </c>
      <c r="G1727">
        <v>46.749719866657699</v>
      </c>
      <c r="H1727">
        <v>48.717061201121098</v>
      </c>
      <c r="I1727">
        <v>41.740226766477299</v>
      </c>
      <c r="J1727">
        <v>56.520286659346397</v>
      </c>
      <c r="K1727" s="63"/>
      <c r="N1727" s="292"/>
      <c r="O1727" s="292"/>
      <c r="P1727" s="292"/>
      <c r="Q1727" s="292"/>
      <c r="R1727" s="292"/>
    </row>
    <row r="1728" spans="1:18" x14ac:dyDescent="0.25">
      <c r="A1728" t="s">
        <v>2021</v>
      </c>
      <c r="B1728" t="s">
        <v>87</v>
      </c>
      <c r="C1728" t="s">
        <v>135</v>
      </c>
      <c r="D1728" t="s">
        <v>50</v>
      </c>
      <c r="E1728" t="s">
        <v>101</v>
      </c>
      <c r="F1728">
        <v>143.42493361926466</v>
      </c>
      <c r="G1728">
        <v>43.085990861369197</v>
      </c>
      <c r="H1728">
        <v>55.147811721964104</v>
      </c>
      <c r="I1728">
        <v>49.954327254829302</v>
      </c>
      <c r="J1728">
        <v>60.726026546711097</v>
      </c>
      <c r="K1728" s="63"/>
      <c r="N1728" s="292"/>
      <c r="O1728" s="292"/>
      <c r="P1728" s="292"/>
      <c r="Q1728" s="292"/>
      <c r="R1728" s="292"/>
    </row>
    <row r="1729" spans="1:18" x14ac:dyDescent="0.25">
      <c r="A1729" t="s">
        <v>2022</v>
      </c>
      <c r="B1729" t="s">
        <v>87</v>
      </c>
      <c r="C1729" t="s">
        <v>135</v>
      </c>
      <c r="D1729" t="s">
        <v>105</v>
      </c>
      <c r="E1729" t="s">
        <v>101</v>
      </c>
      <c r="F1729">
        <v>167.69699763175967</v>
      </c>
      <c r="G1729">
        <v>57.367937111400202</v>
      </c>
      <c r="H1729">
        <v>62.675380200596898</v>
      </c>
      <c r="I1729">
        <v>57.265677425650402</v>
      </c>
      <c r="J1729">
        <v>68.454585186671395</v>
      </c>
      <c r="K1729" s="63"/>
      <c r="N1729" s="292"/>
      <c r="O1729" s="292"/>
      <c r="P1729" s="292"/>
      <c r="Q1729" s="292"/>
      <c r="R1729" s="292"/>
    </row>
    <row r="1730" spans="1:18" x14ac:dyDescent="0.25">
      <c r="A1730" t="s">
        <v>2023</v>
      </c>
      <c r="B1730" t="s">
        <v>87</v>
      </c>
      <c r="C1730" t="s">
        <v>135</v>
      </c>
      <c r="D1730" t="s">
        <v>51</v>
      </c>
      <c r="E1730" t="s">
        <v>101</v>
      </c>
      <c r="F1730">
        <v>133.279640856301</v>
      </c>
      <c r="G1730">
        <v>56.800303800747002</v>
      </c>
      <c r="H1730">
        <v>62.009638909567698</v>
      </c>
      <c r="I1730">
        <v>56.023954457885303</v>
      </c>
      <c r="J1730">
        <v>68.455993319352402</v>
      </c>
      <c r="K1730" s="63"/>
      <c r="N1730" s="292"/>
      <c r="O1730" s="292"/>
      <c r="P1730" s="292"/>
      <c r="Q1730" s="292"/>
      <c r="R1730" s="292"/>
    </row>
    <row r="1731" spans="1:18" x14ac:dyDescent="0.25">
      <c r="A1731" t="s">
        <v>2024</v>
      </c>
      <c r="B1731" t="s">
        <v>87</v>
      </c>
      <c r="C1731" t="s">
        <v>135</v>
      </c>
      <c r="D1731" t="s">
        <v>52</v>
      </c>
      <c r="E1731" t="s">
        <v>101</v>
      </c>
      <c r="F1731">
        <v>34.417356775458998</v>
      </c>
      <c r="G1731">
        <v>59.677413390809299</v>
      </c>
      <c r="H1731">
        <v>65.290713584764205</v>
      </c>
      <c r="I1731">
        <v>53.1665673732168</v>
      </c>
      <c r="J1731">
        <v>79.326501629291897</v>
      </c>
      <c r="K1731" s="63"/>
      <c r="N1731" s="292"/>
      <c r="O1731" s="292"/>
      <c r="P1731" s="292"/>
      <c r="Q1731" s="292"/>
      <c r="R1731" s="292"/>
    </row>
    <row r="1732" spans="1:18" x14ac:dyDescent="0.25">
      <c r="A1732" t="s">
        <v>2025</v>
      </c>
      <c r="B1732" t="s">
        <v>87</v>
      </c>
      <c r="C1732" t="s">
        <v>135</v>
      </c>
      <c r="D1732" t="s">
        <v>106</v>
      </c>
      <c r="E1732" t="s">
        <v>101</v>
      </c>
      <c r="F1732">
        <v>271.56546617286034</v>
      </c>
      <c r="G1732">
        <v>47.666535131250598</v>
      </c>
      <c r="H1732">
        <v>51.316111694042597</v>
      </c>
      <c r="I1732">
        <v>47.822735009127101</v>
      </c>
      <c r="J1732">
        <v>54.995518888365801</v>
      </c>
      <c r="K1732" s="63"/>
      <c r="N1732" s="292"/>
      <c r="O1732" s="292"/>
      <c r="P1732" s="292"/>
      <c r="Q1732" s="292"/>
      <c r="R1732" s="292"/>
    </row>
    <row r="1733" spans="1:18" x14ac:dyDescent="0.25">
      <c r="A1733" t="s">
        <v>2026</v>
      </c>
      <c r="B1733" t="s">
        <v>87</v>
      </c>
      <c r="C1733" t="s">
        <v>135</v>
      </c>
      <c r="D1733" t="s">
        <v>53</v>
      </c>
      <c r="E1733" t="s">
        <v>101</v>
      </c>
      <c r="F1733">
        <v>78.862323711502668</v>
      </c>
      <c r="G1733">
        <v>44.773794936555802</v>
      </c>
      <c r="H1733">
        <v>49.926190298303901</v>
      </c>
      <c r="I1733">
        <v>43.680315065486703</v>
      </c>
      <c r="J1733">
        <v>56.8048005979688</v>
      </c>
      <c r="K1733" s="63"/>
      <c r="N1733" s="292"/>
      <c r="O1733" s="292"/>
      <c r="P1733" s="292"/>
      <c r="Q1733" s="292"/>
      <c r="R1733" s="292"/>
    </row>
    <row r="1734" spans="1:18" x14ac:dyDescent="0.25">
      <c r="A1734" t="s">
        <v>2027</v>
      </c>
      <c r="B1734" t="s">
        <v>87</v>
      </c>
      <c r="C1734" t="s">
        <v>135</v>
      </c>
      <c r="D1734" t="s">
        <v>54</v>
      </c>
      <c r="E1734" t="s">
        <v>101</v>
      </c>
      <c r="F1734">
        <v>45.742651899655336</v>
      </c>
      <c r="G1734">
        <v>65.547971483349301</v>
      </c>
      <c r="H1734">
        <v>69.270853113021502</v>
      </c>
      <c r="I1734">
        <v>58.079118527557497</v>
      </c>
      <c r="J1734">
        <v>81.976683640310497</v>
      </c>
      <c r="K1734" s="63"/>
      <c r="N1734" s="292"/>
      <c r="O1734" s="292"/>
      <c r="P1734" s="292"/>
      <c r="Q1734" s="292"/>
      <c r="R1734" s="292"/>
    </row>
    <row r="1735" spans="1:18" x14ac:dyDescent="0.25">
      <c r="A1735" t="s">
        <v>2028</v>
      </c>
      <c r="B1735" t="s">
        <v>87</v>
      </c>
      <c r="C1735" t="s">
        <v>135</v>
      </c>
      <c r="D1735" t="s">
        <v>55</v>
      </c>
      <c r="E1735" t="s">
        <v>101</v>
      </c>
      <c r="F1735">
        <v>42.154873336988999</v>
      </c>
      <c r="G1735">
        <v>46.278774975012396</v>
      </c>
      <c r="H1735">
        <v>49.107988785665803</v>
      </c>
      <c r="I1735">
        <v>40.860165098376498</v>
      </c>
      <c r="J1735">
        <v>58.521602764184202</v>
      </c>
      <c r="K1735" s="63"/>
      <c r="N1735" s="292"/>
      <c r="O1735" s="292"/>
      <c r="P1735" s="292"/>
      <c r="Q1735" s="292"/>
      <c r="R1735" s="292"/>
    </row>
    <row r="1736" spans="1:18" x14ac:dyDescent="0.25">
      <c r="A1736" t="s">
        <v>2029</v>
      </c>
      <c r="B1736" t="s">
        <v>87</v>
      </c>
      <c r="C1736" t="s">
        <v>135</v>
      </c>
      <c r="D1736" t="s">
        <v>56</v>
      </c>
      <c r="E1736" t="s">
        <v>101</v>
      </c>
      <c r="F1736">
        <v>38.312679783784667</v>
      </c>
      <c r="G1736">
        <v>42.529005376845099</v>
      </c>
      <c r="H1736">
        <v>41.587213459650002</v>
      </c>
      <c r="I1736">
        <v>34.248690785491398</v>
      </c>
      <c r="J1736">
        <v>50.017727127135501</v>
      </c>
      <c r="K1736" s="63"/>
      <c r="N1736" s="292"/>
      <c r="O1736" s="292"/>
      <c r="P1736" s="292"/>
      <c r="Q1736" s="292"/>
      <c r="R1736" s="292"/>
    </row>
    <row r="1737" spans="1:18" x14ac:dyDescent="0.25">
      <c r="A1737" t="s">
        <v>2030</v>
      </c>
      <c r="B1737" t="s">
        <v>87</v>
      </c>
      <c r="C1737" t="s">
        <v>135</v>
      </c>
      <c r="D1737" t="s">
        <v>57</v>
      </c>
      <c r="E1737" t="s">
        <v>101</v>
      </c>
      <c r="F1737">
        <v>66.49293744092833</v>
      </c>
      <c r="G1737">
        <v>46.621032952017401</v>
      </c>
      <c r="H1737">
        <v>52.804651597029597</v>
      </c>
      <c r="I1737">
        <v>45.656215097077698</v>
      </c>
      <c r="J1737">
        <v>60.745545616588998</v>
      </c>
      <c r="K1737" s="63"/>
      <c r="N1737" s="292"/>
      <c r="O1737" s="292"/>
      <c r="P1737" s="292"/>
      <c r="Q1737" s="292"/>
      <c r="R1737" s="292"/>
    </row>
    <row r="1738" spans="1:18" x14ac:dyDescent="0.25">
      <c r="A1738" t="s">
        <v>2031</v>
      </c>
      <c r="B1738" t="s">
        <v>87</v>
      </c>
      <c r="C1738" t="s">
        <v>136</v>
      </c>
      <c r="D1738" t="s">
        <v>5</v>
      </c>
      <c r="E1738" t="s">
        <v>101</v>
      </c>
      <c r="F1738">
        <v>1545.0823153747133</v>
      </c>
      <c r="G1738">
        <v>50.854574047052999</v>
      </c>
      <c r="H1738">
        <v>53.088139714964797</v>
      </c>
      <c r="I1738">
        <v>51.562247824981903</v>
      </c>
      <c r="J1738">
        <v>54.6475306457884</v>
      </c>
      <c r="K1738" s="63"/>
      <c r="N1738" s="292"/>
      <c r="O1738" s="292"/>
      <c r="P1738" s="292"/>
      <c r="Q1738" s="292"/>
      <c r="R1738" s="292"/>
    </row>
    <row r="1739" spans="1:18" x14ac:dyDescent="0.25">
      <c r="A1739" t="s">
        <v>2032</v>
      </c>
      <c r="B1739" t="s">
        <v>87</v>
      </c>
      <c r="C1739" t="s">
        <v>136</v>
      </c>
      <c r="D1739" t="s">
        <v>122</v>
      </c>
      <c r="E1739" t="s">
        <v>101</v>
      </c>
      <c r="F1739">
        <v>229.10443231742298</v>
      </c>
      <c r="G1739">
        <v>38.166282324642502</v>
      </c>
      <c r="H1739">
        <v>38.226864504195298</v>
      </c>
      <c r="I1739">
        <v>35.399117275234097</v>
      </c>
      <c r="J1739">
        <v>41.218979264406997</v>
      </c>
      <c r="K1739" s="63"/>
      <c r="N1739" s="292"/>
      <c r="O1739" s="292"/>
      <c r="P1739" s="292"/>
      <c r="Q1739" s="292"/>
      <c r="R1739" s="292"/>
    </row>
    <row r="1740" spans="1:18" x14ac:dyDescent="0.25">
      <c r="A1740" t="s">
        <v>2033</v>
      </c>
      <c r="B1740" t="s">
        <v>87</v>
      </c>
      <c r="C1740" t="s">
        <v>136</v>
      </c>
      <c r="D1740" t="s">
        <v>123</v>
      </c>
      <c r="E1740" t="s">
        <v>101</v>
      </c>
      <c r="F1740">
        <v>268.42027787882932</v>
      </c>
      <c r="G1740">
        <v>43.645715576120502</v>
      </c>
      <c r="H1740">
        <v>43.163007462296498</v>
      </c>
      <c r="I1740">
        <v>40.213304109325499</v>
      </c>
      <c r="J1740">
        <v>46.270733769130601</v>
      </c>
      <c r="K1740" s="63"/>
      <c r="N1740" s="292"/>
      <c r="O1740" s="292"/>
      <c r="P1740" s="292"/>
      <c r="Q1740" s="292"/>
      <c r="R1740" s="292"/>
    </row>
    <row r="1741" spans="1:18" x14ac:dyDescent="0.25">
      <c r="A1741" t="s">
        <v>2034</v>
      </c>
      <c r="B1741" t="s">
        <v>87</v>
      </c>
      <c r="C1741" t="s">
        <v>136</v>
      </c>
      <c r="D1741" t="s">
        <v>124</v>
      </c>
      <c r="E1741" t="s">
        <v>101</v>
      </c>
      <c r="F1741">
        <v>317.94390769950132</v>
      </c>
      <c r="G1741">
        <v>51.0942868276423</v>
      </c>
      <c r="H1741">
        <v>51.173008507137503</v>
      </c>
      <c r="I1741">
        <v>47.959252002282597</v>
      </c>
      <c r="J1741">
        <v>54.544584482137502</v>
      </c>
      <c r="K1741" s="63"/>
      <c r="N1741" s="292"/>
      <c r="O1741" s="292"/>
      <c r="P1741" s="292"/>
      <c r="Q1741" s="292"/>
      <c r="R1741" s="292"/>
    </row>
    <row r="1742" spans="1:18" x14ac:dyDescent="0.25">
      <c r="A1742" t="s">
        <v>2035</v>
      </c>
      <c r="B1742" t="s">
        <v>87</v>
      </c>
      <c r="C1742" t="s">
        <v>136</v>
      </c>
      <c r="D1742" t="s">
        <v>125</v>
      </c>
      <c r="E1742" t="s">
        <v>101</v>
      </c>
      <c r="F1742">
        <v>341.35108005070668</v>
      </c>
      <c r="G1742">
        <v>55.7758342058086</v>
      </c>
      <c r="H1742">
        <v>59.9030366469824</v>
      </c>
      <c r="I1742">
        <v>56.271051610575498</v>
      </c>
      <c r="J1742">
        <v>63.706994940570098</v>
      </c>
      <c r="K1742" s="63"/>
      <c r="N1742" s="292"/>
      <c r="O1742" s="292"/>
      <c r="P1742" s="292"/>
      <c r="Q1742" s="292"/>
      <c r="R1742" s="292"/>
    </row>
    <row r="1743" spans="1:18" x14ac:dyDescent="0.25">
      <c r="A1743" t="s">
        <v>2036</v>
      </c>
      <c r="B1743" t="s">
        <v>87</v>
      </c>
      <c r="C1743" t="s">
        <v>136</v>
      </c>
      <c r="D1743" t="s">
        <v>126</v>
      </c>
      <c r="E1743" t="s">
        <v>101</v>
      </c>
      <c r="F1743">
        <v>388.26261742825335</v>
      </c>
      <c r="G1743">
        <v>65.954260304880705</v>
      </c>
      <c r="H1743">
        <v>77.014253825799202</v>
      </c>
      <c r="I1743">
        <v>72.612873631000795</v>
      </c>
      <c r="J1743">
        <v>81.610728368748596</v>
      </c>
      <c r="K1743" s="63"/>
      <c r="N1743" s="292"/>
      <c r="O1743" s="292"/>
      <c r="P1743" s="292"/>
      <c r="Q1743" s="292"/>
      <c r="R1743" s="292"/>
    </row>
    <row r="1744" spans="1:18" x14ac:dyDescent="0.25">
      <c r="A1744" t="s">
        <v>2037</v>
      </c>
      <c r="B1744" t="s">
        <v>87</v>
      </c>
      <c r="C1744" t="s">
        <v>136</v>
      </c>
      <c r="D1744" t="s">
        <v>6</v>
      </c>
      <c r="E1744" t="s">
        <v>101</v>
      </c>
      <c r="F1744">
        <v>386.27493679887999</v>
      </c>
      <c r="G1744">
        <v>56.441862444006901</v>
      </c>
      <c r="H1744">
        <v>55.888285182180297</v>
      </c>
      <c r="I1744">
        <v>52.6993206228627</v>
      </c>
      <c r="J1744">
        <v>59.218974922652002</v>
      </c>
      <c r="K1744" s="63"/>
      <c r="N1744" s="292"/>
      <c r="O1744" s="292"/>
      <c r="P1744" s="292"/>
      <c r="Q1744" s="292"/>
      <c r="R1744" s="292"/>
    </row>
    <row r="1745" spans="1:18" x14ac:dyDescent="0.25">
      <c r="A1745" t="s">
        <v>2038</v>
      </c>
      <c r="B1745" t="s">
        <v>87</v>
      </c>
      <c r="C1745" t="s">
        <v>136</v>
      </c>
      <c r="D1745" t="s">
        <v>37</v>
      </c>
      <c r="E1745" t="s">
        <v>101</v>
      </c>
      <c r="F1745">
        <v>41.553276310846336</v>
      </c>
      <c r="G1745">
        <v>59.465746772950098</v>
      </c>
      <c r="H1745">
        <v>55.108110196797703</v>
      </c>
      <c r="I1745">
        <v>45.7891512596415</v>
      </c>
      <c r="J1745">
        <v>65.754469727510795</v>
      </c>
      <c r="K1745" s="63"/>
      <c r="N1745" s="292"/>
      <c r="O1745" s="292"/>
      <c r="P1745" s="292"/>
      <c r="Q1745" s="292"/>
      <c r="R1745" s="292"/>
    </row>
    <row r="1746" spans="1:18" x14ac:dyDescent="0.25">
      <c r="A1746" t="s">
        <v>2039</v>
      </c>
      <c r="B1746" t="s">
        <v>87</v>
      </c>
      <c r="C1746" t="s">
        <v>136</v>
      </c>
      <c r="D1746" t="s">
        <v>38</v>
      </c>
      <c r="E1746" t="s">
        <v>101</v>
      </c>
      <c r="F1746">
        <v>66.617353663921008</v>
      </c>
      <c r="G1746">
        <v>55.323135542848597</v>
      </c>
      <c r="H1746">
        <v>54.799832231692903</v>
      </c>
      <c r="I1746">
        <v>47.398488195612401</v>
      </c>
      <c r="J1746">
        <v>63.020858850998899</v>
      </c>
      <c r="K1746" s="63"/>
      <c r="N1746" s="292"/>
      <c r="O1746" s="292"/>
      <c r="P1746" s="292"/>
      <c r="Q1746" s="292"/>
      <c r="R1746" s="292"/>
    </row>
    <row r="1747" spans="1:18" x14ac:dyDescent="0.25">
      <c r="A1747" t="s">
        <v>2040</v>
      </c>
      <c r="B1747" t="s">
        <v>87</v>
      </c>
      <c r="C1747" t="s">
        <v>136</v>
      </c>
      <c r="D1747" t="s">
        <v>39</v>
      </c>
      <c r="E1747" t="s">
        <v>101</v>
      </c>
      <c r="F1747">
        <v>71.986973770545333</v>
      </c>
      <c r="G1747">
        <v>62.838522710819497</v>
      </c>
      <c r="H1747">
        <v>55.679182185120801</v>
      </c>
      <c r="I1747">
        <v>48.3671704968299</v>
      </c>
      <c r="J1747">
        <v>63.768456788425198</v>
      </c>
      <c r="K1747" s="63"/>
      <c r="N1747" s="292"/>
      <c r="O1747" s="292"/>
      <c r="P1747" s="292"/>
      <c r="Q1747" s="292"/>
      <c r="R1747" s="292"/>
    </row>
    <row r="1748" spans="1:18" x14ac:dyDescent="0.25">
      <c r="A1748" t="s">
        <v>2041</v>
      </c>
      <c r="B1748" t="s">
        <v>87</v>
      </c>
      <c r="C1748" t="s">
        <v>136</v>
      </c>
      <c r="D1748" t="s">
        <v>40</v>
      </c>
      <c r="E1748" t="s">
        <v>101</v>
      </c>
      <c r="F1748">
        <v>59.009267955589998</v>
      </c>
      <c r="G1748">
        <v>62.4800338351316</v>
      </c>
      <c r="H1748">
        <v>60.090626673086298</v>
      </c>
      <c r="I1748">
        <v>51.5024378912074</v>
      </c>
      <c r="J1748">
        <v>69.693117703566898</v>
      </c>
      <c r="K1748" s="63"/>
      <c r="N1748" s="292"/>
      <c r="O1748" s="292"/>
      <c r="P1748" s="292"/>
      <c r="Q1748" s="292"/>
      <c r="R1748" s="292"/>
    </row>
    <row r="1749" spans="1:18" x14ac:dyDescent="0.25">
      <c r="A1749" t="s">
        <v>2042</v>
      </c>
      <c r="B1749" t="s">
        <v>87</v>
      </c>
      <c r="C1749" t="s">
        <v>136</v>
      </c>
      <c r="D1749" t="s">
        <v>41</v>
      </c>
      <c r="E1749" t="s">
        <v>101</v>
      </c>
      <c r="F1749">
        <v>71.876706602653329</v>
      </c>
      <c r="G1749">
        <v>47.332355752615499</v>
      </c>
      <c r="H1749">
        <v>50.995517760494302</v>
      </c>
      <c r="I1749">
        <v>44.348379104500502</v>
      </c>
      <c r="J1749">
        <v>58.349816131502102</v>
      </c>
      <c r="K1749" s="63"/>
      <c r="N1749" s="292"/>
      <c r="O1749" s="292"/>
      <c r="P1749" s="292"/>
      <c r="Q1749" s="292"/>
      <c r="R1749" s="292"/>
    </row>
    <row r="1750" spans="1:18" x14ac:dyDescent="0.25">
      <c r="A1750" t="s">
        <v>2043</v>
      </c>
      <c r="B1750" t="s">
        <v>87</v>
      </c>
      <c r="C1750" t="s">
        <v>136</v>
      </c>
      <c r="D1750" t="s">
        <v>42</v>
      </c>
      <c r="E1750" t="s">
        <v>101</v>
      </c>
      <c r="F1750">
        <v>75.231358495323335</v>
      </c>
      <c r="G1750">
        <v>56.469400259203098</v>
      </c>
      <c r="H1750">
        <v>61.231326804159302</v>
      </c>
      <c r="I1750">
        <v>53.444865744494599</v>
      </c>
      <c r="J1750">
        <v>69.826443061938804</v>
      </c>
      <c r="K1750" s="63"/>
      <c r="N1750" s="292"/>
      <c r="O1750" s="292"/>
      <c r="P1750" s="292"/>
      <c r="Q1750" s="292"/>
      <c r="R1750" s="292"/>
    </row>
    <row r="1751" spans="1:18" x14ac:dyDescent="0.25">
      <c r="A1751" t="s">
        <v>2044</v>
      </c>
      <c r="B1751" t="s">
        <v>87</v>
      </c>
      <c r="C1751" t="s">
        <v>136</v>
      </c>
      <c r="D1751" t="s">
        <v>102</v>
      </c>
      <c r="E1751" t="s">
        <v>101</v>
      </c>
      <c r="F1751">
        <v>62.823354598018</v>
      </c>
      <c r="G1751">
        <v>47.255383529962103</v>
      </c>
      <c r="H1751">
        <v>43.811184873244002</v>
      </c>
      <c r="I1751">
        <v>37.6961874163608</v>
      </c>
      <c r="J1751">
        <v>50.624775841698103</v>
      </c>
      <c r="K1751" s="63"/>
      <c r="N1751" s="292"/>
      <c r="O1751" s="292"/>
      <c r="P1751" s="292"/>
      <c r="Q1751" s="292"/>
      <c r="R1751" s="292"/>
    </row>
    <row r="1752" spans="1:18" x14ac:dyDescent="0.25">
      <c r="A1752" t="s">
        <v>2045</v>
      </c>
      <c r="B1752" t="s">
        <v>87</v>
      </c>
      <c r="C1752" t="s">
        <v>136</v>
      </c>
      <c r="D1752" t="s">
        <v>103</v>
      </c>
      <c r="E1752" t="s">
        <v>101</v>
      </c>
      <c r="F1752">
        <v>203.32082572324566</v>
      </c>
      <c r="G1752">
        <v>53.605732577920897</v>
      </c>
      <c r="H1752">
        <v>51.7427584379869</v>
      </c>
      <c r="I1752">
        <v>47.682600417641602</v>
      </c>
      <c r="J1752">
        <v>56.053924150355698</v>
      </c>
      <c r="K1752" s="63"/>
      <c r="N1752" s="292"/>
      <c r="O1752" s="292"/>
      <c r="P1752" s="292"/>
      <c r="Q1752" s="292"/>
      <c r="R1752" s="292"/>
    </row>
    <row r="1753" spans="1:18" x14ac:dyDescent="0.25">
      <c r="A1753" t="s">
        <v>2046</v>
      </c>
      <c r="B1753" t="s">
        <v>87</v>
      </c>
      <c r="C1753" t="s">
        <v>136</v>
      </c>
      <c r="D1753" t="s">
        <v>43</v>
      </c>
      <c r="E1753" t="s">
        <v>101</v>
      </c>
      <c r="F1753">
        <v>37.226750734300332</v>
      </c>
      <c r="G1753">
        <v>49.673198506827703</v>
      </c>
      <c r="H1753">
        <v>47.627628407885297</v>
      </c>
      <c r="I1753">
        <v>39.104869139173601</v>
      </c>
      <c r="J1753">
        <v>57.438411448139597</v>
      </c>
      <c r="K1753" s="63"/>
      <c r="N1753" s="292"/>
      <c r="O1753" s="292"/>
      <c r="P1753" s="292"/>
      <c r="Q1753" s="292"/>
      <c r="R1753" s="292"/>
    </row>
    <row r="1754" spans="1:18" x14ac:dyDescent="0.25">
      <c r="A1754" t="s">
        <v>2047</v>
      </c>
      <c r="B1754" t="s">
        <v>87</v>
      </c>
      <c r="C1754" t="s">
        <v>136</v>
      </c>
      <c r="D1754" t="s">
        <v>44</v>
      </c>
      <c r="E1754" t="s">
        <v>101</v>
      </c>
      <c r="F1754">
        <v>62.794952953957996</v>
      </c>
      <c r="G1754">
        <v>51.658853833146601</v>
      </c>
      <c r="H1754">
        <v>49.3962222618011</v>
      </c>
      <c r="I1754">
        <v>42.528024490630798</v>
      </c>
      <c r="J1754">
        <v>57.049249317987297</v>
      </c>
      <c r="K1754" s="63"/>
      <c r="N1754" s="292"/>
      <c r="O1754" s="292"/>
      <c r="P1754" s="292"/>
      <c r="Q1754" s="292"/>
      <c r="R1754" s="292"/>
    </row>
    <row r="1755" spans="1:18" x14ac:dyDescent="0.25">
      <c r="A1755" t="s">
        <v>2048</v>
      </c>
      <c r="B1755" t="s">
        <v>87</v>
      </c>
      <c r="C1755" t="s">
        <v>136</v>
      </c>
      <c r="D1755" t="s">
        <v>45</v>
      </c>
      <c r="E1755" t="s">
        <v>101</v>
      </c>
      <c r="F1755">
        <v>103.29912203498732</v>
      </c>
      <c r="G1755">
        <v>56.512767198785198</v>
      </c>
      <c r="H1755">
        <v>55.147780703282898</v>
      </c>
      <c r="I1755">
        <v>49.128141587116403</v>
      </c>
      <c r="J1755">
        <v>61.696628216889103</v>
      </c>
      <c r="K1755" s="63"/>
      <c r="N1755" s="292"/>
      <c r="O1755" s="292"/>
      <c r="P1755" s="292"/>
      <c r="Q1755" s="292"/>
      <c r="R1755" s="292"/>
    </row>
    <row r="1756" spans="1:18" x14ac:dyDescent="0.25">
      <c r="A1756" t="s">
        <v>2049</v>
      </c>
      <c r="B1756" t="s">
        <v>87</v>
      </c>
      <c r="C1756" t="s">
        <v>136</v>
      </c>
      <c r="D1756" t="s">
        <v>18</v>
      </c>
      <c r="E1756" t="s">
        <v>101</v>
      </c>
      <c r="F1756">
        <v>261.31837410479335</v>
      </c>
      <c r="G1756">
        <v>50.934753154651702</v>
      </c>
      <c r="H1756">
        <v>53.507223365279501</v>
      </c>
      <c r="I1756">
        <v>49.806785211675297</v>
      </c>
      <c r="J1756">
        <v>57.408657984158701</v>
      </c>
      <c r="K1756" s="63"/>
      <c r="N1756" s="292"/>
      <c r="O1756" s="292"/>
      <c r="P1756" s="292"/>
      <c r="Q1756" s="292"/>
      <c r="R1756" s="292"/>
    </row>
    <row r="1757" spans="1:18" x14ac:dyDescent="0.25">
      <c r="A1757" t="s">
        <v>2050</v>
      </c>
      <c r="B1757" t="s">
        <v>87</v>
      </c>
      <c r="C1757" t="s">
        <v>136</v>
      </c>
      <c r="D1757" t="s">
        <v>46</v>
      </c>
      <c r="E1757" t="s">
        <v>101</v>
      </c>
      <c r="F1757">
        <v>114.26529094186067</v>
      </c>
      <c r="G1757">
        <v>48.482481861362402</v>
      </c>
      <c r="H1757">
        <v>51.617020648147999</v>
      </c>
      <c r="I1757">
        <v>46.264655082473901</v>
      </c>
      <c r="J1757">
        <v>57.415747703361298</v>
      </c>
      <c r="K1757" s="63"/>
      <c r="N1757" s="292"/>
      <c r="O1757" s="292"/>
      <c r="P1757" s="292"/>
      <c r="Q1757" s="292"/>
      <c r="R1757" s="292"/>
    </row>
    <row r="1758" spans="1:18" x14ac:dyDescent="0.25">
      <c r="A1758" t="s">
        <v>2051</v>
      </c>
      <c r="B1758" t="s">
        <v>87</v>
      </c>
      <c r="C1758" t="s">
        <v>136</v>
      </c>
      <c r="D1758" t="s">
        <v>47</v>
      </c>
      <c r="E1758" t="s">
        <v>101</v>
      </c>
      <c r="F1758">
        <v>69.612409066487999</v>
      </c>
      <c r="G1758">
        <v>49.882774210679997</v>
      </c>
      <c r="H1758">
        <v>51.012913789127701</v>
      </c>
      <c r="I1758">
        <v>44.298288806331101</v>
      </c>
      <c r="J1758">
        <v>58.454065906493199</v>
      </c>
      <c r="K1758" s="63"/>
      <c r="N1758" s="292"/>
      <c r="O1758" s="292"/>
      <c r="P1758" s="292"/>
      <c r="Q1758" s="292"/>
      <c r="R1758" s="292"/>
    </row>
    <row r="1759" spans="1:18" x14ac:dyDescent="0.25">
      <c r="A1759" t="s">
        <v>2052</v>
      </c>
      <c r="B1759" t="s">
        <v>87</v>
      </c>
      <c r="C1759" t="s">
        <v>136</v>
      </c>
      <c r="D1759" t="s">
        <v>48</v>
      </c>
      <c r="E1759" t="s">
        <v>101</v>
      </c>
      <c r="F1759">
        <v>77.44067409644434</v>
      </c>
      <c r="G1759">
        <v>56.193934699629999</v>
      </c>
      <c r="H1759">
        <v>59.410926032414501</v>
      </c>
      <c r="I1759">
        <v>51.960217861435702</v>
      </c>
      <c r="J1759">
        <v>67.623696837051099</v>
      </c>
      <c r="K1759" s="63"/>
      <c r="N1759" s="292"/>
      <c r="O1759" s="292"/>
      <c r="P1759" s="292"/>
      <c r="Q1759" s="292"/>
      <c r="R1759" s="292"/>
    </row>
    <row r="1760" spans="1:18" x14ac:dyDescent="0.25">
      <c r="A1760" t="s">
        <v>2053</v>
      </c>
      <c r="B1760" t="s">
        <v>87</v>
      </c>
      <c r="C1760" t="s">
        <v>136</v>
      </c>
      <c r="D1760" t="s">
        <v>104</v>
      </c>
      <c r="E1760" t="s">
        <v>101</v>
      </c>
      <c r="F1760">
        <v>199.07951123108001</v>
      </c>
      <c r="G1760">
        <v>42.961917544138103</v>
      </c>
      <c r="H1760">
        <v>51.629258672869099</v>
      </c>
      <c r="I1760">
        <v>47.517231911157602</v>
      </c>
      <c r="J1760">
        <v>55.998284665933902</v>
      </c>
      <c r="K1760" s="63"/>
      <c r="N1760" s="292"/>
      <c r="O1760" s="292"/>
      <c r="P1760" s="292"/>
      <c r="Q1760" s="292"/>
      <c r="R1760" s="292"/>
    </row>
    <row r="1761" spans="1:18" x14ac:dyDescent="0.25">
      <c r="A1761" t="s">
        <v>2054</v>
      </c>
      <c r="B1761" t="s">
        <v>87</v>
      </c>
      <c r="C1761" t="s">
        <v>136</v>
      </c>
      <c r="D1761" t="s">
        <v>49</v>
      </c>
      <c r="E1761" t="s">
        <v>101</v>
      </c>
      <c r="F1761">
        <v>56.107780172607001</v>
      </c>
      <c r="G1761">
        <v>44.493494889857899</v>
      </c>
      <c r="H1761">
        <v>45.9596526725432</v>
      </c>
      <c r="I1761">
        <v>39.2344695532719</v>
      </c>
      <c r="J1761">
        <v>53.500688783671301</v>
      </c>
      <c r="K1761" s="63"/>
      <c r="N1761" s="292"/>
      <c r="O1761" s="292"/>
      <c r="P1761" s="292"/>
      <c r="Q1761" s="292"/>
      <c r="R1761" s="292"/>
    </row>
    <row r="1762" spans="1:18" x14ac:dyDescent="0.25">
      <c r="A1762" t="s">
        <v>2055</v>
      </c>
      <c r="B1762" t="s">
        <v>87</v>
      </c>
      <c r="C1762" t="s">
        <v>136</v>
      </c>
      <c r="D1762" t="s">
        <v>50</v>
      </c>
      <c r="E1762" t="s">
        <v>101</v>
      </c>
      <c r="F1762">
        <v>142.97173105847267</v>
      </c>
      <c r="G1762">
        <v>42.389290997799897</v>
      </c>
      <c r="H1762">
        <v>54.496535672508401</v>
      </c>
      <c r="I1762">
        <v>49.367722338080497</v>
      </c>
      <c r="J1762">
        <v>60.005914334015898</v>
      </c>
      <c r="K1762" s="63"/>
      <c r="N1762" s="292"/>
      <c r="O1762" s="292"/>
      <c r="P1762" s="292"/>
      <c r="Q1762" s="292"/>
      <c r="R1762" s="292"/>
    </row>
    <row r="1763" spans="1:18" x14ac:dyDescent="0.25">
      <c r="A1763" t="s">
        <v>2056</v>
      </c>
      <c r="B1763" t="s">
        <v>87</v>
      </c>
      <c r="C1763" t="s">
        <v>136</v>
      </c>
      <c r="D1763" t="s">
        <v>105</v>
      </c>
      <c r="E1763" t="s">
        <v>101</v>
      </c>
      <c r="F1763">
        <v>165.82471722382201</v>
      </c>
      <c r="G1763">
        <v>56.6429590762068</v>
      </c>
      <c r="H1763">
        <v>61.643723082370101</v>
      </c>
      <c r="I1763">
        <v>56.2975946046448</v>
      </c>
      <c r="J1763">
        <v>67.357143395323703</v>
      </c>
      <c r="K1763" s="63"/>
      <c r="N1763" s="292"/>
      <c r="O1763" s="292"/>
      <c r="P1763" s="292"/>
      <c r="Q1763" s="292"/>
      <c r="R1763" s="292"/>
    </row>
    <row r="1764" spans="1:18" x14ac:dyDescent="0.25">
      <c r="A1764" t="s">
        <v>2057</v>
      </c>
      <c r="B1764" t="s">
        <v>87</v>
      </c>
      <c r="C1764" t="s">
        <v>136</v>
      </c>
      <c r="D1764" t="s">
        <v>51</v>
      </c>
      <c r="E1764" t="s">
        <v>101</v>
      </c>
      <c r="F1764">
        <v>131.938892514385</v>
      </c>
      <c r="G1764">
        <v>56.229870404439502</v>
      </c>
      <c r="H1764">
        <v>61.202559013822999</v>
      </c>
      <c r="I1764">
        <v>55.269169707000998</v>
      </c>
      <c r="J1764">
        <v>67.595004260258193</v>
      </c>
      <c r="K1764" s="63"/>
      <c r="N1764" s="292"/>
      <c r="O1764" s="292"/>
      <c r="P1764" s="292"/>
      <c r="Q1764" s="292"/>
      <c r="R1764" s="292"/>
    </row>
    <row r="1765" spans="1:18" x14ac:dyDescent="0.25">
      <c r="A1765" t="s">
        <v>2058</v>
      </c>
      <c r="B1765" t="s">
        <v>87</v>
      </c>
      <c r="C1765" t="s">
        <v>136</v>
      </c>
      <c r="D1765" t="s">
        <v>52</v>
      </c>
      <c r="E1765" t="s">
        <v>101</v>
      </c>
      <c r="F1765">
        <v>33.885824709437337</v>
      </c>
      <c r="G1765">
        <v>58.3109002267515</v>
      </c>
      <c r="H1765">
        <v>63.296499035034401</v>
      </c>
      <c r="I1765">
        <v>51.4743937965928</v>
      </c>
      <c r="J1765">
        <v>76.998391934659907</v>
      </c>
      <c r="K1765" s="63"/>
      <c r="N1765" s="292"/>
      <c r="O1765" s="292"/>
      <c r="P1765" s="292"/>
      <c r="Q1765" s="292"/>
      <c r="R1765" s="292"/>
    </row>
    <row r="1766" spans="1:18" x14ac:dyDescent="0.25">
      <c r="A1766" t="s">
        <v>2059</v>
      </c>
      <c r="B1766" t="s">
        <v>87</v>
      </c>
      <c r="C1766" t="s">
        <v>136</v>
      </c>
      <c r="D1766" t="s">
        <v>106</v>
      </c>
      <c r="E1766" t="s">
        <v>101</v>
      </c>
      <c r="F1766">
        <v>266.44059569487337</v>
      </c>
      <c r="G1766">
        <v>46.544665885874601</v>
      </c>
      <c r="H1766">
        <v>49.803075014422802</v>
      </c>
      <c r="I1766">
        <v>46.3856865577051</v>
      </c>
      <c r="J1766">
        <v>53.404240215384299</v>
      </c>
      <c r="K1766" s="63"/>
      <c r="N1766" s="292"/>
      <c r="O1766" s="292"/>
      <c r="P1766" s="292"/>
      <c r="Q1766" s="292"/>
      <c r="R1766" s="292"/>
    </row>
    <row r="1767" spans="1:18" x14ac:dyDescent="0.25">
      <c r="A1767" t="s">
        <v>2060</v>
      </c>
      <c r="B1767" t="s">
        <v>87</v>
      </c>
      <c r="C1767" t="s">
        <v>136</v>
      </c>
      <c r="D1767" t="s">
        <v>53</v>
      </c>
      <c r="E1767" t="s">
        <v>101</v>
      </c>
      <c r="F1767">
        <v>81.032615896915331</v>
      </c>
      <c r="G1767">
        <v>45.736436080506301</v>
      </c>
      <c r="H1767">
        <v>50.4912623861089</v>
      </c>
      <c r="I1767">
        <v>44.269168994785801</v>
      </c>
      <c r="J1767">
        <v>57.334730842104001</v>
      </c>
      <c r="K1767" s="63"/>
      <c r="N1767" s="292"/>
      <c r="O1767" s="292"/>
      <c r="P1767" s="292"/>
      <c r="Q1767" s="292"/>
      <c r="R1767" s="292"/>
    </row>
    <row r="1768" spans="1:18" x14ac:dyDescent="0.25">
      <c r="A1768" t="s">
        <v>2061</v>
      </c>
      <c r="B1768" t="s">
        <v>87</v>
      </c>
      <c r="C1768" t="s">
        <v>136</v>
      </c>
      <c r="D1768" t="s">
        <v>54</v>
      </c>
      <c r="E1768" t="s">
        <v>101</v>
      </c>
      <c r="F1768">
        <v>44.141239653195669</v>
      </c>
      <c r="G1768">
        <v>63.219068764482998</v>
      </c>
      <c r="H1768">
        <v>67.095775515612104</v>
      </c>
      <c r="I1768">
        <v>56.079265569177799</v>
      </c>
      <c r="J1768">
        <v>79.631411987140595</v>
      </c>
      <c r="K1768" s="63"/>
      <c r="N1768" s="292"/>
      <c r="O1768" s="292"/>
      <c r="P1768" s="292"/>
      <c r="Q1768" s="292"/>
      <c r="R1768" s="292"/>
    </row>
    <row r="1769" spans="1:18" x14ac:dyDescent="0.25">
      <c r="A1769" t="s">
        <v>2062</v>
      </c>
      <c r="B1769" t="s">
        <v>87</v>
      </c>
      <c r="C1769" t="s">
        <v>136</v>
      </c>
      <c r="D1769" t="s">
        <v>55</v>
      </c>
      <c r="E1769" t="s">
        <v>101</v>
      </c>
      <c r="F1769">
        <v>40.798530779796003</v>
      </c>
      <c r="G1769">
        <v>44.775653583237698</v>
      </c>
      <c r="H1769">
        <v>47.187045249142599</v>
      </c>
      <c r="I1769">
        <v>39.147439738887698</v>
      </c>
      <c r="J1769">
        <v>56.383158149540499</v>
      </c>
      <c r="K1769" s="63"/>
      <c r="N1769" s="292"/>
      <c r="O1769" s="292"/>
      <c r="P1769" s="292"/>
      <c r="Q1769" s="292"/>
      <c r="R1769" s="292"/>
    </row>
    <row r="1770" spans="1:18" x14ac:dyDescent="0.25">
      <c r="A1770" t="s">
        <v>2063</v>
      </c>
      <c r="B1770" t="s">
        <v>87</v>
      </c>
      <c r="C1770" t="s">
        <v>136</v>
      </c>
      <c r="D1770" t="s">
        <v>56</v>
      </c>
      <c r="E1770" t="s">
        <v>101</v>
      </c>
      <c r="F1770">
        <v>37.144724578197</v>
      </c>
      <c r="G1770">
        <v>41.016399222101903</v>
      </c>
      <c r="H1770">
        <v>39.705436448784397</v>
      </c>
      <c r="I1770">
        <v>32.598240173830398</v>
      </c>
      <c r="J1770">
        <v>47.888004941504597</v>
      </c>
      <c r="K1770" s="63"/>
      <c r="N1770" s="292"/>
      <c r="O1770" s="292"/>
      <c r="P1770" s="292"/>
      <c r="Q1770" s="292"/>
      <c r="R1770" s="292"/>
    </row>
    <row r="1771" spans="1:18" x14ac:dyDescent="0.25">
      <c r="A1771" t="s">
        <v>2064</v>
      </c>
      <c r="B1771" t="s">
        <v>87</v>
      </c>
      <c r="C1771" t="s">
        <v>136</v>
      </c>
      <c r="D1771" t="s">
        <v>57</v>
      </c>
      <c r="E1771" t="s">
        <v>101</v>
      </c>
      <c r="F1771">
        <v>63.323484786769001</v>
      </c>
      <c r="G1771">
        <v>44.046013067541701</v>
      </c>
      <c r="H1771">
        <v>49.664614772196899</v>
      </c>
      <c r="I1771">
        <v>42.794193690704702</v>
      </c>
      <c r="J1771">
        <v>57.316637890788101</v>
      </c>
      <c r="K1771" s="63"/>
      <c r="N1771" s="292"/>
      <c r="O1771" s="292"/>
      <c r="P1771" s="292"/>
      <c r="Q1771" s="292"/>
      <c r="R1771" s="292"/>
    </row>
    <row r="1772" spans="1:18" x14ac:dyDescent="0.25">
      <c r="A1772" t="s">
        <v>2065</v>
      </c>
      <c r="B1772" t="s">
        <v>87</v>
      </c>
      <c r="C1772" t="s">
        <v>137</v>
      </c>
      <c r="D1772" t="s">
        <v>5</v>
      </c>
      <c r="E1772" t="s">
        <v>101</v>
      </c>
      <c r="F1772">
        <v>1516.0652149610532</v>
      </c>
      <c r="G1772">
        <v>49.692930401785901</v>
      </c>
      <c r="H1772">
        <v>51.466137686417902</v>
      </c>
      <c r="I1772">
        <v>49.974267807700699</v>
      </c>
      <c r="J1772">
        <v>52.991075454338201</v>
      </c>
      <c r="K1772" s="63"/>
      <c r="N1772" s="292"/>
      <c r="O1772" s="292"/>
      <c r="P1772" s="292"/>
      <c r="Q1772" s="292"/>
      <c r="R1772" s="292"/>
    </row>
    <row r="1773" spans="1:18" x14ac:dyDescent="0.25">
      <c r="A1773" t="s">
        <v>2066</v>
      </c>
      <c r="B1773" t="s">
        <v>87</v>
      </c>
      <c r="C1773" t="s">
        <v>137</v>
      </c>
      <c r="D1773" t="s">
        <v>122</v>
      </c>
      <c r="E1773" t="s">
        <v>101</v>
      </c>
      <c r="F1773">
        <v>225.36510993631032</v>
      </c>
      <c r="G1773">
        <v>37.442077067133198</v>
      </c>
      <c r="H1773">
        <v>36.8499911549548</v>
      </c>
      <c r="I1773">
        <v>34.104016323961197</v>
      </c>
      <c r="J1773">
        <v>39.756941042691899</v>
      </c>
      <c r="K1773" s="63"/>
      <c r="N1773" s="292"/>
      <c r="O1773" s="292"/>
      <c r="P1773" s="292"/>
      <c r="Q1773" s="292"/>
      <c r="R1773" s="292"/>
    </row>
    <row r="1774" spans="1:18" x14ac:dyDescent="0.25">
      <c r="A1774" t="s">
        <v>2067</v>
      </c>
      <c r="B1774" t="s">
        <v>87</v>
      </c>
      <c r="C1774" t="s">
        <v>137</v>
      </c>
      <c r="D1774" t="s">
        <v>123</v>
      </c>
      <c r="E1774" t="s">
        <v>101</v>
      </c>
      <c r="F1774">
        <v>255.487204572411</v>
      </c>
      <c r="G1774">
        <v>41.455813608639303</v>
      </c>
      <c r="H1774">
        <v>40.507664880084398</v>
      </c>
      <c r="I1774">
        <v>37.672790612628297</v>
      </c>
      <c r="J1774">
        <v>43.498320319326602</v>
      </c>
      <c r="K1774" s="63"/>
      <c r="N1774" s="292"/>
      <c r="O1774" s="292"/>
      <c r="P1774" s="292"/>
      <c r="Q1774" s="292"/>
      <c r="R1774" s="292"/>
    </row>
    <row r="1775" spans="1:18" x14ac:dyDescent="0.25">
      <c r="A1775" t="s">
        <v>2068</v>
      </c>
      <c r="B1775" t="s">
        <v>87</v>
      </c>
      <c r="C1775" t="s">
        <v>137</v>
      </c>
      <c r="D1775" t="s">
        <v>124</v>
      </c>
      <c r="E1775" t="s">
        <v>101</v>
      </c>
      <c r="F1775">
        <v>309.80194079408932</v>
      </c>
      <c r="G1775">
        <v>49.594575814405601</v>
      </c>
      <c r="H1775">
        <v>49.277473215053</v>
      </c>
      <c r="I1775">
        <v>46.145608331538597</v>
      </c>
      <c r="J1775">
        <v>52.565198393669903</v>
      </c>
      <c r="K1775" s="63"/>
      <c r="N1775" s="292"/>
      <c r="O1775" s="292"/>
      <c r="P1775" s="292"/>
      <c r="Q1775" s="292"/>
      <c r="R1775" s="292"/>
    </row>
    <row r="1776" spans="1:18" x14ac:dyDescent="0.25">
      <c r="A1776" t="s">
        <v>2069</v>
      </c>
      <c r="B1776" t="s">
        <v>87</v>
      </c>
      <c r="C1776" t="s">
        <v>137</v>
      </c>
      <c r="D1776" t="s">
        <v>125</v>
      </c>
      <c r="E1776" t="s">
        <v>101</v>
      </c>
      <c r="F1776">
        <v>343.17807036437665</v>
      </c>
      <c r="G1776">
        <v>55.7497022319248</v>
      </c>
      <c r="H1776">
        <v>59.722746070743298</v>
      </c>
      <c r="I1776">
        <v>56.114502899253097</v>
      </c>
      <c r="J1776">
        <v>63.501371222582399</v>
      </c>
      <c r="K1776" s="63"/>
      <c r="N1776" s="292"/>
      <c r="O1776" s="292"/>
      <c r="P1776" s="292"/>
      <c r="Q1776" s="292"/>
      <c r="R1776" s="292"/>
    </row>
    <row r="1777" spans="1:18" x14ac:dyDescent="0.25">
      <c r="A1777" t="s">
        <v>2070</v>
      </c>
      <c r="B1777" t="s">
        <v>87</v>
      </c>
      <c r="C1777" t="s">
        <v>137</v>
      </c>
      <c r="D1777" t="s">
        <v>126</v>
      </c>
      <c r="E1777" t="s">
        <v>101</v>
      </c>
      <c r="F1777">
        <v>382.23288929386331</v>
      </c>
      <c r="G1777">
        <v>64.518703968779107</v>
      </c>
      <c r="H1777">
        <v>75.021359457800699</v>
      </c>
      <c r="I1777">
        <v>70.702865219995601</v>
      </c>
      <c r="J1777">
        <v>79.532814663046594</v>
      </c>
      <c r="K1777" s="63"/>
      <c r="N1777" s="292"/>
      <c r="O1777" s="292"/>
      <c r="P1777" s="292"/>
      <c r="Q1777" s="292"/>
      <c r="R1777" s="292"/>
    </row>
    <row r="1778" spans="1:18" x14ac:dyDescent="0.25">
      <c r="A1778" t="s">
        <v>2071</v>
      </c>
      <c r="B1778" t="s">
        <v>87</v>
      </c>
      <c r="C1778" t="s">
        <v>137</v>
      </c>
      <c r="D1778" t="s">
        <v>6</v>
      </c>
      <c r="E1778" t="s">
        <v>101</v>
      </c>
      <c r="F1778">
        <v>367.44071278660664</v>
      </c>
      <c r="G1778">
        <v>53.539294389284798</v>
      </c>
      <c r="H1778">
        <v>52.395548445953999</v>
      </c>
      <c r="I1778">
        <v>49.3322672823357</v>
      </c>
      <c r="J1778">
        <v>55.598500357258899</v>
      </c>
      <c r="K1778" s="63"/>
      <c r="N1778" s="292"/>
      <c r="O1778" s="292"/>
      <c r="P1778" s="292"/>
      <c r="Q1778" s="292"/>
      <c r="R1778" s="292"/>
    </row>
    <row r="1779" spans="1:18" x14ac:dyDescent="0.25">
      <c r="A1779" t="s">
        <v>2072</v>
      </c>
      <c r="B1779" t="s">
        <v>87</v>
      </c>
      <c r="C1779" t="s">
        <v>137</v>
      </c>
      <c r="D1779" t="s">
        <v>37</v>
      </c>
      <c r="E1779" t="s">
        <v>101</v>
      </c>
      <c r="F1779">
        <v>38.984492875161671</v>
      </c>
      <c r="G1779">
        <v>55.790430103270097</v>
      </c>
      <c r="H1779">
        <v>50.7908496747283</v>
      </c>
      <c r="I1779">
        <v>41.9381980692553</v>
      </c>
      <c r="J1779">
        <v>60.948519577437601</v>
      </c>
      <c r="K1779" s="63"/>
      <c r="N1779" s="292"/>
      <c r="O1779" s="292"/>
      <c r="P1779" s="292"/>
      <c r="Q1779" s="292"/>
      <c r="R1779" s="292"/>
    </row>
    <row r="1780" spans="1:18" x14ac:dyDescent="0.25">
      <c r="A1780" t="s">
        <v>2073</v>
      </c>
      <c r="B1780" t="s">
        <v>87</v>
      </c>
      <c r="C1780" t="s">
        <v>137</v>
      </c>
      <c r="D1780" t="s">
        <v>38</v>
      </c>
      <c r="E1780" t="s">
        <v>101</v>
      </c>
      <c r="F1780">
        <v>66.261031150934329</v>
      </c>
      <c r="G1780">
        <v>54.757864110936197</v>
      </c>
      <c r="H1780">
        <v>53.7132507331442</v>
      </c>
      <c r="I1780">
        <v>46.446423878432398</v>
      </c>
      <c r="J1780">
        <v>61.787151113121801</v>
      </c>
      <c r="K1780" s="63"/>
      <c r="N1780" s="292"/>
      <c r="O1780" s="292"/>
      <c r="P1780" s="292"/>
      <c r="Q1780" s="292"/>
      <c r="R1780" s="292"/>
    </row>
    <row r="1781" spans="1:18" x14ac:dyDescent="0.25">
      <c r="A1781" t="s">
        <v>2074</v>
      </c>
      <c r="B1781" t="s">
        <v>87</v>
      </c>
      <c r="C1781" t="s">
        <v>137</v>
      </c>
      <c r="D1781" t="s">
        <v>39</v>
      </c>
      <c r="E1781" t="s">
        <v>101</v>
      </c>
      <c r="F1781">
        <v>73.485519244257333</v>
      </c>
      <c r="G1781">
        <v>63.968870395516497</v>
      </c>
      <c r="H1781">
        <v>55.8405479613794</v>
      </c>
      <c r="I1781">
        <v>48.568560967140201</v>
      </c>
      <c r="J1781">
        <v>63.877177685790798</v>
      </c>
      <c r="K1781" s="63"/>
      <c r="N1781" s="292"/>
      <c r="O1781" s="292"/>
      <c r="P1781" s="292"/>
      <c r="Q1781" s="292"/>
      <c r="R1781" s="292"/>
    </row>
    <row r="1782" spans="1:18" x14ac:dyDescent="0.25">
      <c r="A1782" t="s">
        <v>2075</v>
      </c>
      <c r="B1782" t="s">
        <v>87</v>
      </c>
      <c r="C1782" t="s">
        <v>137</v>
      </c>
      <c r="D1782" t="s">
        <v>40</v>
      </c>
      <c r="E1782" t="s">
        <v>101</v>
      </c>
      <c r="F1782">
        <v>54.252243669109333</v>
      </c>
      <c r="G1782">
        <v>57.609943191451102</v>
      </c>
      <c r="H1782">
        <v>55.344380698125804</v>
      </c>
      <c r="I1782">
        <v>47.105098852559401</v>
      </c>
      <c r="J1782">
        <v>64.601251296122001</v>
      </c>
      <c r="K1782" s="63"/>
      <c r="N1782" s="292"/>
      <c r="O1782" s="292"/>
      <c r="P1782" s="292"/>
      <c r="Q1782" s="292"/>
      <c r="R1782" s="292"/>
    </row>
    <row r="1783" spans="1:18" x14ac:dyDescent="0.25">
      <c r="A1783" t="s">
        <v>2076</v>
      </c>
      <c r="B1783" t="s">
        <v>87</v>
      </c>
      <c r="C1783" t="s">
        <v>137</v>
      </c>
      <c r="D1783" t="s">
        <v>41</v>
      </c>
      <c r="E1783" t="s">
        <v>101</v>
      </c>
      <c r="F1783">
        <v>67.998759481344663</v>
      </c>
      <c r="G1783">
        <v>44.6644257657208</v>
      </c>
      <c r="H1783">
        <v>47.649124900547498</v>
      </c>
      <c r="I1783">
        <v>41.279071852608901</v>
      </c>
      <c r="J1783">
        <v>54.717025594813798</v>
      </c>
      <c r="K1783" s="63"/>
      <c r="N1783" s="292"/>
      <c r="O1783" s="292"/>
      <c r="P1783" s="292"/>
      <c r="Q1783" s="292"/>
      <c r="R1783" s="292"/>
    </row>
    <row r="1784" spans="1:18" x14ac:dyDescent="0.25">
      <c r="A1784" t="s">
        <v>2077</v>
      </c>
      <c r="B1784" t="s">
        <v>87</v>
      </c>
      <c r="C1784" t="s">
        <v>137</v>
      </c>
      <c r="D1784" t="s">
        <v>42</v>
      </c>
      <c r="E1784" t="s">
        <v>101</v>
      </c>
      <c r="F1784">
        <v>66.458666365797669</v>
      </c>
      <c r="G1784">
        <v>49.549920993253203</v>
      </c>
      <c r="H1784">
        <v>53.321114199347001</v>
      </c>
      <c r="I1784">
        <v>46.127419198340903</v>
      </c>
      <c r="J1784">
        <v>61.312501660002098</v>
      </c>
      <c r="K1784" s="63"/>
      <c r="N1784" s="292"/>
      <c r="O1784" s="292"/>
      <c r="P1784" s="292"/>
      <c r="Q1784" s="292"/>
      <c r="R1784" s="292"/>
    </row>
    <row r="1785" spans="1:18" x14ac:dyDescent="0.25">
      <c r="A1785" t="s">
        <v>2078</v>
      </c>
      <c r="B1785" t="s">
        <v>87</v>
      </c>
      <c r="C1785" t="s">
        <v>137</v>
      </c>
      <c r="D1785" t="s">
        <v>102</v>
      </c>
      <c r="E1785" t="s">
        <v>101</v>
      </c>
      <c r="F1785">
        <v>66.951718844422999</v>
      </c>
      <c r="G1785">
        <v>50.3347182940186</v>
      </c>
      <c r="H1785">
        <v>46.164287035610599</v>
      </c>
      <c r="I1785">
        <v>39.904418815665302</v>
      </c>
      <c r="J1785">
        <v>53.115586936968697</v>
      </c>
      <c r="K1785" s="63"/>
      <c r="N1785" s="292"/>
      <c r="O1785" s="292"/>
      <c r="P1785" s="292"/>
      <c r="Q1785" s="292"/>
      <c r="R1785" s="292"/>
    </row>
    <row r="1786" spans="1:18" x14ac:dyDescent="0.25">
      <c r="A1786" t="s">
        <v>2079</v>
      </c>
      <c r="B1786" t="s">
        <v>87</v>
      </c>
      <c r="C1786" t="s">
        <v>137</v>
      </c>
      <c r="D1786" t="s">
        <v>103</v>
      </c>
      <c r="E1786" t="s">
        <v>101</v>
      </c>
      <c r="F1786">
        <v>184.11083088239801</v>
      </c>
      <c r="G1786">
        <v>48.402962077129501</v>
      </c>
      <c r="H1786">
        <v>46.439861724124199</v>
      </c>
      <c r="I1786">
        <v>42.614706639967203</v>
      </c>
      <c r="J1786">
        <v>50.513951037719004</v>
      </c>
      <c r="K1786" s="63"/>
      <c r="N1786" s="292"/>
      <c r="O1786" s="292"/>
      <c r="P1786" s="292"/>
      <c r="Q1786" s="292"/>
      <c r="R1786" s="292"/>
    </row>
    <row r="1787" spans="1:18" x14ac:dyDescent="0.25">
      <c r="A1787" t="s">
        <v>2080</v>
      </c>
      <c r="B1787" t="s">
        <v>87</v>
      </c>
      <c r="C1787" t="s">
        <v>137</v>
      </c>
      <c r="D1787" t="s">
        <v>43</v>
      </c>
      <c r="E1787" t="s">
        <v>101</v>
      </c>
      <c r="F1787">
        <v>35.747030858623333</v>
      </c>
      <c r="G1787">
        <v>47.630530741841199</v>
      </c>
      <c r="H1787">
        <v>45.757807917307503</v>
      </c>
      <c r="I1787">
        <v>37.400903511243698</v>
      </c>
      <c r="J1787">
        <v>55.405632836072002</v>
      </c>
      <c r="K1787" s="63"/>
      <c r="N1787" s="292"/>
      <c r="O1787" s="292"/>
      <c r="P1787" s="292"/>
      <c r="Q1787" s="292"/>
      <c r="R1787" s="292"/>
    </row>
    <row r="1788" spans="1:18" x14ac:dyDescent="0.25">
      <c r="A1788" t="s">
        <v>2081</v>
      </c>
      <c r="B1788" t="s">
        <v>87</v>
      </c>
      <c r="C1788" t="s">
        <v>137</v>
      </c>
      <c r="D1788" t="s">
        <v>44</v>
      </c>
      <c r="E1788" t="s">
        <v>101</v>
      </c>
      <c r="F1788">
        <v>57.083813605686665</v>
      </c>
      <c r="G1788">
        <v>46.770842774016202</v>
      </c>
      <c r="H1788">
        <v>44.412314695911597</v>
      </c>
      <c r="I1788">
        <v>37.946219633817897</v>
      </c>
      <c r="J1788">
        <v>51.655668753726701</v>
      </c>
      <c r="K1788" s="63"/>
      <c r="N1788" s="292"/>
      <c r="O1788" s="292"/>
      <c r="P1788" s="292"/>
      <c r="Q1788" s="292"/>
      <c r="R1788" s="292"/>
    </row>
    <row r="1789" spans="1:18" x14ac:dyDescent="0.25">
      <c r="A1789" t="s">
        <v>2082</v>
      </c>
      <c r="B1789" t="s">
        <v>87</v>
      </c>
      <c r="C1789" t="s">
        <v>137</v>
      </c>
      <c r="D1789" t="s">
        <v>45</v>
      </c>
      <c r="E1789" t="s">
        <v>101</v>
      </c>
      <c r="F1789">
        <v>91.279986418087674</v>
      </c>
      <c r="G1789">
        <v>49.806198721790501</v>
      </c>
      <c r="H1789">
        <v>48.160656718551799</v>
      </c>
      <c r="I1789">
        <v>42.583496290931201</v>
      </c>
      <c r="J1789">
        <v>54.260978804078498</v>
      </c>
      <c r="K1789" s="63"/>
      <c r="N1789" s="292"/>
      <c r="O1789" s="292"/>
      <c r="P1789" s="292"/>
      <c r="Q1789" s="292"/>
      <c r="R1789" s="292"/>
    </row>
    <row r="1790" spans="1:18" x14ac:dyDescent="0.25">
      <c r="A1790" t="s">
        <v>2083</v>
      </c>
      <c r="B1790" t="s">
        <v>87</v>
      </c>
      <c r="C1790" t="s">
        <v>137</v>
      </c>
      <c r="D1790" t="s">
        <v>18</v>
      </c>
      <c r="E1790" t="s">
        <v>101</v>
      </c>
      <c r="F1790">
        <v>265.61226454668633</v>
      </c>
      <c r="G1790">
        <v>51.531103718375498</v>
      </c>
      <c r="H1790">
        <v>53.698311098848201</v>
      </c>
      <c r="I1790">
        <v>50.0181730487651</v>
      </c>
      <c r="J1790">
        <v>57.5766731483588</v>
      </c>
      <c r="K1790" s="63"/>
      <c r="N1790" s="292"/>
      <c r="O1790" s="292"/>
      <c r="P1790" s="292"/>
      <c r="Q1790" s="292"/>
      <c r="R1790" s="292"/>
    </row>
    <row r="1791" spans="1:18" x14ac:dyDescent="0.25">
      <c r="A1791" t="s">
        <v>2084</v>
      </c>
      <c r="B1791" t="s">
        <v>87</v>
      </c>
      <c r="C1791" t="s">
        <v>137</v>
      </c>
      <c r="D1791" t="s">
        <v>46</v>
      </c>
      <c r="E1791" t="s">
        <v>101</v>
      </c>
      <c r="F1791">
        <v>115.72646858072368</v>
      </c>
      <c r="G1791">
        <v>48.788356111788602</v>
      </c>
      <c r="H1791">
        <v>51.614249778238403</v>
      </c>
      <c r="I1791">
        <v>46.301169253328297</v>
      </c>
      <c r="J1791">
        <v>57.367484657004297</v>
      </c>
      <c r="K1791" s="63"/>
      <c r="N1791" s="292"/>
      <c r="O1791" s="292"/>
      <c r="P1791" s="292"/>
      <c r="Q1791" s="292"/>
      <c r="R1791" s="292"/>
    </row>
    <row r="1792" spans="1:18" x14ac:dyDescent="0.25">
      <c r="A1792" t="s">
        <v>2085</v>
      </c>
      <c r="B1792" t="s">
        <v>87</v>
      </c>
      <c r="C1792" t="s">
        <v>137</v>
      </c>
      <c r="D1792" t="s">
        <v>47</v>
      </c>
      <c r="E1792" t="s">
        <v>101</v>
      </c>
      <c r="F1792">
        <v>71.345212390357673</v>
      </c>
      <c r="G1792">
        <v>51.0757865127663</v>
      </c>
      <c r="H1792">
        <v>51.946390688557599</v>
      </c>
      <c r="I1792">
        <v>45.190359121841198</v>
      </c>
      <c r="J1792">
        <v>59.423990626667603</v>
      </c>
      <c r="K1792" s="63"/>
      <c r="N1792" s="292"/>
      <c r="O1792" s="292"/>
      <c r="P1792" s="292"/>
      <c r="Q1792" s="292"/>
      <c r="R1792" s="292"/>
    </row>
    <row r="1793" spans="1:18" x14ac:dyDescent="0.25">
      <c r="A1793" t="s">
        <v>2086</v>
      </c>
      <c r="B1793" t="s">
        <v>87</v>
      </c>
      <c r="C1793" t="s">
        <v>137</v>
      </c>
      <c r="D1793" t="s">
        <v>48</v>
      </c>
      <c r="E1793" t="s">
        <v>101</v>
      </c>
      <c r="F1793">
        <v>78.540583575604671</v>
      </c>
      <c r="G1793">
        <v>56.685628470787499</v>
      </c>
      <c r="H1793">
        <v>59.252310734837302</v>
      </c>
      <c r="I1793">
        <v>51.886856986902799</v>
      </c>
      <c r="J1793">
        <v>67.365527212275893</v>
      </c>
      <c r="K1793" s="63"/>
      <c r="N1793" s="292"/>
      <c r="O1793" s="292"/>
      <c r="P1793" s="292"/>
      <c r="Q1793" s="292"/>
      <c r="R1793" s="292"/>
    </row>
    <row r="1794" spans="1:18" x14ac:dyDescent="0.25">
      <c r="A1794" t="s">
        <v>2087</v>
      </c>
      <c r="B1794" t="s">
        <v>87</v>
      </c>
      <c r="C1794" t="s">
        <v>137</v>
      </c>
      <c r="D1794" t="s">
        <v>104</v>
      </c>
      <c r="E1794" t="s">
        <v>101</v>
      </c>
      <c r="F1794">
        <v>195.84731053577534</v>
      </c>
      <c r="G1794">
        <v>41.854393550490002</v>
      </c>
      <c r="H1794">
        <v>49.9306197252427</v>
      </c>
      <c r="I1794">
        <v>45.9275748355996</v>
      </c>
      <c r="J1794">
        <v>54.185978793700698</v>
      </c>
      <c r="K1794" s="63"/>
      <c r="N1794" s="292"/>
      <c r="O1794" s="292"/>
      <c r="P1794" s="292"/>
      <c r="Q1794" s="292"/>
      <c r="R1794" s="292"/>
    </row>
    <row r="1795" spans="1:18" x14ac:dyDescent="0.25">
      <c r="A1795" t="s">
        <v>2088</v>
      </c>
      <c r="B1795" t="s">
        <v>87</v>
      </c>
      <c r="C1795" t="s">
        <v>137</v>
      </c>
      <c r="D1795" t="s">
        <v>49</v>
      </c>
      <c r="E1795" t="s">
        <v>101</v>
      </c>
      <c r="F1795">
        <v>57.860989778141338</v>
      </c>
      <c r="G1795">
        <v>45.766926811721298</v>
      </c>
      <c r="H1795">
        <v>46.9729164628204</v>
      </c>
      <c r="I1795">
        <v>40.204583602869</v>
      </c>
      <c r="J1795">
        <v>54.549010275011099</v>
      </c>
      <c r="K1795" s="63"/>
      <c r="N1795" s="292"/>
      <c r="O1795" s="292"/>
      <c r="P1795" s="292"/>
      <c r="Q1795" s="292"/>
      <c r="R1795" s="292"/>
    </row>
    <row r="1796" spans="1:18" x14ac:dyDescent="0.25">
      <c r="A1796" t="s">
        <v>2089</v>
      </c>
      <c r="B1796" t="s">
        <v>87</v>
      </c>
      <c r="C1796" t="s">
        <v>137</v>
      </c>
      <c r="D1796" t="s">
        <v>50</v>
      </c>
      <c r="E1796" t="s">
        <v>101</v>
      </c>
      <c r="F1796">
        <v>137.98632075763365</v>
      </c>
      <c r="G1796">
        <v>40.405950441473998</v>
      </c>
      <c r="H1796">
        <v>51.451844828361203</v>
      </c>
      <c r="I1796">
        <v>46.533769015918502</v>
      </c>
      <c r="J1796">
        <v>56.741648947661702</v>
      </c>
      <c r="K1796" s="63"/>
      <c r="N1796" s="292"/>
      <c r="O1796" s="292"/>
      <c r="P1796" s="292"/>
      <c r="Q1796" s="292"/>
      <c r="R1796" s="292"/>
    </row>
    <row r="1797" spans="1:18" x14ac:dyDescent="0.25">
      <c r="A1797" t="s">
        <v>2090</v>
      </c>
      <c r="B1797" t="s">
        <v>87</v>
      </c>
      <c r="C1797" t="s">
        <v>137</v>
      </c>
      <c r="D1797" t="s">
        <v>105</v>
      </c>
      <c r="E1797" t="s">
        <v>101</v>
      </c>
      <c r="F1797">
        <v>167.04168523111431</v>
      </c>
      <c r="G1797">
        <v>57.005950083137797</v>
      </c>
      <c r="H1797">
        <v>61.403766672465103</v>
      </c>
      <c r="I1797">
        <v>56.104651644254503</v>
      </c>
      <c r="J1797">
        <v>67.065565875409206</v>
      </c>
      <c r="K1797" s="63"/>
      <c r="N1797" s="292"/>
      <c r="O1797" s="292"/>
      <c r="P1797" s="292"/>
      <c r="Q1797" s="292"/>
      <c r="R1797" s="292"/>
    </row>
    <row r="1798" spans="1:18" x14ac:dyDescent="0.25">
      <c r="A1798" t="s">
        <v>2091</v>
      </c>
      <c r="B1798" t="s">
        <v>87</v>
      </c>
      <c r="C1798" t="s">
        <v>137</v>
      </c>
      <c r="D1798" t="s">
        <v>51</v>
      </c>
      <c r="E1798" t="s">
        <v>101</v>
      </c>
      <c r="F1798">
        <v>132.75363749671865</v>
      </c>
      <c r="G1798">
        <v>56.605324590861798</v>
      </c>
      <c r="H1798">
        <v>61.020629226434899</v>
      </c>
      <c r="I1798">
        <v>55.131371137115202</v>
      </c>
      <c r="J1798">
        <v>67.364070413494403</v>
      </c>
      <c r="K1798" s="63"/>
      <c r="N1798" s="292"/>
      <c r="O1798" s="292"/>
      <c r="P1798" s="292"/>
      <c r="Q1798" s="292"/>
      <c r="R1798" s="292"/>
    </row>
    <row r="1799" spans="1:18" x14ac:dyDescent="0.25">
      <c r="A1799" t="s">
        <v>2092</v>
      </c>
      <c r="B1799" t="s">
        <v>87</v>
      </c>
      <c r="C1799" t="s">
        <v>137</v>
      </c>
      <c r="D1799" t="s">
        <v>52</v>
      </c>
      <c r="E1799" t="s">
        <v>101</v>
      </c>
      <c r="F1799">
        <v>34.288047734395995</v>
      </c>
      <c r="G1799">
        <v>58.612047409223599</v>
      </c>
      <c r="H1799">
        <v>63.028487019260702</v>
      </c>
      <c r="I1799">
        <v>51.332211821412301</v>
      </c>
      <c r="J1799">
        <v>76.5727009236208</v>
      </c>
      <c r="K1799" s="63"/>
      <c r="N1799" s="292"/>
      <c r="O1799" s="292"/>
      <c r="P1799" s="292"/>
      <c r="Q1799" s="292"/>
      <c r="R1799" s="292"/>
    </row>
    <row r="1800" spans="1:18" x14ac:dyDescent="0.25">
      <c r="A1800" t="s">
        <v>2093</v>
      </c>
      <c r="B1800" t="s">
        <v>87</v>
      </c>
      <c r="C1800" t="s">
        <v>137</v>
      </c>
      <c r="D1800" t="s">
        <v>106</v>
      </c>
      <c r="E1800" t="s">
        <v>101</v>
      </c>
      <c r="F1800">
        <v>269.06069213404868</v>
      </c>
      <c r="G1800">
        <v>46.8101783316107</v>
      </c>
      <c r="H1800">
        <v>49.833957417656798</v>
      </c>
      <c r="I1800">
        <v>46.4350646272839</v>
      </c>
      <c r="J1800">
        <v>53.414714220891803</v>
      </c>
      <c r="K1800" s="63"/>
      <c r="N1800" s="292"/>
      <c r="O1800" s="292"/>
      <c r="P1800" s="292"/>
      <c r="Q1800" s="292"/>
      <c r="R1800" s="292"/>
    </row>
    <row r="1801" spans="1:18" x14ac:dyDescent="0.25">
      <c r="A1801" t="s">
        <v>2094</v>
      </c>
      <c r="B1801" t="s">
        <v>87</v>
      </c>
      <c r="C1801" t="s">
        <v>137</v>
      </c>
      <c r="D1801" t="s">
        <v>53</v>
      </c>
      <c r="E1801" t="s">
        <v>101</v>
      </c>
      <c r="F1801">
        <v>81.302258037825325</v>
      </c>
      <c r="G1801">
        <v>45.671833697251401</v>
      </c>
      <c r="H1801">
        <v>50.396257234872103</v>
      </c>
      <c r="I1801">
        <v>44.2019400372901</v>
      </c>
      <c r="J1801">
        <v>57.208094352795698</v>
      </c>
      <c r="K1801" s="63"/>
      <c r="N1801" s="292"/>
      <c r="O1801" s="292"/>
      <c r="P1801" s="292"/>
      <c r="Q1801" s="292"/>
      <c r="R1801" s="292"/>
    </row>
    <row r="1802" spans="1:18" x14ac:dyDescent="0.25">
      <c r="A1802" t="s">
        <v>2095</v>
      </c>
      <c r="B1802" t="s">
        <v>87</v>
      </c>
      <c r="C1802" t="s">
        <v>137</v>
      </c>
      <c r="D1802" t="s">
        <v>54</v>
      </c>
      <c r="E1802" t="s">
        <v>101</v>
      </c>
      <c r="F1802">
        <v>41.885431074163996</v>
      </c>
      <c r="G1802">
        <v>59.990591627275897</v>
      </c>
      <c r="H1802">
        <v>63.658812791074098</v>
      </c>
      <c r="I1802">
        <v>52.9548404650536</v>
      </c>
      <c r="J1802">
        <v>75.880960190561296</v>
      </c>
      <c r="K1802" s="63"/>
      <c r="N1802" s="292"/>
      <c r="O1802" s="292"/>
      <c r="P1802" s="292"/>
      <c r="Q1802" s="292"/>
      <c r="R1802" s="292"/>
    </row>
    <row r="1803" spans="1:18" x14ac:dyDescent="0.25">
      <c r="A1803" t="s">
        <v>2096</v>
      </c>
      <c r="B1803" t="s">
        <v>87</v>
      </c>
      <c r="C1803" t="s">
        <v>137</v>
      </c>
      <c r="D1803" t="s">
        <v>55</v>
      </c>
      <c r="E1803" t="s">
        <v>101</v>
      </c>
      <c r="F1803">
        <v>42.725456750580662</v>
      </c>
      <c r="G1803">
        <v>46.873958307304903</v>
      </c>
      <c r="H1803">
        <v>48.8988142046964</v>
      </c>
      <c r="I1803">
        <v>40.760339290059299</v>
      </c>
      <c r="J1803">
        <v>58.179349044415197</v>
      </c>
      <c r="K1803" s="63"/>
      <c r="N1803" s="292"/>
      <c r="O1803" s="292"/>
      <c r="P1803" s="292"/>
      <c r="Q1803" s="292"/>
      <c r="R1803" s="292"/>
    </row>
    <row r="1804" spans="1:18" x14ac:dyDescent="0.25">
      <c r="A1804" t="s">
        <v>2097</v>
      </c>
      <c r="B1804" t="s">
        <v>87</v>
      </c>
      <c r="C1804" t="s">
        <v>137</v>
      </c>
      <c r="D1804" t="s">
        <v>56</v>
      </c>
      <c r="E1804" t="s">
        <v>101</v>
      </c>
      <c r="F1804">
        <v>37.531539464668334</v>
      </c>
      <c r="G1804">
        <v>41.231216523304298</v>
      </c>
      <c r="H1804">
        <v>39.455580961856</v>
      </c>
      <c r="I1804">
        <v>32.426377006713899</v>
      </c>
      <c r="J1804">
        <v>47.542429194520402</v>
      </c>
      <c r="K1804" s="63"/>
      <c r="N1804" s="292"/>
      <c r="O1804" s="292"/>
      <c r="P1804" s="292"/>
      <c r="Q1804" s="292"/>
      <c r="R1804" s="292"/>
    </row>
    <row r="1805" spans="1:18" x14ac:dyDescent="0.25">
      <c r="A1805" t="s">
        <v>2098</v>
      </c>
      <c r="B1805" t="s">
        <v>87</v>
      </c>
      <c r="C1805" t="s">
        <v>137</v>
      </c>
      <c r="D1805" t="s">
        <v>57</v>
      </c>
      <c r="E1805" t="s">
        <v>101</v>
      </c>
      <c r="F1805">
        <v>65.616006806810333</v>
      </c>
      <c r="G1805">
        <v>45.321077314927798</v>
      </c>
      <c r="H1805">
        <v>50.914287454385402</v>
      </c>
      <c r="I1805">
        <v>44.0023360218701</v>
      </c>
      <c r="J1805">
        <v>58.597885994061102</v>
      </c>
      <c r="K1805" s="63"/>
      <c r="N1805" s="292"/>
      <c r="O1805" s="292"/>
      <c r="P1805" s="292"/>
      <c r="Q1805" s="292"/>
      <c r="R1805" s="292"/>
    </row>
    <row r="1806" spans="1:18" x14ac:dyDescent="0.25">
      <c r="A1806" t="s">
        <v>2099</v>
      </c>
      <c r="B1806" t="s">
        <v>87</v>
      </c>
      <c r="C1806" t="s">
        <v>138</v>
      </c>
      <c r="D1806" t="s">
        <v>5</v>
      </c>
      <c r="E1806" t="s">
        <v>101</v>
      </c>
      <c r="F1806">
        <v>1516.31750483159</v>
      </c>
      <c r="G1806">
        <v>49.510813197145097</v>
      </c>
      <c r="H1806">
        <v>50.930619205836003</v>
      </c>
      <c r="I1806">
        <v>49.455514514826802</v>
      </c>
      <c r="J1806">
        <v>52.438417425599198</v>
      </c>
      <c r="K1806" s="63"/>
      <c r="N1806" s="292"/>
      <c r="O1806" s="292"/>
      <c r="P1806" s="292"/>
      <c r="Q1806" s="292"/>
      <c r="R1806" s="292"/>
    </row>
    <row r="1807" spans="1:18" x14ac:dyDescent="0.25">
      <c r="A1807" t="s">
        <v>2100</v>
      </c>
      <c r="B1807" t="s">
        <v>87</v>
      </c>
      <c r="C1807" t="s">
        <v>138</v>
      </c>
      <c r="D1807" t="s">
        <v>122</v>
      </c>
      <c r="E1807" t="s">
        <v>101</v>
      </c>
      <c r="F1807">
        <v>226.57201806196369</v>
      </c>
      <c r="G1807">
        <v>37.541758029885301</v>
      </c>
      <c r="H1807">
        <v>36.369348699976499</v>
      </c>
      <c r="I1807">
        <v>33.668068895662401</v>
      </c>
      <c r="J1807">
        <v>39.228547717905798</v>
      </c>
      <c r="K1807" s="63"/>
      <c r="N1807" s="292"/>
      <c r="O1807" s="292"/>
      <c r="P1807" s="292"/>
      <c r="Q1807" s="292"/>
      <c r="R1807" s="292"/>
    </row>
    <row r="1808" spans="1:18" x14ac:dyDescent="0.25">
      <c r="A1808" t="s">
        <v>2101</v>
      </c>
      <c r="B1808" t="s">
        <v>87</v>
      </c>
      <c r="C1808" t="s">
        <v>138</v>
      </c>
      <c r="D1808" t="s">
        <v>123</v>
      </c>
      <c r="E1808" t="s">
        <v>101</v>
      </c>
      <c r="F1808">
        <v>261.621873164146</v>
      </c>
      <c r="G1808">
        <v>42.371437058326997</v>
      </c>
      <c r="H1808">
        <v>40.9283085863811</v>
      </c>
      <c r="I1808">
        <v>38.098124709001901</v>
      </c>
      <c r="J1808">
        <v>43.9121275581657</v>
      </c>
      <c r="K1808" s="63"/>
      <c r="N1808" s="292"/>
      <c r="O1808" s="292"/>
      <c r="P1808" s="292"/>
      <c r="Q1808" s="292"/>
      <c r="R1808" s="292"/>
    </row>
    <row r="1809" spans="1:18" x14ac:dyDescent="0.25">
      <c r="A1809" t="s">
        <v>2102</v>
      </c>
      <c r="B1809" t="s">
        <v>87</v>
      </c>
      <c r="C1809" t="s">
        <v>138</v>
      </c>
      <c r="D1809" t="s">
        <v>124</v>
      </c>
      <c r="E1809" t="s">
        <v>101</v>
      </c>
      <c r="F1809">
        <v>307.45154601306399</v>
      </c>
      <c r="G1809">
        <v>49.052363103150199</v>
      </c>
      <c r="H1809">
        <v>48.5224302837549</v>
      </c>
      <c r="I1809">
        <v>45.428826191171403</v>
      </c>
      <c r="J1809">
        <v>51.770593925299799</v>
      </c>
      <c r="K1809" s="63"/>
      <c r="N1809" s="292"/>
      <c r="O1809" s="292"/>
      <c r="P1809" s="292"/>
      <c r="Q1809" s="292"/>
      <c r="R1809" s="292"/>
    </row>
    <row r="1810" spans="1:18" x14ac:dyDescent="0.25">
      <c r="A1810" t="s">
        <v>2103</v>
      </c>
      <c r="B1810" t="s">
        <v>87</v>
      </c>
      <c r="C1810" t="s">
        <v>138</v>
      </c>
      <c r="D1810" t="s">
        <v>125</v>
      </c>
      <c r="E1810" t="s">
        <v>101</v>
      </c>
      <c r="F1810">
        <v>338.22452570436332</v>
      </c>
      <c r="G1810">
        <v>54.650419791706298</v>
      </c>
      <c r="H1810">
        <v>58.371654356699999</v>
      </c>
      <c r="I1810">
        <v>54.822094707863201</v>
      </c>
      <c r="J1810">
        <v>62.090079584156598</v>
      </c>
      <c r="K1810" s="63"/>
      <c r="N1810" s="292"/>
      <c r="O1810" s="292"/>
      <c r="P1810" s="292"/>
      <c r="Q1810" s="292"/>
      <c r="R1810" s="292"/>
    </row>
    <row r="1811" spans="1:18" x14ac:dyDescent="0.25">
      <c r="A1811" t="s">
        <v>2104</v>
      </c>
      <c r="B1811" t="s">
        <v>87</v>
      </c>
      <c r="C1811" t="s">
        <v>138</v>
      </c>
      <c r="D1811" t="s">
        <v>126</v>
      </c>
      <c r="E1811" t="s">
        <v>101</v>
      </c>
      <c r="F1811">
        <v>382.44754188804671</v>
      </c>
      <c r="G1811">
        <v>64.173321695579105</v>
      </c>
      <c r="H1811">
        <v>74.558508383585206</v>
      </c>
      <c r="I1811">
        <v>70.271890429306595</v>
      </c>
      <c r="J1811">
        <v>79.036607925293794</v>
      </c>
      <c r="K1811" s="63"/>
      <c r="N1811" s="292"/>
      <c r="O1811" s="292"/>
      <c r="P1811" s="292"/>
      <c r="Q1811" s="292"/>
      <c r="R1811" s="292"/>
    </row>
    <row r="1812" spans="1:18" x14ac:dyDescent="0.25">
      <c r="A1812" t="s">
        <v>2105</v>
      </c>
      <c r="B1812" t="s">
        <v>87</v>
      </c>
      <c r="C1812" t="s">
        <v>138</v>
      </c>
      <c r="D1812" t="s">
        <v>6</v>
      </c>
      <c r="E1812" t="s">
        <v>101</v>
      </c>
      <c r="F1812">
        <v>362.32166549352996</v>
      </c>
      <c r="G1812">
        <v>52.643597493589702</v>
      </c>
      <c r="H1812">
        <v>51.247249657741797</v>
      </c>
      <c r="I1812">
        <v>48.230486852678503</v>
      </c>
      <c r="J1812">
        <v>54.402554731664601</v>
      </c>
      <c r="K1812" s="63"/>
      <c r="N1812" s="292"/>
      <c r="O1812" s="292"/>
      <c r="P1812" s="292"/>
      <c r="Q1812" s="292"/>
      <c r="R1812" s="292"/>
    </row>
    <row r="1813" spans="1:18" x14ac:dyDescent="0.25">
      <c r="A1813" t="s">
        <v>2106</v>
      </c>
      <c r="B1813" t="s">
        <v>87</v>
      </c>
      <c r="C1813" t="s">
        <v>138</v>
      </c>
      <c r="D1813" t="s">
        <v>37</v>
      </c>
      <c r="E1813" t="s">
        <v>101</v>
      </c>
      <c r="F1813">
        <v>36.963753776076338</v>
      </c>
      <c r="G1813">
        <v>52.856960999179698</v>
      </c>
      <c r="H1813">
        <v>48.295847733765598</v>
      </c>
      <c r="I1813">
        <v>39.645817229730802</v>
      </c>
      <c r="J1813">
        <v>58.2581465369895</v>
      </c>
      <c r="K1813" s="63"/>
      <c r="N1813" s="292"/>
      <c r="O1813" s="292"/>
      <c r="P1813" s="292"/>
      <c r="Q1813" s="292"/>
      <c r="R1813" s="292"/>
    </row>
    <row r="1814" spans="1:18" x14ac:dyDescent="0.25">
      <c r="A1814" t="s">
        <v>2107</v>
      </c>
      <c r="B1814" t="s">
        <v>87</v>
      </c>
      <c r="C1814" t="s">
        <v>138</v>
      </c>
      <c r="D1814" t="s">
        <v>38</v>
      </c>
      <c r="E1814" t="s">
        <v>101</v>
      </c>
      <c r="F1814">
        <v>66.660038632515665</v>
      </c>
      <c r="G1814">
        <v>54.816105448590399</v>
      </c>
      <c r="H1814">
        <v>53.770513732591503</v>
      </c>
      <c r="I1814">
        <v>46.513169335881102</v>
      </c>
      <c r="J1814">
        <v>61.831320566193597</v>
      </c>
      <c r="K1814" s="63"/>
      <c r="N1814" s="292"/>
      <c r="O1814" s="292"/>
      <c r="P1814" s="292"/>
      <c r="Q1814" s="292"/>
      <c r="R1814" s="292"/>
    </row>
    <row r="1815" spans="1:18" x14ac:dyDescent="0.25">
      <c r="A1815" t="s">
        <v>2108</v>
      </c>
      <c r="B1815" t="s">
        <v>87</v>
      </c>
      <c r="C1815" t="s">
        <v>138</v>
      </c>
      <c r="D1815" t="s">
        <v>39</v>
      </c>
      <c r="E1815" t="s">
        <v>101</v>
      </c>
      <c r="F1815">
        <v>70.078386290954327</v>
      </c>
      <c r="G1815">
        <v>60.845488975513398</v>
      </c>
      <c r="H1815">
        <v>51.852989085239201</v>
      </c>
      <c r="I1815">
        <v>44.948407553623703</v>
      </c>
      <c r="J1815">
        <v>59.502020632503303</v>
      </c>
      <c r="K1815" s="63"/>
      <c r="N1815" s="292"/>
      <c r="O1815" s="292"/>
      <c r="P1815" s="292"/>
      <c r="Q1815" s="292"/>
      <c r="R1815" s="292"/>
    </row>
    <row r="1816" spans="1:18" x14ac:dyDescent="0.25">
      <c r="A1816" t="s">
        <v>2109</v>
      </c>
      <c r="B1816" t="s">
        <v>87</v>
      </c>
      <c r="C1816" t="s">
        <v>138</v>
      </c>
      <c r="D1816" t="s">
        <v>40</v>
      </c>
      <c r="E1816" t="s">
        <v>101</v>
      </c>
      <c r="F1816">
        <v>56.10055303350034</v>
      </c>
      <c r="G1816">
        <v>59.652459301864198</v>
      </c>
      <c r="H1816">
        <v>57.125940800070303</v>
      </c>
      <c r="I1816">
        <v>48.750197010539701</v>
      </c>
      <c r="J1816">
        <v>66.517841902110007</v>
      </c>
      <c r="K1816" s="63"/>
      <c r="N1816" s="292"/>
      <c r="O1816" s="292"/>
      <c r="P1816" s="292"/>
      <c r="Q1816" s="292"/>
      <c r="R1816" s="292"/>
    </row>
    <row r="1817" spans="1:18" x14ac:dyDescent="0.25">
      <c r="A1817" t="s">
        <v>2110</v>
      </c>
      <c r="B1817" t="s">
        <v>87</v>
      </c>
      <c r="C1817" t="s">
        <v>138</v>
      </c>
      <c r="D1817" t="s">
        <v>41</v>
      </c>
      <c r="E1817" t="s">
        <v>101</v>
      </c>
      <c r="F1817">
        <v>67.873273392672999</v>
      </c>
      <c r="G1817">
        <v>44.508134660728302</v>
      </c>
      <c r="H1817">
        <v>46.800951495221597</v>
      </c>
      <c r="I1817">
        <v>40.547361536268298</v>
      </c>
      <c r="J1817">
        <v>53.740300307486798</v>
      </c>
      <c r="K1817" s="63"/>
      <c r="N1817" s="292"/>
      <c r="O1817" s="292"/>
      <c r="P1817" s="292"/>
      <c r="Q1817" s="292"/>
      <c r="R1817" s="292"/>
    </row>
    <row r="1818" spans="1:18" x14ac:dyDescent="0.25">
      <c r="A1818" t="s">
        <v>2111</v>
      </c>
      <c r="B1818" t="s">
        <v>87</v>
      </c>
      <c r="C1818" t="s">
        <v>138</v>
      </c>
      <c r="D1818" t="s">
        <v>42</v>
      </c>
      <c r="E1818" t="s">
        <v>101</v>
      </c>
      <c r="F1818">
        <v>64.645660367810663</v>
      </c>
      <c r="G1818">
        <v>47.885910820160099</v>
      </c>
      <c r="H1818">
        <v>51.443064497738099</v>
      </c>
      <c r="I1818">
        <v>44.414866973389998</v>
      </c>
      <c r="J1818">
        <v>59.262103914837397</v>
      </c>
      <c r="K1818" s="63"/>
      <c r="N1818" s="292"/>
      <c r="O1818" s="292"/>
      <c r="P1818" s="292"/>
      <c r="Q1818" s="292"/>
      <c r="R1818" s="292"/>
    </row>
    <row r="1819" spans="1:18" x14ac:dyDescent="0.25">
      <c r="A1819" t="s">
        <v>2112</v>
      </c>
      <c r="B1819" t="s">
        <v>87</v>
      </c>
      <c r="C1819" t="s">
        <v>138</v>
      </c>
      <c r="D1819" t="s">
        <v>102</v>
      </c>
      <c r="E1819" t="s">
        <v>101</v>
      </c>
      <c r="F1819">
        <v>65.323171553838662</v>
      </c>
      <c r="G1819">
        <v>49.127356076198403</v>
      </c>
      <c r="H1819">
        <v>44.338401995031099</v>
      </c>
      <c r="I1819">
        <v>38.253129558500198</v>
      </c>
      <c r="J1819">
        <v>51.1046428497121</v>
      </c>
      <c r="K1819" s="63"/>
      <c r="N1819" s="292"/>
      <c r="O1819" s="292"/>
      <c r="P1819" s="292"/>
      <c r="Q1819" s="292"/>
      <c r="R1819" s="292"/>
    </row>
    <row r="1820" spans="1:18" x14ac:dyDescent="0.25">
      <c r="A1820" t="s">
        <v>2113</v>
      </c>
      <c r="B1820" t="s">
        <v>87</v>
      </c>
      <c r="C1820" t="s">
        <v>138</v>
      </c>
      <c r="D1820" t="s">
        <v>103</v>
      </c>
      <c r="E1820" t="s">
        <v>101</v>
      </c>
      <c r="F1820">
        <v>175.86415997861999</v>
      </c>
      <c r="G1820">
        <v>46.059441616107101</v>
      </c>
      <c r="H1820">
        <v>44.092968875046701</v>
      </c>
      <c r="I1820">
        <v>40.378466025895101</v>
      </c>
      <c r="J1820">
        <v>48.0550096400329</v>
      </c>
      <c r="K1820" s="63"/>
      <c r="N1820" s="292"/>
      <c r="O1820" s="292"/>
      <c r="P1820" s="292"/>
      <c r="Q1820" s="292"/>
      <c r="R1820" s="292"/>
    </row>
    <row r="1821" spans="1:18" x14ac:dyDescent="0.25">
      <c r="A1821" t="s">
        <v>2114</v>
      </c>
      <c r="B1821" t="s">
        <v>87</v>
      </c>
      <c r="C1821" t="s">
        <v>138</v>
      </c>
      <c r="D1821" t="s">
        <v>43</v>
      </c>
      <c r="E1821" t="s">
        <v>101</v>
      </c>
      <c r="F1821">
        <v>32.53017496028577</v>
      </c>
      <c r="G1821">
        <v>43.075674394347203</v>
      </c>
      <c r="H1821">
        <v>41.695242846736299</v>
      </c>
      <c r="I1821">
        <v>33.705157997138699</v>
      </c>
      <c r="J1821">
        <v>50.984220622244401</v>
      </c>
      <c r="K1821" s="63"/>
      <c r="N1821" s="292"/>
      <c r="O1821" s="292"/>
      <c r="P1821" s="292"/>
      <c r="Q1821" s="292"/>
      <c r="R1821" s="292"/>
    </row>
    <row r="1822" spans="1:18" x14ac:dyDescent="0.25">
      <c r="A1822" t="s">
        <v>2115</v>
      </c>
      <c r="B1822" t="s">
        <v>87</v>
      </c>
      <c r="C1822" t="s">
        <v>138</v>
      </c>
      <c r="D1822" t="s">
        <v>44</v>
      </c>
      <c r="E1822" t="s">
        <v>101</v>
      </c>
      <c r="F1822">
        <v>56.054786558669669</v>
      </c>
      <c r="G1822">
        <v>45.743823730899898</v>
      </c>
      <c r="H1822">
        <v>43.038743413279498</v>
      </c>
      <c r="I1822">
        <v>36.716584955982398</v>
      </c>
      <c r="J1822">
        <v>50.1282483946582</v>
      </c>
      <c r="K1822" s="63"/>
      <c r="N1822" s="292"/>
      <c r="O1822" s="292"/>
      <c r="P1822" s="292"/>
      <c r="Q1822" s="292"/>
      <c r="R1822" s="292"/>
    </row>
    <row r="1823" spans="1:18" x14ac:dyDescent="0.25">
      <c r="A1823" t="s">
        <v>2116</v>
      </c>
      <c r="B1823" t="s">
        <v>87</v>
      </c>
      <c r="C1823" t="s">
        <v>138</v>
      </c>
      <c r="D1823" t="s">
        <v>45</v>
      </c>
      <c r="E1823" t="s">
        <v>101</v>
      </c>
      <c r="F1823">
        <v>87.27919845966467</v>
      </c>
      <c r="G1823">
        <v>47.496126370713</v>
      </c>
      <c r="H1823">
        <v>45.664461680959</v>
      </c>
      <c r="I1823">
        <v>40.263317319333403</v>
      </c>
      <c r="J1823">
        <v>51.584328023058603</v>
      </c>
      <c r="K1823" s="63"/>
      <c r="N1823" s="292"/>
      <c r="O1823" s="292"/>
      <c r="P1823" s="292"/>
      <c r="Q1823" s="292"/>
      <c r="R1823" s="292"/>
    </row>
    <row r="1824" spans="1:18" x14ac:dyDescent="0.25">
      <c r="A1824" t="s">
        <v>2117</v>
      </c>
      <c r="B1824" t="s">
        <v>87</v>
      </c>
      <c r="C1824" t="s">
        <v>138</v>
      </c>
      <c r="D1824" t="s">
        <v>18</v>
      </c>
      <c r="E1824" t="s">
        <v>101</v>
      </c>
      <c r="F1824">
        <v>270.67032217893967</v>
      </c>
      <c r="G1824">
        <v>52.290577554303503</v>
      </c>
      <c r="H1824">
        <v>54.048833449297497</v>
      </c>
      <c r="I1824">
        <v>50.381710807687099</v>
      </c>
      <c r="J1824">
        <v>57.911570986259903</v>
      </c>
      <c r="K1824" s="63"/>
      <c r="N1824" s="292"/>
      <c r="O1824" s="292"/>
      <c r="P1824" s="292"/>
      <c r="Q1824" s="292"/>
      <c r="R1824" s="292"/>
    </row>
    <row r="1825" spans="1:18" x14ac:dyDescent="0.25">
      <c r="A1825" t="s">
        <v>2118</v>
      </c>
      <c r="B1825" t="s">
        <v>87</v>
      </c>
      <c r="C1825" t="s">
        <v>138</v>
      </c>
      <c r="D1825" t="s">
        <v>46</v>
      </c>
      <c r="E1825" t="s">
        <v>101</v>
      </c>
      <c r="F1825">
        <v>117.81774452372599</v>
      </c>
      <c r="G1825">
        <v>49.390154697740897</v>
      </c>
      <c r="H1825">
        <v>51.861842966602097</v>
      </c>
      <c r="I1825">
        <v>46.574374065977899</v>
      </c>
      <c r="J1825">
        <v>57.583267341322902</v>
      </c>
      <c r="K1825" s="63"/>
      <c r="N1825" s="292"/>
      <c r="O1825" s="292"/>
      <c r="P1825" s="292"/>
      <c r="Q1825" s="292"/>
      <c r="R1825" s="292"/>
    </row>
    <row r="1826" spans="1:18" x14ac:dyDescent="0.25">
      <c r="A1826" t="s">
        <v>2119</v>
      </c>
      <c r="B1826" t="s">
        <v>87</v>
      </c>
      <c r="C1826" t="s">
        <v>138</v>
      </c>
      <c r="D1826" t="s">
        <v>47</v>
      </c>
      <c r="E1826" t="s">
        <v>101</v>
      </c>
      <c r="F1826">
        <v>73.942346542892992</v>
      </c>
      <c r="G1826">
        <v>52.863035090456599</v>
      </c>
      <c r="H1826">
        <v>53.213455870944699</v>
      </c>
      <c r="I1826">
        <v>46.415187135857302</v>
      </c>
      <c r="J1826">
        <v>60.724221338506901</v>
      </c>
      <c r="K1826" s="63"/>
      <c r="N1826" s="292"/>
      <c r="O1826" s="292"/>
      <c r="P1826" s="292"/>
      <c r="Q1826" s="292"/>
      <c r="R1826" s="292"/>
    </row>
    <row r="1827" spans="1:18" x14ac:dyDescent="0.25">
      <c r="A1827" t="s">
        <v>2120</v>
      </c>
      <c r="B1827" t="s">
        <v>87</v>
      </c>
      <c r="C1827" t="s">
        <v>138</v>
      </c>
      <c r="D1827" t="s">
        <v>48</v>
      </c>
      <c r="E1827" t="s">
        <v>101</v>
      </c>
      <c r="F1827">
        <v>78.910231112320332</v>
      </c>
      <c r="G1827">
        <v>56.685533854131201</v>
      </c>
      <c r="H1827">
        <v>58.993128652236898</v>
      </c>
      <c r="I1827">
        <v>51.681887908565201</v>
      </c>
      <c r="J1827">
        <v>67.044793743555104</v>
      </c>
      <c r="K1827" s="63"/>
      <c r="N1827" s="292"/>
      <c r="O1827" s="292"/>
      <c r="P1827" s="292"/>
      <c r="Q1827" s="292"/>
      <c r="R1827" s="292"/>
    </row>
    <row r="1828" spans="1:18" x14ac:dyDescent="0.25">
      <c r="A1828" t="s">
        <v>2121</v>
      </c>
      <c r="B1828" t="s">
        <v>87</v>
      </c>
      <c r="C1828" t="s">
        <v>138</v>
      </c>
      <c r="D1828" t="s">
        <v>104</v>
      </c>
      <c r="E1828" t="s">
        <v>101</v>
      </c>
      <c r="F1828">
        <v>206.36780511235634</v>
      </c>
      <c r="G1828">
        <v>43.744173623141499</v>
      </c>
      <c r="H1828">
        <v>51.904048213218601</v>
      </c>
      <c r="I1828">
        <v>47.8562543509614</v>
      </c>
      <c r="J1828">
        <v>56.200169481680703</v>
      </c>
      <c r="K1828" s="63"/>
      <c r="N1828" s="292"/>
      <c r="O1828" s="292"/>
      <c r="P1828" s="292"/>
      <c r="Q1828" s="292"/>
      <c r="R1828" s="292"/>
    </row>
    <row r="1829" spans="1:18" x14ac:dyDescent="0.25">
      <c r="A1829" t="s">
        <v>2122</v>
      </c>
      <c r="B1829" t="s">
        <v>87</v>
      </c>
      <c r="C1829" t="s">
        <v>138</v>
      </c>
      <c r="D1829" t="s">
        <v>49</v>
      </c>
      <c r="E1829" t="s">
        <v>101</v>
      </c>
      <c r="F1829">
        <v>59.304850872962668</v>
      </c>
      <c r="G1829">
        <v>46.8263966150069</v>
      </c>
      <c r="H1829">
        <v>47.4297291049851</v>
      </c>
      <c r="I1829">
        <v>40.683468479508903</v>
      </c>
      <c r="J1829">
        <v>54.970640241377502</v>
      </c>
      <c r="K1829" s="63"/>
      <c r="N1829" s="292"/>
      <c r="O1829" s="292"/>
      <c r="P1829" s="292"/>
      <c r="Q1829" s="292"/>
      <c r="R1829" s="292"/>
    </row>
    <row r="1830" spans="1:18" x14ac:dyDescent="0.25">
      <c r="A1830" t="s">
        <v>2123</v>
      </c>
      <c r="B1830" t="s">
        <v>87</v>
      </c>
      <c r="C1830" t="s">
        <v>138</v>
      </c>
      <c r="D1830" t="s">
        <v>50</v>
      </c>
      <c r="E1830" t="s">
        <v>101</v>
      </c>
      <c r="F1830">
        <v>147.06295423939366</v>
      </c>
      <c r="G1830">
        <v>42.613068278075701</v>
      </c>
      <c r="H1830">
        <v>54.227270566532603</v>
      </c>
      <c r="I1830">
        <v>49.212936433741604</v>
      </c>
      <c r="J1830">
        <v>59.608258119057098</v>
      </c>
      <c r="K1830" s="63"/>
      <c r="N1830" s="292"/>
      <c r="O1830" s="292"/>
      <c r="P1830" s="292"/>
      <c r="Q1830" s="292"/>
      <c r="R1830" s="292"/>
    </row>
    <row r="1831" spans="1:18" x14ac:dyDescent="0.25">
      <c r="A1831" t="s">
        <v>2124</v>
      </c>
      <c r="B1831" t="s">
        <v>87</v>
      </c>
      <c r="C1831" t="s">
        <v>138</v>
      </c>
      <c r="D1831" t="s">
        <v>105</v>
      </c>
      <c r="E1831" t="s">
        <v>101</v>
      </c>
      <c r="F1831">
        <v>169.71566931393969</v>
      </c>
      <c r="G1831">
        <v>57.813400426925703</v>
      </c>
      <c r="H1831">
        <v>62.001747994652</v>
      </c>
      <c r="I1831">
        <v>56.699757878125297</v>
      </c>
      <c r="J1831">
        <v>67.663643720984297</v>
      </c>
      <c r="K1831" s="63"/>
      <c r="N1831" s="292"/>
      <c r="O1831" s="292"/>
      <c r="P1831" s="292"/>
      <c r="Q1831" s="292"/>
      <c r="R1831" s="292"/>
    </row>
    <row r="1832" spans="1:18" x14ac:dyDescent="0.25">
      <c r="A1832" t="s">
        <v>2125</v>
      </c>
      <c r="B1832" t="s">
        <v>87</v>
      </c>
      <c r="C1832" t="s">
        <v>138</v>
      </c>
      <c r="D1832" t="s">
        <v>51</v>
      </c>
      <c r="E1832" t="s">
        <v>101</v>
      </c>
      <c r="F1832">
        <v>136.132649143431</v>
      </c>
      <c r="G1832">
        <v>57.975578506666103</v>
      </c>
      <c r="H1832">
        <v>62.164910503793301</v>
      </c>
      <c r="I1832">
        <v>56.245905745092799</v>
      </c>
      <c r="J1832">
        <v>68.534457967640606</v>
      </c>
      <c r="K1832" s="63"/>
      <c r="N1832" s="292"/>
      <c r="O1832" s="292"/>
      <c r="P1832" s="292"/>
      <c r="Q1832" s="292"/>
      <c r="R1832" s="292"/>
    </row>
    <row r="1833" spans="1:18" x14ac:dyDescent="0.25">
      <c r="A1833" t="s">
        <v>2126</v>
      </c>
      <c r="B1833" t="s">
        <v>87</v>
      </c>
      <c r="C1833" t="s">
        <v>138</v>
      </c>
      <c r="D1833" t="s">
        <v>52</v>
      </c>
      <c r="E1833" t="s">
        <v>101</v>
      </c>
      <c r="F1833">
        <v>33.583020170508668</v>
      </c>
      <c r="G1833">
        <v>57.165182255946704</v>
      </c>
      <c r="H1833">
        <v>61.590885190453903</v>
      </c>
      <c r="I1833">
        <v>50.067471467811103</v>
      </c>
      <c r="J1833">
        <v>74.955520795765906</v>
      </c>
      <c r="K1833" s="63"/>
      <c r="N1833" s="292"/>
      <c r="O1833" s="292"/>
      <c r="P1833" s="292"/>
      <c r="Q1833" s="292"/>
      <c r="R1833" s="292"/>
    </row>
    <row r="1834" spans="1:18" x14ac:dyDescent="0.25">
      <c r="A1834" t="s">
        <v>2127</v>
      </c>
      <c r="B1834" t="s">
        <v>87</v>
      </c>
      <c r="C1834" t="s">
        <v>138</v>
      </c>
      <c r="D1834" t="s">
        <v>106</v>
      </c>
      <c r="E1834" t="s">
        <v>101</v>
      </c>
      <c r="F1834">
        <v>266.05471120035696</v>
      </c>
      <c r="G1834">
        <v>46.141029184331401</v>
      </c>
      <c r="H1834">
        <v>48.727767056194203</v>
      </c>
      <c r="I1834">
        <v>45.389937157041302</v>
      </c>
      <c r="J1834">
        <v>52.245229214387003</v>
      </c>
      <c r="K1834" s="63"/>
      <c r="N1834" s="292"/>
      <c r="O1834" s="292"/>
      <c r="P1834" s="292"/>
      <c r="Q1834" s="292"/>
      <c r="R1834" s="292"/>
    </row>
    <row r="1835" spans="1:18" x14ac:dyDescent="0.25">
      <c r="A1835" t="s">
        <v>2128</v>
      </c>
      <c r="B1835" t="s">
        <v>87</v>
      </c>
      <c r="C1835" t="s">
        <v>138</v>
      </c>
      <c r="D1835" t="s">
        <v>53</v>
      </c>
      <c r="E1835" t="s">
        <v>101</v>
      </c>
      <c r="F1835">
        <v>77.925214773578332</v>
      </c>
      <c r="G1835">
        <v>43.6225906309392</v>
      </c>
      <c r="H1835">
        <v>47.923587812346398</v>
      </c>
      <c r="I1835">
        <v>41.915306351190203</v>
      </c>
      <c r="J1835">
        <v>54.544382179200298</v>
      </c>
      <c r="K1835" s="63"/>
      <c r="N1835" s="292"/>
      <c r="O1835" s="292"/>
      <c r="P1835" s="292"/>
      <c r="Q1835" s="292"/>
      <c r="R1835" s="292"/>
    </row>
    <row r="1836" spans="1:18" x14ac:dyDescent="0.25">
      <c r="A1836" t="s">
        <v>2129</v>
      </c>
      <c r="B1836" t="s">
        <v>87</v>
      </c>
      <c r="C1836" t="s">
        <v>138</v>
      </c>
      <c r="D1836" t="s">
        <v>54</v>
      </c>
      <c r="E1836" t="s">
        <v>101</v>
      </c>
      <c r="F1836">
        <v>41.41658647588833</v>
      </c>
      <c r="G1836">
        <v>59.3270175654458</v>
      </c>
      <c r="H1836">
        <v>62.311368360158703</v>
      </c>
      <c r="I1836">
        <v>51.787004845749003</v>
      </c>
      <c r="J1836">
        <v>74.337488029541504</v>
      </c>
      <c r="K1836" s="63"/>
      <c r="N1836" s="292"/>
      <c r="O1836" s="292"/>
      <c r="P1836" s="292"/>
      <c r="Q1836" s="292"/>
      <c r="R1836" s="292"/>
    </row>
    <row r="1837" spans="1:18" x14ac:dyDescent="0.25">
      <c r="A1837" t="s">
        <v>2130</v>
      </c>
      <c r="B1837" t="s">
        <v>87</v>
      </c>
      <c r="C1837" t="s">
        <v>138</v>
      </c>
      <c r="D1837" t="s">
        <v>55</v>
      </c>
      <c r="E1837" t="s">
        <v>101</v>
      </c>
      <c r="F1837">
        <v>43.552434729916662</v>
      </c>
      <c r="G1837">
        <v>47.751023013408997</v>
      </c>
      <c r="H1837">
        <v>49.185586182467901</v>
      </c>
      <c r="I1837">
        <v>41.081571972354801</v>
      </c>
      <c r="J1837">
        <v>58.415184896408597</v>
      </c>
      <c r="K1837" s="63"/>
      <c r="N1837" s="292"/>
      <c r="O1837" s="292"/>
      <c r="P1837" s="292"/>
      <c r="Q1837" s="292"/>
      <c r="R1837" s="292"/>
    </row>
    <row r="1838" spans="1:18" x14ac:dyDescent="0.25">
      <c r="A1838" t="s">
        <v>2131</v>
      </c>
      <c r="B1838" t="s">
        <v>87</v>
      </c>
      <c r="C1838" t="s">
        <v>138</v>
      </c>
      <c r="D1838" t="s">
        <v>56</v>
      </c>
      <c r="E1838" t="s">
        <v>101</v>
      </c>
      <c r="F1838">
        <v>37.047036366196664</v>
      </c>
      <c r="G1838">
        <v>40.535375679232303</v>
      </c>
      <c r="H1838">
        <v>38.088010225949198</v>
      </c>
      <c r="I1838">
        <v>31.264422409875699</v>
      </c>
      <c r="J1838">
        <v>45.9455262109784</v>
      </c>
      <c r="K1838" s="63"/>
      <c r="N1838" s="292"/>
      <c r="O1838" s="292"/>
      <c r="P1838" s="292"/>
      <c r="Q1838" s="292"/>
      <c r="R1838" s="292"/>
    </row>
    <row r="1839" spans="1:18" x14ac:dyDescent="0.25">
      <c r="A1839" t="s">
        <v>2132</v>
      </c>
      <c r="B1839" t="s">
        <v>87</v>
      </c>
      <c r="C1839" t="s">
        <v>138</v>
      </c>
      <c r="D1839" t="s">
        <v>57</v>
      </c>
      <c r="E1839" t="s">
        <v>101</v>
      </c>
      <c r="F1839">
        <v>66.113438854777328</v>
      </c>
      <c r="G1839">
        <v>45.418603544892299</v>
      </c>
      <c r="H1839">
        <v>50.759550627849102</v>
      </c>
      <c r="I1839">
        <v>43.9051263098088</v>
      </c>
      <c r="J1839">
        <v>58.376145322912798</v>
      </c>
      <c r="K1839" s="63"/>
      <c r="N1839" s="292"/>
      <c r="O1839" s="292"/>
      <c r="P1839" s="292"/>
      <c r="Q1839" s="292"/>
      <c r="R1839" s="292"/>
    </row>
    <row r="1840" spans="1:18" x14ac:dyDescent="0.25">
      <c r="A1840" t="s">
        <v>2133</v>
      </c>
      <c r="B1840" t="s">
        <v>91</v>
      </c>
      <c r="C1840">
        <v>2002</v>
      </c>
      <c r="D1840" t="s">
        <v>5</v>
      </c>
      <c r="E1840" t="s">
        <v>1</v>
      </c>
      <c r="F1840">
        <v>14708.1022724134</v>
      </c>
      <c r="G1840">
        <v>1039.1782065478401</v>
      </c>
      <c r="H1840">
        <v>1142.63371788891</v>
      </c>
      <c r="I1840">
        <v>1123.76421138463</v>
      </c>
      <c r="J1840">
        <v>1161.7345499129001</v>
      </c>
      <c r="K1840" s="63"/>
      <c r="L1840" s="293"/>
      <c r="M1840" s="293"/>
      <c r="N1840" s="293"/>
      <c r="O1840" s="293"/>
      <c r="P1840" s="293"/>
      <c r="Q1840" s="293"/>
      <c r="R1840" s="293"/>
    </row>
    <row r="1841" spans="1:18" x14ac:dyDescent="0.25">
      <c r="A1841" t="s">
        <v>2134</v>
      </c>
      <c r="B1841" t="s">
        <v>91</v>
      </c>
      <c r="C1841">
        <v>2002</v>
      </c>
      <c r="D1841" t="s">
        <v>122</v>
      </c>
      <c r="E1841" t="s">
        <v>1</v>
      </c>
      <c r="F1841">
        <v>1914.81862246783</v>
      </c>
      <c r="G1841">
        <v>680.38411497904599</v>
      </c>
      <c r="H1841">
        <v>760.61491147998197</v>
      </c>
      <c r="I1841">
        <v>725.76996293447303</v>
      </c>
      <c r="J1841">
        <v>796.65810068588803</v>
      </c>
      <c r="K1841" s="63"/>
      <c r="L1841" s="293"/>
      <c r="M1841" s="293"/>
      <c r="N1841" s="293"/>
      <c r="O1841" s="293"/>
      <c r="P1841" s="293"/>
      <c r="Q1841" s="293"/>
      <c r="R1841" s="293"/>
    </row>
    <row r="1842" spans="1:18" x14ac:dyDescent="0.25">
      <c r="A1842" t="s">
        <v>2135</v>
      </c>
      <c r="B1842" t="s">
        <v>91</v>
      </c>
      <c r="C1842">
        <v>2002</v>
      </c>
      <c r="D1842" t="s">
        <v>123</v>
      </c>
      <c r="E1842" t="s">
        <v>1</v>
      </c>
      <c r="F1842">
        <v>2441.80868887508</v>
      </c>
      <c r="G1842">
        <v>851.83731105140703</v>
      </c>
      <c r="H1842">
        <v>923.08755862135797</v>
      </c>
      <c r="I1842">
        <v>885.78414219328295</v>
      </c>
      <c r="J1842">
        <v>961.52448141672801</v>
      </c>
      <c r="K1842" s="63"/>
      <c r="L1842" s="293"/>
      <c r="M1842" s="293"/>
      <c r="N1842" s="293"/>
      <c r="O1842" s="293"/>
      <c r="P1842" s="293"/>
      <c r="Q1842" s="293"/>
      <c r="R1842" s="293"/>
    </row>
    <row r="1843" spans="1:18" x14ac:dyDescent="0.25">
      <c r="A1843" t="s">
        <v>2136</v>
      </c>
      <c r="B1843" t="s">
        <v>91</v>
      </c>
      <c r="C1843">
        <v>2002</v>
      </c>
      <c r="D1843" t="s">
        <v>124</v>
      </c>
      <c r="E1843" t="s">
        <v>1</v>
      </c>
      <c r="F1843">
        <v>2951.8097322581302</v>
      </c>
      <c r="G1843">
        <v>1017.33570873722</v>
      </c>
      <c r="H1843">
        <v>1098.9591896592499</v>
      </c>
      <c r="I1843">
        <v>1058.7759064762599</v>
      </c>
      <c r="J1843">
        <v>1140.25133309291</v>
      </c>
      <c r="K1843" s="63"/>
      <c r="L1843" s="293"/>
      <c r="M1843" s="293"/>
      <c r="N1843" s="293"/>
      <c r="O1843" s="293"/>
      <c r="P1843" s="293"/>
      <c r="Q1843" s="293"/>
      <c r="R1843" s="293"/>
    </row>
    <row r="1844" spans="1:18" x14ac:dyDescent="0.25">
      <c r="A1844" t="s">
        <v>2137</v>
      </c>
      <c r="B1844" t="s">
        <v>91</v>
      </c>
      <c r="C1844">
        <v>2002</v>
      </c>
      <c r="D1844" t="s">
        <v>125</v>
      </c>
      <c r="E1844" t="s">
        <v>1</v>
      </c>
      <c r="F1844">
        <v>3421.6246903275401</v>
      </c>
      <c r="G1844">
        <v>1203.05215332952</v>
      </c>
      <c r="H1844">
        <v>1329.5024851646001</v>
      </c>
      <c r="I1844">
        <v>1284.29468860614</v>
      </c>
      <c r="J1844">
        <v>1375.8677356741</v>
      </c>
      <c r="K1844" s="63"/>
      <c r="L1844" s="293"/>
      <c r="M1844" s="293"/>
      <c r="N1844" s="293"/>
      <c r="O1844" s="293"/>
      <c r="P1844" s="293"/>
      <c r="Q1844" s="293"/>
      <c r="R1844" s="293"/>
    </row>
    <row r="1845" spans="1:18" x14ac:dyDescent="0.25">
      <c r="A1845" t="s">
        <v>2138</v>
      </c>
      <c r="B1845" t="s">
        <v>91</v>
      </c>
      <c r="C1845">
        <v>2002</v>
      </c>
      <c r="D1845" t="s">
        <v>126</v>
      </c>
      <c r="E1845" t="s">
        <v>1</v>
      </c>
      <c r="F1845">
        <v>3978.04053848486</v>
      </c>
      <c r="G1845">
        <v>1458.6965511179801</v>
      </c>
      <c r="H1845">
        <v>1660.6958953713099</v>
      </c>
      <c r="I1845">
        <v>1607.9510414783499</v>
      </c>
      <c r="J1845">
        <v>1714.69189550282</v>
      </c>
      <c r="K1845" s="63"/>
      <c r="L1845" s="293"/>
      <c r="M1845" s="293"/>
      <c r="N1845" s="293"/>
      <c r="O1845" s="293"/>
      <c r="P1845" s="293"/>
      <c r="Q1845" s="293"/>
      <c r="R1845" s="293"/>
    </row>
    <row r="1846" spans="1:18" x14ac:dyDescent="0.25">
      <c r="A1846" t="s">
        <v>2139</v>
      </c>
      <c r="B1846" t="s">
        <v>91</v>
      </c>
      <c r="C1846">
        <v>2002</v>
      </c>
      <c r="D1846" t="s">
        <v>6</v>
      </c>
      <c r="E1846" t="s">
        <v>1</v>
      </c>
      <c r="F1846">
        <v>3410.9660745616602</v>
      </c>
      <c r="G1846">
        <v>1057.2639418767701</v>
      </c>
      <c r="H1846">
        <v>1138.5038203419199</v>
      </c>
      <c r="I1846">
        <v>1099.8780549901401</v>
      </c>
      <c r="J1846">
        <v>1178.12008578012</v>
      </c>
      <c r="K1846" s="63"/>
      <c r="L1846" s="293"/>
      <c r="M1846" s="293"/>
      <c r="N1846" s="293"/>
      <c r="O1846" s="293"/>
      <c r="P1846" s="293"/>
      <c r="Q1846" s="293"/>
      <c r="R1846" s="293"/>
    </row>
    <row r="1847" spans="1:18" x14ac:dyDescent="0.25">
      <c r="A1847" t="s">
        <v>2140</v>
      </c>
      <c r="B1847" t="s">
        <v>91</v>
      </c>
      <c r="C1847">
        <v>2002</v>
      </c>
      <c r="D1847" t="s">
        <v>37</v>
      </c>
      <c r="E1847" t="s">
        <v>1</v>
      </c>
      <c r="F1847">
        <v>314.62262410492502</v>
      </c>
      <c r="G1847">
        <v>956.99788327328304</v>
      </c>
      <c r="H1847">
        <v>1010.86539522007</v>
      </c>
      <c r="I1847">
        <v>900.32557533901502</v>
      </c>
      <c r="J1847">
        <v>1131.0464962938499</v>
      </c>
      <c r="K1847" s="63"/>
      <c r="L1847" s="293"/>
      <c r="M1847" s="293"/>
      <c r="N1847" s="293"/>
      <c r="O1847" s="293"/>
      <c r="P1847" s="293"/>
      <c r="Q1847" s="293"/>
      <c r="R1847" s="293"/>
    </row>
    <row r="1848" spans="1:18" x14ac:dyDescent="0.25">
      <c r="A1848" t="s">
        <v>2141</v>
      </c>
      <c r="B1848" t="s">
        <v>91</v>
      </c>
      <c r="C1848">
        <v>2002</v>
      </c>
      <c r="D1848" t="s">
        <v>38</v>
      </c>
      <c r="E1848" t="s">
        <v>1</v>
      </c>
      <c r="F1848">
        <v>521.29003574036506</v>
      </c>
      <c r="G1848">
        <v>926.06284439851004</v>
      </c>
      <c r="H1848">
        <v>984.723171914575</v>
      </c>
      <c r="I1848">
        <v>900.33294509275004</v>
      </c>
      <c r="J1848">
        <v>1074.7723648460999</v>
      </c>
      <c r="K1848" s="63"/>
      <c r="L1848" s="293"/>
      <c r="M1848" s="293"/>
      <c r="N1848" s="293"/>
      <c r="O1848" s="293"/>
      <c r="P1848" s="293"/>
      <c r="Q1848" s="293"/>
      <c r="R1848" s="293"/>
    </row>
    <row r="1849" spans="1:18" x14ac:dyDescent="0.25">
      <c r="A1849" t="s">
        <v>2142</v>
      </c>
      <c r="B1849" t="s">
        <v>91</v>
      </c>
      <c r="C1849">
        <v>2002</v>
      </c>
      <c r="D1849" t="s">
        <v>39</v>
      </c>
      <c r="E1849" t="s">
        <v>1</v>
      </c>
      <c r="F1849">
        <v>652.86144305810603</v>
      </c>
      <c r="G1849">
        <v>1238.77925516699</v>
      </c>
      <c r="H1849">
        <v>1269.1958453735101</v>
      </c>
      <c r="I1849">
        <v>1172.59337755819</v>
      </c>
      <c r="J1849">
        <v>1371.5644820995301</v>
      </c>
      <c r="K1849" s="63"/>
      <c r="L1849" s="293"/>
      <c r="M1849" s="293"/>
      <c r="N1849" s="293"/>
      <c r="O1849" s="293"/>
      <c r="P1849" s="293"/>
      <c r="Q1849" s="293"/>
      <c r="R1849" s="293"/>
    </row>
    <row r="1850" spans="1:18" x14ac:dyDescent="0.25">
      <c r="A1850" t="s">
        <v>2143</v>
      </c>
      <c r="B1850" t="s">
        <v>91</v>
      </c>
      <c r="C1850">
        <v>2002</v>
      </c>
      <c r="D1850" t="s">
        <v>40</v>
      </c>
      <c r="E1850" t="s">
        <v>1</v>
      </c>
      <c r="F1850">
        <v>548.87070532600501</v>
      </c>
      <c r="G1850">
        <v>1224.39257902651</v>
      </c>
      <c r="H1850">
        <v>1295.37048938868</v>
      </c>
      <c r="I1850">
        <v>1188.15123155879</v>
      </c>
      <c r="J1850">
        <v>1409.59012998853</v>
      </c>
      <c r="K1850" s="63"/>
      <c r="L1850" s="293"/>
      <c r="M1850" s="293"/>
      <c r="N1850" s="293"/>
      <c r="O1850" s="293"/>
      <c r="P1850" s="293"/>
      <c r="Q1850" s="293"/>
      <c r="R1850" s="293"/>
    </row>
    <row r="1851" spans="1:18" x14ac:dyDescent="0.25">
      <c r="A1851" t="s">
        <v>2144</v>
      </c>
      <c r="B1851" t="s">
        <v>91</v>
      </c>
      <c r="C1851">
        <v>2002</v>
      </c>
      <c r="D1851" t="s">
        <v>41</v>
      </c>
      <c r="E1851" t="s">
        <v>1</v>
      </c>
      <c r="F1851">
        <v>696.03404418251603</v>
      </c>
      <c r="G1851">
        <v>953.11877002001495</v>
      </c>
      <c r="H1851">
        <v>1095.51504610605</v>
      </c>
      <c r="I1851">
        <v>1012.01333862411</v>
      </c>
      <c r="J1851">
        <v>1183.8389716828899</v>
      </c>
      <c r="K1851" s="63"/>
      <c r="L1851" s="293"/>
      <c r="M1851" s="293"/>
      <c r="N1851" s="293"/>
      <c r="O1851" s="293"/>
      <c r="P1851" s="293"/>
      <c r="Q1851" s="293"/>
      <c r="R1851" s="293"/>
    </row>
    <row r="1852" spans="1:18" x14ac:dyDescent="0.25">
      <c r="A1852" t="s">
        <v>2145</v>
      </c>
      <c r="B1852" t="s">
        <v>91</v>
      </c>
      <c r="C1852">
        <v>2002</v>
      </c>
      <c r="D1852" t="s">
        <v>42</v>
      </c>
      <c r="E1852" t="s">
        <v>1</v>
      </c>
      <c r="F1852">
        <v>677.28722214973595</v>
      </c>
      <c r="G1852">
        <v>1076.80247726436</v>
      </c>
      <c r="H1852">
        <v>1213.9379549154</v>
      </c>
      <c r="I1852">
        <v>1120.3453423446001</v>
      </c>
      <c r="J1852">
        <v>1313.01218807904</v>
      </c>
      <c r="K1852" s="63"/>
      <c r="L1852" s="293"/>
      <c r="M1852" s="293"/>
      <c r="N1852" s="293"/>
      <c r="O1852" s="293"/>
      <c r="P1852" s="293"/>
      <c r="Q1852" s="293"/>
      <c r="R1852" s="293"/>
    </row>
    <row r="1853" spans="1:18" x14ac:dyDescent="0.25">
      <c r="A1853" t="s">
        <v>2146</v>
      </c>
      <c r="B1853" t="s">
        <v>91</v>
      </c>
      <c r="C1853">
        <v>2002</v>
      </c>
      <c r="D1853" t="s">
        <v>102</v>
      </c>
      <c r="E1853" t="s">
        <v>1</v>
      </c>
      <c r="F1853">
        <v>495.514614320389</v>
      </c>
      <c r="G1853">
        <v>789.37539120384395</v>
      </c>
      <c r="H1853">
        <v>826.15630991222497</v>
      </c>
      <c r="I1853">
        <v>753.82877648660804</v>
      </c>
      <c r="J1853">
        <v>903.46309875903</v>
      </c>
      <c r="K1853" s="63"/>
      <c r="L1853" s="293"/>
      <c r="M1853" s="293"/>
      <c r="N1853" s="293"/>
      <c r="O1853" s="293"/>
      <c r="P1853" s="293"/>
      <c r="Q1853" s="293"/>
      <c r="R1853" s="293"/>
    </row>
    <row r="1854" spans="1:18" x14ac:dyDescent="0.25">
      <c r="A1854" t="s">
        <v>2147</v>
      </c>
      <c r="B1854" t="s">
        <v>91</v>
      </c>
      <c r="C1854">
        <v>2002</v>
      </c>
      <c r="D1854" t="s">
        <v>103</v>
      </c>
      <c r="E1854" t="s">
        <v>1</v>
      </c>
      <c r="F1854">
        <v>2132.7062676217101</v>
      </c>
      <c r="G1854">
        <v>1212.6537448594199</v>
      </c>
      <c r="H1854">
        <v>1276.3762387705699</v>
      </c>
      <c r="I1854">
        <v>1221.57214707091</v>
      </c>
      <c r="J1854">
        <v>1332.9642944444699</v>
      </c>
      <c r="K1854" s="63"/>
      <c r="L1854" s="293"/>
      <c r="M1854" s="293"/>
      <c r="N1854" s="293"/>
      <c r="O1854" s="293"/>
      <c r="P1854" s="293"/>
      <c r="Q1854" s="293"/>
      <c r="R1854" s="293"/>
    </row>
    <row r="1855" spans="1:18" x14ac:dyDescent="0.25">
      <c r="A1855" t="s">
        <v>2148</v>
      </c>
      <c r="B1855" t="s">
        <v>91</v>
      </c>
      <c r="C1855">
        <v>2002</v>
      </c>
      <c r="D1855" t="s">
        <v>43</v>
      </c>
      <c r="E1855" t="s">
        <v>1</v>
      </c>
      <c r="F1855">
        <v>315.15170818818302</v>
      </c>
      <c r="G1855">
        <v>856.48360742521902</v>
      </c>
      <c r="H1855">
        <v>899.23850117520203</v>
      </c>
      <c r="I1855">
        <v>800.76485206241102</v>
      </c>
      <c r="J1855">
        <v>1006.29347067659</v>
      </c>
      <c r="K1855" s="63"/>
      <c r="L1855" s="293"/>
      <c r="M1855" s="293"/>
      <c r="N1855" s="293"/>
      <c r="O1855" s="293"/>
      <c r="P1855" s="293"/>
      <c r="Q1855" s="293"/>
      <c r="R1855" s="293"/>
    </row>
    <row r="1856" spans="1:18" x14ac:dyDescent="0.25">
      <c r="A1856" t="s">
        <v>2149</v>
      </c>
      <c r="B1856" t="s">
        <v>91</v>
      </c>
      <c r="C1856">
        <v>2002</v>
      </c>
      <c r="D1856" t="s">
        <v>44</v>
      </c>
      <c r="E1856" t="s">
        <v>1</v>
      </c>
      <c r="F1856">
        <v>747.537930556231</v>
      </c>
      <c r="G1856">
        <v>1360.17382149644</v>
      </c>
      <c r="H1856">
        <v>1447.05458400203</v>
      </c>
      <c r="I1856">
        <v>1342.45473463243</v>
      </c>
      <c r="J1856">
        <v>1557.4768587569599</v>
      </c>
      <c r="K1856" s="63"/>
      <c r="L1856" s="293"/>
      <c r="M1856" s="293"/>
      <c r="N1856" s="293"/>
      <c r="O1856" s="293"/>
      <c r="P1856" s="293"/>
      <c r="Q1856" s="293"/>
      <c r="R1856" s="293"/>
    </row>
    <row r="1857" spans="1:18" x14ac:dyDescent="0.25">
      <c r="A1857" t="s">
        <v>2150</v>
      </c>
      <c r="B1857" t="s">
        <v>91</v>
      </c>
      <c r="C1857">
        <v>2002</v>
      </c>
      <c r="D1857" t="s">
        <v>45</v>
      </c>
      <c r="E1857" t="s">
        <v>1</v>
      </c>
      <c r="F1857">
        <v>1070.0166288773</v>
      </c>
      <c r="G1857">
        <v>1272.0726483395499</v>
      </c>
      <c r="H1857">
        <v>1348.6763220999601</v>
      </c>
      <c r="I1857">
        <v>1266.7447643502201</v>
      </c>
      <c r="J1857">
        <v>1434.40094832145</v>
      </c>
      <c r="K1857" s="63"/>
      <c r="L1857" s="293"/>
      <c r="M1857" s="293"/>
      <c r="N1857" s="293"/>
      <c r="O1857" s="293"/>
      <c r="P1857" s="293"/>
      <c r="Q1857" s="293"/>
      <c r="R1857" s="293"/>
    </row>
    <row r="1858" spans="1:18" x14ac:dyDescent="0.25">
      <c r="A1858" t="s">
        <v>2151</v>
      </c>
      <c r="B1858" t="s">
        <v>91</v>
      </c>
      <c r="C1858">
        <v>2002</v>
      </c>
      <c r="D1858" t="s">
        <v>18</v>
      </c>
      <c r="E1858" t="s">
        <v>1</v>
      </c>
      <c r="F1858">
        <v>2964.6042862146201</v>
      </c>
      <c r="G1858">
        <v>1249.0696185782799</v>
      </c>
      <c r="H1858">
        <v>1366.4929018579001</v>
      </c>
      <c r="I1858">
        <v>1316.5021871773099</v>
      </c>
      <c r="J1858">
        <v>1417.8600883547099</v>
      </c>
      <c r="K1858" s="63"/>
      <c r="L1858" s="293"/>
      <c r="M1858" s="293"/>
      <c r="N1858" s="293"/>
      <c r="O1858" s="293"/>
      <c r="P1858" s="293"/>
      <c r="Q1858" s="293"/>
      <c r="R1858" s="293"/>
    </row>
    <row r="1859" spans="1:18" x14ac:dyDescent="0.25">
      <c r="A1859" t="s">
        <v>2152</v>
      </c>
      <c r="B1859" t="s">
        <v>91</v>
      </c>
      <c r="C1859">
        <v>2002</v>
      </c>
      <c r="D1859" t="s">
        <v>46</v>
      </c>
      <c r="E1859" t="s">
        <v>1</v>
      </c>
      <c r="F1859">
        <v>1305.6772652424199</v>
      </c>
      <c r="G1859">
        <v>1198.6718308981499</v>
      </c>
      <c r="H1859">
        <v>1298.7782898144501</v>
      </c>
      <c r="I1859">
        <v>1227.76795144429</v>
      </c>
      <c r="J1859">
        <v>1372.7575574704999</v>
      </c>
      <c r="K1859" s="63"/>
      <c r="L1859" s="293"/>
      <c r="M1859" s="293"/>
      <c r="N1859" s="293"/>
      <c r="O1859" s="293"/>
      <c r="P1859" s="293"/>
      <c r="Q1859" s="293"/>
      <c r="R1859" s="293"/>
    </row>
    <row r="1860" spans="1:18" x14ac:dyDescent="0.25">
      <c r="A1860" t="s">
        <v>2153</v>
      </c>
      <c r="B1860" t="s">
        <v>91</v>
      </c>
      <c r="C1860">
        <v>2002</v>
      </c>
      <c r="D1860" t="s">
        <v>47</v>
      </c>
      <c r="E1860" t="s">
        <v>1</v>
      </c>
      <c r="F1860">
        <v>806.22430741094195</v>
      </c>
      <c r="G1860">
        <v>1234.7790841452299</v>
      </c>
      <c r="H1860">
        <v>1339.12646361219</v>
      </c>
      <c r="I1860">
        <v>1246.42133020405</v>
      </c>
      <c r="J1860">
        <v>1436.79498700912</v>
      </c>
      <c r="K1860" s="63"/>
      <c r="L1860" s="293"/>
      <c r="M1860" s="293"/>
      <c r="N1860" s="293"/>
      <c r="O1860" s="293"/>
      <c r="P1860" s="293"/>
      <c r="Q1860" s="293"/>
      <c r="R1860" s="293"/>
    </row>
    <row r="1861" spans="1:18" x14ac:dyDescent="0.25">
      <c r="A1861" t="s">
        <v>2154</v>
      </c>
      <c r="B1861" t="s">
        <v>91</v>
      </c>
      <c r="C1861">
        <v>2002</v>
      </c>
      <c r="D1861" t="s">
        <v>48</v>
      </c>
      <c r="E1861" t="s">
        <v>1</v>
      </c>
      <c r="F1861">
        <v>852.70271356124897</v>
      </c>
      <c r="G1861">
        <v>1350.81617989901</v>
      </c>
      <c r="H1861">
        <v>1534.7328031264601</v>
      </c>
      <c r="I1861">
        <v>1428.9807240898399</v>
      </c>
      <c r="J1861">
        <v>1645.9859031853</v>
      </c>
      <c r="K1861" s="63"/>
      <c r="L1861" s="293"/>
      <c r="M1861" s="293"/>
      <c r="N1861" s="293"/>
      <c r="O1861" s="293"/>
      <c r="P1861" s="293"/>
      <c r="Q1861" s="293"/>
      <c r="R1861" s="293"/>
    </row>
    <row r="1862" spans="1:18" x14ac:dyDescent="0.25">
      <c r="A1862" t="s">
        <v>2155</v>
      </c>
      <c r="B1862" t="s">
        <v>91</v>
      </c>
      <c r="C1862">
        <v>2002</v>
      </c>
      <c r="D1862" t="s">
        <v>104</v>
      </c>
      <c r="E1862" t="s">
        <v>1</v>
      </c>
      <c r="F1862">
        <v>1542.3287242680201</v>
      </c>
      <c r="G1862">
        <v>742.14286538319902</v>
      </c>
      <c r="H1862">
        <v>878.51500222382504</v>
      </c>
      <c r="I1862">
        <v>833.38367824299598</v>
      </c>
      <c r="J1862">
        <v>925.37930417537098</v>
      </c>
      <c r="K1862" s="63"/>
      <c r="L1862" s="293"/>
      <c r="M1862" s="293"/>
      <c r="N1862" s="293"/>
      <c r="O1862" s="293"/>
      <c r="P1862" s="293"/>
      <c r="Q1862" s="293"/>
      <c r="R1862" s="293"/>
    </row>
    <row r="1863" spans="1:18" x14ac:dyDescent="0.25">
      <c r="A1863" t="s">
        <v>2156</v>
      </c>
      <c r="B1863" t="s">
        <v>91</v>
      </c>
      <c r="C1863">
        <v>2002</v>
      </c>
      <c r="D1863" t="s">
        <v>49</v>
      </c>
      <c r="E1863" t="s">
        <v>1</v>
      </c>
      <c r="F1863">
        <v>454.973459530046</v>
      </c>
      <c r="G1863">
        <v>786.59334992487402</v>
      </c>
      <c r="H1863">
        <v>896.85462486804795</v>
      </c>
      <c r="I1863">
        <v>814.46780681953305</v>
      </c>
      <c r="J1863">
        <v>985.17012336722803</v>
      </c>
      <c r="K1863" s="63"/>
      <c r="L1863" s="293"/>
      <c r="M1863" s="293"/>
      <c r="N1863" s="293"/>
      <c r="O1863" s="293"/>
      <c r="P1863" s="293"/>
      <c r="Q1863" s="293"/>
      <c r="R1863" s="293"/>
    </row>
    <row r="1864" spans="1:18" x14ac:dyDescent="0.25">
      <c r="A1864" t="s">
        <v>2157</v>
      </c>
      <c r="B1864" t="s">
        <v>91</v>
      </c>
      <c r="C1864">
        <v>2002</v>
      </c>
      <c r="D1864" t="s">
        <v>50</v>
      </c>
      <c r="E1864" t="s">
        <v>1</v>
      </c>
      <c r="F1864">
        <v>1087.3552647379699</v>
      </c>
      <c r="G1864">
        <v>725.000176515519</v>
      </c>
      <c r="H1864">
        <v>873.86202680993802</v>
      </c>
      <c r="I1864">
        <v>819.87007874292499</v>
      </c>
      <c r="J1864">
        <v>930.33305306490502</v>
      </c>
      <c r="K1864" s="63"/>
      <c r="L1864" s="293"/>
      <c r="M1864" s="293"/>
      <c r="N1864" s="293"/>
      <c r="O1864" s="293"/>
      <c r="P1864" s="293"/>
      <c r="Q1864" s="293"/>
      <c r="R1864" s="293"/>
    </row>
    <row r="1865" spans="1:18" x14ac:dyDescent="0.25">
      <c r="A1865" t="s">
        <v>2158</v>
      </c>
      <c r="B1865" t="s">
        <v>91</v>
      </c>
      <c r="C1865">
        <v>2002</v>
      </c>
      <c r="D1865" t="s">
        <v>105</v>
      </c>
      <c r="E1865" t="s">
        <v>1</v>
      </c>
      <c r="F1865">
        <v>1389.5051355089799</v>
      </c>
      <c r="G1865">
        <v>996.03246896790404</v>
      </c>
      <c r="H1865">
        <v>1114.6890500076699</v>
      </c>
      <c r="I1865">
        <v>1054.34644756592</v>
      </c>
      <c r="J1865">
        <v>1177.4755681381</v>
      </c>
      <c r="K1865" s="63"/>
      <c r="L1865" s="293"/>
      <c r="M1865" s="293"/>
      <c r="N1865" s="293"/>
      <c r="O1865" s="293"/>
      <c r="P1865" s="293"/>
      <c r="Q1865" s="293"/>
      <c r="R1865" s="293"/>
    </row>
    <row r="1866" spans="1:18" x14ac:dyDescent="0.25">
      <c r="A1866" t="s">
        <v>2159</v>
      </c>
      <c r="B1866" t="s">
        <v>91</v>
      </c>
      <c r="C1866">
        <v>2002</v>
      </c>
      <c r="D1866" t="s">
        <v>51</v>
      </c>
      <c r="E1866" t="s">
        <v>1</v>
      </c>
      <c r="F1866">
        <v>1029.5890885014001</v>
      </c>
      <c r="G1866">
        <v>915.96378141666003</v>
      </c>
      <c r="H1866">
        <v>1027.5987777469099</v>
      </c>
      <c r="I1866">
        <v>963.03889342181299</v>
      </c>
      <c r="J1866">
        <v>1095.20710967431</v>
      </c>
      <c r="K1866" s="63"/>
      <c r="L1866" s="293"/>
      <c r="M1866" s="293"/>
      <c r="N1866" s="293"/>
      <c r="O1866" s="293"/>
      <c r="P1866" s="293"/>
      <c r="Q1866" s="293"/>
      <c r="R1866" s="293"/>
    </row>
    <row r="1867" spans="1:18" x14ac:dyDescent="0.25">
      <c r="A1867" t="s">
        <v>2160</v>
      </c>
      <c r="B1867" t="s">
        <v>91</v>
      </c>
      <c r="C1867">
        <v>2002</v>
      </c>
      <c r="D1867" t="s">
        <v>52</v>
      </c>
      <c r="E1867" t="s">
        <v>1</v>
      </c>
      <c r="F1867">
        <v>359.91604700758899</v>
      </c>
      <c r="G1867">
        <v>1328.1525038104301</v>
      </c>
      <c r="H1867">
        <v>1481.24181325378</v>
      </c>
      <c r="I1867">
        <v>1326.1509235748099</v>
      </c>
      <c r="J1867">
        <v>1648.941576944</v>
      </c>
      <c r="K1867" s="63"/>
      <c r="L1867" s="293"/>
      <c r="M1867" s="293"/>
      <c r="N1867" s="293"/>
      <c r="O1867" s="293"/>
      <c r="P1867" s="293"/>
      <c r="Q1867" s="293"/>
      <c r="R1867" s="293"/>
    </row>
    <row r="1868" spans="1:18" x14ac:dyDescent="0.25">
      <c r="A1868" t="s">
        <v>2161</v>
      </c>
      <c r="B1868" t="s">
        <v>91</v>
      </c>
      <c r="C1868">
        <v>2002</v>
      </c>
      <c r="D1868" t="s">
        <v>106</v>
      </c>
      <c r="E1868" t="s">
        <v>1</v>
      </c>
      <c r="F1868">
        <v>2772.4771699180501</v>
      </c>
      <c r="G1868">
        <v>1029.0424981972801</v>
      </c>
      <c r="H1868">
        <v>1155.48178754534</v>
      </c>
      <c r="I1868">
        <v>1111.3079475320301</v>
      </c>
      <c r="J1868">
        <v>1200.9140211978699</v>
      </c>
      <c r="K1868" s="63"/>
      <c r="L1868" s="293"/>
      <c r="M1868" s="293"/>
      <c r="N1868" s="293"/>
      <c r="O1868" s="293"/>
      <c r="P1868" s="293"/>
      <c r="Q1868" s="293"/>
      <c r="R1868" s="293"/>
    </row>
    <row r="1869" spans="1:18" x14ac:dyDescent="0.25">
      <c r="A1869" t="s">
        <v>2162</v>
      </c>
      <c r="B1869" t="s">
        <v>91</v>
      </c>
      <c r="C1869">
        <v>2002</v>
      </c>
      <c r="D1869" t="s">
        <v>53</v>
      </c>
      <c r="E1869" t="s">
        <v>1</v>
      </c>
      <c r="F1869">
        <v>856.47806349971495</v>
      </c>
      <c r="G1869">
        <v>1028.7901208390499</v>
      </c>
      <c r="H1869">
        <v>1174.7513717971799</v>
      </c>
      <c r="I1869">
        <v>1093.0069630349799</v>
      </c>
      <c r="J1869">
        <v>1260.7383213725</v>
      </c>
      <c r="K1869" s="63"/>
      <c r="L1869" s="293"/>
      <c r="M1869" s="293"/>
      <c r="N1869" s="293"/>
      <c r="O1869" s="293"/>
      <c r="P1869" s="293"/>
      <c r="Q1869" s="293"/>
      <c r="R1869" s="293"/>
    </row>
    <row r="1870" spans="1:18" x14ac:dyDescent="0.25">
      <c r="A1870" t="s">
        <v>2163</v>
      </c>
      <c r="B1870" t="s">
        <v>91</v>
      </c>
      <c r="C1870">
        <v>2002</v>
      </c>
      <c r="D1870" t="s">
        <v>54</v>
      </c>
      <c r="E1870" t="s">
        <v>1</v>
      </c>
      <c r="F1870">
        <v>443.69507778845502</v>
      </c>
      <c r="G1870">
        <v>1319.7747636409599</v>
      </c>
      <c r="H1870">
        <v>1452.0174756071401</v>
      </c>
      <c r="I1870">
        <v>1315.3539194033001</v>
      </c>
      <c r="J1870">
        <v>1598.6446418256701</v>
      </c>
      <c r="K1870" s="63"/>
      <c r="L1870" s="293"/>
      <c r="M1870" s="293"/>
      <c r="N1870" s="293"/>
      <c r="O1870" s="293"/>
      <c r="P1870" s="293"/>
      <c r="Q1870" s="293"/>
      <c r="R1870" s="293"/>
    </row>
    <row r="1871" spans="1:18" x14ac:dyDescent="0.25">
      <c r="A1871" t="s">
        <v>2164</v>
      </c>
      <c r="B1871" t="s">
        <v>91</v>
      </c>
      <c r="C1871">
        <v>2002</v>
      </c>
      <c r="D1871" t="s">
        <v>55</v>
      </c>
      <c r="E1871" t="s">
        <v>1</v>
      </c>
      <c r="F1871">
        <v>478.42382206516299</v>
      </c>
      <c r="G1871">
        <v>1088.0192442125999</v>
      </c>
      <c r="H1871">
        <v>1213.4043143121701</v>
      </c>
      <c r="I1871">
        <v>1102.8915861770199</v>
      </c>
      <c r="J1871">
        <v>1331.6648863750399</v>
      </c>
      <c r="K1871" s="63"/>
      <c r="L1871" s="293"/>
      <c r="M1871" s="293"/>
      <c r="N1871" s="293"/>
      <c r="O1871" s="293"/>
      <c r="P1871" s="293"/>
      <c r="Q1871" s="293"/>
      <c r="R1871" s="293"/>
    </row>
    <row r="1872" spans="1:18" x14ac:dyDescent="0.25">
      <c r="A1872" t="s">
        <v>2165</v>
      </c>
      <c r="B1872" t="s">
        <v>91</v>
      </c>
      <c r="C1872">
        <v>2002</v>
      </c>
      <c r="D1872" t="s">
        <v>56</v>
      </c>
      <c r="E1872" t="s">
        <v>1</v>
      </c>
      <c r="F1872">
        <v>342.44890211418499</v>
      </c>
      <c r="G1872">
        <v>823.47160610345895</v>
      </c>
      <c r="H1872">
        <v>905.34082744560101</v>
      </c>
      <c r="I1872">
        <v>809.547851410519</v>
      </c>
      <c r="J1872">
        <v>1009.12670328557</v>
      </c>
      <c r="K1872" s="63"/>
      <c r="L1872" s="293"/>
      <c r="M1872" s="293"/>
      <c r="N1872" s="293"/>
      <c r="O1872" s="293"/>
      <c r="P1872" s="293"/>
      <c r="Q1872" s="293"/>
      <c r="R1872" s="293"/>
    </row>
    <row r="1873" spans="1:18" x14ac:dyDescent="0.25">
      <c r="A1873" t="s">
        <v>2166</v>
      </c>
      <c r="B1873" t="s">
        <v>91</v>
      </c>
      <c r="C1873">
        <v>2002</v>
      </c>
      <c r="D1873" t="s">
        <v>57</v>
      </c>
      <c r="E1873" t="s">
        <v>1</v>
      </c>
      <c r="F1873">
        <v>651.43130445053202</v>
      </c>
      <c r="G1873">
        <v>972.35809306744102</v>
      </c>
      <c r="H1873">
        <v>1109.1769415495401</v>
      </c>
      <c r="I1873">
        <v>1022.8692019413299</v>
      </c>
      <c r="J1873">
        <v>1200.64219619081</v>
      </c>
      <c r="K1873" s="63"/>
      <c r="L1873" s="293"/>
      <c r="M1873" s="293"/>
      <c r="N1873" s="293"/>
      <c r="O1873" s="293"/>
      <c r="P1873" s="293"/>
      <c r="Q1873" s="293"/>
      <c r="R1873" s="293"/>
    </row>
    <row r="1874" spans="1:18" x14ac:dyDescent="0.25">
      <c r="A1874" t="s">
        <v>2167</v>
      </c>
      <c r="B1874" t="s">
        <v>91</v>
      </c>
      <c r="C1874">
        <v>2003</v>
      </c>
      <c r="D1874" t="s">
        <v>5</v>
      </c>
      <c r="E1874" t="s">
        <v>1</v>
      </c>
      <c r="F1874">
        <v>15504.7875827347</v>
      </c>
      <c r="G1874">
        <v>1086.9843033765101</v>
      </c>
      <c r="H1874">
        <v>1199.0982499837901</v>
      </c>
      <c r="I1874">
        <v>1179.76299297281</v>
      </c>
      <c r="J1874">
        <v>1218.66433136251</v>
      </c>
      <c r="K1874" s="63"/>
      <c r="L1874" s="293"/>
      <c r="M1874" s="293"/>
      <c r="N1874" s="293"/>
      <c r="O1874" s="293"/>
      <c r="P1874" s="293"/>
      <c r="Q1874" s="293"/>
      <c r="R1874" s="293"/>
    </row>
    <row r="1875" spans="1:18" x14ac:dyDescent="0.25">
      <c r="A1875" t="s">
        <v>2168</v>
      </c>
      <c r="B1875" t="s">
        <v>91</v>
      </c>
      <c r="C1875">
        <v>2003</v>
      </c>
      <c r="D1875" t="s">
        <v>122</v>
      </c>
      <c r="E1875" t="s">
        <v>1</v>
      </c>
      <c r="F1875">
        <v>2022.6378705842901</v>
      </c>
      <c r="G1875">
        <v>710.89229638033498</v>
      </c>
      <c r="H1875">
        <v>792.55406117086602</v>
      </c>
      <c r="I1875">
        <v>757.22531627654303</v>
      </c>
      <c r="J1875">
        <v>829.06425785652903</v>
      </c>
      <c r="K1875" s="63"/>
      <c r="L1875" s="293"/>
      <c r="M1875" s="293"/>
      <c r="N1875" s="293"/>
      <c r="O1875" s="293"/>
      <c r="P1875" s="293"/>
      <c r="Q1875" s="293"/>
      <c r="R1875" s="293"/>
    </row>
    <row r="1876" spans="1:18" x14ac:dyDescent="0.25">
      <c r="A1876" t="s">
        <v>2169</v>
      </c>
      <c r="B1876" t="s">
        <v>91</v>
      </c>
      <c r="C1876">
        <v>2003</v>
      </c>
      <c r="D1876" t="s">
        <v>123</v>
      </c>
      <c r="E1876" t="s">
        <v>1</v>
      </c>
      <c r="F1876">
        <v>2605.8055145199301</v>
      </c>
      <c r="G1876">
        <v>901.28233566450501</v>
      </c>
      <c r="H1876">
        <v>972.77478800154097</v>
      </c>
      <c r="I1876">
        <v>934.722547178941</v>
      </c>
      <c r="J1876">
        <v>1011.94571605303</v>
      </c>
      <c r="K1876" s="63"/>
      <c r="L1876" s="293"/>
      <c r="M1876" s="293"/>
      <c r="N1876" s="293"/>
      <c r="O1876" s="293"/>
      <c r="P1876" s="293"/>
      <c r="Q1876" s="293"/>
      <c r="R1876" s="293"/>
    </row>
    <row r="1877" spans="1:18" x14ac:dyDescent="0.25">
      <c r="A1877" t="s">
        <v>2170</v>
      </c>
      <c r="B1877" t="s">
        <v>91</v>
      </c>
      <c r="C1877">
        <v>2003</v>
      </c>
      <c r="D1877" t="s">
        <v>124</v>
      </c>
      <c r="E1877" t="s">
        <v>1</v>
      </c>
      <c r="F1877">
        <v>3063.5013294074602</v>
      </c>
      <c r="G1877">
        <v>1044.8717672965599</v>
      </c>
      <c r="H1877">
        <v>1127.7694692822499</v>
      </c>
      <c r="I1877">
        <v>1087.1484258846399</v>
      </c>
      <c r="J1877">
        <v>1169.49052206127</v>
      </c>
      <c r="K1877" s="63"/>
      <c r="L1877" s="293"/>
      <c r="M1877" s="293"/>
      <c r="N1877" s="293"/>
      <c r="O1877" s="293"/>
      <c r="P1877" s="293"/>
      <c r="Q1877" s="293"/>
      <c r="R1877" s="293"/>
    </row>
    <row r="1878" spans="1:18" x14ac:dyDescent="0.25">
      <c r="A1878" t="s">
        <v>2171</v>
      </c>
      <c r="B1878" t="s">
        <v>91</v>
      </c>
      <c r="C1878">
        <v>2003</v>
      </c>
      <c r="D1878" t="s">
        <v>125</v>
      </c>
      <c r="E1878" t="s">
        <v>1</v>
      </c>
      <c r="F1878">
        <v>3620.6392096845502</v>
      </c>
      <c r="G1878">
        <v>1265.6878112306599</v>
      </c>
      <c r="H1878">
        <v>1410.9931394292901</v>
      </c>
      <c r="I1878">
        <v>1364.12902337114</v>
      </c>
      <c r="J1878">
        <v>1459.02321599215</v>
      </c>
      <c r="K1878" s="63"/>
      <c r="L1878" s="293"/>
      <c r="M1878" s="293"/>
      <c r="N1878" s="293"/>
      <c r="O1878" s="293"/>
      <c r="P1878" s="293"/>
      <c r="Q1878" s="293"/>
      <c r="R1878" s="293"/>
    </row>
    <row r="1879" spans="1:18" x14ac:dyDescent="0.25">
      <c r="A1879" t="s">
        <v>2172</v>
      </c>
      <c r="B1879" t="s">
        <v>91</v>
      </c>
      <c r="C1879">
        <v>2003</v>
      </c>
      <c r="D1879" t="s">
        <v>126</v>
      </c>
      <c r="E1879" t="s">
        <v>1</v>
      </c>
      <c r="F1879">
        <v>4192.2036585384603</v>
      </c>
      <c r="G1879">
        <v>1532.7647870753999</v>
      </c>
      <c r="H1879">
        <v>1767.20178962519</v>
      </c>
      <c r="I1879">
        <v>1712.32734966219</v>
      </c>
      <c r="J1879">
        <v>1823.34377837444</v>
      </c>
      <c r="K1879" s="63"/>
      <c r="L1879" s="293"/>
      <c r="M1879" s="293"/>
      <c r="N1879" s="293"/>
      <c r="O1879" s="293"/>
      <c r="P1879" s="293"/>
      <c r="Q1879" s="293"/>
      <c r="R1879" s="293"/>
    </row>
    <row r="1880" spans="1:18" x14ac:dyDescent="0.25">
      <c r="A1880" t="s">
        <v>2173</v>
      </c>
      <c r="B1880" t="s">
        <v>91</v>
      </c>
      <c r="C1880">
        <v>2003</v>
      </c>
      <c r="D1880" t="s">
        <v>6</v>
      </c>
      <c r="E1880" t="s">
        <v>1</v>
      </c>
      <c r="F1880">
        <v>3467.40678448053</v>
      </c>
      <c r="G1880">
        <v>1068.18936941416</v>
      </c>
      <c r="H1880">
        <v>1147.8181012748601</v>
      </c>
      <c r="I1880">
        <v>1109.14757701906</v>
      </c>
      <c r="J1880">
        <v>1187.47205609501</v>
      </c>
      <c r="K1880" s="63"/>
      <c r="L1880" s="293"/>
      <c r="M1880" s="293"/>
      <c r="N1880" s="293"/>
      <c r="O1880" s="293"/>
      <c r="P1880" s="293"/>
      <c r="Q1880" s="293"/>
      <c r="R1880" s="293"/>
    </row>
    <row r="1881" spans="1:18" x14ac:dyDescent="0.25">
      <c r="A1881" t="s">
        <v>2174</v>
      </c>
      <c r="B1881" t="s">
        <v>91</v>
      </c>
      <c r="C1881">
        <v>2003</v>
      </c>
      <c r="D1881" t="s">
        <v>37</v>
      </c>
      <c r="E1881" t="s">
        <v>1</v>
      </c>
      <c r="F1881">
        <v>358.50896068556398</v>
      </c>
      <c r="G1881">
        <v>1083.7962474245401</v>
      </c>
      <c r="H1881">
        <v>1144.3032379845899</v>
      </c>
      <c r="I1881">
        <v>1026.51607834629</v>
      </c>
      <c r="J1881">
        <v>1271.6860778370501</v>
      </c>
      <c r="K1881" s="63"/>
      <c r="L1881" s="293"/>
      <c r="M1881" s="293"/>
      <c r="N1881" s="293"/>
      <c r="O1881" s="293"/>
      <c r="P1881" s="293"/>
      <c r="Q1881" s="293"/>
      <c r="R1881" s="293"/>
    </row>
    <row r="1882" spans="1:18" x14ac:dyDescent="0.25">
      <c r="A1882" t="s">
        <v>2175</v>
      </c>
      <c r="B1882" t="s">
        <v>91</v>
      </c>
      <c r="C1882">
        <v>2003</v>
      </c>
      <c r="D1882" t="s">
        <v>38</v>
      </c>
      <c r="E1882" t="s">
        <v>1</v>
      </c>
      <c r="F1882">
        <v>556.59654432683305</v>
      </c>
      <c r="G1882">
        <v>978.97554186409798</v>
      </c>
      <c r="H1882">
        <v>1043.44768312974</v>
      </c>
      <c r="I1882">
        <v>956.46853384284498</v>
      </c>
      <c r="J1882">
        <v>1136.0647935950301</v>
      </c>
      <c r="K1882" s="63"/>
      <c r="L1882" s="293"/>
      <c r="M1882" s="293"/>
      <c r="N1882" s="293"/>
      <c r="O1882" s="293"/>
      <c r="P1882" s="293"/>
      <c r="Q1882" s="293"/>
      <c r="R1882" s="293"/>
    </row>
    <row r="1883" spans="1:18" x14ac:dyDescent="0.25">
      <c r="A1883" t="s">
        <v>2176</v>
      </c>
      <c r="B1883" t="s">
        <v>91</v>
      </c>
      <c r="C1883">
        <v>2003</v>
      </c>
      <c r="D1883" t="s">
        <v>39</v>
      </c>
      <c r="E1883" t="s">
        <v>1</v>
      </c>
      <c r="F1883">
        <v>629.72717128972204</v>
      </c>
      <c r="G1883">
        <v>1185.01189531571</v>
      </c>
      <c r="H1883">
        <v>1207.3797483780099</v>
      </c>
      <c r="I1883">
        <v>1113.7445397244601</v>
      </c>
      <c r="J1883">
        <v>1306.70910205733</v>
      </c>
      <c r="K1883" s="63"/>
      <c r="L1883" s="293"/>
      <c r="M1883" s="293"/>
      <c r="N1883" s="293"/>
      <c r="O1883" s="293"/>
      <c r="P1883" s="293"/>
      <c r="Q1883" s="293"/>
      <c r="R1883" s="293"/>
    </row>
    <row r="1884" spans="1:18" x14ac:dyDescent="0.25">
      <c r="A1884" t="s">
        <v>2177</v>
      </c>
      <c r="B1884" t="s">
        <v>91</v>
      </c>
      <c r="C1884">
        <v>2003</v>
      </c>
      <c r="D1884" t="s">
        <v>40</v>
      </c>
      <c r="E1884" t="s">
        <v>1</v>
      </c>
      <c r="F1884">
        <v>524.04021834658897</v>
      </c>
      <c r="G1884">
        <v>1161.3594360893301</v>
      </c>
      <c r="H1884">
        <v>1223.8254978704099</v>
      </c>
      <c r="I1884">
        <v>1119.90822781473</v>
      </c>
      <c r="J1884">
        <v>1334.69219022222</v>
      </c>
      <c r="K1884" s="63"/>
      <c r="L1884" s="293"/>
      <c r="M1884" s="293"/>
      <c r="N1884" s="293"/>
      <c r="O1884" s="293"/>
      <c r="P1884" s="293"/>
      <c r="Q1884" s="293"/>
      <c r="R1884" s="293"/>
    </row>
    <row r="1885" spans="1:18" x14ac:dyDescent="0.25">
      <c r="A1885" t="s">
        <v>2178</v>
      </c>
      <c r="B1885" t="s">
        <v>91</v>
      </c>
      <c r="C1885">
        <v>2003</v>
      </c>
      <c r="D1885" t="s">
        <v>41</v>
      </c>
      <c r="E1885" t="s">
        <v>1</v>
      </c>
      <c r="F1885">
        <v>726.13247246110802</v>
      </c>
      <c r="G1885">
        <v>991.94359856987796</v>
      </c>
      <c r="H1885">
        <v>1132.39171074302</v>
      </c>
      <c r="I1885">
        <v>1048.0889611457801</v>
      </c>
      <c r="J1885">
        <v>1221.4578428857001</v>
      </c>
      <c r="K1885" s="63"/>
      <c r="L1885" s="293"/>
      <c r="M1885" s="293"/>
      <c r="N1885" s="293"/>
      <c r="O1885" s="293"/>
      <c r="P1885" s="293"/>
      <c r="Q1885" s="293"/>
      <c r="R1885" s="293"/>
    </row>
    <row r="1886" spans="1:18" x14ac:dyDescent="0.25">
      <c r="A1886" t="s">
        <v>2179</v>
      </c>
      <c r="B1886" t="s">
        <v>91</v>
      </c>
      <c r="C1886">
        <v>2003</v>
      </c>
      <c r="D1886" t="s">
        <v>42</v>
      </c>
      <c r="E1886" t="s">
        <v>1</v>
      </c>
      <c r="F1886">
        <v>672.40141737070996</v>
      </c>
      <c r="G1886">
        <v>1063.8421285827201</v>
      </c>
      <c r="H1886">
        <v>1199.66573032888</v>
      </c>
      <c r="I1886">
        <v>1106.8714350182199</v>
      </c>
      <c r="J1886">
        <v>1297.9152279294999</v>
      </c>
      <c r="K1886" s="63"/>
      <c r="L1886" s="293"/>
      <c r="M1886" s="293"/>
      <c r="N1886" s="293"/>
      <c r="O1886" s="293"/>
      <c r="P1886" s="293"/>
      <c r="Q1886" s="293"/>
      <c r="R1886" s="293"/>
    </row>
    <row r="1887" spans="1:18" x14ac:dyDescent="0.25">
      <c r="A1887" t="s">
        <v>2180</v>
      </c>
      <c r="B1887" t="s">
        <v>91</v>
      </c>
      <c r="C1887">
        <v>2003</v>
      </c>
      <c r="D1887" t="s">
        <v>102</v>
      </c>
      <c r="E1887" t="s">
        <v>1</v>
      </c>
      <c r="F1887">
        <v>497.30751241169099</v>
      </c>
      <c r="G1887">
        <v>784.33485121313902</v>
      </c>
      <c r="H1887">
        <v>825.31998805130604</v>
      </c>
      <c r="I1887">
        <v>752.92285722152599</v>
      </c>
      <c r="J1887">
        <v>902.69183941574795</v>
      </c>
      <c r="K1887" s="63"/>
      <c r="L1887" s="293"/>
      <c r="M1887" s="293"/>
      <c r="N1887" s="293"/>
      <c r="O1887" s="293"/>
      <c r="P1887" s="293"/>
      <c r="Q1887" s="293"/>
      <c r="R1887" s="293"/>
    </row>
    <row r="1888" spans="1:18" x14ac:dyDescent="0.25">
      <c r="A1888" t="s">
        <v>2181</v>
      </c>
      <c r="B1888" t="s">
        <v>91</v>
      </c>
      <c r="C1888">
        <v>2003</v>
      </c>
      <c r="D1888" t="s">
        <v>103</v>
      </c>
      <c r="E1888" t="s">
        <v>1</v>
      </c>
      <c r="F1888">
        <v>2301.48111286228</v>
      </c>
      <c r="G1888">
        <v>1296.36076067811</v>
      </c>
      <c r="H1888">
        <v>1367.06391826493</v>
      </c>
      <c r="I1888">
        <v>1310.15667075385</v>
      </c>
      <c r="J1888">
        <v>1425.75318634992</v>
      </c>
      <c r="K1888" s="63"/>
      <c r="L1888" s="293"/>
      <c r="M1888" s="293"/>
      <c r="N1888" s="293"/>
      <c r="O1888" s="293"/>
      <c r="P1888" s="293"/>
      <c r="Q1888" s="293"/>
      <c r="R1888" s="293"/>
    </row>
    <row r="1889" spans="1:18" x14ac:dyDescent="0.25">
      <c r="A1889" t="s">
        <v>2182</v>
      </c>
      <c r="B1889" t="s">
        <v>91</v>
      </c>
      <c r="C1889">
        <v>2003</v>
      </c>
      <c r="D1889" t="s">
        <v>43</v>
      </c>
      <c r="E1889" t="s">
        <v>1</v>
      </c>
      <c r="F1889">
        <v>345.16105216598902</v>
      </c>
      <c r="G1889">
        <v>933.92784286484402</v>
      </c>
      <c r="H1889">
        <v>992.370327348508</v>
      </c>
      <c r="I1889">
        <v>887.58108685583102</v>
      </c>
      <c r="J1889">
        <v>1105.86715435423</v>
      </c>
      <c r="K1889" s="63"/>
      <c r="L1889" s="293"/>
      <c r="M1889" s="293"/>
      <c r="N1889" s="293"/>
      <c r="O1889" s="293"/>
      <c r="P1889" s="293"/>
      <c r="Q1889" s="293"/>
      <c r="R1889" s="293"/>
    </row>
    <row r="1890" spans="1:18" x14ac:dyDescent="0.25">
      <c r="A1890" t="s">
        <v>2183</v>
      </c>
      <c r="B1890" t="s">
        <v>91</v>
      </c>
      <c r="C1890">
        <v>2003</v>
      </c>
      <c r="D1890" t="s">
        <v>44</v>
      </c>
      <c r="E1890" t="s">
        <v>1</v>
      </c>
      <c r="F1890">
        <v>746.32161859525297</v>
      </c>
      <c r="G1890">
        <v>1344.84479429724</v>
      </c>
      <c r="H1890">
        <v>1417.41693241285</v>
      </c>
      <c r="I1890">
        <v>1314.6692716550001</v>
      </c>
      <c r="J1890">
        <v>1525.88871829349</v>
      </c>
      <c r="K1890" s="63"/>
      <c r="L1890" s="293"/>
      <c r="M1890" s="293"/>
      <c r="N1890" s="293"/>
      <c r="O1890" s="293"/>
      <c r="P1890" s="293"/>
      <c r="Q1890" s="293"/>
      <c r="R1890" s="293"/>
    </row>
    <row r="1891" spans="1:18" x14ac:dyDescent="0.25">
      <c r="A1891" t="s">
        <v>2184</v>
      </c>
      <c r="B1891" t="s">
        <v>91</v>
      </c>
      <c r="C1891">
        <v>2003</v>
      </c>
      <c r="D1891" t="s">
        <v>45</v>
      </c>
      <c r="E1891" t="s">
        <v>1</v>
      </c>
      <c r="F1891">
        <v>1209.9984421010399</v>
      </c>
      <c r="G1891">
        <v>1422.17233236685</v>
      </c>
      <c r="H1891">
        <v>1515.82755564033</v>
      </c>
      <c r="I1891">
        <v>1428.17734834719</v>
      </c>
      <c r="J1891">
        <v>1607.2879087212</v>
      </c>
      <c r="K1891" s="63"/>
      <c r="L1891" s="293"/>
      <c r="M1891" s="293"/>
      <c r="N1891" s="293"/>
      <c r="O1891" s="293"/>
      <c r="P1891" s="293"/>
      <c r="Q1891" s="293"/>
      <c r="R1891" s="293"/>
    </row>
    <row r="1892" spans="1:18" x14ac:dyDescent="0.25">
      <c r="A1892" t="s">
        <v>2185</v>
      </c>
      <c r="B1892" t="s">
        <v>91</v>
      </c>
      <c r="C1892">
        <v>2003</v>
      </c>
      <c r="D1892" t="s">
        <v>18</v>
      </c>
      <c r="E1892" t="s">
        <v>1</v>
      </c>
      <c r="F1892">
        <v>3142.3563893646001</v>
      </c>
      <c r="G1892">
        <v>1309.4733902699099</v>
      </c>
      <c r="H1892">
        <v>1438.0485569934101</v>
      </c>
      <c r="I1892">
        <v>1386.8903000913499</v>
      </c>
      <c r="J1892">
        <v>1490.57441898302</v>
      </c>
      <c r="K1892" s="63"/>
      <c r="L1892" s="293"/>
      <c r="M1892" s="293"/>
      <c r="N1892" s="293"/>
      <c r="O1892" s="293"/>
      <c r="P1892" s="293"/>
      <c r="Q1892" s="293"/>
      <c r="R1892" s="293"/>
    </row>
    <row r="1893" spans="1:18" x14ac:dyDescent="0.25">
      <c r="A1893" t="s">
        <v>2186</v>
      </c>
      <c r="B1893" t="s">
        <v>91</v>
      </c>
      <c r="C1893">
        <v>2003</v>
      </c>
      <c r="D1893" t="s">
        <v>46</v>
      </c>
      <c r="E1893" t="s">
        <v>1</v>
      </c>
      <c r="F1893">
        <v>1360.6734988369601</v>
      </c>
      <c r="G1893">
        <v>1235.4147929770199</v>
      </c>
      <c r="H1893">
        <v>1348.1780312169799</v>
      </c>
      <c r="I1893">
        <v>1275.92095752915</v>
      </c>
      <c r="J1893">
        <v>1423.3930970884601</v>
      </c>
      <c r="K1893" s="63"/>
      <c r="L1893" s="293"/>
      <c r="M1893" s="293"/>
      <c r="N1893" s="293"/>
      <c r="O1893" s="293"/>
      <c r="P1893" s="293"/>
      <c r="Q1893" s="293"/>
      <c r="R1893" s="293"/>
    </row>
    <row r="1894" spans="1:18" x14ac:dyDescent="0.25">
      <c r="A1894" t="s">
        <v>2187</v>
      </c>
      <c r="B1894" t="s">
        <v>91</v>
      </c>
      <c r="C1894">
        <v>2003</v>
      </c>
      <c r="D1894" t="s">
        <v>47</v>
      </c>
      <c r="E1894" t="s">
        <v>1</v>
      </c>
      <c r="F1894">
        <v>883.73313153090999</v>
      </c>
      <c r="G1894">
        <v>1340.1469929043401</v>
      </c>
      <c r="H1894">
        <v>1455.90800880283</v>
      </c>
      <c r="I1894">
        <v>1359.139513092</v>
      </c>
      <c r="J1894">
        <v>1557.6185749494</v>
      </c>
      <c r="K1894" s="63"/>
      <c r="L1894" s="293"/>
      <c r="M1894" s="293"/>
      <c r="N1894" s="293"/>
      <c r="O1894" s="293"/>
      <c r="P1894" s="293"/>
      <c r="Q1894" s="293"/>
      <c r="R1894" s="293"/>
    </row>
    <row r="1895" spans="1:18" x14ac:dyDescent="0.25">
      <c r="A1895" t="s">
        <v>2188</v>
      </c>
      <c r="B1895" t="s">
        <v>91</v>
      </c>
      <c r="C1895">
        <v>2003</v>
      </c>
      <c r="D1895" t="s">
        <v>48</v>
      </c>
      <c r="E1895" t="s">
        <v>1</v>
      </c>
      <c r="F1895">
        <v>897.94975899671897</v>
      </c>
      <c r="G1895">
        <v>1405.4841349789799</v>
      </c>
      <c r="H1895">
        <v>1596.43307232495</v>
      </c>
      <c r="I1895">
        <v>1489.3760585868299</v>
      </c>
      <c r="J1895">
        <v>1708.9129495474699</v>
      </c>
      <c r="K1895" s="63"/>
      <c r="L1895" s="293"/>
      <c r="M1895" s="293"/>
      <c r="N1895" s="293"/>
      <c r="O1895" s="293"/>
      <c r="P1895" s="293"/>
      <c r="Q1895" s="293"/>
      <c r="R1895" s="293"/>
    </row>
    <row r="1896" spans="1:18" x14ac:dyDescent="0.25">
      <c r="A1896" t="s">
        <v>2189</v>
      </c>
      <c r="B1896" t="s">
        <v>91</v>
      </c>
      <c r="C1896">
        <v>2003</v>
      </c>
      <c r="D1896" t="s">
        <v>104</v>
      </c>
      <c r="E1896" t="s">
        <v>1</v>
      </c>
      <c r="F1896">
        <v>1566.5598544719901</v>
      </c>
      <c r="G1896">
        <v>746.12655540938295</v>
      </c>
      <c r="H1896">
        <v>909.90534133255699</v>
      </c>
      <c r="I1896">
        <v>863.31727563752099</v>
      </c>
      <c r="J1896">
        <v>958.26814307852203</v>
      </c>
      <c r="K1896" s="63"/>
      <c r="L1896" s="293"/>
      <c r="M1896" s="293"/>
      <c r="N1896" s="293"/>
      <c r="O1896" s="293"/>
      <c r="P1896" s="293"/>
      <c r="Q1896" s="293"/>
      <c r="R1896" s="293"/>
    </row>
    <row r="1897" spans="1:18" x14ac:dyDescent="0.25">
      <c r="A1897" t="s">
        <v>2190</v>
      </c>
      <c r="B1897" t="s">
        <v>91</v>
      </c>
      <c r="C1897">
        <v>2003</v>
      </c>
      <c r="D1897" t="s">
        <v>49</v>
      </c>
      <c r="E1897" t="s">
        <v>1</v>
      </c>
      <c r="F1897">
        <v>488.62380304341502</v>
      </c>
      <c r="G1897">
        <v>838.62319238550594</v>
      </c>
      <c r="H1897">
        <v>956.90291560072001</v>
      </c>
      <c r="I1897">
        <v>871.43218876080198</v>
      </c>
      <c r="J1897">
        <v>1048.30061018434</v>
      </c>
      <c r="K1897" s="63"/>
      <c r="L1897" s="293"/>
      <c r="M1897" s="293"/>
      <c r="N1897" s="293"/>
      <c r="O1897" s="293"/>
      <c r="P1897" s="293"/>
      <c r="Q1897" s="293"/>
      <c r="R1897" s="293"/>
    </row>
    <row r="1898" spans="1:18" x14ac:dyDescent="0.25">
      <c r="A1898" t="s">
        <v>2191</v>
      </c>
      <c r="B1898" t="s">
        <v>91</v>
      </c>
      <c r="C1898">
        <v>2003</v>
      </c>
      <c r="D1898" t="s">
        <v>50</v>
      </c>
      <c r="E1898" t="s">
        <v>1</v>
      </c>
      <c r="F1898">
        <v>1077.93605142857</v>
      </c>
      <c r="G1898">
        <v>710.59900287986</v>
      </c>
      <c r="H1898">
        <v>894.10206435520195</v>
      </c>
      <c r="I1898">
        <v>838.50515528347501</v>
      </c>
      <c r="J1898">
        <v>952.26315354191695</v>
      </c>
      <c r="K1898" s="63"/>
      <c r="L1898" s="293"/>
      <c r="M1898" s="293"/>
      <c r="N1898" s="293"/>
      <c r="O1898" s="293"/>
      <c r="P1898" s="293"/>
      <c r="Q1898" s="293"/>
      <c r="R1898" s="293"/>
    </row>
    <row r="1899" spans="1:18" x14ac:dyDescent="0.25">
      <c r="A1899" t="s">
        <v>2192</v>
      </c>
      <c r="B1899" t="s">
        <v>91</v>
      </c>
      <c r="C1899">
        <v>2003</v>
      </c>
      <c r="D1899" t="s">
        <v>105</v>
      </c>
      <c r="E1899" t="s">
        <v>1</v>
      </c>
      <c r="F1899">
        <v>1538.24383035243</v>
      </c>
      <c r="G1899">
        <v>1098.67496400405</v>
      </c>
      <c r="H1899">
        <v>1239.24915885885</v>
      </c>
      <c r="I1899">
        <v>1175.3981832525101</v>
      </c>
      <c r="J1899">
        <v>1305.5552418747</v>
      </c>
      <c r="K1899" s="63"/>
      <c r="L1899" s="293"/>
      <c r="M1899" s="293"/>
      <c r="N1899" s="293"/>
      <c r="O1899" s="293"/>
      <c r="P1899" s="293"/>
      <c r="Q1899" s="293"/>
      <c r="R1899" s="293"/>
    </row>
    <row r="1900" spans="1:18" x14ac:dyDescent="0.25">
      <c r="A1900" t="s">
        <v>2193</v>
      </c>
      <c r="B1900" t="s">
        <v>91</v>
      </c>
      <c r="C1900">
        <v>2003</v>
      </c>
      <c r="D1900" t="s">
        <v>51</v>
      </c>
      <c r="E1900" t="s">
        <v>1</v>
      </c>
      <c r="F1900">
        <v>1155.6246688566901</v>
      </c>
      <c r="G1900">
        <v>1023.46467533118</v>
      </c>
      <c r="H1900">
        <v>1163.5980604823101</v>
      </c>
      <c r="I1900">
        <v>1094.47061697913</v>
      </c>
      <c r="J1900">
        <v>1235.8020462879199</v>
      </c>
      <c r="K1900" s="63"/>
      <c r="L1900" s="293"/>
      <c r="M1900" s="293"/>
      <c r="N1900" s="293"/>
      <c r="O1900" s="293"/>
      <c r="P1900" s="293"/>
      <c r="Q1900" s="293"/>
      <c r="R1900" s="293"/>
    </row>
    <row r="1901" spans="1:18" x14ac:dyDescent="0.25">
      <c r="A1901" t="s">
        <v>2194</v>
      </c>
      <c r="B1901" t="s">
        <v>91</v>
      </c>
      <c r="C1901">
        <v>2003</v>
      </c>
      <c r="D1901" t="s">
        <v>52</v>
      </c>
      <c r="E1901" t="s">
        <v>1</v>
      </c>
      <c r="F1901">
        <v>382.61916149573898</v>
      </c>
      <c r="G1901">
        <v>1412.0872508700199</v>
      </c>
      <c r="H1901">
        <v>1560.5862327607699</v>
      </c>
      <c r="I1901">
        <v>1402.03324392895</v>
      </c>
      <c r="J1901">
        <v>1731.62484411173</v>
      </c>
      <c r="K1901" s="63"/>
      <c r="L1901" s="293"/>
      <c r="M1901" s="293"/>
      <c r="N1901" s="293"/>
      <c r="O1901" s="293"/>
      <c r="P1901" s="293"/>
      <c r="Q1901" s="293"/>
      <c r="R1901" s="293"/>
    </row>
    <row r="1902" spans="1:18" x14ac:dyDescent="0.25">
      <c r="A1902" t="s">
        <v>2195</v>
      </c>
      <c r="B1902" t="s">
        <v>91</v>
      </c>
      <c r="C1902">
        <v>2003</v>
      </c>
      <c r="D1902" t="s">
        <v>106</v>
      </c>
      <c r="E1902" t="s">
        <v>1</v>
      </c>
      <c r="F1902">
        <v>2991.4320987911501</v>
      </c>
      <c r="G1902">
        <v>1104.1754387978599</v>
      </c>
      <c r="H1902">
        <v>1238.9766570193899</v>
      </c>
      <c r="I1902">
        <v>1193.3312251508601</v>
      </c>
      <c r="J1902">
        <v>1285.8731817359701</v>
      </c>
      <c r="K1902" s="63"/>
      <c r="L1902" s="293"/>
      <c r="M1902" s="293"/>
      <c r="N1902" s="293"/>
      <c r="O1902" s="293"/>
      <c r="P1902" s="293"/>
      <c r="Q1902" s="293"/>
      <c r="R1902" s="293"/>
    </row>
    <row r="1903" spans="1:18" x14ac:dyDescent="0.25">
      <c r="A1903" t="s">
        <v>2196</v>
      </c>
      <c r="B1903" t="s">
        <v>91</v>
      </c>
      <c r="C1903">
        <v>2003</v>
      </c>
      <c r="D1903" t="s">
        <v>53</v>
      </c>
      <c r="E1903" t="s">
        <v>1</v>
      </c>
      <c r="F1903">
        <v>902.71955689237905</v>
      </c>
      <c r="G1903">
        <v>1078.7628695789699</v>
      </c>
      <c r="H1903">
        <v>1238.56840036583</v>
      </c>
      <c r="I1903">
        <v>1155.0665707405401</v>
      </c>
      <c r="J1903">
        <v>1326.2884327510901</v>
      </c>
      <c r="K1903" s="63"/>
      <c r="L1903" s="293"/>
      <c r="M1903" s="293"/>
      <c r="N1903" s="293"/>
      <c r="O1903" s="293"/>
      <c r="P1903" s="293"/>
      <c r="Q1903" s="293"/>
      <c r="R1903" s="293"/>
    </row>
    <row r="1904" spans="1:18" x14ac:dyDescent="0.25">
      <c r="A1904" t="s">
        <v>2197</v>
      </c>
      <c r="B1904" t="s">
        <v>91</v>
      </c>
      <c r="C1904">
        <v>2003</v>
      </c>
      <c r="D1904" t="s">
        <v>54</v>
      </c>
      <c r="E1904" t="s">
        <v>1</v>
      </c>
      <c r="F1904">
        <v>505.612677990306</v>
      </c>
      <c r="G1904">
        <v>1505.83041364716</v>
      </c>
      <c r="H1904">
        <v>1636.4981923540299</v>
      </c>
      <c r="I1904">
        <v>1490.71230662373</v>
      </c>
      <c r="J1904">
        <v>1792.21600215388</v>
      </c>
      <c r="K1904" s="63"/>
      <c r="L1904" s="293"/>
      <c r="M1904" s="293"/>
      <c r="N1904" s="293"/>
      <c r="O1904" s="293"/>
      <c r="P1904" s="293"/>
      <c r="Q1904" s="293"/>
      <c r="R1904" s="293"/>
    </row>
    <row r="1905" spans="1:18" x14ac:dyDescent="0.25">
      <c r="A1905" t="s">
        <v>2198</v>
      </c>
      <c r="B1905" t="s">
        <v>91</v>
      </c>
      <c r="C1905">
        <v>2003</v>
      </c>
      <c r="D1905" t="s">
        <v>55</v>
      </c>
      <c r="E1905" t="s">
        <v>1</v>
      </c>
      <c r="F1905">
        <v>456.59424405094097</v>
      </c>
      <c r="G1905">
        <v>1037.1484736755899</v>
      </c>
      <c r="H1905">
        <v>1165.24258913314</v>
      </c>
      <c r="I1905">
        <v>1056.3871354942501</v>
      </c>
      <c r="J1905">
        <v>1281.9169915493701</v>
      </c>
      <c r="K1905" s="63"/>
      <c r="L1905" s="293"/>
      <c r="M1905" s="293"/>
      <c r="N1905" s="293"/>
      <c r="O1905" s="293"/>
      <c r="P1905" s="293"/>
      <c r="Q1905" s="293"/>
      <c r="R1905" s="293"/>
    </row>
    <row r="1906" spans="1:18" x14ac:dyDescent="0.25">
      <c r="A1906" t="s">
        <v>2199</v>
      </c>
      <c r="B1906" t="s">
        <v>91</v>
      </c>
      <c r="C1906">
        <v>2003</v>
      </c>
      <c r="D1906" t="s">
        <v>56</v>
      </c>
      <c r="E1906" t="s">
        <v>1</v>
      </c>
      <c r="F1906">
        <v>411.58927120179698</v>
      </c>
      <c r="G1906">
        <v>972.72533548034301</v>
      </c>
      <c r="H1906">
        <v>1055.47462907461</v>
      </c>
      <c r="I1906">
        <v>953.32052453307006</v>
      </c>
      <c r="J1906">
        <v>1165.37306074926</v>
      </c>
      <c r="K1906" s="63"/>
      <c r="L1906" s="293"/>
      <c r="M1906" s="293"/>
      <c r="N1906" s="293"/>
      <c r="O1906" s="293"/>
      <c r="P1906" s="293"/>
      <c r="Q1906" s="293"/>
      <c r="R1906" s="293"/>
    </row>
    <row r="1907" spans="1:18" x14ac:dyDescent="0.25">
      <c r="A1907" t="s">
        <v>2200</v>
      </c>
      <c r="B1907" t="s">
        <v>91</v>
      </c>
      <c r="C1907">
        <v>2003</v>
      </c>
      <c r="D1907" t="s">
        <v>57</v>
      </c>
      <c r="E1907" t="s">
        <v>1</v>
      </c>
      <c r="F1907">
        <v>714.91634865572598</v>
      </c>
      <c r="G1907">
        <v>1061.8883752777199</v>
      </c>
      <c r="H1907">
        <v>1204.12388975518</v>
      </c>
      <c r="I1907">
        <v>1114.57751506568</v>
      </c>
      <c r="J1907">
        <v>1298.7706871354201</v>
      </c>
      <c r="K1907" s="63"/>
      <c r="L1907" s="293"/>
      <c r="M1907" s="293"/>
      <c r="N1907" s="293"/>
      <c r="O1907" s="293"/>
      <c r="P1907" s="293"/>
      <c r="Q1907" s="293"/>
      <c r="R1907" s="293"/>
    </row>
    <row r="1908" spans="1:18" x14ac:dyDescent="0.25">
      <c r="A1908" t="s">
        <v>2201</v>
      </c>
      <c r="B1908" t="s">
        <v>91</v>
      </c>
      <c r="C1908">
        <v>2004</v>
      </c>
      <c r="D1908" t="s">
        <v>5</v>
      </c>
      <c r="E1908" t="s">
        <v>1</v>
      </c>
      <c r="F1908">
        <v>16667.696258732001</v>
      </c>
      <c r="G1908">
        <v>1158.62063093646</v>
      </c>
      <c r="H1908">
        <v>1275.24899201788</v>
      </c>
      <c r="I1908">
        <v>1255.4629670127099</v>
      </c>
      <c r="J1908">
        <v>1295.2627801661399</v>
      </c>
      <c r="K1908" s="63"/>
      <c r="L1908" s="293"/>
      <c r="M1908" s="293"/>
      <c r="N1908" s="293"/>
      <c r="O1908" s="293"/>
      <c r="P1908" s="293"/>
      <c r="Q1908" s="293"/>
      <c r="R1908" s="293"/>
    </row>
    <row r="1909" spans="1:18" x14ac:dyDescent="0.25">
      <c r="A1909" t="s">
        <v>2202</v>
      </c>
      <c r="B1909" t="s">
        <v>91</v>
      </c>
      <c r="C1909">
        <v>2004</v>
      </c>
      <c r="D1909" t="s">
        <v>122</v>
      </c>
      <c r="E1909" t="s">
        <v>1</v>
      </c>
      <c r="F1909">
        <v>2241.2103567449599</v>
      </c>
      <c r="G1909">
        <v>781.85756832150503</v>
      </c>
      <c r="H1909">
        <v>865.39333378462698</v>
      </c>
      <c r="I1909">
        <v>828.93809233564298</v>
      </c>
      <c r="J1909">
        <v>903.00566545228003</v>
      </c>
      <c r="K1909" s="63"/>
      <c r="L1909" s="293"/>
      <c r="M1909" s="293"/>
      <c r="N1909" s="293"/>
      <c r="O1909" s="293"/>
      <c r="P1909" s="293"/>
      <c r="Q1909" s="293"/>
      <c r="R1909" s="293"/>
    </row>
    <row r="1910" spans="1:18" x14ac:dyDescent="0.25">
      <c r="A1910" t="s">
        <v>2203</v>
      </c>
      <c r="B1910" t="s">
        <v>91</v>
      </c>
      <c r="C1910">
        <v>2004</v>
      </c>
      <c r="D1910" t="s">
        <v>123</v>
      </c>
      <c r="E1910" t="s">
        <v>1</v>
      </c>
      <c r="F1910">
        <v>2854.4024876806802</v>
      </c>
      <c r="G1910">
        <v>975.34391493107296</v>
      </c>
      <c r="H1910">
        <v>1045.59871300584</v>
      </c>
      <c r="I1910">
        <v>1006.64445095432</v>
      </c>
      <c r="J1910">
        <v>1085.6463885789401</v>
      </c>
      <c r="K1910" s="63"/>
      <c r="L1910" s="293"/>
      <c r="M1910" s="293"/>
      <c r="N1910" s="293"/>
      <c r="O1910" s="293"/>
      <c r="P1910" s="293"/>
      <c r="Q1910" s="293"/>
      <c r="R1910" s="293"/>
    </row>
    <row r="1911" spans="1:18" x14ac:dyDescent="0.25">
      <c r="A1911" t="s">
        <v>2204</v>
      </c>
      <c r="B1911" t="s">
        <v>91</v>
      </c>
      <c r="C1911">
        <v>2004</v>
      </c>
      <c r="D1911" t="s">
        <v>124</v>
      </c>
      <c r="E1911" t="s">
        <v>1</v>
      </c>
      <c r="F1911">
        <v>3325.9371511566701</v>
      </c>
      <c r="G1911">
        <v>1124.4897780245899</v>
      </c>
      <c r="H1911">
        <v>1209.3981359192301</v>
      </c>
      <c r="I1911">
        <v>1167.64914339299</v>
      </c>
      <c r="J1911">
        <v>1252.2315120522301</v>
      </c>
      <c r="K1911" s="63"/>
      <c r="L1911" s="293"/>
      <c r="M1911" s="293"/>
      <c r="N1911" s="293"/>
      <c r="O1911" s="293"/>
      <c r="P1911" s="293"/>
      <c r="Q1911" s="293"/>
      <c r="R1911" s="293"/>
    </row>
    <row r="1912" spans="1:18" x14ac:dyDescent="0.25">
      <c r="A1912" t="s">
        <v>2205</v>
      </c>
      <c r="B1912" t="s">
        <v>91</v>
      </c>
      <c r="C1912">
        <v>2004</v>
      </c>
      <c r="D1912" t="s">
        <v>125</v>
      </c>
      <c r="E1912" t="s">
        <v>1</v>
      </c>
      <c r="F1912">
        <v>3781.1423571533201</v>
      </c>
      <c r="G1912">
        <v>1311.6351138499899</v>
      </c>
      <c r="H1912">
        <v>1460.2936038221701</v>
      </c>
      <c r="I1912">
        <v>1412.94146270239</v>
      </c>
      <c r="J1912">
        <v>1508.7982332854799</v>
      </c>
      <c r="K1912" s="63"/>
      <c r="L1912" s="293"/>
      <c r="M1912" s="293"/>
      <c r="N1912" s="293"/>
      <c r="O1912" s="293"/>
      <c r="P1912" s="293"/>
      <c r="Q1912" s="293"/>
      <c r="R1912" s="293"/>
    </row>
    <row r="1913" spans="1:18" x14ac:dyDescent="0.25">
      <c r="A1913" t="s">
        <v>2206</v>
      </c>
      <c r="B1913" t="s">
        <v>91</v>
      </c>
      <c r="C1913">
        <v>2004</v>
      </c>
      <c r="D1913" t="s">
        <v>126</v>
      </c>
      <c r="E1913" t="s">
        <v>1</v>
      </c>
      <c r="F1913">
        <v>4465.0039059963701</v>
      </c>
      <c r="G1913">
        <v>1622.3222281554799</v>
      </c>
      <c r="H1913">
        <v>1881.8070559974301</v>
      </c>
      <c r="I1913">
        <v>1825.0867591056101</v>
      </c>
      <c r="J1913">
        <v>1939.7963828224799</v>
      </c>
      <c r="K1913" s="63"/>
      <c r="L1913" s="293"/>
      <c r="M1913" s="293"/>
      <c r="N1913" s="293"/>
      <c r="O1913" s="293"/>
      <c r="P1913" s="293"/>
      <c r="Q1913" s="293"/>
      <c r="R1913" s="293"/>
    </row>
    <row r="1914" spans="1:18" x14ac:dyDescent="0.25">
      <c r="A1914" t="s">
        <v>2207</v>
      </c>
      <c r="B1914" t="s">
        <v>91</v>
      </c>
      <c r="C1914">
        <v>2004</v>
      </c>
      <c r="D1914" t="s">
        <v>6</v>
      </c>
      <c r="E1914" t="s">
        <v>1</v>
      </c>
      <c r="F1914">
        <v>3805.4718868469799</v>
      </c>
      <c r="G1914">
        <v>1164.0162871252201</v>
      </c>
      <c r="H1914">
        <v>1243.50470257604</v>
      </c>
      <c r="I1914">
        <v>1203.5901686080999</v>
      </c>
      <c r="J1914">
        <v>1284.3875514225099</v>
      </c>
      <c r="K1914" s="63"/>
      <c r="L1914" s="293"/>
      <c r="M1914" s="293"/>
      <c r="N1914" s="293"/>
      <c r="O1914" s="293"/>
      <c r="P1914" s="293"/>
      <c r="Q1914" s="293"/>
      <c r="R1914" s="293"/>
    </row>
    <row r="1915" spans="1:18" x14ac:dyDescent="0.25">
      <c r="A1915" t="s">
        <v>2208</v>
      </c>
      <c r="B1915" t="s">
        <v>91</v>
      </c>
      <c r="C1915">
        <v>2004</v>
      </c>
      <c r="D1915" t="s">
        <v>37</v>
      </c>
      <c r="E1915" t="s">
        <v>1</v>
      </c>
      <c r="F1915">
        <v>398.08177999592903</v>
      </c>
      <c r="G1915">
        <v>1186.3560721082699</v>
      </c>
      <c r="H1915">
        <v>1238.7550883660001</v>
      </c>
      <c r="I1915">
        <v>1117.84237291933</v>
      </c>
      <c r="J1915">
        <v>1368.9948494965599</v>
      </c>
      <c r="K1915" s="63"/>
      <c r="L1915" s="293"/>
      <c r="M1915" s="293"/>
      <c r="N1915" s="293"/>
      <c r="O1915" s="293"/>
      <c r="P1915" s="293"/>
      <c r="Q1915" s="293"/>
      <c r="R1915" s="293"/>
    </row>
    <row r="1916" spans="1:18" x14ac:dyDescent="0.25">
      <c r="A1916" t="s">
        <v>2209</v>
      </c>
      <c r="B1916" t="s">
        <v>91</v>
      </c>
      <c r="C1916">
        <v>2004</v>
      </c>
      <c r="D1916" t="s">
        <v>38</v>
      </c>
      <c r="E1916" t="s">
        <v>1</v>
      </c>
      <c r="F1916">
        <v>676.12475236193495</v>
      </c>
      <c r="G1916">
        <v>1178.5131030693799</v>
      </c>
      <c r="H1916">
        <v>1238.6105171566301</v>
      </c>
      <c r="I1916">
        <v>1144.8379272950201</v>
      </c>
      <c r="J1916">
        <v>1337.8801381317601</v>
      </c>
      <c r="K1916" s="63"/>
      <c r="L1916" s="293"/>
      <c r="M1916" s="293"/>
      <c r="N1916" s="293"/>
      <c r="O1916" s="293"/>
      <c r="P1916" s="293"/>
      <c r="Q1916" s="293"/>
      <c r="R1916" s="293"/>
    </row>
    <row r="1917" spans="1:18" x14ac:dyDescent="0.25">
      <c r="A1917" t="s">
        <v>2210</v>
      </c>
      <c r="B1917" t="s">
        <v>91</v>
      </c>
      <c r="C1917">
        <v>2004</v>
      </c>
      <c r="D1917" t="s">
        <v>39</v>
      </c>
      <c r="E1917" t="s">
        <v>1</v>
      </c>
      <c r="F1917">
        <v>711.24626949910601</v>
      </c>
      <c r="G1917">
        <v>1321.9453738622501</v>
      </c>
      <c r="H1917">
        <v>1337.16694846469</v>
      </c>
      <c r="I1917">
        <v>1239.4890350446301</v>
      </c>
      <c r="J1917">
        <v>1440.4232246625199</v>
      </c>
      <c r="K1917" s="63"/>
      <c r="L1917" s="293"/>
      <c r="M1917" s="293"/>
      <c r="N1917" s="293"/>
      <c r="O1917" s="293"/>
      <c r="P1917" s="293"/>
      <c r="Q1917" s="293"/>
      <c r="R1917" s="293"/>
    </row>
    <row r="1918" spans="1:18" x14ac:dyDescent="0.25">
      <c r="A1918" t="s">
        <v>2211</v>
      </c>
      <c r="B1918" t="s">
        <v>91</v>
      </c>
      <c r="C1918">
        <v>2004</v>
      </c>
      <c r="D1918" t="s">
        <v>40</v>
      </c>
      <c r="E1918" t="s">
        <v>1</v>
      </c>
      <c r="F1918">
        <v>572.10841028302798</v>
      </c>
      <c r="G1918">
        <v>1260.98393273755</v>
      </c>
      <c r="H1918">
        <v>1320.9876196227899</v>
      </c>
      <c r="I1918">
        <v>1213.82702734801</v>
      </c>
      <c r="J1918">
        <v>1434.99623466559</v>
      </c>
      <c r="K1918" s="63"/>
      <c r="L1918" s="293"/>
      <c r="M1918" s="293"/>
      <c r="N1918" s="293"/>
      <c r="O1918" s="293"/>
      <c r="P1918" s="293"/>
      <c r="Q1918" s="293"/>
      <c r="R1918" s="293"/>
    </row>
    <row r="1919" spans="1:18" x14ac:dyDescent="0.25">
      <c r="A1919" t="s">
        <v>2212</v>
      </c>
      <c r="B1919" t="s">
        <v>91</v>
      </c>
      <c r="C1919">
        <v>2004</v>
      </c>
      <c r="D1919" t="s">
        <v>41</v>
      </c>
      <c r="E1919" t="s">
        <v>1</v>
      </c>
      <c r="F1919">
        <v>743.27244372917505</v>
      </c>
      <c r="G1919">
        <v>1011.42015530315</v>
      </c>
      <c r="H1919">
        <v>1163.7267403037199</v>
      </c>
      <c r="I1919">
        <v>1077.57865856888</v>
      </c>
      <c r="J1919">
        <v>1254.68430856695</v>
      </c>
      <c r="K1919" s="63"/>
      <c r="L1919" s="293"/>
      <c r="M1919" s="293"/>
      <c r="N1919" s="293"/>
      <c r="O1919" s="293"/>
      <c r="P1919" s="293"/>
      <c r="Q1919" s="293"/>
      <c r="R1919" s="293"/>
    </row>
    <row r="1920" spans="1:18" x14ac:dyDescent="0.25">
      <c r="A1920" t="s">
        <v>2213</v>
      </c>
      <c r="B1920" t="s">
        <v>91</v>
      </c>
      <c r="C1920">
        <v>2004</v>
      </c>
      <c r="D1920" t="s">
        <v>42</v>
      </c>
      <c r="E1920" t="s">
        <v>1</v>
      </c>
      <c r="F1920">
        <v>704.638230977793</v>
      </c>
      <c r="G1920">
        <v>1112.487142168</v>
      </c>
      <c r="H1920">
        <v>1243.8020907631901</v>
      </c>
      <c r="I1920">
        <v>1150.7885840976801</v>
      </c>
      <c r="J1920">
        <v>1342.1532006674399</v>
      </c>
      <c r="K1920" s="63"/>
      <c r="L1920" s="293"/>
      <c r="M1920" s="293"/>
      <c r="N1920" s="293"/>
      <c r="O1920" s="293"/>
      <c r="P1920" s="293"/>
      <c r="Q1920" s="293"/>
      <c r="R1920" s="293"/>
    </row>
    <row r="1921" spans="1:18" x14ac:dyDescent="0.25">
      <c r="A1921" t="s">
        <v>2214</v>
      </c>
      <c r="B1921" t="s">
        <v>91</v>
      </c>
      <c r="C1921">
        <v>2004</v>
      </c>
      <c r="D1921" t="s">
        <v>102</v>
      </c>
      <c r="E1921" t="s">
        <v>1</v>
      </c>
      <c r="F1921">
        <v>553.00792292805204</v>
      </c>
      <c r="G1921">
        <v>862.90187234236703</v>
      </c>
      <c r="H1921">
        <v>897.31806380054002</v>
      </c>
      <c r="I1921">
        <v>822.62650128666303</v>
      </c>
      <c r="J1921">
        <v>976.86734536078495</v>
      </c>
      <c r="K1921" s="63"/>
      <c r="L1921" s="293"/>
      <c r="M1921" s="293"/>
      <c r="N1921" s="293"/>
      <c r="O1921" s="293"/>
      <c r="P1921" s="293"/>
      <c r="Q1921" s="293"/>
      <c r="R1921" s="293"/>
    </row>
    <row r="1922" spans="1:18" x14ac:dyDescent="0.25">
      <c r="A1922" t="s">
        <v>2215</v>
      </c>
      <c r="B1922" t="s">
        <v>91</v>
      </c>
      <c r="C1922">
        <v>2004</v>
      </c>
      <c r="D1922" t="s">
        <v>103</v>
      </c>
      <c r="E1922" t="s">
        <v>1</v>
      </c>
      <c r="F1922">
        <v>2293.02231058802</v>
      </c>
      <c r="G1922">
        <v>1279.23855117073</v>
      </c>
      <c r="H1922">
        <v>1338.7922280292901</v>
      </c>
      <c r="I1922">
        <v>1283.0768177217701</v>
      </c>
      <c r="J1922">
        <v>1396.2556075964501</v>
      </c>
      <c r="K1922" s="63"/>
      <c r="L1922" s="293"/>
      <c r="M1922" s="293"/>
      <c r="N1922" s="293"/>
      <c r="O1922" s="293"/>
      <c r="P1922" s="293"/>
      <c r="Q1922" s="293"/>
      <c r="R1922" s="293"/>
    </row>
    <row r="1923" spans="1:18" x14ac:dyDescent="0.25">
      <c r="A1923" t="s">
        <v>2216</v>
      </c>
      <c r="B1923" t="s">
        <v>91</v>
      </c>
      <c r="C1923">
        <v>2004</v>
      </c>
      <c r="D1923" t="s">
        <v>43</v>
      </c>
      <c r="E1923" t="s">
        <v>1</v>
      </c>
      <c r="F1923">
        <v>343.97385820327298</v>
      </c>
      <c r="G1923">
        <v>927.653339275279</v>
      </c>
      <c r="H1923">
        <v>981.05876373808496</v>
      </c>
      <c r="I1923">
        <v>877.47423292599899</v>
      </c>
      <c r="J1923">
        <v>1093.2662789016699</v>
      </c>
      <c r="K1923" s="63"/>
      <c r="L1923" s="293"/>
      <c r="M1923" s="293"/>
      <c r="N1923" s="293"/>
      <c r="O1923" s="293"/>
      <c r="P1923" s="293"/>
      <c r="Q1923" s="293"/>
      <c r="R1923" s="293"/>
    </row>
    <row r="1924" spans="1:18" x14ac:dyDescent="0.25">
      <c r="A1924" t="s">
        <v>2217</v>
      </c>
      <c r="B1924" t="s">
        <v>91</v>
      </c>
      <c r="C1924">
        <v>2004</v>
      </c>
      <c r="D1924" t="s">
        <v>44</v>
      </c>
      <c r="E1924" t="s">
        <v>1</v>
      </c>
      <c r="F1924">
        <v>749.94626035697104</v>
      </c>
      <c r="G1924">
        <v>1332.1483948361699</v>
      </c>
      <c r="H1924">
        <v>1397.9336044607801</v>
      </c>
      <c r="I1924">
        <v>1296.7576462560601</v>
      </c>
      <c r="J1924">
        <v>1504.7320779044001</v>
      </c>
      <c r="K1924" s="63"/>
      <c r="L1924" s="293"/>
      <c r="M1924" s="293"/>
      <c r="N1924" s="293"/>
      <c r="O1924" s="293"/>
      <c r="P1924" s="293"/>
      <c r="Q1924" s="293"/>
      <c r="R1924" s="293"/>
    </row>
    <row r="1925" spans="1:18" x14ac:dyDescent="0.25">
      <c r="A1925" t="s">
        <v>2218</v>
      </c>
      <c r="B1925" t="s">
        <v>91</v>
      </c>
      <c r="C1925">
        <v>2004</v>
      </c>
      <c r="D1925" t="s">
        <v>45</v>
      </c>
      <c r="E1925" t="s">
        <v>1</v>
      </c>
      <c r="F1925">
        <v>1199.1021920277699</v>
      </c>
      <c r="G1925">
        <v>1396.3669512277099</v>
      </c>
      <c r="H1925">
        <v>1474.3912218964399</v>
      </c>
      <c r="I1925">
        <v>1389.1213721413301</v>
      </c>
      <c r="J1925">
        <v>1563.38494741108</v>
      </c>
      <c r="K1925" s="63"/>
      <c r="L1925" s="293"/>
      <c r="M1925" s="293"/>
      <c r="N1925" s="293"/>
      <c r="O1925" s="293"/>
      <c r="P1925" s="293"/>
      <c r="Q1925" s="293"/>
      <c r="R1925" s="293"/>
    </row>
    <row r="1926" spans="1:18" x14ac:dyDescent="0.25">
      <c r="A1926" t="s">
        <v>2219</v>
      </c>
      <c r="B1926" t="s">
        <v>91</v>
      </c>
      <c r="C1926">
        <v>2004</v>
      </c>
      <c r="D1926" t="s">
        <v>18</v>
      </c>
      <c r="E1926" t="s">
        <v>1</v>
      </c>
      <c r="F1926">
        <v>3307.9850660755801</v>
      </c>
      <c r="G1926">
        <v>1367.5575948057301</v>
      </c>
      <c r="H1926">
        <v>1499.22310107207</v>
      </c>
      <c r="I1926">
        <v>1447.29084739782</v>
      </c>
      <c r="J1926">
        <v>1552.50794477204</v>
      </c>
      <c r="K1926" s="63"/>
      <c r="L1926" s="293"/>
      <c r="M1926" s="293"/>
      <c r="N1926" s="293"/>
      <c r="O1926" s="293"/>
      <c r="P1926" s="293"/>
      <c r="Q1926" s="293"/>
      <c r="R1926" s="293"/>
    </row>
    <row r="1927" spans="1:18" x14ac:dyDescent="0.25">
      <c r="A1927" t="s">
        <v>2220</v>
      </c>
      <c r="B1927" t="s">
        <v>91</v>
      </c>
      <c r="C1927">
        <v>2004</v>
      </c>
      <c r="D1927" t="s">
        <v>46</v>
      </c>
      <c r="E1927" t="s">
        <v>1</v>
      </c>
      <c r="F1927">
        <v>1410.73904756204</v>
      </c>
      <c r="G1927">
        <v>1268.8213765904</v>
      </c>
      <c r="H1927">
        <v>1381.71092721625</v>
      </c>
      <c r="I1927">
        <v>1308.92403408359</v>
      </c>
      <c r="J1927">
        <v>1457.42297917617</v>
      </c>
      <c r="K1927" s="63"/>
      <c r="L1927" s="293"/>
      <c r="M1927" s="293"/>
      <c r="N1927" s="293"/>
      <c r="O1927" s="293"/>
      <c r="P1927" s="293"/>
      <c r="Q1927" s="293"/>
      <c r="R1927" s="293"/>
    </row>
    <row r="1928" spans="1:18" x14ac:dyDescent="0.25">
      <c r="A1928" t="s">
        <v>2221</v>
      </c>
      <c r="B1928" t="s">
        <v>91</v>
      </c>
      <c r="C1928">
        <v>2004</v>
      </c>
      <c r="D1928" t="s">
        <v>47</v>
      </c>
      <c r="E1928" t="s">
        <v>1</v>
      </c>
      <c r="F1928">
        <v>942.44063265457305</v>
      </c>
      <c r="G1928">
        <v>1419.33830219062</v>
      </c>
      <c r="H1928">
        <v>1538.02195160582</v>
      </c>
      <c r="I1928">
        <v>1439.11244811098</v>
      </c>
      <c r="J1928">
        <v>1641.81870464126</v>
      </c>
      <c r="K1928" s="63"/>
      <c r="L1928" s="293"/>
      <c r="M1928" s="293"/>
      <c r="N1928" s="293"/>
      <c r="O1928" s="293"/>
      <c r="P1928" s="293"/>
      <c r="Q1928" s="293"/>
      <c r="R1928" s="293"/>
    </row>
    <row r="1929" spans="1:18" x14ac:dyDescent="0.25">
      <c r="A1929" t="s">
        <v>2222</v>
      </c>
      <c r="B1929" t="s">
        <v>91</v>
      </c>
      <c r="C1929">
        <v>2004</v>
      </c>
      <c r="D1929" t="s">
        <v>48</v>
      </c>
      <c r="E1929" t="s">
        <v>1</v>
      </c>
      <c r="F1929">
        <v>954.80538585894999</v>
      </c>
      <c r="G1929">
        <v>1484.8073802331901</v>
      </c>
      <c r="H1929">
        <v>1678.0345834443001</v>
      </c>
      <c r="I1929">
        <v>1569.2835914832399</v>
      </c>
      <c r="J1929">
        <v>1792.1232656260199</v>
      </c>
      <c r="K1929" s="63"/>
      <c r="L1929" s="293"/>
      <c r="M1929" s="293"/>
      <c r="N1929" s="293"/>
      <c r="O1929" s="293"/>
      <c r="P1929" s="293"/>
      <c r="Q1929" s="293"/>
      <c r="R1929" s="293"/>
    </row>
    <row r="1930" spans="1:18" x14ac:dyDescent="0.25">
      <c r="A1930" t="s">
        <v>2223</v>
      </c>
      <c r="B1930" t="s">
        <v>91</v>
      </c>
      <c r="C1930">
        <v>2004</v>
      </c>
      <c r="D1930" t="s">
        <v>104</v>
      </c>
      <c r="E1930" t="s">
        <v>1</v>
      </c>
      <c r="F1930">
        <v>1877.8439724034299</v>
      </c>
      <c r="G1930">
        <v>881.77420028147196</v>
      </c>
      <c r="H1930">
        <v>1071.3485743127901</v>
      </c>
      <c r="I1930">
        <v>1021.59750842548</v>
      </c>
      <c r="J1930">
        <v>1122.8275493002</v>
      </c>
      <c r="K1930" s="63"/>
      <c r="L1930" s="293"/>
      <c r="M1930" s="293"/>
      <c r="N1930" s="293"/>
      <c r="O1930" s="293"/>
      <c r="P1930" s="293"/>
      <c r="Q1930" s="293"/>
      <c r="R1930" s="293"/>
    </row>
    <row r="1931" spans="1:18" x14ac:dyDescent="0.25">
      <c r="A1931" t="s">
        <v>2224</v>
      </c>
      <c r="B1931" t="s">
        <v>91</v>
      </c>
      <c r="C1931">
        <v>2004</v>
      </c>
      <c r="D1931" t="s">
        <v>49</v>
      </c>
      <c r="E1931" t="s">
        <v>1</v>
      </c>
      <c r="F1931">
        <v>588.64771901653398</v>
      </c>
      <c r="G1931">
        <v>997.48821279469701</v>
      </c>
      <c r="H1931">
        <v>1119.0739229455801</v>
      </c>
      <c r="I1931">
        <v>1028.64399492763</v>
      </c>
      <c r="J1931">
        <v>1215.1981615582599</v>
      </c>
      <c r="K1931" s="63"/>
      <c r="L1931" s="293"/>
      <c r="M1931" s="293"/>
      <c r="N1931" s="293"/>
      <c r="O1931" s="293"/>
      <c r="P1931" s="293"/>
      <c r="Q1931" s="293"/>
      <c r="R1931" s="293"/>
    </row>
    <row r="1932" spans="1:18" x14ac:dyDescent="0.25">
      <c r="A1932" t="s">
        <v>2225</v>
      </c>
      <c r="B1932" t="s">
        <v>91</v>
      </c>
      <c r="C1932">
        <v>2004</v>
      </c>
      <c r="D1932" t="s">
        <v>50</v>
      </c>
      <c r="E1932" t="s">
        <v>1</v>
      </c>
      <c r="F1932">
        <v>1289.1962533869</v>
      </c>
      <c r="G1932">
        <v>837.417750934982</v>
      </c>
      <c r="H1932">
        <v>1055.55616772651</v>
      </c>
      <c r="I1932">
        <v>995.86388746631098</v>
      </c>
      <c r="J1932">
        <v>1117.7604389109599</v>
      </c>
      <c r="K1932" s="63"/>
      <c r="L1932" s="293"/>
      <c r="M1932" s="293"/>
      <c r="N1932" s="293"/>
      <c r="O1932" s="293"/>
      <c r="P1932" s="293"/>
      <c r="Q1932" s="293"/>
      <c r="R1932" s="293"/>
    </row>
    <row r="1933" spans="1:18" x14ac:dyDescent="0.25">
      <c r="A1933" t="s">
        <v>2226</v>
      </c>
      <c r="B1933" t="s">
        <v>91</v>
      </c>
      <c r="C1933">
        <v>2004</v>
      </c>
      <c r="D1933" t="s">
        <v>105</v>
      </c>
      <c r="E1933" t="s">
        <v>1</v>
      </c>
      <c r="F1933">
        <v>1695.18262213196</v>
      </c>
      <c r="G1933">
        <v>1201.39660394467</v>
      </c>
      <c r="H1933">
        <v>1356.77265357385</v>
      </c>
      <c r="I1933">
        <v>1290.0209784098699</v>
      </c>
      <c r="J1933">
        <v>1425.96683814834</v>
      </c>
      <c r="K1933" s="63"/>
      <c r="L1933" s="293"/>
      <c r="M1933" s="293"/>
      <c r="N1933" s="293"/>
      <c r="O1933" s="293"/>
      <c r="P1933" s="293"/>
      <c r="Q1933" s="293"/>
      <c r="R1933" s="293"/>
    </row>
    <row r="1934" spans="1:18" x14ac:dyDescent="0.25">
      <c r="A1934" t="s">
        <v>2227</v>
      </c>
      <c r="B1934" t="s">
        <v>91</v>
      </c>
      <c r="C1934">
        <v>2004</v>
      </c>
      <c r="D1934" t="s">
        <v>51</v>
      </c>
      <c r="E1934" t="s">
        <v>1</v>
      </c>
      <c r="F1934">
        <v>1303.01155125478</v>
      </c>
      <c r="G1934">
        <v>1143.4038129983401</v>
      </c>
      <c r="H1934">
        <v>1297.52190780306</v>
      </c>
      <c r="I1934">
        <v>1224.7622342100501</v>
      </c>
      <c r="J1934">
        <v>1373.3268313554399</v>
      </c>
      <c r="K1934" s="63"/>
      <c r="L1934" s="293"/>
      <c r="M1934" s="293"/>
      <c r="N1934" s="293"/>
      <c r="O1934" s="293"/>
      <c r="P1934" s="293"/>
      <c r="Q1934" s="293"/>
      <c r="R1934" s="293"/>
    </row>
    <row r="1935" spans="1:18" x14ac:dyDescent="0.25">
      <c r="A1935" t="s">
        <v>2228</v>
      </c>
      <c r="B1935" t="s">
        <v>91</v>
      </c>
      <c r="C1935">
        <v>2004</v>
      </c>
      <c r="D1935" t="s">
        <v>52</v>
      </c>
      <c r="E1935" t="s">
        <v>1</v>
      </c>
      <c r="F1935">
        <v>392.17107087718199</v>
      </c>
      <c r="G1935">
        <v>1444.88641543432</v>
      </c>
      <c r="H1935">
        <v>1607.9910165630899</v>
      </c>
      <c r="I1935">
        <v>1446.0859769095</v>
      </c>
      <c r="J1935">
        <v>1782.48288363043</v>
      </c>
      <c r="K1935" s="63"/>
      <c r="L1935" s="293"/>
      <c r="M1935" s="293"/>
      <c r="N1935" s="293"/>
      <c r="O1935" s="293"/>
      <c r="P1935" s="293"/>
      <c r="Q1935" s="293"/>
      <c r="R1935" s="293"/>
    </row>
    <row r="1936" spans="1:18" x14ac:dyDescent="0.25">
      <c r="A1936" t="s">
        <v>2229</v>
      </c>
      <c r="B1936" t="s">
        <v>91</v>
      </c>
      <c r="C1936">
        <v>2004</v>
      </c>
      <c r="D1936" t="s">
        <v>106</v>
      </c>
      <c r="E1936" t="s">
        <v>1</v>
      </c>
      <c r="F1936">
        <v>3135.18247775794</v>
      </c>
      <c r="G1936">
        <v>1151.0917213447899</v>
      </c>
      <c r="H1936">
        <v>1293.6207790820299</v>
      </c>
      <c r="I1936">
        <v>1247.11015216088</v>
      </c>
      <c r="J1936">
        <v>1341.3762094209701</v>
      </c>
      <c r="K1936" s="63"/>
      <c r="L1936" s="293"/>
      <c r="M1936" s="293"/>
      <c r="N1936" s="293"/>
      <c r="O1936" s="293"/>
      <c r="P1936" s="293"/>
      <c r="Q1936" s="293"/>
      <c r="R1936" s="293"/>
    </row>
    <row r="1937" spans="1:18" x14ac:dyDescent="0.25">
      <c r="A1937" t="s">
        <v>2230</v>
      </c>
      <c r="B1937" t="s">
        <v>91</v>
      </c>
      <c r="C1937">
        <v>2004</v>
      </c>
      <c r="D1937" t="s">
        <v>53</v>
      </c>
      <c r="E1937" t="s">
        <v>1</v>
      </c>
      <c r="F1937">
        <v>945.41118206947897</v>
      </c>
      <c r="G1937">
        <v>1122.1630904455601</v>
      </c>
      <c r="H1937">
        <v>1290.48963016479</v>
      </c>
      <c r="I1937">
        <v>1205.5240259822299</v>
      </c>
      <c r="J1937">
        <v>1379.64671918727</v>
      </c>
      <c r="K1937" s="63"/>
      <c r="L1937" s="293"/>
      <c r="M1937" s="293"/>
      <c r="N1937" s="293"/>
      <c r="O1937" s="293"/>
      <c r="P1937" s="293"/>
      <c r="Q1937" s="293"/>
      <c r="R1937" s="293"/>
    </row>
    <row r="1938" spans="1:18" x14ac:dyDescent="0.25">
      <c r="A1938" t="s">
        <v>2231</v>
      </c>
      <c r="B1938" t="s">
        <v>91</v>
      </c>
      <c r="C1938">
        <v>2004</v>
      </c>
      <c r="D1938" t="s">
        <v>54</v>
      </c>
      <c r="E1938" t="s">
        <v>1</v>
      </c>
      <c r="F1938">
        <v>518.80917712895803</v>
      </c>
      <c r="G1938">
        <v>1542.60578356612</v>
      </c>
      <c r="H1938">
        <v>1688.6309813321</v>
      </c>
      <c r="I1938">
        <v>1539.95797552925</v>
      </c>
      <c r="J1938">
        <v>1847.2982449004001</v>
      </c>
      <c r="K1938" s="63"/>
      <c r="L1938" s="293"/>
      <c r="M1938" s="293"/>
      <c r="N1938" s="293"/>
      <c r="O1938" s="293"/>
      <c r="P1938" s="293"/>
      <c r="Q1938" s="293"/>
      <c r="R1938" s="293"/>
    </row>
    <row r="1939" spans="1:18" x14ac:dyDescent="0.25">
      <c r="A1939" t="s">
        <v>2232</v>
      </c>
      <c r="B1939" t="s">
        <v>91</v>
      </c>
      <c r="C1939">
        <v>2004</v>
      </c>
      <c r="D1939" t="s">
        <v>55</v>
      </c>
      <c r="E1939" t="s">
        <v>1</v>
      </c>
      <c r="F1939">
        <v>486.05997547923698</v>
      </c>
      <c r="G1939">
        <v>1105.1589901985801</v>
      </c>
      <c r="H1939">
        <v>1229.0893267828801</v>
      </c>
      <c r="I1939">
        <v>1118.5682866925799</v>
      </c>
      <c r="J1939">
        <v>1347.2953930651699</v>
      </c>
      <c r="K1939" s="63"/>
      <c r="L1939" s="293"/>
      <c r="M1939" s="293"/>
      <c r="N1939" s="293"/>
      <c r="O1939" s="293"/>
      <c r="P1939" s="293"/>
      <c r="Q1939" s="293"/>
      <c r="R1939" s="293"/>
    </row>
    <row r="1940" spans="1:18" x14ac:dyDescent="0.25">
      <c r="A1940" t="s">
        <v>2233</v>
      </c>
      <c r="B1940" t="s">
        <v>91</v>
      </c>
      <c r="C1940">
        <v>2004</v>
      </c>
      <c r="D1940" t="s">
        <v>56</v>
      </c>
      <c r="E1940" t="s">
        <v>1</v>
      </c>
      <c r="F1940">
        <v>446.21730178538098</v>
      </c>
      <c r="G1940">
        <v>1038.22169381647</v>
      </c>
      <c r="H1940">
        <v>1119.1227625695101</v>
      </c>
      <c r="I1940">
        <v>1015.0399746486301</v>
      </c>
      <c r="J1940">
        <v>1230.7715044517299</v>
      </c>
      <c r="K1940" s="63"/>
      <c r="L1940" s="293"/>
      <c r="M1940" s="293"/>
      <c r="N1940" s="293"/>
      <c r="O1940" s="293"/>
      <c r="P1940" s="293"/>
      <c r="Q1940" s="293"/>
      <c r="R1940" s="293"/>
    </row>
    <row r="1941" spans="1:18" x14ac:dyDescent="0.25">
      <c r="A1941" t="s">
        <v>2234</v>
      </c>
      <c r="B1941" t="s">
        <v>91</v>
      </c>
      <c r="C1941">
        <v>2004</v>
      </c>
      <c r="D1941" t="s">
        <v>57</v>
      </c>
      <c r="E1941" t="s">
        <v>1</v>
      </c>
      <c r="F1941">
        <v>738.68484129488104</v>
      </c>
      <c r="G1941">
        <v>1093.9427490483299</v>
      </c>
      <c r="H1941">
        <v>1253.02581117103</v>
      </c>
      <c r="I1941">
        <v>1161.1761600864399</v>
      </c>
      <c r="J1941">
        <v>1350.0196388325</v>
      </c>
      <c r="K1941" s="63"/>
      <c r="L1941" s="293"/>
      <c r="M1941" s="293"/>
      <c r="N1941" s="293"/>
      <c r="O1941" s="293"/>
      <c r="P1941" s="293"/>
      <c r="Q1941" s="293"/>
      <c r="R1941" s="293"/>
    </row>
    <row r="1942" spans="1:18" x14ac:dyDescent="0.25">
      <c r="A1942" t="s">
        <v>2235</v>
      </c>
      <c r="B1942" t="s">
        <v>91</v>
      </c>
      <c r="C1942">
        <v>2005</v>
      </c>
      <c r="D1942" t="s">
        <v>5</v>
      </c>
      <c r="E1942" t="s">
        <v>1</v>
      </c>
      <c r="F1942">
        <v>18382.5371566344</v>
      </c>
      <c r="G1942">
        <v>1269.7270709915999</v>
      </c>
      <c r="H1942">
        <v>1392.1108668583399</v>
      </c>
      <c r="I1942">
        <v>1371.5645956307101</v>
      </c>
      <c r="J1942">
        <v>1412.88228225538</v>
      </c>
      <c r="K1942" s="63"/>
      <c r="L1942" s="293"/>
      <c r="M1942" s="293"/>
      <c r="N1942" s="293"/>
      <c r="O1942" s="293"/>
      <c r="P1942" s="293"/>
      <c r="Q1942" s="293"/>
      <c r="R1942" s="293"/>
    </row>
    <row r="1943" spans="1:18" x14ac:dyDescent="0.25">
      <c r="A1943" t="s">
        <v>2236</v>
      </c>
      <c r="B1943" t="s">
        <v>91</v>
      </c>
      <c r="C1943">
        <v>2005</v>
      </c>
      <c r="D1943" t="s">
        <v>122</v>
      </c>
      <c r="E1943" t="s">
        <v>1</v>
      </c>
      <c r="F1943">
        <v>2568.1686853274</v>
      </c>
      <c r="G1943">
        <v>891.41571861416003</v>
      </c>
      <c r="H1943">
        <v>975.10861875954402</v>
      </c>
      <c r="I1943">
        <v>936.72251550589897</v>
      </c>
      <c r="J1943">
        <v>1014.63159751463</v>
      </c>
      <c r="K1943" s="63"/>
      <c r="L1943" s="293"/>
      <c r="M1943" s="293"/>
      <c r="N1943" s="293"/>
      <c r="O1943" s="293"/>
      <c r="P1943" s="293"/>
      <c r="Q1943" s="293"/>
      <c r="R1943" s="293"/>
    </row>
    <row r="1944" spans="1:18" x14ac:dyDescent="0.25">
      <c r="A1944" t="s">
        <v>2237</v>
      </c>
      <c r="B1944" t="s">
        <v>91</v>
      </c>
      <c r="C1944">
        <v>2005</v>
      </c>
      <c r="D1944" t="s">
        <v>123</v>
      </c>
      <c r="E1944" t="s">
        <v>1</v>
      </c>
      <c r="F1944">
        <v>3107.71481138429</v>
      </c>
      <c r="G1944">
        <v>1054.5565269005399</v>
      </c>
      <c r="H1944">
        <v>1126.26845641466</v>
      </c>
      <c r="I1944">
        <v>1086.08283401216</v>
      </c>
      <c r="J1944">
        <v>1167.5344134546499</v>
      </c>
      <c r="K1944" s="63"/>
      <c r="L1944" s="293"/>
      <c r="M1944" s="293"/>
      <c r="N1944" s="293"/>
      <c r="O1944" s="293"/>
      <c r="P1944" s="293"/>
      <c r="Q1944" s="293"/>
      <c r="R1944" s="293"/>
    </row>
    <row r="1945" spans="1:18" x14ac:dyDescent="0.25">
      <c r="A1945" t="s">
        <v>2238</v>
      </c>
      <c r="B1945" t="s">
        <v>91</v>
      </c>
      <c r="C1945">
        <v>2005</v>
      </c>
      <c r="D1945" t="s">
        <v>124</v>
      </c>
      <c r="E1945" t="s">
        <v>1</v>
      </c>
      <c r="F1945">
        <v>3619.1129193248998</v>
      </c>
      <c r="G1945">
        <v>1216.8153044716801</v>
      </c>
      <c r="H1945">
        <v>1301.52075512747</v>
      </c>
      <c r="I1945">
        <v>1258.48380439531</v>
      </c>
      <c r="J1945">
        <v>1345.6286768693601</v>
      </c>
      <c r="K1945" s="63"/>
      <c r="L1945" s="293"/>
      <c r="M1945" s="293"/>
      <c r="N1945" s="293"/>
      <c r="O1945" s="293"/>
      <c r="P1945" s="293"/>
      <c r="Q1945" s="293"/>
      <c r="R1945" s="293"/>
    </row>
    <row r="1946" spans="1:18" x14ac:dyDescent="0.25">
      <c r="A1946" t="s">
        <v>2239</v>
      </c>
      <c r="B1946" t="s">
        <v>91</v>
      </c>
      <c r="C1946">
        <v>2005</v>
      </c>
      <c r="D1946" t="s">
        <v>125</v>
      </c>
      <c r="E1946" t="s">
        <v>1</v>
      </c>
      <c r="F1946">
        <v>4173.4141149726302</v>
      </c>
      <c r="G1946">
        <v>1437.9678582409199</v>
      </c>
      <c r="H1946">
        <v>1597.22999633065</v>
      </c>
      <c r="I1946">
        <v>1547.98685673925</v>
      </c>
      <c r="J1946">
        <v>1647.61319718564</v>
      </c>
      <c r="K1946" s="63"/>
      <c r="L1946" s="293"/>
      <c r="M1946" s="293"/>
      <c r="N1946" s="293"/>
      <c r="O1946" s="293"/>
      <c r="P1946" s="293"/>
      <c r="Q1946" s="293"/>
      <c r="R1946" s="293"/>
    </row>
    <row r="1947" spans="1:18" x14ac:dyDescent="0.25">
      <c r="A1947" t="s">
        <v>2240</v>
      </c>
      <c r="B1947" t="s">
        <v>91</v>
      </c>
      <c r="C1947">
        <v>2005</v>
      </c>
      <c r="D1947" t="s">
        <v>126</v>
      </c>
      <c r="E1947" t="s">
        <v>1</v>
      </c>
      <c r="F1947">
        <v>4914.1266256251802</v>
      </c>
      <c r="G1947">
        <v>1772.0953119027999</v>
      </c>
      <c r="H1947">
        <v>2056.1443146524498</v>
      </c>
      <c r="I1947">
        <v>1997.1101036410701</v>
      </c>
      <c r="J1947">
        <v>2116.43679714583</v>
      </c>
      <c r="K1947" s="63"/>
      <c r="L1947" s="293"/>
      <c r="M1947" s="293"/>
      <c r="N1947" s="293"/>
      <c r="O1947" s="293"/>
      <c r="P1947" s="293"/>
      <c r="Q1947" s="293"/>
      <c r="R1947" s="293"/>
    </row>
    <row r="1948" spans="1:18" x14ac:dyDescent="0.25">
      <c r="A1948" t="s">
        <v>2241</v>
      </c>
      <c r="B1948" t="s">
        <v>91</v>
      </c>
      <c r="C1948">
        <v>2005</v>
      </c>
      <c r="D1948" t="s">
        <v>6</v>
      </c>
      <c r="E1948" t="s">
        <v>1</v>
      </c>
      <c r="F1948">
        <v>4076.3725891419299</v>
      </c>
      <c r="G1948">
        <v>1242.7321111838501</v>
      </c>
      <c r="H1948">
        <v>1324.2154848078701</v>
      </c>
      <c r="I1948">
        <v>1283.17851369798</v>
      </c>
      <c r="J1948">
        <v>1366.21391786191</v>
      </c>
      <c r="K1948" s="63"/>
      <c r="L1948" s="293"/>
      <c r="M1948" s="293"/>
      <c r="N1948" s="293"/>
      <c r="O1948" s="293"/>
      <c r="P1948" s="293"/>
      <c r="Q1948" s="293"/>
      <c r="R1948" s="293"/>
    </row>
    <row r="1949" spans="1:18" x14ac:dyDescent="0.25">
      <c r="A1949" t="s">
        <v>2242</v>
      </c>
      <c r="B1949" t="s">
        <v>91</v>
      </c>
      <c r="C1949">
        <v>2005</v>
      </c>
      <c r="D1949" t="s">
        <v>37</v>
      </c>
      <c r="E1949" t="s">
        <v>1</v>
      </c>
      <c r="F1949">
        <v>444.76489103468401</v>
      </c>
      <c r="G1949">
        <v>1314.04523601703</v>
      </c>
      <c r="H1949">
        <v>1369.5747367205399</v>
      </c>
      <c r="I1949">
        <v>1242.9534716138401</v>
      </c>
      <c r="J1949">
        <v>1505.41592196393</v>
      </c>
      <c r="K1949" s="63"/>
      <c r="L1949" s="293"/>
      <c r="M1949" s="293"/>
      <c r="N1949" s="293"/>
      <c r="O1949" s="293"/>
      <c r="P1949" s="293"/>
      <c r="Q1949" s="293"/>
      <c r="R1949" s="293"/>
    </row>
    <row r="1950" spans="1:18" x14ac:dyDescent="0.25">
      <c r="A1950" t="s">
        <v>2243</v>
      </c>
      <c r="B1950" t="s">
        <v>91</v>
      </c>
      <c r="C1950">
        <v>2005</v>
      </c>
      <c r="D1950" t="s">
        <v>38</v>
      </c>
      <c r="E1950" t="s">
        <v>1</v>
      </c>
      <c r="F1950">
        <v>688.06896075428494</v>
      </c>
      <c r="G1950">
        <v>1197.9333555386399</v>
      </c>
      <c r="H1950">
        <v>1269.5029413187401</v>
      </c>
      <c r="I1950">
        <v>1174.2261543142699</v>
      </c>
      <c r="J1950">
        <v>1370.31471289963</v>
      </c>
      <c r="K1950" s="63"/>
      <c r="L1950" s="293"/>
      <c r="M1950" s="293"/>
      <c r="N1950" s="293"/>
      <c r="O1950" s="293"/>
      <c r="P1950" s="293"/>
      <c r="Q1950" s="293"/>
      <c r="R1950" s="293"/>
    </row>
    <row r="1951" spans="1:18" x14ac:dyDescent="0.25">
      <c r="A1951" t="s">
        <v>2244</v>
      </c>
      <c r="B1951" t="s">
        <v>91</v>
      </c>
      <c r="C1951">
        <v>2005</v>
      </c>
      <c r="D1951" t="s">
        <v>39</v>
      </c>
      <c r="E1951" t="s">
        <v>1</v>
      </c>
      <c r="F1951">
        <v>767.77313789487096</v>
      </c>
      <c r="G1951">
        <v>1422.9879304881299</v>
      </c>
      <c r="H1951">
        <v>1418.2799994699501</v>
      </c>
      <c r="I1951">
        <v>1318.65317610189</v>
      </c>
      <c r="J1951">
        <v>1523.37666903081</v>
      </c>
      <c r="K1951" s="63"/>
      <c r="L1951" s="293"/>
      <c r="M1951" s="293"/>
      <c r="N1951" s="293"/>
      <c r="O1951" s="293"/>
      <c r="P1951" s="293"/>
      <c r="Q1951" s="293"/>
      <c r="R1951" s="293"/>
    </row>
    <row r="1952" spans="1:18" x14ac:dyDescent="0.25">
      <c r="A1952" t="s">
        <v>2245</v>
      </c>
      <c r="B1952" t="s">
        <v>91</v>
      </c>
      <c r="C1952">
        <v>2005</v>
      </c>
      <c r="D1952" t="s">
        <v>40</v>
      </c>
      <c r="E1952" t="s">
        <v>1</v>
      </c>
      <c r="F1952">
        <v>647.21514018950199</v>
      </c>
      <c r="G1952">
        <v>1423.5145827420499</v>
      </c>
      <c r="H1952">
        <v>1478.5639685040001</v>
      </c>
      <c r="I1952">
        <v>1365.61435947789</v>
      </c>
      <c r="J1952">
        <v>1598.2858002994201</v>
      </c>
      <c r="K1952" s="63"/>
      <c r="L1952" s="293"/>
      <c r="M1952" s="293"/>
      <c r="N1952" s="293"/>
      <c r="O1952" s="293"/>
      <c r="P1952" s="293"/>
      <c r="Q1952" s="293"/>
      <c r="R1952" s="293"/>
    </row>
    <row r="1953" spans="1:18" x14ac:dyDescent="0.25">
      <c r="A1953" t="s">
        <v>2246</v>
      </c>
      <c r="B1953" t="s">
        <v>91</v>
      </c>
      <c r="C1953">
        <v>2005</v>
      </c>
      <c r="D1953" t="s">
        <v>41</v>
      </c>
      <c r="E1953" t="s">
        <v>1</v>
      </c>
      <c r="F1953">
        <v>801.938406048454</v>
      </c>
      <c r="G1953">
        <v>1088.2742418114699</v>
      </c>
      <c r="H1953">
        <v>1248.94736938391</v>
      </c>
      <c r="I1953">
        <v>1160.3387995856599</v>
      </c>
      <c r="J1953">
        <v>1342.31303084303</v>
      </c>
      <c r="K1953" s="63"/>
      <c r="L1953" s="293"/>
      <c r="M1953" s="293"/>
      <c r="N1953" s="293"/>
      <c r="O1953" s="293"/>
      <c r="P1953" s="293"/>
      <c r="Q1953" s="293"/>
      <c r="R1953" s="293"/>
    </row>
    <row r="1954" spans="1:18" x14ac:dyDescent="0.25">
      <c r="A1954" t="s">
        <v>2247</v>
      </c>
      <c r="B1954" t="s">
        <v>91</v>
      </c>
      <c r="C1954">
        <v>2005</v>
      </c>
      <c r="D1954" t="s">
        <v>42</v>
      </c>
      <c r="E1954" t="s">
        <v>1</v>
      </c>
      <c r="F1954">
        <v>726.61205322010903</v>
      </c>
      <c r="G1954">
        <v>1142.0767238064</v>
      </c>
      <c r="H1954">
        <v>1272.3401795923401</v>
      </c>
      <c r="I1954">
        <v>1178.8228878549901</v>
      </c>
      <c r="J1954">
        <v>1371.13970822842</v>
      </c>
      <c r="K1954" s="63"/>
      <c r="L1954" s="293"/>
      <c r="M1954" s="293"/>
      <c r="N1954" s="293"/>
      <c r="O1954" s="293"/>
      <c r="P1954" s="293"/>
      <c r="Q1954" s="293"/>
      <c r="R1954" s="293"/>
    </row>
    <row r="1955" spans="1:18" x14ac:dyDescent="0.25">
      <c r="A1955" t="s">
        <v>2248</v>
      </c>
      <c r="B1955" t="s">
        <v>91</v>
      </c>
      <c r="C1955">
        <v>2005</v>
      </c>
      <c r="D1955" t="s">
        <v>102</v>
      </c>
      <c r="E1955" t="s">
        <v>1</v>
      </c>
      <c r="F1955">
        <v>687.59611987994106</v>
      </c>
      <c r="G1955">
        <v>1067.96117029066</v>
      </c>
      <c r="H1955">
        <v>1099.64668323509</v>
      </c>
      <c r="I1955">
        <v>1017.42714345153</v>
      </c>
      <c r="J1955">
        <v>1186.64435712767</v>
      </c>
      <c r="K1955" s="63"/>
      <c r="L1955" s="293"/>
      <c r="M1955" s="293"/>
      <c r="N1955" s="293"/>
      <c r="O1955" s="293"/>
      <c r="P1955" s="293"/>
      <c r="Q1955" s="293"/>
      <c r="R1955" s="293"/>
    </row>
    <row r="1956" spans="1:18" x14ac:dyDescent="0.25">
      <c r="A1956" t="s">
        <v>2249</v>
      </c>
      <c r="B1956" t="s">
        <v>91</v>
      </c>
      <c r="C1956">
        <v>2005</v>
      </c>
      <c r="D1956" t="s">
        <v>103</v>
      </c>
      <c r="E1956" t="s">
        <v>1</v>
      </c>
      <c r="F1956">
        <v>2427.3122393201802</v>
      </c>
      <c r="G1956">
        <v>1346.0465256948</v>
      </c>
      <c r="H1956">
        <v>1402.61757062478</v>
      </c>
      <c r="I1956">
        <v>1345.78003139013</v>
      </c>
      <c r="J1956">
        <v>1461.18741831232</v>
      </c>
      <c r="K1956" s="63"/>
      <c r="L1956" s="293"/>
      <c r="M1956" s="293"/>
      <c r="N1956" s="293"/>
      <c r="O1956" s="293"/>
      <c r="P1956" s="293"/>
      <c r="Q1956" s="293"/>
      <c r="R1956" s="293"/>
    </row>
    <row r="1957" spans="1:18" x14ac:dyDescent="0.25">
      <c r="A1957" t="s">
        <v>2250</v>
      </c>
      <c r="B1957" t="s">
        <v>91</v>
      </c>
      <c r="C1957">
        <v>2005</v>
      </c>
      <c r="D1957" t="s">
        <v>43</v>
      </c>
      <c r="E1957" t="s">
        <v>1</v>
      </c>
      <c r="F1957">
        <v>379.10088190625498</v>
      </c>
      <c r="G1957">
        <v>1019.99322492064</v>
      </c>
      <c r="H1957">
        <v>1072.7909321086399</v>
      </c>
      <c r="I1957">
        <v>964.49863291580903</v>
      </c>
      <c r="J1957">
        <v>1189.65211964935</v>
      </c>
      <c r="K1957" s="63"/>
      <c r="L1957" s="293"/>
      <c r="M1957" s="293"/>
      <c r="N1957" s="293"/>
      <c r="O1957" s="293"/>
      <c r="P1957" s="293"/>
      <c r="Q1957" s="293"/>
      <c r="R1957" s="293"/>
    </row>
    <row r="1958" spans="1:18" x14ac:dyDescent="0.25">
      <c r="A1958" t="s">
        <v>2251</v>
      </c>
      <c r="B1958" t="s">
        <v>91</v>
      </c>
      <c r="C1958">
        <v>2005</v>
      </c>
      <c r="D1958" t="s">
        <v>44</v>
      </c>
      <c r="E1958" t="s">
        <v>1</v>
      </c>
      <c r="F1958">
        <v>842.52955298700294</v>
      </c>
      <c r="G1958">
        <v>1483.9275639554801</v>
      </c>
      <c r="H1958">
        <v>1549.4959371815601</v>
      </c>
      <c r="I1958">
        <v>1443.9584508734799</v>
      </c>
      <c r="J1958">
        <v>1660.5572670418001</v>
      </c>
      <c r="K1958" s="63"/>
      <c r="L1958" s="293"/>
      <c r="M1958" s="293"/>
      <c r="N1958" s="293"/>
      <c r="O1958" s="293"/>
      <c r="P1958" s="293"/>
      <c r="Q1958" s="293"/>
      <c r="R1958" s="293"/>
    </row>
    <row r="1959" spans="1:18" x14ac:dyDescent="0.25">
      <c r="A1959" t="s">
        <v>2252</v>
      </c>
      <c r="B1959" t="s">
        <v>91</v>
      </c>
      <c r="C1959">
        <v>2005</v>
      </c>
      <c r="D1959" t="s">
        <v>45</v>
      </c>
      <c r="E1959" t="s">
        <v>1</v>
      </c>
      <c r="F1959">
        <v>1205.68180442691</v>
      </c>
      <c r="G1959">
        <v>1395.7073617259</v>
      </c>
      <c r="H1959">
        <v>1469.96195211128</v>
      </c>
      <c r="I1959">
        <v>1384.95701486027</v>
      </c>
      <c r="J1959">
        <v>1558.66881155647</v>
      </c>
      <c r="K1959" s="63"/>
      <c r="L1959" s="293"/>
      <c r="M1959" s="293"/>
      <c r="N1959" s="293"/>
      <c r="O1959" s="293"/>
      <c r="P1959" s="293"/>
      <c r="Q1959" s="293"/>
      <c r="R1959" s="293"/>
    </row>
    <row r="1960" spans="1:18" x14ac:dyDescent="0.25">
      <c r="A1960" t="s">
        <v>2253</v>
      </c>
      <c r="B1960" t="s">
        <v>91</v>
      </c>
      <c r="C1960">
        <v>2005</v>
      </c>
      <c r="D1960" t="s">
        <v>18</v>
      </c>
      <c r="E1960" t="s">
        <v>1</v>
      </c>
      <c r="F1960">
        <v>3521.37693786916</v>
      </c>
      <c r="G1960">
        <v>1445.7350814423601</v>
      </c>
      <c r="H1960">
        <v>1584.67387455431</v>
      </c>
      <c r="I1960">
        <v>1531.4965507417101</v>
      </c>
      <c r="J1960">
        <v>1639.1930036634301</v>
      </c>
      <c r="K1960" s="63"/>
      <c r="L1960" s="293"/>
      <c r="M1960" s="293"/>
      <c r="N1960" s="293"/>
      <c r="O1960" s="293"/>
      <c r="P1960" s="293"/>
      <c r="Q1960" s="293"/>
      <c r="R1960" s="293"/>
    </row>
    <row r="1961" spans="1:18" x14ac:dyDescent="0.25">
      <c r="A1961" t="s">
        <v>2254</v>
      </c>
      <c r="B1961" t="s">
        <v>91</v>
      </c>
      <c r="C1961">
        <v>2005</v>
      </c>
      <c r="D1961" t="s">
        <v>46</v>
      </c>
      <c r="E1961" t="s">
        <v>1</v>
      </c>
      <c r="F1961">
        <v>1587.8406957775101</v>
      </c>
      <c r="G1961">
        <v>1418.5635119022199</v>
      </c>
      <c r="H1961">
        <v>1550.77526723605</v>
      </c>
      <c r="I1961">
        <v>1473.7432777346501</v>
      </c>
      <c r="J1961">
        <v>1630.7215909664901</v>
      </c>
      <c r="K1961" s="63"/>
      <c r="L1961" s="293"/>
      <c r="M1961" s="293"/>
      <c r="N1961" s="293"/>
      <c r="O1961" s="293"/>
      <c r="P1961" s="293"/>
      <c r="Q1961" s="293"/>
      <c r="R1961" s="293"/>
    </row>
    <row r="1962" spans="1:18" x14ac:dyDescent="0.25">
      <c r="A1962" t="s">
        <v>2255</v>
      </c>
      <c r="B1962" t="s">
        <v>91</v>
      </c>
      <c r="C1962">
        <v>2005</v>
      </c>
      <c r="D1962" t="s">
        <v>47</v>
      </c>
      <c r="E1962" t="s">
        <v>1</v>
      </c>
      <c r="F1962">
        <v>985.90866720445604</v>
      </c>
      <c r="G1962">
        <v>1477.1273761397199</v>
      </c>
      <c r="H1962">
        <v>1590.7414531162899</v>
      </c>
      <c r="I1962">
        <v>1491.04750042864</v>
      </c>
      <c r="J1962">
        <v>1695.24871122023</v>
      </c>
      <c r="K1962" s="63"/>
      <c r="L1962" s="293"/>
      <c r="M1962" s="293"/>
      <c r="N1962" s="293"/>
      <c r="O1962" s="293"/>
      <c r="P1962" s="293"/>
      <c r="Q1962" s="293"/>
      <c r="R1962" s="293"/>
    </row>
    <row r="1963" spans="1:18" x14ac:dyDescent="0.25">
      <c r="A1963" t="s">
        <v>2256</v>
      </c>
      <c r="B1963" t="s">
        <v>91</v>
      </c>
      <c r="C1963">
        <v>2005</v>
      </c>
      <c r="D1963" t="s">
        <v>48</v>
      </c>
      <c r="E1963" t="s">
        <v>1</v>
      </c>
      <c r="F1963">
        <v>947.62757488717295</v>
      </c>
      <c r="G1963">
        <v>1460.3149461985699</v>
      </c>
      <c r="H1963">
        <v>1653.27431293376</v>
      </c>
      <c r="I1963">
        <v>1545.0927721932801</v>
      </c>
      <c r="J1963">
        <v>1766.7862043293801</v>
      </c>
      <c r="K1963" s="63"/>
      <c r="L1963" s="293"/>
      <c r="M1963" s="293"/>
      <c r="N1963" s="293"/>
      <c r="O1963" s="293"/>
      <c r="P1963" s="293"/>
      <c r="Q1963" s="293"/>
      <c r="R1963" s="293"/>
    </row>
    <row r="1964" spans="1:18" x14ac:dyDescent="0.25">
      <c r="A1964" t="s">
        <v>2257</v>
      </c>
      <c r="B1964" t="s">
        <v>91</v>
      </c>
      <c r="C1964">
        <v>2005</v>
      </c>
      <c r="D1964" t="s">
        <v>104</v>
      </c>
      <c r="E1964" t="s">
        <v>1</v>
      </c>
      <c r="F1964">
        <v>2414.0178236814399</v>
      </c>
      <c r="G1964">
        <v>1115.37010408879</v>
      </c>
      <c r="H1964">
        <v>1369.20358920172</v>
      </c>
      <c r="I1964">
        <v>1312.9031482451301</v>
      </c>
      <c r="J1964">
        <v>1427.2247664855199</v>
      </c>
      <c r="K1964" s="63"/>
      <c r="L1964" s="293"/>
      <c r="M1964" s="293"/>
      <c r="N1964" s="293"/>
      <c r="O1964" s="293"/>
      <c r="P1964" s="293"/>
      <c r="Q1964" s="293"/>
      <c r="R1964" s="293"/>
    </row>
    <row r="1965" spans="1:18" x14ac:dyDescent="0.25">
      <c r="A1965" t="s">
        <v>2258</v>
      </c>
      <c r="B1965" t="s">
        <v>91</v>
      </c>
      <c r="C1965">
        <v>2005</v>
      </c>
      <c r="D1965" t="s">
        <v>49</v>
      </c>
      <c r="E1965" t="s">
        <v>1</v>
      </c>
      <c r="F1965">
        <v>722.99305422552004</v>
      </c>
      <c r="G1965">
        <v>1214.7877112465901</v>
      </c>
      <c r="H1965">
        <v>1349.3113143693899</v>
      </c>
      <c r="I1965">
        <v>1250.8919734317899</v>
      </c>
      <c r="J1965">
        <v>1453.3041031397399</v>
      </c>
      <c r="K1965" s="63"/>
      <c r="L1965" s="293"/>
      <c r="M1965" s="293"/>
      <c r="N1965" s="293"/>
      <c r="O1965" s="293"/>
      <c r="P1965" s="293"/>
      <c r="Q1965" s="293"/>
      <c r="R1965" s="293"/>
    </row>
    <row r="1966" spans="1:18" x14ac:dyDescent="0.25">
      <c r="A1966" t="s">
        <v>2259</v>
      </c>
      <c r="B1966" t="s">
        <v>91</v>
      </c>
      <c r="C1966">
        <v>2005</v>
      </c>
      <c r="D1966" t="s">
        <v>50</v>
      </c>
      <c r="E1966" t="s">
        <v>1</v>
      </c>
      <c r="F1966">
        <v>1691.02476945592</v>
      </c>
      <c r="G1966">
        <v>1077.6624241351601</v>
      </c>
      <c r="H1966">
        <v>1390.22920152136</v>
      </c>
      <c r="I1966">
        <v>1321.0345590965201</v>
      </c>
      <c r="J1966">
        <v>1461.9589171242501</v>
      </c>
      <c r="K1966" s="63"/>
      <c r="L1966" s="293"/>
      <c r="M1966" s="293"/>
      <c r="N1966" s="293"/>
      <c r="O1966" s="293"/>
      <c r="P1966" s="293"/>
      <c r="Q1966" s="293"/>
      <c r="R1966" s="293"/>
    </row>
    <row r="1967" spans="1:18" x14ac:dyDescent="0.25">
      <c r="A1967" t="s">
        <v>2260</v>
      </c>
      <c r="B1967" t="s">
        <v>91</v>
      </c>
      <c r="C1967">
        <v>2005</v>
      </c>
      <c r="D1967" t="s">
        <v>105</v>
      </c>
      <c r="E1967" t="s">
        <v>1</v>
      </c>
      <c r="F1967">
        <v>1878.4814880415499</v>
      </c>
      <c r="G1967">
        <v>1327.5581368359899</v>
      </c>
      <c r="H1967">
        <v>1493.2767560357299</v>
      </c>
      <c r="I1967">
        <v>1423.84905699812</v>
      </c>
      <c r="J1967">
        <v>1565.1153382354601</v>
      </c>
      <c r="K1967" s="63"/>
      <c r="L1967" s="293"/>
      <c r="M1967" s="293"/>
      <c r="N1967" s="293"/>
      <c r="O1967" s="293"/>
      <c r="P1967" s="293"/>
      <c r="Q1967" s="293"/>
      <c r="R1967" s="293"/>
    </row>
    <row r="1968" spans="1:18" x14ac:dyDescent="0.25">
      <c r="A1968" t="s">
        <v>2261</v>
      </c>
      <c r="B1968" t="s">
        <v>91</v>
      </c>
      <c r="C1968">
        <v>2005</v>
      </c>
      <c r="D1968" t="s">
        <v>51</v>
      </c>
      <c r="E1968" t="s">
        <v>1</v>
      </c>
      <c r="F1968">
        <v>1471.23843372394</v>
      </c>
      <c r="G1968">
        <v>1288.6158022316599</v>
      </c>
      <c r="H1968">
        <v>1453.0073522586499</v>
      </c>
      <c r="I1968">
        <v>1376.7051289547201</v>
      </c>
      <c r="J1968">
        <v>1532.3109279980799</v>
      </c>
      <c r="K1968" s="63"/>
      <c r="L1968" s="293"/>
      <c r="M1968" s="293"/>
      <c r="N1968" s="293"/>
      <c r="O1968" s="293"/>
      <c r="P1968" s="293"/>
      <c r="Q1968" s="293"/>
      <c r="R1968" s="293"/>
    </row>
    <row r="1969" spans="1:18" x14ac:dyDescent="0.25">
      <c r="A1969" t="s">
        <v>2262</v>
      </c>
      <c r="B1969" t="s">
        <v>91</v>
      </c>
      <c r="C1969">
        <v>2005</v>
      </c>
      <c r="D1969" t="s">
        <v>52</v>
      </c>
      <c r="E1969" t="s">
        <v>1</v>
      </c>
      <c r="F1969">
        <v>407.24305431762099</v>
      </c>
      <c r="G1969">
        <v>1490.25891725261</v>
      </c>
      <c r="H1969">
        <v>1660.3474149544199</v>
      </c>
      <c r="I1969">
        <v>1497.25208516421</v>
      </c>
      <c r="J1969">
        <v>1835.87554505607</v>
      </c>
      <c r="K1969" s="63"/>
      <c r="L1969" s="293"/>
      <c r="M1969" s="293"/>
      <c r="N1969" s="293"/>
      <c r="O1969" s="293"/>
      <c r="P1969" s="293"/>
      <c r="Q1969" s="293"/>
      <c r="R1969" s="293"/>
    </row>
    <row r="1970" spans="1:18" x14ac:dyDescent="0.25">
      <c r="A1970" t="s">
        <v>2263</v>
      </c>
      <c r="B1970" t="s">
        <v>91</v>
      </c>
      <c r="C1970">
        <v>2005</v>
      </c>
      <c r="D1970" t="s">
        <v>106</v>
      </c>
      <c r="E1970" t="s">
        <v>1</v>
      </c>
      <c r="F1970">
        <v>3377.3799587001299</v>
      </c>
      <c r="G1970">
        <v>1234.7654899387701</v>
      </c>
      <c r="H1970">
        <v>1371.15084807843</v>
      </c>
      <c r="I1970">
        <v>1323.9005617964399</v>
      </c>
      <c r="J1970">
        <v>1419.61889238208</v>
      </c>
      <c r="K1970" s="63"/>
      <c r="L1970" s="293"/>
      <c r="M1970" s="293"/>
      <c r="N1970" s="293"/>
      <c r="O1970" s="293"/>
      <c r="P1970" s="293"/>
      <c r="Q1970" s="293"/>
      <c r="R1970" s="293"/>
    </row>
    <row r="1971" spans="1:18" x14ac:dyDescent="0.25">
      <c r="A1971" t="s">
        <v>2264</v>
      </c>
      <c r="B1971" t="s">
        <v>91</v>
      </c>
      <c r="C1971">
        <v>2005</v>
      </c>
      <c r="D1971" t="s">
        <v>53</v>
      </c>
      <c r="E1971" t="s">
        <v>1</v>
      </c>
      <c r="F1971">
        <v>1008.1401560657901</v>
      </c>
      <c r="G1971">
        <v>1192.2751266211701</v>
      </c>
      <c r="H1971">
        <v>1366.7437514638</v>
      </c>
      <c r="I1971">
        <v>1279.8397226424599</v>
      </c>
      <c r="J1971">
        <v>1457.79584685449</v>
      </c>
      <c r="K1971" s="63"/>
      <c r="L1971" s="293"/>
      <c r="M1971" s="293"/>
      <c r="N1971" s="293"/>
      <c r="O1971" s="293"/>
      <c r="P1971" s="293"/>
      <c r="Q1971" s="293"/>
      <c r="R1971" s="293"/>
    </row>
    <row r="1972" spans="1:18" x14ac:dyDescent="0.25">
      <c r="A1972" t="s">
        <v>2265</v>
      </c>
      <c r="B1972" t="s">
        <v>91</v>
      </c>
      <c r="C1972">
        <v>2005</v>
      </c>
      <c r="D1972" t="s">
        <v>54</v>
      </c>
      <c r="E1972" t="s">
        <v>1</v>
      </c>
      <c r="F1972">
        <v>567.25546644324504</v>
      </c>
      <c r="G1972">
        <v>1686.6038308900299</v>
      </c>
      <c r="H1972">
        <v>1827.0583329317799</v>
      </c>
      <c r="I1972">
        <v>1674.08662853294</v>
      </c>
      <c r="J1972">
        <v>1989.8487634615501</v>
      </c>
      <c r="K1972" s="63"/>
      <c r="L1972" s="293"/>
      <c r="M1972" s="293"/>
      <c r="N1972" s="293"/>
      <c r="O1972" s="293"/>
      <c r="P1972" s="293"/>
      <c r="Q1972" s="293"/>
      <c r="R1972" s="293"/>
    </row>
    <row r="1973" spans="1:18" x14ac:dyDescent="0.25">
      <c r="A1973" t="s">
        <v>2266</v>
      </c>
      <c r="B1973" t="s">
        <v>91</v>
      </c>
      <c r="C1973">
        <v>2005</v>
      </c>
      <c r="D1973" t="s">
        <v>55</v>
      </c>
      <c r="E1973" t="s">
        <v>1</v>
      </c>
      <c r="F1973">
        <v>533.55794806393305</v>
      </c>
      <c r="G1973">
        <v>1211.4752919121099</v>
      </c>
      <c r="H1973">
        <v>1322.5113961474899</v>
      </c>
      <c r="I1973">
        <v>1209.9602973481699</v>
      </c>
      <c r="J1973">
        <v>1442.5194503771199</v>
      </c>
      <c r="K1973" s="63"/>
      <c r="L1973" s="293"/>
      <c r="M1973" s="293"/>
      <c r="N1973" s="293"/>
      <c r="O1973" s="293"/>
      <c r="P1973" s="293"/>
      <c r="Q1973" s="293"/>
      <c r="R1973" s="293"/>
    </row>
    <row r="1974" spans="1:18" x14ac:dyDescent="0.25">
      <c r="A1974" t="s">
        <v>2267</v>
      </c>
      <c r="B1974" t="s">
        <v>91</v>
      </c>
      <c r="C1974">
        <v>2005</v>
      </c>
      <c r="D1974" t="s">
        <v>56</v>
      </c>
      <c r="E1974" t="s">
        <v>1</v>
      </c>
      <c r="F1974">
        <v>460.572856787408</v>
      </c>
      <c r="G1974">
        <v>1061.0566424480101</v>
      </c>
      <c r="H1974">
        <v>1140.1656088444199</v>
      </c>
      <c r="I1974">
        <v>1035.7951158569499</v>
      </c>
      <c r="J1974">
        <v>1251.9991991448401</v>
      </c>
      <c r="K1974" s="63"/>
      <c r="L1974" s="293"/>
      <c r="M1974" s="293"/>
      <c r="N1974" s="293"/>
      <c r="O1974" s="293"/>
      <c r="P1974" s="293"/>
      <c r="Q1974" s="293"/>
      <c r="R1974" s="293"/>
    </row>
    <row r="1975" spans="1:18" x14ac:dyDescent="0.25">
      <c r="A1975" t="s">
        <v>2268</v>
      </c>
      <c r="B1975" t="s">
        <v>91</v>
      </c>
      <c r="C1975">
        <v>2005</v>
      </c>
      <c r="D1975" t="s">
        <v>57</v>
      </c>
      <c r="E1975" t="s">
        <v>1</v>
      </c>
      <c r="F1975">
        <v>807.85353133974002</v>
      </c>
      <c r="G1975">
        <v>1190.0149240487599</v>
      </c>
      <c r="H1975">
        <v>1334.90492695956</v>
      </c>
      <c r="I1975">
        <v>1241.9001345495501</v>
      </c>
      <c r="J1975">
        <v>1432.88398325</v>
      </c>
      <c r="K1975" s="63"/>
      <c r="L1975" s="293"/>
      <c r="M1975" s="293"/>
      <c r="N1975" s="293"/>
      <c r="O1975" s="293"/>
      <c r="P1975" s="293"/>
      <c r="Q1975" s="293"/>
      <c r="R1975" s="293"/>
    </row>
    <row r="1976" spans="1:18" x14ac:dyDescent="0.25">
      <c r="A1976" t="s">
        <v>2269</v>
      </c>
      <c r="B1976" t="s">
        <v>91</v>
      </c>
      <c r="C1976">
        <v>2006</v>
      </c>
      <c r="D1976" t="s">
        <v>5</v>
      </c>
      <c r="E1976" t="s">
        <v>1</v>
      </c>
      <c r="F1976">
        <v>19397.150690348401</v>
      </c>
      <c r="G1976">
        <v>1332.5330565069</v>
      </c>
      <c r="H1976">
        <v>1449.6740170089099</v>
      </c>
      <c r="I1976">
        <v>1428.88322929285</v>
      </c>
      <c r="J1976">
        <v>1470.6865541647701</v>
      </c>
      <c r="K1976" s="63"/>
      <c r="L1976" s="293"/>
      <c r="M1976" s="293"/>
      <c r="N1976" s="293"/>
      <c r="O1976" s="293"/>
      <c r="P1976" s="293"/>
      <c r="Q1976" s="293"/>
      <c r="R1976" s="293"/>
    </row>
    <row r="1977" spans="1:18" x14ac:dyDescent="0.25">
      <c r="A1977" t="s">
        <v>2270</v>
      </c>
      <c r="B1977" t="s">
        <v>91</v>
      </c>
      <c r="C1977">
        <v>2006</v>
      </c>
      <c r="D1977" t="s">
        <v>122</v>
      </c>
      <c r="E1977" t="s">
        <v>1</v>
      </c>
      <c r="F1977">
        <v>2738.6600367184401</v>
      </c>
      <c r="G1977">
        <v>947.48897632140597</v>
      </c>
      <c r="H1977">
        <v>1027.4552501358701</v>
      </c>
      <c r="I1977">
        <v>988.39137551856095</v>
      </c>
      <c r="J1977">
        <v>1067.6389066874599</v>
      </c>
      <c r="K1977" s="63"/>
      <c r="L1977" s="293"/>
      <c r="M1977" s="293"/>
      <c r="N1977" s="293"/>
      <c r="O1977" s="293"/>
      <c r="P1977" s="293"/>
      <c r="Q1977" s="293"/>
      <c r="R1977" s="293"/>
    </row>
    <row r="1978" spans="1:18" x14ac:dyDescent="0.25">
      <c r="A1978" t="s">
        <v>2271</v>
      </c>
      <c r="B1978" t="s">
        <v>91</v>
      </c>
      <c r="C1978">
        <v>2006</v>
      </c>
      <c r="D1978" t="s">
        <v>123</v>
      </c>
      <c r="E1978" t="s">
        <v>1</v>
      </c>
      <c r="F1978">
        <v>3242.2827640226901</v>
      </c>
      <c r="G1978">
        <v>1095.1216161338</v>
      </c>
      <c r="H1978">
        <v>1160.5382224875</v>
      </c>
      <c r="I1978">
        <v>1120.0249257528501</v>
      </c>
      <c r="J1978">
        <v>1202.1174908876201</v>
      </c>
      <c r="K1978" s="63"/>
      <c r="L1978" s="293"/>
      <c r="M1978" s="293"/>
      <c r="N1978" s="293"/>
      <c r="O1978" s="293"/>
      <c r="P1978" s="293"/>
      <c r="Q1978" s="293"/>
      <c r="R1978" s="293"/>
    </row>
    <row r="1979" spans="1:18" x14ac:dyDescent="0.25">
      <c r="A1979" t="s">
        <v>2272</v>
      </c>
      <c r="B1979" t="s">
        <v>91</v>
      </c>
      <c r="C1979">
        <v>2006</v>
      </c>
      <c r="D1979" t="s">
        <v>124</v>
      </c>
      <c r="E1979" t="s">
        <v>1</v>
      </c>
      <c r="F1979">
        <v>3836.1857585994599</v>
      </c>
      <c r="G1979">
        <v>1282.93661830787</v>
      </c>
      <c r="H1979">
        <v>1360.7381607236</v>
      </c>
      <c r="I1979">
        <v>1317.11778955965</v>
      </c>
      <c r="J1979">
        <v>1405.4124480724699</v>
      </c>
      <c r="K1979" s="63"/>
      <c r="L1979" s="293"/>
      <c r="M1979" s="293"/>
      <c r="N1979" s="293"/>
      <c r="O1979" s="293"/>
      <c r="P1979" s="293"/>
      <c r="Q1979" s="293"/>
      <c r="R1979" s="293"/>
    </row>
    <row r="1980" spans="1:18" x14ac:dyDescent="0.25">
      <c r="A1980" t="s">
        <v>2273</v>
      </c>
      <c r="B1980" t="s">
        <v>91</v>
      </c>
      <c r="C1980">
        <v>2006</v>
      </c>
      <c r="D1980" t="s">
        <v>125</v>
      </c>
      <c r="E1980" t="s">
        <v>1</v>
      </c>
      <c r="F1980">
        <v>4402.1227142737598</v>
      </c>
      <c r="G1980">
        <v>1505.2307925232101</v>
      </c>
      <c r="H1980">
        <v>1659.9687648374299</v>
      </c>
      <c r="I1980">
        <v>1610.2084608852799</v>
      </c>
      <c r="J1980">
        <v>1710.8504011390801</v>
      </c>
      <c r="K1980" s="63"/>
      <c r="L1980" s="293"/>
      <c r="M1980" s="293"/>
      <c r="N1980" s="293"/>
      <c r="O1980" s="293"/>
      <c r="P1980" s="293"/>
      <c r="Q1980" s="293"/>
      <c r="R1980" s="293"/>
    </row>
    <row r="1981" spans="1:18" x14ac:dyDescent="0.25">
      <c r="A1981" t="s">
        <v>2274</v>
      </c>
      <c r="B1981" t="s">
        <v>91</v>
      </c>
      <c r="C1981">
        <v>2006</v>
      </c>
      <c r="D1981" t="s">
        <v>126</v>
      </c>
      <c r="E1981" t="s">
        <v>1</v>
      </c>
      <c r="F1981">
        <v>5177.8994167339997</v>
      </c>
      <c r="G1981">
        <v>1855.3525764152801</v>
      </c>
      <c r="H1981">
        <v>2133.4622033026099</v>
      </c>
      <c r="I1981">
        <v>2073.8434319586399</v>
      </c>
      <c r="J1981">
        <v>2194.3185404392498</v>
      </c>
      <c r="K1981" s="63"/>
      <c r="L1981" s="293"/>
      <c r="M1981" s="293"/>
      <c r="N1981" s="293"/>
      <c r="O1981" s="293"/>
      <c r="P1981" s="293"/>
      <c r="Q1981" s="293"/>
      <c r="R1981" s="293"/>
    </row>
    <row r="1982" spans="1:18" x14ac:dyDescent="0.25">
      <c r="A1982" t="s">
        <v>2275</v>
      </c>
      <c r="B1982" t="s">
        <v>91</v>
      </c>
      <c r="C1982">
        <v>2006</v>
      </c>
      <c r="D1982" t="s">
        <v>6</v>
      </c>
      <c r="E1982" t="s">
        <v>1</v>
      </c>
      <c r="F1982">
        <v>4388.9503625600901</v>
      </c>
      <c r="G1982">
        <v>1332.56124342216</v>
      </c>
      <c r="H1982">
        <v>1404.7107376383201</v>
      </c>
      <c r="I1982">
        <v>1362.7902501056799</v>
      </c>
      <c r="J1982">
        <v>1447.5773239365201</v>
      </c>
      <c r="K1982" s="63"/>
      <c r="L1982" s="293"/>
      <c r="M1982" s="293"/>
      <c r="N1982" s="293"/>
      <c r="O1982" s="293"/>
      <c r="P1982" s="293"/>
      <c r="Q1982" s="293"/>
      <c r="R1982" s="293"/>
    </row>
    <row r="1983" spans="1:18" x14ac:dyDescent="0.25">
      <c r="A1983" t="s">
        <v>2276</v>
      </c>
      <c r="B1983" t="s">
        <v>91</v>
      </c>
      <c r="C1983">
        <v>2006</v>
      </c>
      <c r="D1983" t="s">
        <v>37</v>
      </c>
      <c r="E1983" t="s">
        <v>1</v>
      </c>
      <c r="F1983">
        <v>473.59657393320703</v>
      </c>
      <c r="G1983">
        <v>1395.27022930562</v>
      </c>
      <c r="H1983">
        <v>1431.99498578871</v>
      </c>
      <c r="I1983">
        <v>1303.3432348895401</v>
      </c>
      <c r="J1983">
        <v>1569.71386910451</v>
      </c>
      <c r="K1983" s="63"/>
      <c r="L1983" s="293"/>
      <c r="M1983" s="293"/>
      <c r="N1983" s="293"/>
      <c r="O1983" s="293"/>
      <c r="P1983" s="293"/>
      <c r="Q1983" s="293"/>
      <c r="R1983" s="293"/>
    </row>
    <row r="1984" spans="1:18" x14ac:dyDescent="0.25">
      <c r="A1984" t="s">
        <v>2277</v>
      </c>
      <c r="B1984" t="s">
        <v>91</v>
      </c>
      <c r="C1984">
        <v>2006</v>
      </c>
      <c r="D1984" t="s">
        <v>38</v>
      </c>
      <c r="E1984" t="s">
        <v>1</v>
      </c>
      <c r="F1984">
        <v>770.81326744935598</v>
      </c>
      <c r="G1984">
        <v>1336.5467947172899</v>
      </c>
      <c r="H1984">
        <v>1410.2946186603101</v>
      </c>
      <c r="I1984">
        <v>1310.29455907801</v>
      </c>
      <c r="J1984">
        <v>1515.7738558723399</v>
      </c>
      <c r="K1984" s="63"/>
      <c r="L1984" s="293"/>
      <c r="M1984" s="293"/>
      <c r="N1984" s="293"/>
      <c r="O1984" s="293"/>
      <c r="P1984" s="293"/>
      <c r="Q1984" s="293"/>
      <c r="R1984" s="293"/>
    </row>
    <row r="1985" spans="1:18" x14ac:dyDescent="0.25">
      <c r="A1985" t="s">
        <v>2278</v>
      </c>
      <c r="B1985" t="s">
        <v>91</v>
      </c>
      <c r="C1985">
        <v>2006</v>
      </c>
      <c r="D1985" t="s">
        <v>39</v>
      </c>
      <c r="E1985" t="s">
        <v>1</v>
      </c>
      <c r="F1985">
        <v>800.09280697899499</v>
      </c>
      <c r="G1985">
        <v>1475.1789497556899</v>
      </c>
      <c r="H1985">
        <v>1464.1432916820299</v>
      </c>
      <c r="I1985">
        <v>1363.2119964297499</v>
      </c>
      <c r="J1985">
        <v>1570.4996722810699</v>
      </c>
      <c r="K1985" s="63"/>
      <c r="L1985" s="293"/>
      <c r="M1985" s="293"/>
      <c r="N1985" s="293"/>
      <c r="O1985" s="293"/>
      <c r="P1985" s="293"/>
      <c r="Q1985" s="293"/>
      <c r="R1985" s="293"/>
    </row>
    <row r="1986" spans="1:18" x14ac:dyDescent="0.25">
      <c r="A1986" t="s">
        <v>2279</v>
      </c>
      <c r="B1986" t="s">
        <v>91</v>
      </c>
      <c r="C1986">
        <v>2006</v>
      </c>
      <c r="D1986" t="s">
        <v>40</v>
      </c>
      <c r="E1986" t="s">
        <v>1</v>
      </c>
      <c r="F1986">
        <v>667.74541620483001</v>
      </c>
      <c r="G1986">
        <v>1468.86365201239</v>
      </c>
      <c r="H1986">
        <v>1511.2161699590799</v>
      </c>
      <c r="I1986">
        <v>1397.53248457017</v>
      </c>
      <c r="J1986">
        <v>1631.6071098222001</v>
      </c>
      <c r="K1986" s="63"/>
      <c r="L1986" s="293"/>
      <c r="M1986" s="293"/>
      <c r="N1986" s="293"/>
      <c r="O1986" s="293"/>
      <c r="P1986" s="293"/>
      <c r="Q1986" s="293"/>
      <c r="R1986" s="293"/>
    </row>
    <row r="1987" spans="1:18" x14ac:dyDescent="0.25">
      <c r="A1987" t="s">
        <v>2280</v>
      </c>
      <c r="B1987" t="s">
        <v>91</v>
      </c>
      <c r="C1987">
        <v>2006</v>
      </c>
      <c r="D1987" t="s">
        <v>41</v>
      </c>
      <c r="E1987" t="s">
        <v>1</v>
      </c>
      <c r="F1987">
        <v>920.14581565333003</v>
      </c>
      <c r="G1987">
        <v>1244.9207377061</v>
      </c>
      <c r="H1987">
        <v>1384.88952027913</v>
      </c>
      <c r="I1987">
        <v>1293.5507459793</v>
      </c>
      <c r="J1987">
        <v>1480.7972939746301</v>
      </c>
      <c r="K1987" s="63"/>
      <c r="L1987" s="293"/>
      <c r="M1987" s="293"/>
      <c r="N1987" s="293"/>
      <c r="O1987" s="293"/>
      <c r="P1987" s="293"/>
      <c r="Q1987" s="293"/>
      <c r="R1987" s="293"/>
    </row>
    <row r="1988" spans="1:18" x14ac:dyDescent="0.25">
      <c r="A1988" t="s">
        <v>2281</v>
      </c>
      <c r="B1988" t="s">
        <v>91</v>
      </c>
      <c r="C1988">
        <v>2006</v>
      </c>
      <c r="D1988" t="s">
        <v>42</v>
      </c>
      <c r="E1988" t="s">
        <v>1</v>
      </c>
      <c r="F1988">
        <v>756.556482340343</v>
      </c>
      <c r="G1988">
        <v>1179.5760428144699</v>
      </c>
      <c r="H1988">
        <v>1299.82372078911</v>
      </c>
      <c r="I1988">
        <v>1206.28313289228</v>
      </c>
      <c r="J1988">
        <v>1398.5390709488599</v>
      </c>
      <c r="K1988" s="63"/>
      <c r="L1988" s="293"/>
      <c r="M1988" s="293"/>
      <c r="N1988" s="293"/>
      <c r="O1988" s="293"/>
      <c r="P1988" s="293"/>
      <c r="Q1988" s="293"/>
      <c r="R1988" s="293"/>
    </row>
    <row r="1989" spans="1:18" x14ac:dyDescent="0.25">
      <c r="A1989" t="s">
        <v>2282</v>
      </c>
      <c r="B1989" t="s">
        <v>91</v>
      </c>
      <c r="C1989">
        <v>2006</v>
      </c>
      <c r="D1989" t="s">
        <v>102</v>
      </c>
      <c r="E1989" t="s">
        <v>1</v>
      </c>
      <c r="F1989">
        <v>761.46227854343203</v>
      </c>
      <c r="G1989">
        <v>1176.4395738087201</v>
      </c>
      <c r="H1989">
        <v>1197.46463138381</v>
      </c>
      <c r="I1989">
        <v>1112.23077087557</v>
      </c>
      <c r="J1989">
        <v>1287.39804793033</v>
      </c>
      <c r="K1989" s="63"/>
      <c r="L1989" s="293"/>
      <c r="M1989" s="293"/>
      <c r="N1989" s="293"/>
      <c r="O1989" s="293"/>
      <c r="P1989" s="293"/>
      <c r="Q1989" s="293"/>
      <c r="R1989" s="293"/>
    </row>
    <row r="1990" spans="1:18" x14ac:dyDescent="0.25">
      <c r="A1990" t="s">
        <v>2283</v>
      </c>
      <c r="B1990" t="s">
        <v>91</v>
      </c>
      <c r="C1990">
        <v>2006</v>
      </c>
      <c r="D1990" t="s">
        <v>103</v>
      </c>
      <c r="E1990" t="s">
        <v>1</v>
      </c>
      <c r="F1990">
        <v>2493.0146992536602</v>
      </c>
      <c r="G1990">
        <v>1373.3575166524299</v>
      </c>
      <c r="H1990">
        <v>1420.1111666649999</v>
      </c>
      <c r="I1990">
        <v>1363.68394140806</v>
      </c>
      <c r="J1990">
        <v>1478.2350043358001</v>
      </c>
      <c r="K1990" s="63"/>
      <c r="L1990" s="293"/>
      <c r="M1990" s="293"/>
      <c r="N1990" s="293"/>
      <c r="O1990" s="293"/>
      <c r="P1990" s="293"/>
      <c r="Q1990" s="293"/>
      <c r="R1990" s="293"/>
    </row>
    <row r="1991" spans="1:18" x14ac:dyDescent="0.25">
      <c r="A1991" t="s">
        <v>2284</v>
      </c>
      <c r="B1991" t="s">
        <v>91</v>
      </c>
      <c r="C1991">
        <v>2006</v>
      </c>
      <c r="D1991" t="s">
        <v>43</v>
      </c>
      <c r="E1991" t="s">
        <v>1</v>
      </c>
      <c r="F1991">
        <v>418.218535782429</v>
      </c>
      <c r="G1991">
        <v>1126.1808912710801</v>
      </c>
      <c r="H1991">
        <v>1172.28318698665</v>
      </c>
      <c r="I1991">
        <v>1059.3015105862301</v>
      </c>
      <c r="J1991">
        <v>1293.7591156456699</v>
      </c>
      <c r="K1991" s="63"/>
      <c r="L1991" s="293"/>
      <c r="M1991" s="293"/>
      <c r="N1991" s="293"/>
      <c r="O1991" s="293"/>
      <c r="P1991" s="293"/>
      <c r="Q1991" s="293"/>
      <c r="R1991" s="293"/>
    </row>
    <row r="1992" spans="1:18" x14ac:dyDescent="0.25">
      <c r="A1992" t="s">
        <v>2285</v>
      </c>
      <c r="B1992" t="s">
        <v>91</v>
      </c>
      <c r="C1992">
        <v>2006</v>
      </c>
      <c r="D1992" t="s">
        <v>44</v>
      </c>
      <c r="E1992" t="s">
        <v>1</v>
      </c>
      <c r="F1992">
        <v>837.53907819344704</v>
      </c>
      <c r="G1992">
        <v>1460.2212078620701</v>
      </c>
      <c r="H1992">
        <v>1516.5502914699</v>
      </c>
      <c r="I1992">
        <v>1413.39786994312</v>
      </c>
      <c r="J1992">
        <v>1625.1182417810501</v>
      </c>
      <c r="K1992" s="63"/>
      <c r="L1992" s="293"/>
      <c r="M1992" s="293"/>
      <c r="N1992" s="293"/>
      <c r="O1992" s="293"/>
      <c r="P1992" s="293"/>
      <c r="Q1992" s="293"/>
      <c r="R1992" s="293"/>
    </row>
    <row r="1993" spans="1:18" x14ac:dyDescent="0.25">
      <c r="A1993" t="s">
        <v>2286</v>
      </c>
      <c r="B1993" t="s">
        <v>91</v>
      </c>
      <c r="C1993">
        <v>2006</v>
      </c>
      <c r="D1993" t="s">
        <v>45</v>
      </c>
      <c r="E1993" t="s">
        <v>1</v>
      </c>
      <c r="F1993">
        <v>1237.2570852777901</v>
      </c>
      <c r="G1993">
        <v>1421.5790211615999</v>
      </c>
      <c r="H1993">
        <v>1477.7008389554401</v>
      </c>
      <c r="I1993">
        <v>1394.43142087208</v>
      </c>
      <c r="J1993">
        <v>1564.548933349</v>
      </c>
      <c r="K1993" s="63"/>
      <c r="L1993" s="293"/>
      <c r="M1993" s="293"/>
      <c r="N1993" s="293"/>
      <c r="O1993" s="293"/>
      <c r="P1993" s="293"/>
      <c r="Q1993" s="293"/>
      <c r="R1993" s="293"/>
    </row>
    <row r="1994" spans="1:18" x14ac:dyDescent="0.25">
      <c r="A1994" t="s">
        <v>2287</v>
      </c>
      <c r="B1994" t="s">
        <v>91</v>
      </c>
      <c r="C1994">
        <v>2006</v>
      </c>
      <c r="D1994" t="s">
        <v>18</v>
      </c>
      <c r="E1994" t="s">
        <v>1</v>
      </c>
      <c r="F1994">
        <v>3579.0717943908398</v>
      </c>
      <c r="G1994">
        <v>1458.6368374383501</v>
      </c>
      <c r="H1994">
        <v>1585.4171747400501</v>
      </c>
      <c r="I1994">
        <v>1532.8537549423099</v>
      </c>
      <c r="J1994">
        <v>1639.2960279886299</v>
      </c>
      <c r="K1994" s="63"/>
      <c r="L1994" s="293"/>
      <c r="M1994" s="293"/>
      <c r="N1994" s="293"/>
      <c r="O1994" s="293"/>
      <c r="P1994" s="293"/>
      <c r="Q1994" s="293"/>
      <c r="R1994" s="293"/>
    </row>
    <row r="1995" spans="1:18" x14ac:dyDescent="0.25">
      <c r="A1995" t="s">
        <v>2288</v>
      </c>
      <c r="B1995" t="s">
        <v>91</v>
      </c>
      <c r="C1995">
        <v>2006</v>
      </c>
      <c r="D1995" t="s">
        <v>46</v>
      </c>
      <c r="E1995" t="s">
        <v>1</v>
      </c>
      <c r="F1995">
        <v>1556.71676525519</v>
      </c>
      <c r="G1995">
        <v>1382.0283782450199</v>
      </c>
      <c r="H1995">
        <v>1501.22797652243</v>
      </c>
      <c r="I1995">
        <v>1426.2008080084699</v>
      </c>
      <c r="J1995">
        <v>1579.1224568610901</v>
      </c>
      <c r="K1995" s="63"/>
      <c r="L1995" s="293"/>
      <c r="M1995" s="293"/>
      <c r="N1995" s="293"/>
      <c r="O1995" s="293"/>
      <c r="P1995" s="293"/>
      <c r="Q1995" s="293"/>
      <c r="R1995" s="293"/>
    </row>
    <row r="1996" spans="1:18" x14ac:dyDescent="0.25">
      <c r="A1996" t="s">
        <v>2289</v>
      </c>
      <c r="B1996" t="s">
        <v>91</v>
      </c>
      <c r="C1996">
        <v>2006</v>
      </c>
      <c r="D1996" t="s">
        <v>47</v>
      </c>
      <c r="E1996" t="s">
        <v>1</v>
      </c>
      <c r="F1996">
        <v>1064.2085745526099</v>
      </c>
      <c r="G1996">
        <v>1584.35101169065</v>
      </c>
      <c r="H1996">
        <v>1690.6087018189301</v>
      </c>
      <c r="I1996">
        <v>1588.8521176366601</v>
      </c>
      <c r="J1996">
        <v>1797.0893281027099</v>
      </c>
      <c r="K1996" s="63"/>
      <c r="L1996" s="293"/>
      <c r="M1996" s="293"/>
      <c r="N1996" s="293"/>
      <c r="O1996" s="293"/>
      <c r="P1996" s="293"/>
      <c r="Q1996" s="293"/>
      <c r="R1996" s="293"/>
    </row>
    <row r="1997" spans="1:18" x14ac:dyDescent="0.25">
      <c r="A1997" t="s">
        <v>2290</v>
      </c>
      <c r="B1997" t="s">
        <v>91</v>
      </c>
      <c r="C1997">
        <v>2006</v>
      </c>
      <c r="D1997" t="s">
        <v>48</v>
      </c>
      <c r="E1997" t="s">
        <v>1</v>
      </c>
      <c r="F1997">
        <v>958.14645458302004</v>
      </c>
      <c r="G1997">
        <v>1461.45796217724</v>
      </c>
      <c r="H1997">
        <v>1633.80427118273</v>
      </c>
      <c r="I1997">
        <v>1528.38264029314</v>
      </c>
      <c r="J1997">
        <v>1744.39091113465</v>
      </c>
      <c r="K1997" s="63"/>
      <c r="L1997" s="293"/>
      <c r="M1997" s="293"/>
      <c r="N1997" s="293"/>
      <c r="O1997" s="293"/>
      <c r="P1997" s="293"/>
      <c r="Q1997" s="293"/>
      <c r="R1997" s="293"/>
    </row>
    <row r="1998" spans="1:18" x14ac:dyDescent="0.25">
      <c r="A1998" t="s">
        <v>2291</v>
      </c>
      <c r="B1998" t="s">
        <v>91</v>
      </c>
      <c r="C1998">
        <v>2006</v>
      </c>
      <c r="D1998" t="s">
        <v>104</v>
      </c>
      <c r="E1998" t="s">
        <v>1</v>
      </c>
      <c r="F1998">
        <v>2619.3312163617402</v>
      </c>
      <c r="G1998">
        <v>1202.4713038033201</v>
      </c>
      <c r="H1998">
        <v>1473.89139904532</v>
      </c>
      <c r="I1998">
        <v>1415.60543557234</v>
      </c>
      <c r="J1998">
        <v>1533.8863940671899</v>
      </c>
      <c r="K1998" s="63"/>
      <c r="L1998" s="293"/>
      <c r="M1998" s="293"/>
      <c r="N1998" s="293"/>
      <c r="O1998" s="293"/>
      <c r="P1998" s="293"/>
      <c r="Q1998" s="293"/>
      <c r="R1998" s="293"/>
    </row>
    <row r="1999" spans="1:18" x14ac:dyDescent="0.25">
      <c r="A1999" t="s">
        <v>2292</v>
      </c>
      <c r="B1999" t="s">
        <v>91</v>
      </c>
      <c r="C1999">
        <v>2006</v>
      </c>
      <c r="D1999" t="s">
        <v>49</v>
      </c>
      <c r="E1999" t="s">
        <v>1</v>
      </c>
      <c r="F1999">
        <v>771.41789030043503</v>
      </c>
      <c r="G1999">
        <v>1287.5849417486199</v>
      </c>
      <c r="H1999">
        <v>1422.1102585935801</v>
      </c>
      <c r="I1999">
        <v>1321.6800474691299</v>
      </c>
      <c r="J1999">
        <v>1528.04099500744</v>
      </c>
      <c r="K1999" s="63"/>
      <c r="L1999" s="293"/>
      <c r="M1999" s="293"/>
      <c r="N1999" s="293"/>
      <c r="O1999" s="293"/>
      <c r="P1999" s="293"/>
      <c r="Q1999" s="293"/>
      <c r="R1999" s="293"/>
    </row>
    <row r="2000" spans="1:18" x14ac:dyDescent="0.25">
      <c r="A2000" t="s">
        <v>2293</v>
      </c>
      <c r="B2000" t="s">
        <v>91</v>
      </c>
      <c r="C2000">
        <v>2006</v>
      </c>
      <c r="D2000" t="s">
        <v>50</v>
      </c>
      <c r="E2000" t="s">
        <v>1</v>
      </c>
      <c r="F2000">
        <v>1847.9133260613</v>
      </c>
      <c r="G2000">
        <v>1170.18011110982</v>
      </c>
      <c r="H2000">
        <v>1505.0391017539901</v>
      </c>
      <c r="I2000">
        <v>1433.0747032900099</v>
      </c>
      <c r="J2000">
        <v>1579.5234497362601</v>
      </c>
      <c r="K2000" s="63"/>
      <c r="L2000" s="293"/>
      <c r="M2000" s="293"/>
      <c r="N2000" s="293"/>
      <c r="O2000" s="293"/>
      <c r="P2000" s="293"/>
      <c r="Q2000" s="293"/>
      <c r="R2000" s="293"/>
    </row>
    <row r="2001" spans="1:18" x14ac:dyDescent="0.25">
      <c r="A2001" t="s">
        <v>2294</v>
      </c>
      <c r="B2001" t="s">
        <v>91</v>
      </c>
      <c r="C2001">
        <v>2006</v>
      </c>
      <c r="D2001" t="s">
        <v>105</v>
      </c>
      <c r="E2001" t="s">
        <v>1</v>
      </c>
      <c r="F2001">
        <v>1977.3908076063999</v>
      </c>
      <c r="G2001">
        <v>1394.19784785052</v>
      </c>
      <c r="H2001">
        <v>1552.25628187129</v>
      </c>
      <c r="I2001">
        <v>1482.02653803918</v>
      </c>
      <c r="J2001">
        <v>1624.8618389850601</v>
      </c>
      <c r="K2001" s="63"/>
      <c r="L2001" s="293"/>
      <c r="M2001" s="293"/>
      <c r="N2001" s="293"/>
      <c r="O2001" s="293"/>
      <c r="P2001" s="293"/>
      <c r="Q2001" s="293"/>
      <c r="R2001" s="293"/>
    </row>
    <row r="2002" spans="1:18" x14ac:dyDescent="0.25">
      <c r="A2002" t="s">
        <v>2295</v>
      </c>
      <c r="B2002" t="s">
        <v>91</v>
      </c>
      <c r="C2002">
        <v>2006</v>
      </c>
      <c r="D2002" t="s">
        <v>51</v>
      </c>
      <c r="E2002" t="s">
        <v>1</v>
      </c>
      <c r="F2002">
        <v>1565.56481932058</v>
      </c>
      <c r="G2002">
        <v>1369.4224428335301</v>
      </c>
      <c r="H2002">
        <v>1527.4981689577201</v>
      </c>
      <c r="I2002">
        <v>1449.78969796708</v>
      </c>
      <c r="J2002">
        <v>1608.16784378021</v>
      </c>
      <c r="K2002" s="63"/>
      <c r="L2002" s="293"/>
      <c r="M2002" s="293"/>
      <c r="N2002" s="293"/>
      <c r="O2002" s="293"/>
      <c r="P2002" s="293"/>
      <c r="Q2002" s="293"/>
      <c r="R2002" s="293"/>
    </row>
    <row r="2003" spans="1:18" x14ac:dyDescent="0.25">
      <c r="A2003" t="s">
        <v>2296</v>
      </c>
      <c r="B2003" t="s">
        <v>91</v>
      </c>
      <c r="C2003">
        <v>2006</v>
      </c>
      <c r="D2003" t="s">
        <v>52</v>
      </c>
      <c r="E2003" t="s">
        <v>1</v>
      </c>
      <c r="F2003">
        <v>411.82598828582098</v>
      </c>
      <c r="G2003">
        <v>1497.1679510154499</v>
      </c>
      <c r="H2003">
        <v>1655.1825542270001</v>
      </c>
      <c r="I2003">
        <v>1494.2991843335201</v>
      </c>
      <c r="J2003">
        <v>1828.2588820078199</v>
      </c>
      <c r="K2003" s="63"/>
      <c r="L2003" s="293"/>
      <c r="M2003" s="293"/>
      <c r="N2003" s="293"/>
      <c r="O2003" s="293"/>
      <c r="P2003" s="293"/>
      <c r="Q2003" s="293"/>
      <c r="R2003" s="293"/>
    </row>
    <row r="2004" spans="1:18" x14ac:dyDescent="0.25">
      <c r="A2004" t="s">
        <v>2297</v>
      </c>
      <c r="B2004" t="s">
        <v>91</v>
      </c>
      <c r="C2004">
        <v>2006</v>
      </c>
      <c r="D2004" t="s">
        <v>106</v>
      </c>
      <c r="E2004" t="s">
        <v>1</v>
      </c>
      <c r="F2004">
        <v>3577.92953163213</v>
      </c>
      <c r="G2004">
        <v>1300.9943209032699</v>
      </c>
      <c r="H2004">
        <v>1438.04351960905</v>
      </c>
      <c r="I2004">
        <v>1389.8820033786899</v>
      </c>
      <c r="J2004">
        <v>1487.4105038451701</v>
      </c>
      <c r="K2004" s="63"/>
      <c r="L2004" s="293"/>
      <c r="M2004" s="293"/>
      <c r="N2004" s="293"/>
      <c r="O2004" s="293"/>
      <c r="P2004" s="293"/>
      <c r="Q2004" s="293"/>
      <c r="R2004" s="293"/>
    </row>
    <row r="2005" spans="1:18" x14ac:dyDescent="0.25">
      <c r="A2005" t="s">
        <v>2298</v>
      </c>
      <c r="B2005" t="s">
        <v>91</v>
      </c>
      <c r="C2005">
        <v>2006</v>
      </c>
      <c r="D2005" t="s">
        <v>53</v>
      </c>
      <c r="E2005" t="s">
        <v>1</v>
      </c>
      <c r="F2005">
        <v>1104.13069716205</v>
      </c>
      <c r="G2005">
        <v>1299.0995589726699</v>
      </c>
      <c r="H2005">
        <v>1478.75764490796</v>
      </c>
      <c r="I2005">
        <v>1388.9775119747201</v>
      </c>
      <c r="J2005">
        <v>1572.6278786594301</v>
      </c>
      <c r="K2005" s="63"/>
      <c r="L2005" s="293"/>
      <c r="M2005" s="293"/>
      <c r="N2005" s="293"/>
      <c r="O2005" s="293"/>
      <c r="P2005" s="293"/>
      <c r="Q2005" s="293"/>
      <c r="R2005" s="293"/>
    </row>
    <row r="2006" spans="1:18" x14ac:dyDescent="0.25">
      <c r="A2006" t="s">
        <v>2299</v>
      </c>
      <c r="B2006" t="s">
        <v>91</v>
      </c>
      <c r="C2006">
        <v>2006</v>
      </c>
      <c r="D2006" t="s">
        <v>54</v>
      </c>
      <c r="E2006" t="s">
        <v>1</v>
      </c>
      <c r="F2006">
        <v>582.537205764188</v>
      </c>
      <c r="G2006">
        <v>1719.8701123798801</v>
      </c>
      <c r="H2006">
        <v>1836.6599318057399</v>
      </c>
      <c r="I2006">
        <v>1684.9669610600999</v>
      </c>
      <c r="J2006">
        <v>1997.9565850685501</v>
      </c>
      <c r="K2006" s="63"/>
      <c r="L2006" s="293"/>
      <c r="M2006" s="293"/>
      <c r="N2006" s="293"/>
      <c r="O2006" s="293"/>
      <c r="P2006" s="293"/>
      <c r="Q2006" s="293"/>
      <c r="R2006" s="293"/>
    </row>
    <row r="2007" spans="1:18" x14ac:dyDescent="0.25">
      <c r="A2007" t="s">
        <v>2300</v>
      </c>
      <c r="B2007" t="s">
        <v>91</v>
      </c>
      <c r="C2007">
        <v>2006</v>
      </c>
      <c r="D2007" t="s">
        <v>55</v>
      </c>
      <c r="E2007" t="s">
        <v>1</v>
      </c>
      <c r="F2007">
        <v>564.58847285048898</v>
      </c>
      <c r="G2007">
        <v>1278.44860479709</v>
      </c>
      <c r="H2007">
        <v>1400.04902652645</v>
      </c>
      <c r="I2007">
        <v>1284.2485183389199</v>
      </c>
      <c r="J2007">
        <v>1523.3005154950099</v>
      </c>
      <c r="K2007" s="63"/>
      <c r="L2007" s="293"/>
      <c r="M2007" s="293"/>
      <c r="N2007" s="293"/>
      <c r="O2007" s="293"/>
      <c r="P2007" s="293"/>
      <c r="Q2007" s="293"/>
      <c r="R2007" s="293"/>
    </row>
    <row r="2008" spans="1:18" x14ac:dyDescent="0.25">
      <c r="A2008" t="s">
        <v>2301</v>
      </c>
      <c r="B2008" t="s">
        <v>91</v>
      </c>
      <c r="C2008">
        <v>2006</v>
      </c>
      <c r="D2008" t="s">
        <v>56</v>
      </c>
      <c r="E2008" t="s">
        <v>1</v>
      </c>
      <c r="F2008">
        <v>485.916223631874</v>
      </c>
      <c r="G2008">
        <v>1112.42009942967</v>
      </c>
      <c r="H2008">
        <v>1183.58941975622</v>
      </c>
      <c r="I2008">
        <v>1078.0113292711901</v>
      </c>
      <c r="J2008">
        <v>1296.5099574803201</v>
      </c>
      <c r="K2008" s="63"/>
      <c r="L2008" s="293"/>
      <c r="M2008" s="293"/>
      <c r="N2008" s="293"/>
      <c r="O2008" s="293"/>
      <c r="P2008" s="293"/>
      <c r="Q2008" s="293"/>
      <c r="R2008" s="293"/>
    </row>
    <row r="2009" spans="1:18" x14ac:dyDescent="0.25">
      <c r="A2009" t="s">
        <v>2302</v>
      </c>
      <c r="B2009" t="s">
        <v>91</v>
      </c>
      <c r="C2009">
        <v>2006</v>
      </c>
      <c r="D2009" t="s">
        <v>57</v>
      </c>
      <c r="E2009" t="s">
        <v>1</v>
      </c>
      <c r="F2009">
        <v>840.75693222351595</v>
      </c>
      <c r="G2009">
        <v>1230.81428834197</v>
      </c>
      <c r="H2009">
        <v>1385.7305187392999</v>
      </c>
      <c r="I2009">
        <v>1290.8197539005901</v>
      </c>
      <c r="J2009">
        <v>1485.6143065901001</v>
      </c>
      <c r="K2009" s="63"/>
      <c r="L2009" s="293"/>
      <c r="M2009" s="293"/>
      <c r="N2009" s="293"/>
      <c r="O2009" s="293"/>
      <c r="P2009" s="293"/>
      <c r="Q2009" s="293"/>
      <c r="R2009" s="293"/>
    </row>
    <row r="2010" spans="1:18" x14ac:dyDescent="0.25">
      <c r="A2010" t="s">
        <v>2303</v>
      </c>
      <c r="B2010" t="s">
        <v>91</v>
      </c>
      <c r="C2010">
        <v>2007</v>
      </c>
      <c r="D2010" t="s">
        <v>5</v>
      </c>
      <c r="E2010" t="s">
        <v>1</v>
      </c>
      <c r="F2010">
        <v>19676.7384812706</v>
      </c>
      <c r="G2010">
        <v>1339.8889697059101</v>
      </c>
      <c r="H2010">
        <v>1452.3276413445799</v>
      </c>
      <c r="I2010">
        <v>1431.6637621668201</v>
      </c>
      <c r="J2010">
        <v>1473.2103357595799</v>
      </c>
      <c r="K2010" s="63"/>
      <c r="L2010" s="293"/>
      <c r="M2010" s="293"/>
      <c r="N2010" s="293"/>
      <c r="O2010" s="293"/>
      <c r="P2010" s="293"/>
      <c r="Q2010" s="293"/>
      <c r="R2010" s="293"/>
    </row>
    <row r="2011" spans="1:18" x14ac:dyDescent="0.25">
      <c r="A2011" t="s">
        <v>2304</v>
      </c>
      <c r="B2011" t="s">
        <v>91</v>
      </c>
      <c r="C2011">
        <v>2007</v>
      </c>
      <c r="D2011" t="s">
        <v>122</v>
      </c>
      <c r="E2011" t="s">
        <v>1</v>
      </c>
      <c r="F2011">
        <v>2857.2549517370599</v>
      </c>
      <c r="G2011">
        <v>980.84988593945297</v>
      </c>
      <c r="H2011">
        <v>1052.6295724428601</v>
      </c>
      <c r="I2011">
        <v>1013.42873935481</v>
      </c>
      <c r="J2011">
        <v>1092.9301822407599</v>
      </c>
      <c r="K2011" s="63"/>
      <c r="L2011" s="293"/>
      <c r="M2011" s="293"/>
      <c r="N2011" s="293"/>
      <c r="O2011" s="293"/>
      <c r="P2011" s="293"/>
      <c r="Q2011" s="293"/>
      <c r="R2011" s="293"/>
    </row>
    <row r="2012" spans="1:18" x14ac:dyDescent="0.25">
      <c r="A2012" t="s">
        <v>2305</v>
      </c>
      <c r="B2012" t="s">
        <v>91</v>
      </c>
      <c r="C2012">
        <v>2007</v>
      </c>
      <c r="D2012" t="s">
        <v>123</v>
      </c>
      <c r="E2012" t="s">
        <v>1</v>
      </c>
      <c r="F2012">
        <v>3410.3591645609099</v>
      </c>
      <c r="G2012">
        <v>1142.5945772881801</v>
      </c>
      <c r="H2012">
        <v>1199.1788369559699</v>
      </c>
      <c r="I2012">
        <v>1158.45836411905</v>
      </c>
      <c r="J2012">
        <v>1240.9436197472101</v>
      </c>
      <c r="K2012" s="63"/>
      <c r="L2012" s="293"/>
      <c r="M2012" s="293"/>
      <c r="N2012" s="293"/>
      <c r="O2012" s="293"/>
      <c r="P2012" s="293"/>
      <c r="Q2012" s="293"/>
      <c r="R2012" s="293"/>
    </row>
    <row r="2013" spans="1:18" x14ac:dyDescent="0.25">
      <c r="A2013" t="s">
        <v>2306</v>
      </c>
      <c r="B2013" t="s">
        <v>91</v>
      </c>
      <c r="C2013">
        <v>2007</v>
      </c>
      <c r="D2013" t="s">
        <v>124</v>
      </c>
      <c r="E2013" t="s">
        <v>1</v>
      </c>
      <c r="F2013">
        <v>3909.0656734497202</v>
      </c>
      <c r="G2013">
        <v>1296.4660942665701</v>
      </c>
      <c r="H2013">
        <v>1368.55086255885</v>
      </c>
      <c r="I2013">
        <v>1325.10363826036</v>
      </c>
      <c r="J2013">
        <v>1413.0378585071401</v>
      </c>
      <c r="K2013" s="63"/>
      <c r="L2013" s="293"/>
      <c r="M2013" s="293"/>
      <c r="N2013" s="293"/>
      <c r="O2013" s="293"/>
      <c r="P2013" s="293"/>
      <c r="Q2013" s="293"/>
      <c r="R2013" s="293"/>
    </row>
    <row r="2014" spans="1:18" x14ac:dyDescent="0.25">
      <c r="A2014" t="s">
        <v>2307</v>
      </c>
      <c r="B2014" t="s">
        <v>91</v>
      </c>
      <c r="C2014">
        <v>2007</v>
      </c>
      <c r="D2014" t="s">
        <v>125</v>
      </c>
      <c r="E2014" t="s">
        <v>1</v>
      </c>
      <c r="F2014">
        <v>4383.5447029764</v>
      </c>
      <c r="G2014">
        <v>1484.0055733773399</v>
      </c>
      <c r="H2014">
        <v>1634.84474796834</v>
      </c>
      <c r="I2014">
        <v>1585.74283844959</v>
      </c>
      <c r="J2014">
        <v>1685.0555245314099</v>
      </c>
      <c r="K2014" s="63"/>
      <c r="L2014" s="293"/>
      <c r="M2014" s="293"/>
      <c r="N2014" s="293"/>
      <c r="O2014" s="293"/>
      <c r="P2014" s="293"/>
      <c r="Q2014" s="293"/>
      <c r="R2014" s="293"/>
    </row>
    <row r="2015" spans="1:18" x14ac:dyDescent="0.25">
      <c r="A2015" t="s">
        <v>2308</v>
      </c>
      <c r="B2015" t="s">
        <v>91</v>
      </c>
      <c r="C2015">
        <v>2007</v>
      </c>
      <c r="D2015" t="s">
        <v>126</v>
      </c>
      <c r="E2015" t="s">
        <v>1</v>
      </c>
      <c r="F2015">
        <v>5116.5139885465596</v>
      </c>
      <c r="G2015">
        <v>1815.3129427561701</v>
      </c>
      <c r="H2015">
        <v>2091.66860392018</v>
      </c>
      <c r="I2015">
        <v>2032.89812926019</v>
      </c>
      <c r="J2015">
        <v>2151.6664158671101</v>
      </c>
      <c r="K2015" s="63"/>
      <c r="L2015" s="293"/>
      <c r="M2015" s="293"/>
      <c r="N2015" s="293"/>
      <c r="O2015" s="293"/>
      <c r="P2015" s="293"/>
      <c r="Q2015" s="293"/>
      <c r="R2015" s="293"/>
    </row>
    <row r="2016" spans="1:18" x14ac:dyDescent="0.25">
      <c r="A2016" t="s">
        <v>2309</v>
      </c>
      <c r="B2016" t="s">
        <v>91</v>
      </c>
      <c r="C2016">
        <v>2007</v>
      </c>
      <c r="D2016" t="s">
        <v>6</v>
      </c>
      <c r="E2016" t="s">
        <v>1</v>
      </c>
      <c r="F2016">
        <v>4548.12231824011</v>
      </c>
      <c r="G2016">
        <v>1370.7421091742301</v>
      </c>
      <c r="H2016">
        <v>1441.5757648793401</v>
      </c>
      <c r="I2016">
        <v>1399.33436268117</v>
      </c>
      <c r="J2016">
        <v>1484.7534721971899</v>
      </c>
      <c r="K2016" s="63"/>
      <c r="L2016" s="293"/>
      <c r="M2016" s="293"/>
      <c r="N2016" s="293"/>
      <c r="O2016" s="293"/>
      <c r="P2016" s="293"/>
      <c r="Q2016" s="293"/>
      <c r="R2016" s="293"/>
    </row>
    <row r="2017" spans="1:18" x14ac:dyDescent="0.25">
      <c r="A2017" t="s">
        <v>2310</v>
      </c>
      <c r="B2017" t="s">
        <v>91</v>
      </c>
      <c r="C2017">
        <v>2007</v>
      </c>
      <c r="D2017" t="s">
        <v>37</v>
      </c>
      <c r="E2017" t="s">
        <v>1</v>
      </c>
      <c r="F2017">
        <v>538.53916116021503</v>
      </c>
      <c r="G2017">
        <v>1576.0584172087099</v>
      </c>
      <c r="H2017">
        <v>1608.5926542002101</v>
      </c>
      <c r="I2017">
        <v>1473.40620006052</v>
      </c>
      <c r="J2017">
        <v>1752.692746615</v>
      </c>
      <c r="K2017" s="63"/>
      <c r="L2017" s="293"/>
      <c r="M2017" s="293"/>
      <c r="N2017" s="293"/>
      <c r="O2017" s="293"/>
      <c r="P2017" s="293"/>
      <c r="Q2017" s="293"/>
      <c r="R2017" s="293"/>
    </row>
    <row r="2018" spans="1:18" x14ac:dyDescent="0.25">
      <c r="A2018" t="s">
        <v>2311</v>
      </c>
      <c r="B2018" t="s">
        <v>91</v>
      </c>
      <c r="C2018">
        <v>2007</v>
      </c>
      <c r="D2018" t="s">
        <v>38</v>
      </c>
      <c r="E2018" t="s">
        <v>1</v>
      </c>
      <c r="F2018">
        <v>839.60393968032497</v>
      </c>
      <c r="G2018">
        <v>1448.36712670621</v>
      </c>
      <c r="H2018">
        <v>1510.11621178069</v>
      </c>
      <c r="I2018">
        <v>1407.6599760271699</v>
      </c>
      <c r="J2018">
        <v>1617.9446192083601</v>
      </c>
      <c r="K2018" s="63"/>
      <c r="L2018" s="293"/>
      <c r="M2018" s="293"/>
      <c r="N2018" s="293"/>
      <c r="O2018" s="293"/>
      <c r="P2018" s="293"/>
      <c r="Q2018" s="293"/>
      <c r="R2018" s="293"/>
    </row>
    <row r="2019" spans="1:18" x14ac:dyDescent="0.25">
      <c r="A2019" t="s">
        <v>2312</v>
      </c>
      <c r="B2019" t="s">
        <v>91</v>
      </c>
      <c r="C2019">
        <v>2007</v>
      </c>
      <c r="D2019" t="s">
        <v>39</v>
      </c>
      <c r="E2019" t="s">
        <v>1</v>
      </c>
      <c r="F2019">
        <v>818.42593166644303</v>
      </c>
      <c r="G2019">
        <v>1493.75055971243</v>
      </c>
      <c r="H2019">
        <v>1479.92153395374</v>
      </c>
      <c r="I2019">
        <v>1378.91000695568</v>
      </c>
      <c r="J2019">
        <v>1586.2995372435801</v>
      </c>
      <c r="K2019" s="63"/>
      <c r="L2019" s="293"/>
      <c r="M2019" s="293"/>
      <c r="N2019" s="293"/>
      <c r="O2019" s="293"/>
      <c r="P2019" s="293"/>
      <c r="Q2019" s="293"/>
      <c r="R2019" s="293"/>
    </row>
    <row r="2020" spans="1:18" x14ac:dyDescent="0.25">
      <c r="A2020" t="s">
        <v>2313</v>
      </c>
      <c r="B2020" t="s">
        <v>91</v>
      </c>
      <c r="C2020">
        <v>2007</v>
      </c>
      <c r="D2020" t="s">
        <v>40</v>
      </c>
      <c r="E2020" t="s">
        <v>1</v>
      </c>
      <c r="F2020">
        <v>676.60822680241097</v>
      </c>
      <c r="G2020">
        <v>1475.44207510666</v>
      </c>
      <c r="H2020">
        <v>1522.71502103588</v>
      </c>
      <c r="I2020">
        <v>1408.8520057303799</v>
      </c>
      <c r="J2020">
        <v>1643.2503247423001</v>
      </c>
      <c r="K2020" s="63"/>
      <c r="L2020" s="293"/>
      <c r="M2020" s="293"/>
      <c r="N2020" s="293"/>
      <c r="O2020" s="293"/>
      <c r="P2020" s="293"/>
      <c r="Q2020" s="293"/>
      <c r="R2020" s="293"/>
    </row>
    <row r="2021" spans="1:18" x14ac:dyDescent="0.25">
      <c r="A2021" t="s">
        <v>2314</v>
      </c>
      <c r="B2021" t="s">
        <v>91</v>
      </c>
      <c r="C2021">
        <v>2007</v>
      </c>
      <c r="D2021" t="s">
        <v>41</v>
      </c>
      <c r="E2021" t="s">
        <v>1</v>
      </c>
      <c r="F2021">
        <v>916.50748038207098</v>
      </c>
      <c r="G2021">
        <v>1233.62247339229</v>
      </c>
      <c r="H2021">
        <v>1376.6331983677901</v>
      </c>
      <c r="I2021">
        <v>1285.7721230259899</v>
      </c>
      <c r="J2021">
        <v>1472.0486359648501</v>
      </c>
      <c r="K2021" s="63"/>
      <c r="L2021" s="293"/>
      <c r="M2021" s="293"/>
      <c r="N2021" s="293"/>
      <c r="O2021" s="293"/>
      <c r="P2021" s="293"/>
      <c r="Q2021" s="293"/>
      <c r="R2021" s="293"/>
    </row>
    <row r="2022" spans="1:18" x14ac:dyDescent="0.25">
      <c r="A2022" t="s">
        <v>2315</v>
      </c>
      <c r="B2022" t="s">
        <v>91</v>
      </c>
      <c r="C2022">
        <v>2007</v>
      </c>
      <c r="D2022" t="s">
        <v>42</v>
      </c>
      <c r="E2022" t="s">
        <v>1</v>
      </c>
      <c r="F2022">
        <v>758.43757854860496</v>
      </c>
      <c r="G2022">
        <v>1171.8932284933401</v>
      </c>
      <c r="H2022">
        <v>1296.66339249467</v>
      </c>
      <c r="I2022">
        <v>1203.62390015242</v>
      </c>
      <c r="J2022">
        <v>1394.84334737975</v>
      </c>
      <c r="K2022" s="63"/>
      <c r="L2022" s="293"/>
      <c r="M2022" s="293"/>
      <c r="N2022" s="293"/>
      <c r="O2022" s="293"/>
      <c r="P2022" s="293"/>
      <c r="Q2022" s="293"/>
      <c r="R2022" s="293"/>
    </row>
    <row r="2023" spans="1:18" x14ac:dyDescent="0.25">
      <c r="A2023" t="s">
        <v>2316</v>
      </c>
      <c r="B2023" t="s">
        <v>91</v>
      </c>
      <c r="C2023">
        <v>2007</v>
      </c>
      <c r="D2023" t="s">
        <v>102</v>
      </c>
      <c r="E2023" t="s">
        <v>1</v>
      </c>
      <c r="F2023">
        <v>761.92805501010002</v>
      </c>
      <c r="G2023">
        <v>1169.40841840242</v>
      </c>
      <c r="H2023">
        <v>1176.76821191362</v>
      </c>
      <c r="I2023">
        <v>1092.9934759431801</v>
      </c>
      <c r="J2023">
        <v>1265.1605975221901</v>
      </c>
      <c r="K2023" s="63"/>
      <c r="L2023" s="293"/>
      <c r="M2023" s="293"/>
      <c r="N2023" s="293"/>
      <c r="O2023" s="293"/>
      <c r="P2023" s="293"/>
      <c r="Q2023" s="293"/>
      <c r="R2023" s="293"/>
    </row>
    <row r="2024" spans="1:18" x14ac:dyDescent="0.25">
      <c r="A2024" t="s">
        <v>2317</v>
      </c>
      <c r="B2024" t="s">
        <v>91</v>
      </c>
      <c r="C2024">
        <v>2007</v>
      </c>
      <c r="D2024" t="s">
        <v>103</v>
      </c>
      <c r="E2024" t="s">
        <v>1</v>
      </c>
      <c r="F2024">
        <v>2415.3464714360298</v>
      </c>
      <c r="G2024">
        <v>1316.4659846930499</v>
      </c>
      <c r="H2024">
        <v>1352.4680280533701</v>
      </c>
      <c r="I2024">
        <v>1297.9639690771401</v>
      </c>
      <c r="J2024">
        <v>1408.6374537797201</v>
      </c>
      <c r="K2024" s="63"/>
      <c r="L2024" s="293"/>
      <c r="M2024" s="293"/>
      <c r="N2024" s="293"/>
      <c r="O2024" s="293"/>
      <c r="P2024" s="293"/>
      <c r="Q2024" s="293"/>
      <c r="R2024" s="293"/>
    </row>
    <row r="2025" spans="1:18" x14ac:dyDescent="0.25">
      <c r="A2025" t="s">
        <v>2318</v>
      </c>
      <c r="B2025" t="s">
        <v>91</v>
      </c>
      <c r="C2025">
        <v>2007</v>
      </c>
      <c r="D2025" t="s">
        <v>43</v>
      </c>
      <c r="E2025" t="s">
        <v>1</v>
      </c>
      <c r="F2025">
        <v>383.64611876423402</v>
      </c>
      <c r="G2025">
        <v>1030.6141538327299</v>
      </c>
      <c r="H2025">
        <v>1060.8633541756101</v>
      </c>
      <c r="I2025">
        <v>954.50677306155399</v>
      </c>
      <c r="J2025">
        <v>1175.5835390089001</v>
      </c>
      <c r="K2025" s="63"/>
      <c r="L2025" s="293"/>
      <c r="M2025" s="293"/>
      <c r="N2025" s="293"/>
      <c r="O2025" s="293"/>
      <c r="P2025" s="293"/>
      <c r="Q2025" s="293"/>
      <c r="R2025" s="293"/>
    </row>
    <row r="2026" spans="1:18" x14ac:dyDescent="0.25">
      <c r="A2026" t="s">
        <v>2319</v>
      </c>
      <c r="B2026" t="s">
        <v>91</v>
      </c>
      <c r="C2026">
        <v>2007</v>
      </c>
      <c r="D2026" t="s">
        <v>44</v>
      </c>
      <c r="E2026" t="s">
        <v>1</v>
      </c>
      <c r="F2026">
        <v>852.19887598192997</v>
      </c>
      <c r="G2026">
        <v>1464.3095569984</v>
      </c>
      <c r="H2026">
        <v>1504.4627463577001</v>
      </c>
      <c r="I2026">
        <v>1402.97501304925</v>
      </c>
      <c r="J2026">
        <v>1611.23128210205</v>
      </c>
      <c r="K2026" s="63"/>
      <c r="L2026" s="293"/>
      <c r="M2026" s="293"/>
      <c r="N2026" s="293"/>
      <c r="O2026" s="293"/>
      <c r="P2026" s="293"/>
      <c r="Q2026" s="293"/>
      <c r="R2026" s="293"/>
    </row>
    <row r="2027" spans="1:18" x14ac:dyDescent="0.25">
      <c r="A2027" t="s">
        <v>2320</v>
      </c>
      <c r="B2027" t="s">
        <v>91</v>
      </c>
      <c r="C2027">
        <v>2007</v>
      </c>
      <c r="D2027" t="s">
        <v>45</v>
      </c>
      <c r="E2027" t="s">
        <v>1</v>
      </c>
      <c r="F2027">
        <v>1179.5014766898601</v>
      </c>
      <c r="G2027">
        <v>1339.59667536243</v>
      </c>
      <c r="H2027">
        <v>1385.99845612901</v>
      </c>
      <c r="I2027">
        <v>1306.38809361633</v>
      </c>
      <c r="J2027">
        <v>1469.11499560738</v>
      </c>
      <c r="K2027" s="63"/>
      <c r="L2027" s="293"/>
      <c r="M2027" s="293"/>
      <c r="N2027" s="293"/>
      <c r="O2027" s="293"/>
      <c r="P2027" s="293"/>
      <c r="Q2027" s="293"/>
      <c r="R2027" s="293"/>
    </row>
    <row r="2028" spans="1:18" x14ac:dyDescent="0.25">
      <c r="A2028" t="s">
        <v>2321</v>
      </c>
      <c r="B2028" t="s">
        <v>91</v>
      </c>
      <c r="C2028">
        <v>2007</v>
      </c>
      <c r="D2028" t="s">
        <v>18</v>
      </c>
      <c r="E2028" t="s">
        <v>1</v>
      </c>
      <c r="F2028">
        <v>3489.5123945016699</v>
      </c>
      <c r="G2028">
        <v>1406.7551398089399</v>
      </c>
      <c r="H2028">
        <v>1532.0614507508601</v>
      </c>
      <c r="I2028">
        <v>1480.5974562184001</v>
      </c>
      <c r="J2028">
        <v>1584.83001675286</v>
      </c>
      <c r="K2028" s="63"/>
      <c r="L2028" s="293"/>
      <c r="M2028" s="293"/>
      <c r="N2028" s="293"/>
      <c r="O2028" s="293"/>
      <c r="P2028" s="293"/>
      <c r="Q2028" s="293"/>
      <c r="R2028" s="293"/>
    </row>
    <row r="2029" spans="1:18" x14ac:dyDescent="0.25">
      <c r="A2029" t="s">
        <v>2322</v>
      </c>
      <c r="B2029" t="s">
        <v>91</v>
      </c>
      <c r="C2029">
        <v>2007</v>
      </c>
      <c r="D2029" t="s">
        <v>46</v>
      </c>
      <c r="E2029" t="s">
        <v>1</v>
      </c>
      <c r="F2029">
        <v>1558.4303104819401</v>
      </c>
      <c r="G2029">
        <v>1369.7716597803901</v>
      </c>
      <c r="H2029">
        <v>1493.6237125300299</v>
      </c>
      <c r="I2029">
        <v>1418.8792478308601</v>
      </c>
      <c r="J2029">
        <v>1571.2230812871801</v>
      </c>
      <c r="K2029" s="63"/>
      <c r="L2029" s="293"/>
      <c r="M2029" s="293"/>
      <c r="N2029" s="293"/>
      <c r="O2029" s="293"/>
      <c r="P2029" s="293"/>
      <c r="Q2029" s="293"/>
      <c r="R2029" s="293"/>
    </row>
    <row r="2030" spans="1:18" x14ac:dyDescent="0.25">
      <c r="A2030" t="s">
        <v>2323</v>
      </c>
      <c r="B2030" t="s">
        <v>91</v>
      </c>
      <c r="C2030">
        <v>2007</v>
      </c>
      <c r="D2030" t="s">
        <v>47</v>
      </c>
      <c r="E2030" t="s">
        <v>1</v>
      </c>
      <c r="F2030">
        <v>1029.1445956139701</v>
      </c>
      <c r="G2030">
        <v>1520.7385341696499</v>
      </c>
      <c r="H2030">
        <v>1626.6117945106901</v>
      </c>
      <c r="I2030">
        <v>1527.04187551671</v>
      </c>
      <c r="J2030">
        <v>1730.8843382597299</v>
      </c>
      <c r="K2030" s="63"/>
      <c r="L2030" s="293"/>
      <c r="M2030" s="293"/>
      <c r="N2030" s="293"/>
      <c r="O2030" s="293"/>
      <c r="P2030" s="293"/>
      <c r="Q2030" s="293"/>
      <c r="R2030" s="293"/>
    </row>
    <row r="2031" spans="1:18" x14ac:dyDescent="0.25">
      <c r="A2031" t="s">
        <v>2324</v>
      </c>
      <c r="B2031" t="s">
        <v>91</v>
      </c>
      <c r="C2031">
        <v>2007</v>
      </c>
      <c r="D2031" t="s">
        <v>48</v>
      </c>
      <c r="E2031" t="s">
        <v>1</v>
      </c>
      <c r="F2031">
        <v>901.93748840574096</v>
      </c>
      <c r="G2031">
        <v>1354.1181683693001</v>
      </c>
      <c r="H2031">
        <v>1506.4391479287001</v>
      </c>
      <c r="I2031">
        <v>1406.6285870464999</v>
      </c>
      <c r="J2031">
        <v>1611.2940138300801</v>
      </c>
      <c r="K2031" s="63"/>
      <c r="L2031" s="293"/>
      <c r="M2031" s="293"/>
      <c r="N2031" s="293"/>
      <c r="O2031" s="293"/>
      <c r="P2031" s="293"/>
      <c r="Q2031" s="293"/>
      <c r="R2031" s="293"/>
    </row>
    <row r="2032" spans="1:18" x14ac:dyDescent="0.25">
      <c r="A2032" t="s">
        <v>2325</v>
      </c>
      <c r="B2032" t="s">
        <v>91</v>
      </c>
      <c r="C2032">
        <v>2007</v>
      </c>
      <c r="D2032" t="s">
        <v>104</v>
      </c>
      <c r="E2032" t="s">
        <v>1</v>
      </c>
      <c r="F2032">
        <v>2771.0925093382298</v>
      </c>
      <c r="G2032">
        <v>1253.85964540994</v>
      </c>
      <c r="H2032">
        <v>1537.7908583091701</v>
      </c>
      <c r="I2032">
        <v>1478.8357263154201</v>
      </c>
      <c r="J2032">
        <v>1598.4258892279699</v>
      </c>
      <c r="K2032" s="63"/>
      <c r="L2032" s="293"/>
      <c r="M2032" s="293"/>
      <c r="N2032" s="293"/>
      <c r="O2032" s="293"/>
      <c r="P2032" s="293"/>
      <c r="Q2032" s="293"/>
      <c r="R2032" s="293"/>
    </row>
    <row r="2033" spans="1:18" x14ac:dyDescent="0.25">
      <c r="A2033" t="s">
        <v>2326</v>
      </c>
      <c r="B2033" t="s">
        <v>91</v>
      </c>
      <c r="C2033">
        <v>2007</v>
      </c>
      <c r="D2033" t="s">
        <v>49</v>
      </c>
      <c r="E2033" t="s">
        <v>1</v>
      </c>
      <c r="F2033">
        <v>800.89032798496896</v>
      </c>
      <c r="G2033">
        <v>1323.19514924739</v>
      </c>
      <c r="H2033">
        <v>1469.29263247222</v>
      </c>
      <c r="I2033">
        <v>1367.50661773958</v>
      </c>
      <c r="J2033">
        <v>1576.5468696988501</v>
      </c>
      <c r="K2033" s="63"/>
      <c r="L2033" s="293"/>
      <c r="M2033" s="293"/>
      <c r="N2033" s="293"/>
      <c r="O2033" s="293"/>
      <c r="P2033" s="293"/>
      <c r="Q2033" s="293"/>
      <c r="R2033" s="293"/>
    </row>
    <row r="2034" spans="1:18" x14ac:dyDescent="0.25">
      <c r="A2034" t="s">
        <v>2327</v>
      </c>
      <c r="B2034" t="s">
        <v>91</v>
      </c>
      <c r="C2034">
        <v>2007</v>
      </c>
      <c r="D2034" t="s">
        <v>50</v>
      </c>
      <c r="E2034" t="s">
        <v>1</v>
      </c>
      <c r="F2034">
        <v>1970.2021813532599</v>
      </c>
      <c r="G2034">
        <v>1227.7085839512299</v>
      </c>
      <c r="H2034">
        <v>1574.0587431740801</v>
      </c>
      <c r="I2034">
        <v>1501.57651497498</v>
      </c>
      <c r="J2034">
        <v>1648.99753658903</v>
      </c>
      <c r="K2034" s="63"/>
      <c r="L2034" s="293"/>
      <c r="M2034" s="293"/>
      <c r="N2034" s="293"/>
      <c r="O2034" s="293"/>
      <c r="P2034" s="293"/>
      <c r="Q2034" s="293"/>
      <c r="R2034" s="293"/>
    </row>
    <row r="2035" spans="1:18" x14ac:dyDescent="0.25">
      <c r="A2035" t="s">
        <v>2328</v>
      </c>
      <c r="B2035" t="s">
        <v>91</v>
      </c>
      <c r="C2035">
        <v>2007</v>
      </c>
      <c r="D2035" t="s">
        <v>105</v>
      </c>
      <c r="E2035" t="s">
        <v>1</v>
      </c>
      <c r="F2035">
        <v>2084.8777688967202</v>
      </c>
      <c r="G2035">
        <v>1464.2846489701799</v>
      </c>
      <c r="H2035">
        <v>1623.30322540681</v>
      </c>
      <c r="I2035">
        <v>1551.6190489734499</v>
      </c>
      <c r="J2035">
        <v>1697.34793485561</v>
      </c>
      <c r="K2035" s="63"/>
      <c r="L2035" s="293"/>
      <c r="M2035" s="293"/>
      <c r="N2035" s="293"/>
      <c r="O2035" s="293"/>
      <c r="P2035" s="293"/>
      <c r="Q2035" s="293"/>
      <c r="R2035" s="293"/>
    </row>
    <row r="2036" spans="1:18" x14ac:dyDescent="0.25">
      <c r="A2036" t="s">
        <v>2329</v>
      </c>
      <c r="B2036" t="s">
        <v>91</v>
      </c>
      <c r="C2036">
        <v>2007</v>
      </c>
      <c r="D2036" t="s">
        <v>51</v>
      </c>
      <c r="E2036" t="s">
        <v>1</v>
      </c>
      <c r="F2036">
        <v>1614.4888543741999</v>
      </c>
      <c r="G2036">
        <v>1409.4553802144101</v>
      </c>
      <c r="H2036">
        <v>1565.8878828101999</v>
      </c>
      <c r="I2036">
        <v>1487.3542706752501</v>
      </c>
      <c r="J2036">
        <v>1647.3675117775699</v>
      </c>
      <c r="K2036" s="63"/>
      <c r="L2036" s="293"/>
      <c r="M2036" s="293"/>
      <c r="N2036" s="293"/>
      <c r="O2036" s="293"/>
      <c r="P2036" s="293"/>
      <c r="Q2036" s="293"/>
      <c r="R2036" s="293"/>
    </row>
    <row r="2037" spans="1:18" x14ac:dyDescent="0.25">
      <c r="A2037" t="s">
        <v>2330</v>
      </c>
      <c r="B2037" t="s">
        <v>91</v>
      </c>
      <c r="C2037">
        <v>2007</v>
      </c>
      <c r="D2037" t="s">
        <v>52</v>
      </c>
      <c r="E2037" t="s">
        <v>1</v>
      </c>
      <c r="F2037">
        <v>470.38891452252199</v>
      </c>
      <c r="G2037">
        <v>1689.9188594306499</v>
      </c>
      <c r="H2037">
        <v>1861.6770898869299</v>
      </c>
      <c r="I2037">
        <v>1691.0848221132401</v>
      </c>
      <c r="J2037">
        <v>2044.3348647883699</v>
      </c>
      <c r="K2037" s="63"/>
      <c r="L2037" s="293"/>
      <c r="M2037" s="293"/>
      <c r="N2037" s="293"/>
      <c r="O2037" s="293"/>
      <c r="P2037" s="293"/>
      <c r="Q2037" s="293"/>
      <c r="R2037" s="293"/>
    </row>
    <row r="2038" spans="1:18" x14ac:dyDescent="0.25">
      <c r="A2038" t="s">
        <v>2331</v>
      </c>
      <c r="B2038" t="s">
        <v>91</v>
      </c>
      <c r="C2038">
        <v>2007</v>
      </c>
      <c r="D2038" t="s">
        <v>106</v>
      </c>
      <c r="E2038" t="s">
        <v>1</v>
      </c>
      <c r="F2038">
        <v>3605.8589638477201</v>
      </c>
      <c r="G2038">
        <v>1303.32094678719</v>
      </c>
      <c r="H2038">
        <v>1427.1306560739299</v>
      </c>
      <c r="I2038">
        <v>1379.5648885176399</v>
      </c>
      <c r="J2038">
        <v>1475.8822971002101</v>
      </c>
      <c r="K2038" s="63"/>
      <c r="L2038" s="293"/>
      <c r="M2038" s="293"/>
      <c r="N2038" s="293"/>
      <c r="O2038" s="293"/>
      <c r="P2038" s="293"/>
      <c r="Q2038" s="293"/>
      <c r="R2038" s="293"/>
    </row>
    <row r="2039" spans="1:18" x14ac:dyDescent="0.25">
      <c r="A2039" t="s">
        <v>2332</v>
      </c>
      <c r="B2039" t="s">
        <v>91</v>
      </c>
      <c r="C2039">
        <v>2007</v>
      </c>
      <c r="D2039" t="s">
        <v>53</v>
      </c>
      <c r="E2039" t="s">
        <v>1</v>
      </c>
      <c r="F2039">
        <v>1102.0312345201201</v>
      </c>
      <c r="G2039">
        <v>1286.75824870407</v>
      </c>
      <c r="H2039">
        <v>1445.71830111858</v>
      </c>
      <c r="I2039">
        <v>1358.3990575945099</v>
      </c>
      <c r="J2039">
        <v>1537.01941669454</v>
      </c>
      <c r="K2039" s="63"/>
      <c r="L2039" s="293"/>
      <c r="M2039" s="293"/>
      <c r="N2039" s="293"/>
      <c r="O2039" s="293"/>
      <c r="P2039" s="293"/>
      <c r="Q2039" s="293"/>
      <c r="R2039" s="293"/>
    </row>
    <row r="2040" spans="1:18" x14ac:dyDescent="0.25">
      <c r="A2040" t="s">
        <v>2333</v>
      </c>
      <c r="B2040" t="s">
        <v>91</v>
      </c>
      <c r="C2040">
        <v>2007</v>
      </c>
      <c r="D2040" t="s">
        <v>54</v>
      </c>
      <c r="E2040" t="s">
        <v>1</v>
      </c>
      <c r="F2040">
        <v>557.25436333350797</v>
      </c>
      <c r="G2040">
        <v>1641.01055225133</v>
      </c>
      <c r="H2040">
        <v>1744.0760154813199</v>
      </c>
      <c r="I2040">
        <v>1596.89650539631</v>
      </c>
      <c r="J2040">
        <v>1900.7898252498301</v>
      </c>
      <c r="K2040" s="63"/>
      <c r="L2040" s="293"/>
      <c r="M2040" s="293"/>
      <c r="N2040" s="293"/>
      <c r="O2040" s="293"/>
      <c r="P2040" s="293"/>
      <c r="Q2040" s="293"/>
      <c r="R2040" s="293"/>
    </row>
    <row r="2041" spans="1:18" x14ac:dyDescent="0.25">
      <c r="A2041" t="s">
        <v>2334</v>
      </c>
      <c r="B2041" t="s">
        <v>91</v>
      </c>
      <c r="C2041">
        <v>2007</v>
      </c>
      <c r="D2041" t="s">
        <v>55</v>
      </c>
      <c r="E2041" t="s">
        <v>1</v>
      </c>
      <c r="F2041">
        <v>596.580155481671</v>
      </c>
      <c r="G2041">
        <v>1347.1077891019099</v>
      </c>
      <c r="H2041">
        <v>1460.71479571132</v>
      </c>
      <c r="I2041">
        <v>1342.6988046623901</v>
      </c>
      <c r="J2041">
        <v>1586.1109228261</v>
      </c>
      <c r="K2041" s="63"/>
      <c r="L2041" s="293"/>
      <c r="M2041" s="293"/>
      <c r="N2041" s="293"/>
      <c r="O2041" s="293"/>
      <c r="P2041" s="293"/>
      <c r="Q2041" s="293"/>
      <c r="R2041" s="293"/>
    </row>
    <row r="2042" spans="1:18" x14ac:dyDescent="0.25">
      <c r="A2042" t="s">
        <v>2335</v>
      </c>
      <c r="B2042" t="s">
        <v>91</v>
      </c>
      <c r="C2042">
        <v>2007</v>
      </c>
      <c r="D2042" t="s">
        <v>56</v>
      </c>
      <c r="E2042" t="s">
        <v>1</v>
      </c>
      <c r="F2042">
        <v>481.61485560956601</v>
      </c>
      <c r="G2042">
        <v>1096.5480194202501</v>
      </c>
      <c r="H2042">
        <v>1151.11158658268</v>
      </c>
      <c r="I2042">
        <v>1047.8420417014199</v>
      </c>
      <c r="J2042">
        <v>1261.59623779757</v>
      </c>
      <c r="K2042" s="63"/>
      <c r="L2042" s="293"/>
      <c r="M2042" s="293"/>
      <c r="N2042" s="293"/>
      <c r="O2042" s="293"/>
      <c r="P2042" s="293"/>
      <c r="Q2042" s="293"/>
      <c r="R2042" s="293"/>
    </row>
    <row r="2043" spans="1:18" x14ac:dyDescent="0.25">
      <c r="A2043" t="s">
        <v>2336</v>
      </c>
      <c r="B2043" t="s">
        <v>91</v>
      </c>
      <c r="C2043">
        <v>2007</v>
      </c>
      <c r="D2043" t="s">
        <v>57</v>
      </c>
      <c r="E2043" t="s">
        <v>1</v>
      </c>
      <c r="F2043">
        <v>868.37835490283896</v>
      </c>
      <c r="G2043">
        <v>1261.1146924145901</v>
      </c>
      <c r="H2043">
        <v>1408.8057092319</v>
      </c>
      <c r="I2043">
        <v>1314.08391807201</v>
      </c>
      <c r="J2043">
        <v>1508.4088192921899</v>
      </c>
      <c r="K2043" s="63"/>
      <c r="L2043" s="293"/>
      <c r="M2043" s="293"/>
      <c r="N2043" s="293"/>
      <c r="O2043" s="293"/>
      <c r="P2043" s="293"/>
      <c r="Q2043" s="293"/>
      <c r="R2043" s="293"/>
    </row>
    <row r="2044" spans="1:18" x14ac:dyDescent="0.25">
      <c r="A2044" t="s">
        <v>2337</v>
      </c>
      <c r="B2044" t="s">
        <v>91</v>
      </c>
      <c r="C2044">
        <v>2008</v>
      </c>
      <c r="D2044" t="s">
        <v>5</v>
      </c>
      <c r="E2044" t="s">
        <v>1</v>
      </c>
      <c r="F2044">
        <v>20451.658319662802</v>
      </c>
      <c r="G2044">
        <v>1382.43392195207</v>
      </c>
      <c r="H2044">
        <v>1496.1999505711401</v>
      </c>
      <c r="I2044">
        <v>1475.2872979674</v>
      </c>
      <c r="J2044">
        <v>1517.32979246023</v>
      </c>
      <c r="K2044" s="63"/>
      <c r="L2044" s="293"/>
      <c r="M2044" s="293"/>
      <c r="N2044" s="293"/>
      <c r="O2044" s="293"/>
      <c r="P2044" s="293"/>
      <c r="Q2044" s="293"/>
      <c r="R2044" s="293"/>
    </row>
    <row r="2045" spans="1:18" x14ac:dyDescent="0.25">
      <c r="A2045" t="s">
        <v>2338</v>
      </c>
      <c r="B2045" t="s">
        <v>91</v>
      </c>
      <c r="C2045">
        <v>2008</v>
      </c>
      <c r="D2045" t="s">
        <v>122</v>
      </c>
      <c r="E2045" t="s">
        <v>1</v>
      </c>
      <c r="F2045">
        <v>3069.6906526181901</v>
      </c>
      <c r="G2045">
        <v>1048.9074724653501</v>
      </c>
      <c r="H2045">
        <v>1117.0578876382599</v>
      </c>
      <c r="I2045">
        <v>1076.909456507</v>
      </c>
      <c r="J2045">
        <v>1158.2924169870601</v>
      </c>
      <c r="K2045" s="63"/>
      <c r="L2045" s="293"/>
      <c r="M2045" s="293"/>
      <c r="N2045" s="293"/>
      <c r="O2045" s="293"/>
      <c r="P2045" s="293"/>
      <c r="Q2045" s="293"/>
      <c r="R2045" s="293"/>
    </row>
    <row r="2046" spans="1:18" x14ac:dyDescent="0.25">
      <c r="A2046" t="s">
        <v>2339</v>
      </c>
      <c r="B2046" t="s">
        <v>91</v>
      </c>
      <c r="C2046">
        <v>2008</v>
      </c>
      <c r="D2046" t="s">
        <v>123</v>
      </c>
      <c r="E2046" t="s">
        <v>1</v>
      </c>
      <c r="F2046">
        <v>3549.0336526015999</v>
      </c>
      <c r="G2046">
        <v>1181.4163055214101</v>
      </c>
      <c r="H2046">
        <v>1228.2026808295</v>
      </c>
      <c r="I2046">
        <v>1187.2458591955001</v>
      </c>
      <c r="J2046">
        <v>1270.18886160275</v>
      </c>
      <c r="K2046" s="63"/>
      <c r="L2046" s="293"/>
      <c r="M2046" s="293"/>
      <c r="N2046" s="293"/>
      <c r="O2046" s="293"/>
      <c r="P2046" s="293"/>
      <c r="Q2046" s="293"/>
      <c r="R2046" s="293"/>
    </row>
    <row r="2047" spans="1:18" x14ac:dyDescent="0.25">
      <c r="A2047" t="s">
        <v>2340</v>
      </c>
      <c r="B2047" t="s">
        <v>91</v>
      </c>
      <c r="C2047">
        <v>2008</v>
      </c>
      <c r="D2047" t="s">
        <v>124</v>
      </c>
      <c r="E2047" t="s">
        <v>1</v>
      </c>
      <c r="F2047">
        <v>4026.8895214581098</v>
      </c>
      <c r="G2047">
        <v>1324.92671788128</v>
      </c>
      <c r="H2047">
        <v>1393.6107749791599</v>
      </c>
      <c r="I2047">
        <v>1349.95984803892</v>
      </c>
      <c r="J2047">
        <v>1438.29075239947</v>
      </c>
      <c r="K2047" s="63"/>
      <c r="L2047" s="293"/>
      <c r="M2047" s="293"/>
      <c r="N2047" s="293"/>
      <c r="O2047" s="293"/>
      <c r="P2047" s="293"/>
      <c r="Q2047" s="293"/>
      <c r="R2047" s="293"/>
    </row>
    <row r="2048" spans="1:18" x14ac:dyDescent="0.25">
      <c r="A2048" t="s">
        <v>2341</v>
      </c>
      <c r="B2048" t="s">
        <v>91</v>
      </c>
      <c r="C2048">
        <v>2008</v>
      </c>
      <c r="D2048" t="s">
        <v>125</v>
      </c>
      <c r="E2048" t="s">
        <v>1</v>
      </c>
      <c r="F2048">
        <v>4480.1152078147597</v>
      </c>
      <c r="G2048">
        <v>1502.8093788373501</v>
      </c>
      <c r="H2048">
        <v>1660.22891038803</v>
      </c>
      <c r="I2048">
        <v>1610.7738470680199</v>
      </c>
      <c r="J2048">
        <v>1710.7885645180199</v>
      </c>
      <c r="K2048" s="63"/>
      <c r="L2048" s="293"/>
      <c r="M2048" s="293"/>
      <c r="N2048" s="293"/>
      <c r="O2048" s="293"/>
      <c r="P2048" s="293"/>
      <c r="Q2048" s="293"/>
      <c r="R2048" s="293"/>
    </row>
    <row r="2049" spans="1:18" x14ac:dyDescent="0.25">
      <c r="A2049" t="s">
        <v>2342</v>
      </c>
      <c r="B2049" t="s">
        <v>91</v>
      </c>
      <c r="C2049">
        <v>2008</v>
      </c>
      <c r="D2049" t="s">
        <v>126</v>
      </c>
      <c r="E2049" t="s">
        <v>1</v>
      </c>
      <c r="F2049">
        <v>5325.9292851701102</v>
      </c>
      <c r="G2049">
        <v>1873.44716927383</v>
      </c>
      <c r="H2049">
        <v>2181.90828464888</v>
      </c>
      <c r="I2049">
        <v>2121.6205364941402</v>
      </c>
      <c r="J2049">
        <v>2243.42977344573</v>
      </c>
      <c r="K2049" s="63"/>
      <c r="L2049" s="293"/>
      <c r="M2049" s="293"/>
      <c r="N2049" s="293"/>
      <c r="O2049" s="293"/>
      <c r="P2049" s="293"/>
      <c r="Q2049" s="293"/>
      <c r="R2049" s="293"/>
    </row>
    <row r="2050" spans="1:18" x14ac:dyDescent="0.25">
      <c r="A2050" t="s">
        <v>2343</v>
      </c>
      <c r="B2050" t="s">
        <v>91</v>
      </c>
      <c r="C2050">
        <v>2008</v>
      </c>
      <c r="D2050" t="s">
        <v>6</v>
      </c>
      <c r="E2050" t="s">
        <v>1</v>
      </c>
      <c r="F2050">
        <v>4686.7804160319101</v>
      </c>
      <c r="G2050">
        <v>1404.4176401058101</v>
      </c>
      <c r="H2050">
        <v>1466.6010298210299</v>
      </c>
      <c r="I2050">
        <v>1424.2139283224999</v>
      </c>
      <c r="J2050">
        <v>1509.91349509001</v>
      </c>
      <c r="K2050" s="63"/>
      <c r="L2050" s="293"/>
      <c r="M2050" s="293"/>
      <c r="N2050" s="293"/>
      <c r="O2050" s="293"/>
      <c r="P2050" s="293"/>
      <c r="Q2050" s="293"/>
      <c r="R2050" s="293"/>
    </row>
    <row r="2051" spans="1:18" x14ac:dyDescent="0.25">
      <c r="A2051" t="s">
        <v>2344</v>
      </c>
      <c r="B2051" t="s">
        <v>91</v>
      </c>
      <c r="C2051">
        <v>2008</v>
      </c>
      <c r="D2051" t="s">
        <v>37</v>
      </c>
      <c r="E2051" t="s">
        <v>1</v>
      </c>
      <c r="F2051">
        <v>550.280829327486</v>
      </c>
      <c r="G2051">
        <v>1607.5980991162301</v>
      </c>
      <c r="H2051">
        <v>1617.15979970236</v>
      </c>
      <c r="I2051">
        <v>1482.7117202222801</v>
      </c>
      <c r="J2051">
        <v>1760.3743897276099</v>
      </c>
      <c r="K2051" s="63"/>
      <c r="L2051" s="293"/>
      <c r="M2051" s="293"/>
      <c r="N2051" s="293"/>
      <c r="O2051" s="293"/>
      <c r="P2051" s="293"/>
      <c r="Q2051" s="293"/>
      <c r="R2051" s="293"/>
    </row>
    <row r="2052" spans="1:18" x14ac:dyDescent="0.25">
      <c r="A2052" t="s">
        <v>2345</v>
      </c>
      <c r="B2052" t="s">
        <v>91</v>
      </c>
      <c r="C2052">
        <v>2008</v>
      </c>
      <c r="D2052" t="s">
        <v>38</v>
      </c>
      <c r="E2052" t="s">
        <v>1</v>
      </c>
      <c r="F2052">
        <v>862.27685724779406</v>
      </c>
      <c r="G2052">
        <v>1479.21166734907</v>
      </c>
      <c r="H2052">
        <v>1526.91587958632</v>
      </c>
      <c r="I2052">
        <v>1424.4854267834601</v>
      </c>
      <c r="J2052">
        <v>1634.64407086705</v>
      </c>
      <c r="K2052" s="63"/>
      <c r="L2052" s="293"/>
      <c r="M2052" s="293"/>
      <c r="N2052" s="293"/>
      <c r="O2052" s="293"/>
      <c r="P2052" s="293"/>
      <c r="Q2052" s="293"/>
      <c r="R2052" s="293"/>
    </row>
    <row r="2053" spans="1:18" x14ac:dyDescent="0.25">
      <c r="A2053" t="s">
        <v>2346</v>
      </c>
      <c r="B2053" t="s">
        <v>91</v>
      </c>
      <c r="C2053">
        <v>2008</v>
      </c>
      <c r="D2053" t="s">
        <v>39</v>
      </c>
      <c r="E2053" t="s">
        <v>1</v>
      </c>
      <c r="F2053">
        <v>833.77962277865902</v>
      </c>
      <c r="G2053">
        <v>1512.82727216072</v>
      </c>
      <c r="H2053">
        <v>1481.9498763314</v>
      </c>
      <c r="I2053">
        <v>1381.6883338426501</v>
      </c>
      <c r="J2053">
        <v>1587.4873686067699</v>
      </c>
      <c r="K2053" s="63"/>
      <c r="L2053" s="293"/>
      <c r="M2053" s="293"/>
      <c r="N2053" s="293"/>
      <c r="O2053" s="293"/>
      <c r="P2053" s="293"/>
      <c r="Q2053" s="293"/>
      <c r="R2053" s="293"/>
    </row>
    <row r="2054" spans="1:18" x14ac:dyDescent="0.25">
      <c r="A2054" t="s">
        <v>2347</v>
      </c>
      <c r="B2054" t="s">
        <v>91</v>
      </c>
      <c r="C2054">
        <v>2008</v>
      </c>
      <c r="D2054" t="s">
        <v>40</v>
      </c>
      <c r="E2054" t="s">
        <v>1</v>
      </c>
      <c r="F2054">
        <v>676.50917547578604</v>
      </c>
      <c r="G2054">
        <v>1465.73323686662</v>
      </c>
      <c r="H2054">
        <v>1506.45879505895</v>
      </c>
      <c r="I2054">
        <v>1393.4458108307199</v>
      </c>
      <c r="J2054">
        <v>1626.0947567089199</v>
      </c>
      <c r="K2054" s="63"/>
      <c r="L2054" s="293"/>
      <c r="M2054" s="293"/>
      <c r="N2054" s="293"/>
      <c r="O2054" s="293"/>
      <c r="P2054" s="293"/>
      <c r="Q2054" s="293"/>
      <c r="R2054" s="293"/>
    </row>
    <row r="2055" spans="1:18" x14ac:dyDescent="0.25">
      <c r="A2055" t="s">
        <v>2348</v>
      </c>
      <c r="B2055" t="s">
        <v>91</v>
      </c>
      <c r="C2055">
        <v>2008</v>
      </c>
      <c r="D2055" t="s">
        <v>41</v>
      </c>
      <c r="E2055" t="s">
        <v>1</v>
      </c>
      <c r="F2055">
        <v>980.13943183441199</v>
      </c>
      <c r="G2055">
        <v>1313.3316787276101</v>
      </c>
      <c r="H2055">
        <v>1443.13673954618</v>
      </c>
      <c r="I2055">
        <v>1351.5130703413199</v>
      </c>
      <c r="J2055">
        <v>1539.1974173893</v>
      </c>
      <c r="K2055" s="63"/>
      <c r="L2055" s="293"/>
      <c r="M2055" s="293"/>
      <c r="N2055" s="293"/>
      <c r="O2055" s="293"/>
      <c r="P2055" s="293"/>
      <c r="Q2055" s="293"/>
      <c r="R2055" s="293"/>
    </row>
    <row r="2056" spans="1:18" x14ac:dyDescent="0.25">
      <c r="A2056" t="s">
        <v>2349</v>
      </c>
      <c r="B2056" t="s">
        <v>91</v>
      </c>
      <c r="C2056">
        <v>2008</v>
      </c>
      <c r="D2056" t="s">
        <v>42</v>
      </c>
      <c r="E2056" t="s">
        <v>1</v>
      </c>
      <c r="F2056">
        <v>783.79449936774495</v>
      </c>
      <c r="G2056">
        <v>1200.3897685393099</v>
      </c>
      <c r="H2056">
        <v>1326.67909736404</v>
      </c>
      <c r="I2056">
        <v>1232.38686169213</v>
      </c>
      <c r="J2056">
        <v>1426.09353869905</v>
      </c>
      <c r="K2056" s="63"/>
      <c r="L2056" s="293"/>
      <c r="M2056" s="293"/>
      <c r="N2056" s="293"/>
      <c r="O2056" s="293"/>
      <c r="P2056" s="293"/>
      <c r="Q2056" s="293"/>
      <c r="R2056" s="293"/>
    </row>
    <row r="2057" spans="1:18" x14ac:dyDescent="0.25">
      <c r="A2057" t="s">
        <v>2350</v>
      </c>
      <c r="B2057" t="s">
        <v>91</v>
      </c>
      <c r="C2057">
        <v>2008</v>
      </c>
      <c r="D2057" t="s">
        <v>102</v>
      </c>
      <c r="E2057" t="s">
        <v>1</v>
      </c>
      <c r="F2057">
        <v>817.27145561097802</v>
      </c>
      <c r="G2057">
        <v>1246.20157608298</v>
      </c>
      <c r="H2057">
        <v>1241.33489699148</v>
      </c>
      <c r="I2057">
        <v>1155.83754307101</v>
      </c>
      <c r="J2057">
        <v>1331.3777998390101</v>
      </c>
      <c r="K2057" s="63"/>
      <c r="L2057" s="293"/>
      <c r="M2057" s="293"/>
      <c r="N2057" s="293"/>
      <c r="O2057" s="293"/>
      <c r="P2057" s="293"/>
      <c r="Q2057" s="293"/>
      <c r="R2057" s="293"/>
    </row>
    <row r="2058" spans="1:18" x14ac:dyDescent="0.25">
      <c r="A2058" t="s">
        <v>2351</v>
      </c>
      <c r="B2058" t="s">
        <v>91</v>
      </c>
      <c r="C2058">
        <v>2008</v>
      </c>
      <c r="D2058" t="s">
        <v>103</v>
      </c>
      <c r="E2058" t="s">
        <v>1</v>
      </c>
      <c r="F2058">
        <v>2363.02522614792</v>
      </c>
      <c r="G2058">
        <v>1278.13999683466</v>
      </c>
      <c r="H2058">
        <v>1303.1317057771601</v>
      </c>
      <c r="I2058">
        <v>1249.84654087892</v>
      </c>
      <c r="J2058">
        <v>1358.0632242998699</v>
      </c>
      <c r="K2058" s="63"/>
      <c r="L2058" s="293"/>
      <c r="M2058" s="293"/>
      <c r="N2058" s="293"/>
      <c r="O2058" s="293"/>
      <c r="P2058" s="293"/>
      <c r="Q2058" s="293"/>
      <c r="R2058" s="293"/>
    </row>
    <row r="2059" spans="1:18" x14ac:dyDescent="0.25">
      <c r="A2059" t="s">
        <v>2352</v>
      </c>
      <c r="B2059" t="s">
        <v>91</v>
      </c>
      <c r="C2059">
        <v>2008</v>
      </c>
      <c r="D2059" t="s">
        <v>43</v>
      </c>
      <c r="E2059" t="s">
        <v>1</v>
      </c>
      <c r="F2059">
        <v>402.05563840963998</v>
      </c>
      <c r="G2059">
        <v>1086.3139023793999</v>
      </c>
      <c r="H2059">
        <v>1110.11476308891</v>
      </c>
      <c r="I2059">
        <v>1000.86968124923</v>
      </c>
      <c r="J2059">
        <v>1227.7433908400999</v>
      </c>
      <c r="K2059" s="63"/>
      <c r="L2059" s="293"/>
      <c r="M2059" s="293"/>
      <c r="N2059" s="293"/>
      <c r="O2059" s="293"/>
      <c r="P2059" s="293"/>
      <c r="Q2059" s="293"/>
      <c r="R2059" s="293"/>
    </row>
    <row r="2060" spans="1:18" x14ac:dyDescent="0.25">
      <c r="A2060" t="s">
        <v>2353</v>
      </c>
      <c r="B2060" t="s">
        <v>91</v>
      </c>
      <c r="C2060">
        <v>2008</v>
      </c>
      <c r="D2060" t="s">
        <v>44</v>
      </c>
      <c r="E2060" t="s">
        <v>1</v>
      </c>
      <c r="F2060">
        <v>785.54029646018796</v>
      </c>
      <c r="G2060">
        <v>1329.9590221962001</v>
      </c>
      <c r="H2060">
        <v>1338.4755607154</v>
      </c>
      <c r="I2060">
        <v>1244.3793006353701</v>
      </c>
      <c r="J2060">
        <v>1437.6775297660199</v>
      </c>
      <c r="K2060" s="63"/>
      <c r="L2060" s="293"/>
      <c r="M2060" s="293"/>
      <c r="N2060" s="293"/>
      <c r="O2060" s="293"/>
      <c r="P2060" s="293"/>
      <c r="Q2060" s="293"/>
      <c r="R2060" s="293"/>
    </row>
    <row r="2061" spans="1:18" x14ac:dyDescent="0.25">
      <c r="A2061" t="s">
        <v>2354</v>
      </c>
      <c r="B2061" t="s">
        <v>91</v>
      </c>
      <c r="C2061">
        <v>2008</v>
      </c>
      <c r="D2061" t="s">
        <v>45</v>
      </c>
      <c r="E2061" t="s">
        <v>1</v>
      </c>
      <c r="F2061">
        <v>1175.42929127809</v>
      </c>
      <c r="G2061">
        <v>1323.6220117090299</v>
      </c>
      <c r="H2061">
        <v>1363.16083278058</v>
      </c>
      <c r="I2061">
        <v>1284.4468492685301</v>
      </c>
      <c r="J2061">
        <v>1445.3476595629099</v>
      </c>
      <c r="K2061" s="63"/>
      <c r="L2061" s="293"/>
      <c r="M2061" s="293"/>
      <c r="N2061" s="293"/>
      <c r="O2061" s="293"/>
      <c r="P2061" s="293"/>
      <c r="Q2061" s="293"/>
      <c r="R2061" s="293"/>
    </row>
    <row r="2062" spans="1:18" x14ac:dyDescent="0.25">
      <c r="A2062" t="s">
        <v>2355</v>
      </c>
      <c r="B2062" t="s">
        <v>91</v>
      </c>
      <c r="C2062">
        <v>2008</v>
      </c>
      <c r="D2062" t="s">
        <v>18</v>
      </c>
      <c r="E2062" t="s">
        <v>1</v>
      </c>
      <c r="F2062">
        <v>3612.8746026994199</v>
      </c>
      <c r="G2062">
        <v>1444.64132733255</v>
      </c>
      <c r="H2062">
        <v>1572.97863355908</v>
      </c>
      <c r="I2062">
        <v>1520.9728914264799</v>
      </c>
      <c r="J2062">
        <v>1626.2796664795801</v>
      </c>
      <c r="K2062" s="63"/>
      <c r="L2062" s="293"/>
      <c r="M2062" s="293"/>
      <c r="N2062" s="293"/>
      <c r="O2062" s="293"/>
      <c r="P2062" s="293"/>
      <c r="Q2062" s="293"/>
      <c r="R2062" s="293"/>
    </row>
    <row r="2063" spans="1:18" x14ac:dyDescent="0.25">
      <c r="A2063" t="s">
        <v>2356</v>
      </c>
      <c r="B2063" t="s">
        <v>91</v>
      </c>
      <c r="C2063">
        <v>2008</v>
      </c>
      <c r="D2063" t="s">
        <v>46</v>
      </c>
      <c r="E2063" t="s">
        <v>1</v>
      </c>
      <c r="F2063">
        <v>1678.10980367005</v>
      </c>
      <c r="G2063">
        <v>1462.7492339548701</v>
      </c>
      <c r="H2063">
        <v>1606.4793513643201</v>
      </c>
      <c r="I2063">
        <v>1528.9611106648999</v>
      </c>
      <c r="J2063">
        <v>1686.8487429633601</v>
      </c>
      <c r="K2063" s="63"/>
      <c r="L2063" s="293"/>
      <c r="M2063" s="293"/>
      <c r="N2063" s="293"/>
      <c r="O2063" s="293"/>
      <c r="P2063" s="293"/>
      <c r="Q2063" s="293"/>
      <c r="R2063" s="293"/>
    </row>
    <row r="2064" spans="1:18" x14ac:dyDescent="0.25">
      <c r="A2064" t="s">
        <v>2357</v>
      </c>
      <c r="B2064" t="s">
        <v>91</v>
      </c>
      <c r="C2064">
        <v>2008</v>
      </c>
      <c r="D2064" t="s">
        <v>47</v>
      </c>
      <c r="E2064" t="s">
        <v>1</v>
      </c>
      <c r="F2064">
        <v>1053.79790300728</v>
      </c>
      <c r="G2064">
        <v>1549.52050201047</v>
      </c>
      <c r="H2064">
        <v>1647.2683288845601</v>
      </c>
      <c r="I2064">
        <v>1547.3621233226299</v>
      </c>
      <c r="J2064">
        <v>1751.8361086007999</v>
      </c>
      <c r="K2064" s="63"/>
      <c r="L2064" s="293"/>
      <c r="M2064" s="293"/>
      <c r="N2064" s="293"/>
      <c r="O2064" s="293"/>
      <c r="P2064" s="293"/>
      <c r="Q2064" s="293"/>
      <c r="R2064" s="293"/>
    </row>
    <row r="2065" spans="1:18" x14ac:dyDescent="0.25">
      <c r="A2065" t="s">
        <v>2358</v>
      </c>
      <c r="B2065" t="s">
        <v>91</v>
      </c>
      <c r="C2065">
        <v>2008</v>
      </c>
      <c r="D2065" t="s">
        <v>48</v>
      </c>
      <c r="E2065" t="s">
        <v>1</v>
      </c>
      <c r="F2065">
        <v>880.96689602206698</v>
      </c>
      <c r="G2065">
        <v>1307.9069673858201</v>
      </c>
      <c r="H2065">
        <v>1444.9722057608101</v>
      </c>
      <c r="I2065">
        <v>1348.0100518071599</v>
      </c>
      <c r="J2065">
        <v>1546.89430525182</v>
      </c>
      <c r="K2065" s="63"/>
      <c r="L2065" s="293"/>
      <c r="M2065" s="293"/>
      <c r="N2065" s="293"/>
      <c r="O2065" s="293"/>
      <c r="P2065" s="293"/>
      <c r="Q2065" s="293"/>
      <c r="R2065" s="293"/>
    </row>
    <row r="2066" spans="1:18" x14ac:dyDescent="0.25">
      <c r="A2066" t="s">
        <v>2359</v>
      </c>
      <c r="B2066" t="s">
        <v>91</v>
      </c>
      <c r="C2066">
        <v>2008</v>
      </c>
      <c r="D2066" t="s">
        <v>104</v>
      </c>
      <c r="E2066" t="s">
        <v>1</v>
      </c>
      <c r="F2066">
        <v>3071.2758340280802</v>
      </c>
      <c r="G2066">
        <v>1372.34284221847</v>
      </c>
      <c r="H2066">
        <v>1678.8226640793901</v>
      </c>
      <c r="I2066">
        <v>1617.47779298563</v>
      </c>
      <c r="J2066">
        <v>1741.8266063066999</v>
      </c>
      <c r="K2066" s="63"/>
      <c r="L2066" s="293"/>
      <c r="M2066" s="293"/>
      <c r="N2066" s="293"/>
      <c r="O2066" s="293"/>
      <c r="P2066" s="293"/>
      <c r="Q2066" s="293"/>
      <c r="R2066" s="293"/>
    </row>
    <row r="2067" spans="1:18" x14ac:dyDescent="0.25">
      <c r="A2067" t="s">
        <v>2360</v>
      </c>
      <c r="B2067" t="s">
        <v>91</v>
      </c>
      <c r="C2067">
        <v>2008</v>
      </c>
      <c r="D2067" t="s">
        <v>49</v>
      </c>
      <c r="E2067" t="s">
        <v>1</v>
      </c>
      <c r="F2067">
        <v>876.38659714258597</v>
      </c>
      <c r="G2067">
        <v>1437.2176803807699</v>
      </c>
      <c r="H2067">
        <v>1575.5579867229901</v>
      </c>
      <c r="I2067">
        <v>1471.0850475267</v>
      </c>
      <c r="J2067">
        <v>1685.3894100970799</v>
      </c>
      <c r="K2067" s="63"/>
      <c r="L2067" s="293"/>
      <c r="M2067" s="293"/>
      <c r="N2067" s="293"/>
      <c r="O2067" s="293"/>
      <c r="P2067" s="293"/>
      <c r="Q2067" s="293"/>
      <c r="R2067" s="293"/>
    </row>
    <row r="2068" spans="1:18" x14ac:dyDescent="0.25">
      <c r="A2068" t="s">
        <v>2361</v>
      </c>
      <c r="B2068" t="s">
        <v>91</v>
      </c>
      <c r="C2068">
        <v>2008</v>
      </c>
      <c r="D2068" t="s">
        <v>50</v>
      </c>
      <c r="E2068" t="s">
        <v>1</v>
      </c>
      <c r="F2068">
        <v>2194.8892368854799</v>
      </c>
      <c r="G2068">
        <v>1348.0464542964501</v>
      </c>
      <c r="H2068">
        <v>1741.3669510406201</v>
      </c>
      <c r="I2068">
        <v>1665.1494937396401</v>
      </c>
      <c r="J2068">
        <v>1820.02939288522</v>
      </c>
      <c r="K2068" s="63"/>
      <c r="L2068" s="293"/>
      <c r="M2068" s="293"/>
      <c r="N2068" s="293"/>
      <c r="O2068" s="293"/>
      <c r="P2068" s="293"/>
      <c r="Q2068" s="293"/>
      <c r="R2068" s="293"/>
    </row>
    <row r="2069" spans="1:18" x14ac:dyDescent="0.25">
      <c r="A2069" t="s">
        <v>2362</v>
      </c>
      <c r="B2069" t="s">
        <v>91</v>
      </c>
      <c r="C2069">
        <v>2008</v>
      </c>
      <c r="D2069" t="s">
        <v>105</v>
      </c>
      <c r="E2069" t="s">
        <v>1</v>
      </c>
      <c r="F2069">
        <v>2128.33409269808</v>
      </c>
      <c r="G2069">
        <v>1489.87707132372</v>
      </c>
      <c r="H2069">
        <v>1658.76074465084</v>
      </c>
      <c r="I2069">
        <v>1586.0265423267399</v>
      </c>
      <c r="J2069">
        <v>1733.8650398233999</v>
      </c>
      <c r="K2069" s="63"/>
      <c r="L2069" s="293"/>
      <c r="M2069" s="293"/>
      <c r="N2069" s="293"/>
      <c r="O2069" s="293"/>
      <c r="P2069" s="293"/>
      <c r="Q2069" s="293"/>
      <c r="R2069" s="293"/>
    </row>
    <row r="2070" spans="1:18" x14ac:dyDescent="0.25">
      <c r="A2070" t="s">
        <v>2363</v>
      </c>
      <c r="B2070" t="s">
        <v>91</v>
      </c>
      <c r="C2070">
        <v>2008</v>
      </c>
      <c r="D2070" t="s">
        <v>51</v>
      </c>
      <c r="E2070" t="s">
        <v>1</v>
      </c>
      <c r="F2070">
        <v>1666.9169538066401</v>
      </c>
      <c r="G2070">
        <v>1453.0941496810699</v>
      </c>
      <c r="H2070">
        <v>1622.2029838088399</v>
      </c>
      <c r="I2070">
        <v>1541.8632672459801</v>
      </c>
      <c r="J2070">
        <v>1705.5077305335401</v>
      </c>
      <c r="K2070" s="63"/>
      <c r="L2070" s="293"/>
      <c r="M2070" s="293"/>
      <c r="N2070" s="293"/>
      <c r="O2070" s="293"/>
      <c r="P2070" s="293"/>
      <c r="Q2070" s="293"/>
      <c r="R2070" s="293"/>
    </row>
    <row r="2071" spans="1:18" x14ac:dyDescent="0.25">
      <c r="A2071" t="s">
        <v>2364</v>
      </c>
      <c r="B2071" t="s">
        <v>91</v>
      </c>
      <c r="C2071">
        <v>2008</v>
      </c>
      <c r="D2071" t="s">
        <v>52</v>
      </c>
      <c r="E2071" t="s">
        <v>1</v>
      </c>
      <c r="F2071">
        <v>461.41713889143199</v>
      </c>
      <c r="G2071">
        <v>1639.836302834</v>
      </c>
      <c r="H2071">
        <v>1809.1166489137299</v>
      </c>
      <c r="I2071">
        <v>1641.2746059609101</v>
      </c>
      <c r="J2071">
        <v>1988.9489655899399</v>
      </c>
      <c r="K2071" s="63"/>
      <c r="L2071" s="293"/>
      <c r="M2071" s="293"/>
      <c r="N2071" s="293"/>
      <c r="O2071" s="293"/>
      <c r="P2071" s="293"/>
      <c r="Q2071" s="293"/>
      <c r="R2071" s="293"/>
    </row>
    <row r="2072" spans="1:18" x14ac:dyDescent="0.25">
      <c r="A2072" t="s">
        <v>2365</v>
      </c>
      <c r="B2072" t="s">
        <v>91</v>
      </c>
      <c r="C2072">
        <v>2008</v>
      </c>
      <c r="D2072" t="s">
        <v>106</v>
      </c>
      <c r="E2072" t="s">
        <v>1</v>
      </c>
      <c r="F2072">
        <v>3772.0966924463301</v>
      </c>
      <c r="G2072">
        <v>1354.5402841324401</v>
      </c>
      <c r="H2072">
        <v>1488.6089834970201</v>
      </c>
      <c r="I2072">
        <v>1440.0986655746599</v>
      </c>
      <c r="J2072">
        <v>1538.30141204458</v>
      </c>
      <c r="K2072" s="63"/>
      <c r="L2072" s="293"/>
      <c r="M2072" s="293"/>
      <c r="N2072" s="293"/>
      <c r="O2072" s="293"/>
      <c r="P2072" s="293"/>
      <c r="Q2072" s="293"/>
      <c r="R2072" s="293"/>
    </row>
    <row r="2073" spans="1:18" x14ac:dyDescent="0.25">
      <c r="A2073" t="s">
        <v>2366</v>
      </c>
      <c r="B2073" t="s">
        <v>91</v>
      </c>
      <c r="C2073">
        <v>2008</v>
      </c>
      <c r="D2073" t="s">
        <v>53</v>
      </c>
      <c r="E2073" t="s">
        <v>1</v>
      </c>
      <c r="F2073">
        <v>1200.0674021033201</v>
      </c>
      <c r="G2073">
        <v>1390.2541729649299</v>
      </c>
      <c r="H2073">
        <v>1573.6898842416799</v>
      </c>
      <c r="I2073">
        <v>1481.49847189044</v>
      </c>
      <c r="J2073">
        <v>1669.9057904353101</v>
      </c>
      <c r="K2073" s="63"/>
      <c r="L2073" s="293"/>
      <c r="M2073" s="293"/>
      <c r="N2073" s="293"/>
      <c r="O2073" s="293"/>
      <c r="P2073" s="293"/>
      <c r="Q2073" s="293"/>
      <c r="R2073" s="293"/>
    </row>
    <row r="2074" spans="1:18" x14ac:dyDescent="0.25">
      <c r="A2074" t="s">
        <v>2367</v>
      </c>
      <c r="B2074" t="s">
        <v>91</v>
      </c>
      <c r="C2074">
        <v>2008</v>
      </c>
      <c r="D2074" t="s">
        <v>54</v>
      </c>
      <c r="E2074" t="s">
        <v>1</v>
      </c>
      <c r="F2074">
        <v>544.58849127426504</v>
      </c>
      <c r="G2074">
        <v>1599.2848915607501</v>
      </c>
      <c r="H2074">
        <v>1703.90610208713</v>
      </c>
      <c r="I2074">
        <v>1557.81050121659</v>
      </c>
      <c r="J2074">
        <v>1859.5790918488899</v>
      </c>
      <c r="K2074" s="63"/>
      <c r="L2074" s="293"/>
      <c r="M2074" s="293"/>
      <c r="N2074" s="293"/>
      <c r="O2074" s="293"/>
      <c r="P2074" s="293"/>
      <c r="Q2074" s="293"/>
      <c r="R2074" s="293"/>
    </row>
    <row r="2075" spans="1:18" x14ac:dyDescent="0.25">
      <c r="A2075" t="s">
        <v>2368</v>
      </c>
      <c r="B2075" t="s">
        <v>91</v>
      </c>
      <c r="C2075">
        <v>2008</v>
      </c>
      <c r="D2075" t="s">
        <v>55</v>
      </c>
      <c r="E2075" t="s">
        <v>1</v>
      </c>
      <c r="F2075">
        <v>600.11348650179798</v>
      </c>
      <c r="G2075">
        <v>1354.3522602162</v>
      </c>
      <c r="H2075">
        <v>1482.0085480412499</v>
      </c>
      <c r="I2075">
        <v>1363.2452763854401</v>
      </c>
      <c r="J2075">
        <v>1608.17605143477</v>
      </c>
      <c r="K2075" s="63"/>
      <c r="L2075" s="293"/>
      <c r="M2075" s="293"/>
      <c r="N2075" s="293"/>
      <c r="O2075" s="293"/>
      <c r="P2075" s="293"/>
      <c r="Q2075" s="293"/>
      <c r="R2075" s="293"/>
    </row>
    <row r="2076" spans="1:18" x14ac:dyDescent="0.25">
      <c r="A2076" t="s">
        <v>2369</v>
      </c>
      <c r="B2076" t="s">
        <v>91</v>
      </c>
      <c r="C2076">
        <v>2008</v>
      </c>
      <c r="D2076" t="s">
        <v>56</v>
      </c>
      <c r="E2076" t="s">
        <v>1</v>
      </c>
      <c r="F2076">
        <v>495.84234063129202</v>
      </c>
      <c r="G2076">
        <v>1122.2468837138499</v>
      </c>
      <c r="H2076">
        <v>1167.21676472733</v>
      </c>
      <c r="I2076">
        <v>1064.56283416975</v>
      </c>
      <c r="J2076">
        <v>1276.93529279573</v>
      </c>
      <c r="K2076" s="63"/>
      <c r="L2076" s="293"/>
      <c r="M2076" s="293"/>
      <c r="N2076" s="293"/>
      <c r="O2076" s="293"/>
      <c r="P2076" s="293"/>
      <c r="Q2076" s="293"/>
      <c r="R2076" s="293"/>
    </row>
    <row r="2077" spans="1:18" x14ac:dyDescent="0.25">
      <c r="A2077" t="s">
        <v>2370</v>
      </c>
      <c r="B2077" t="s">
        <v>91</v>
      </c>
      <c r="C2077">
        <v>2008</v>
      </c>
      <c r="D2077" t="s">
        <v>57</v>
      </c>
      <c r="E2077" t="s">
        <v>1</v>
      </c>
      <c r="F2077">
        <v>931.484971935624</v>
      </c>
      <c r="G2077">
        <v>1338.0905462135299</v>
      </c>
      <c r="H2077">
        <v>1514.5416000361299</v>
      </c>
      <c r="I2077">
        <v>1416.0116739404</v>
      </c>
      <c r="J2077">
        <v>1617.96933980016</v>
      </c>
      <c r="K2077" s="63"/>
      <c r="L2077" s="293"/>
      <c r="M2077" s="293"/>
      <c r="N2077" s="293"/>
      <c r="O2077" s="293"/>
      <c r="P2077" s="293"/>
      <c r="Q2077" s="293"/>
      <c r="R2077" s="293"/>
    </row>
    <row r="2078" spans="1:18" x14ac:dyDescent="0.25">
      <c r="A2078" t="s">
        <v>2371</v>
      </c>
      <c r="B2078" t="s">
        <v>91</v>
      </c>
      <c r="C2078">
        <v>2009</v>
      </c>
      <c r="D2078" t="s">
        <v>5</v>
      </c>
      <c r="E2078" t="s">
        <v>1</v>
      </c>
      <c r="F2078">
        <v>20507.963737130001</v>
      </c>
      <c r="G2078">
        <v>1378.3641700718099</v>
      </c>
      <c r="H2078">
        <v>1484.28361553224</v>
      </c>
      <c r="I2078">
        <v>1463.6492530764201</v>
      </c>
      <c r="J2078">
        <v>1505.1319810018499</v>
      </c>
      <c r="K2078" s="63"/>
      <c r="L2078" s="293"/>
      <c r="M2078" s="293"/>
      <c r="N2078" s="293"/>
      <c r="O2078" s="293"/>
      <c r="P2078" s="293"/>
      <c r="Q2078" s="293"/>
      <c r="R2078" s="293"/>
    </row>
    <row r="2079" spans="1:18" x14ac:dyDescent="0.25">
      <c r="A2079" t="s">
        <v>2372</v>
      </c>
      <c r="B2079" t="s">
        <v>91</v>
      </c>
      <c r="C2079">
        <v>2009</v>
      </c>
      <c r="D2079" t="s">
        <v>122</v>
      </c>
      <c r="E2079" t="s">
        <v>1</v>
      </c>
      <c r="F2079">
        <v>3096.5803194939399</v>
      </c>
      <c r="G2079">
        <v>1054.33805341317</v>
      </c>
      <c r="H2079">
        <v>1106.0228751949501</v>
      </c>
      <c r="I2079">
        <v>1066.65869734028</v>
      </c>
      <c r="J2079">
        <v>1146.44723333759</v>
      </c>
      <c r="K2079" s="63"/>
      <c r="L2079" s="293"/>
      <c r="M2079" s="293"/>
      <c r="N2079" s="293"/>
      <c r="O2079" s="293"/>
      <c r="P2079" s="293"/>
      <c r="Q2079" s="293"/>
      <c r="R2079" s="293"/>
    </row>
    <row r="2080" spans="1:18" x14ac:dyDescent="0.25">
      <c r="A2080" t="s">
        <v>2373</v>
      </c>
      <c r="B2080" t="s">
        <v>91</v>
      </c>
      <c r="C2080">
        <v>2009</v>
      </c>
      <c r="D2080" t="s">
        <v>123</v>
      </c>
      <c r="E2080" t="s">
        <v>1</v>
      </c>
      <c r="F2080">
        <v>3543.50661800731</v>
      </c>
      <c r="G2080">
        <v>1172.3256296693</v>
      </c>
      <c r="H2080">
        <v>1210.25259484564</v>
      </c>
      <c r="I2080">
        <v>1169.96527594397</v>
      </c>
      <c r="J2080">
        <v>1251.5532466919301</v>
      </c>
      <c r="K2080" s="63"/>
      <c r="L2080" s="293"/>
      <c r="M2080" s="293"/>
      <c r="N2080" s="293"/>
      <c r="O2080" s="293"/>
      <c r="P2080" s="293"/>
      <c r="Q2080" s="293"/>
      <c r="R2080" s="293"/>
    </row>
    <row r="2081" spans="1:18" x14ac:dyDescent="0.25">
      <c r="A2081" t="s">
        <v>2374</v>
      </c>
      <c r="B2081" t="s">
        <v>91</v>
      </c>
      <c r="C2081">
        <v>2009</v>
      </c>
      <c r="D2081" t="s">
        <v>124</v>
      </c>
      <c r="E2081" t="s">
        <v>1</v>
      </c>
      <c r="F2081">
        <v>4002.5374725425499</v>
      </c>
      <c r="G2081">
        <v>1310.3225515915401</v>
      </c>
      <c r="H2081">
        <v>1372.48813077209</v>
      </c>
      <c r="I2081">
        <v>1329.4946144169701</v>
      </c>
      <c r="J2081">
        <v>1416.49831817936</v>
      </c>
      <c r="K2081" s="63"/>
      <c r="L2081" s="293"/>
      <c r="M2081" s="293"/>
      <c r="N2081" s="293"/>
      <c r="O2081" s="293"/>
      <c r="P2081" s="293"/>
      <c r="Q2081" s="293"/>
      <c r="R2081" s="293"/>
    </row>
    <row r="2082" spans="1:18" x14ac:dyDescent="0.25">
      <c r="A2082" t="s">
        <v>2375</v>
      </c>
      <c r="B2082" t="s">
        <v>91</v>
      </c>
      <c r="C2082">
        <v>2009</v>
      </c>
      <c r="D2082" t="s">
        <v>125</v>
      </c>
      <c r="E2082" t="s">
        <v>1</v>
      </c>
      <c r="F2082">
        <v>4524.3715991427698</v>
      </c>
      <c r="G2082">
        <v>1508.2746938503101</v>
      </c>
      <c r="H2082">
        <v>1661.5413655526499</v>
      </c>
      <c r="I2082">
        <v>1612.50282257034</v>
      </c>
      <c r="J2082">
        <v>1711.6697603981499</v>
      </c>
      <c r="K2082" s="63"/>
      <c r="L2082" s="293"/>
      <c r="M2082" s="293"/>
      <c r="N2082" s="293"/>
      <c r="O2082" s="293"/>
      <c r="P2082" s="293"/>
      <c r="Q2082" s="293"/>
      <c r="R2082" s="293"/>
    </row>
    <row r="2083" spans="1:18" x14ac:dyDescent="0.25">
      <c r="A2083" t="s">
        <v>2376</v>
      </c>
      <c r="B2083" t="s">
        <v>91</v>
      </c>
      <c r="C2083">
        <v>2009</v>
      </c>
      <c r="D2083" t="s">
        <v>126</v>
      </c>
      <c r="E2083" t="s">
        <v>1</v>
      </c>
      <c r="F2083">
        <v>5340.96772794346</v>
      </c>
      <c r="G2083">
        <v>1864.5114845467201</v>
      </c>
      <c r="H2083">
        <v>2164.1754962150299</v>
      </c>
      <c r="I2083">
        <v>2104.7301497275698</v>
      </c>
      <c r="J2083">
        <v>2224.8356111059102</v>
      </c>
      <c r="K2083" s="63"/>
      <c r="L2083" s="293"/>
      <c r="M2083" s="293"/>
      <c r="N2083" s="293"/>
      <c r="O2083" s="293"/>
      <c r="P2083" s="293"/>
      <c r="Q2083" s="293"/>
      <c r="R2083" s="293"/>
    </row>
    <row r="2084" spans="1:18" x14ac:dyDescent="0.25">
      <c r="A2084" t="s">
        <v>2377</v>
      </c>
      <c r="B2084" t="s">
        <v>91</v>
      </c>
      <c r="C2084">
        <v>2009</v>
      </c>
      <c r="D2084" t="s">
        <v>6</v>
      </c>
      <c r="E2084" t="s">
        <v>1</v>
      </c>
      <c r="F2084">
        <v>4686.5609388949897</v>
      </c>
      <c r="G2084">
        <v>1398.4599501959001</v>
      </c>
      <c r="H2084">
        <v>1451.22700612832</v>
      </c>
      <c r="I2084">
        <v>1409.4020211105301</v>
      </c>
      <c r="J2084">
        <v>1493.96510484397</v>
      </c>
      <c r="K2084" s="63"/>
      <c r="L2084" s="293"/>
      <c r="M2084" s="293"/>
      <c r="N2084" s="293"/>
      <c r="O2084" s="293"/>
      <c r="P2084" s="293"/>
      <c r="Q2084" s="293"/>
      <c r="R2084" s="293"/>
    </row>
    <row r="2085" spans="1:18" x14ac:dyDescent="0.25">
      <c r="A2085" t="s">
        <v>2378</v>
      </c>
      <c r="B2085" t="s">
        <v>91</v>
      </c>
      <c r="C2085">
        <v>2009</v>
      </c>
      <c r="D2085" t="s">
        <v>37</v>
      </c>
      <c r="E2085" t="s">
        <v>1</v>
      </c>
      <c r="F2085">
        <v>510.96977242315501</v>
      </c>
      <c r="G2085">
        <v>1490.9248728500099</v>
      </c>
      <c r="H2085">
        <v>1497.6485000104001</v>
      </c>
      <c r="I2085">
        <v>1368.8342089226801</v>
      </c>
      <c r="J2085">
        <v>1635.1906818380401</v>
      </c>
      <c r="K2085" s="63"/>
      <c r="L2085" s="293"/>
      <c r="M2085" s="293"/>
      <c r="N2085" s="293"/>
      <c r="O2085" s="293"/>
      <c r="P2085" s="293"/>
      <c r="Q2085" s="293"/>
      <c r="R2085" s="293"/>
    </row>
    <row r="2086" spans="1:18" x14ac:dyDescent="0.25">
      <c r="A2086" t="s">
        <v>2379</v>
      </c>
      <c r="B2086" t="s">
        <v>91</v>
      </c>
      <c r="C2086">
        <v>2009</v>
      </c>
      <c r="D2086" t="s">
        <v>38</v>
      </c>
      <c r="E2086" t="s">
        <v>1</v>
      </c>
      <c r="F2086">
        <v>805.45547957197903</v>
      </c>
      <c r="G2086">
        <v>1373.5129763172799</v>
      </c>
      <c r="H2086">
        <v>1415.19243835114</v>
      </c>
      <c r="I2086">
        <v>1317.4339154834699</v>
      </c>
      <c r="J2086">
        <v>1518.1874774488899</v>
      </c>
      <c r="K2086" s="63"/>
      <c r="L2086" s="293"/>
      <c r="M2086" s="293"/>
      <c r="N2086" s="293"/>
      <c r="O2086" s="293"/>
      <c r="P2086" s="293"/>
      <c r="Q2086" s="293"/>
      <c r="R2086" s="293"/>
    </row>
    <row r="2087" spans="1:18" x14ac:dyDescent="0.25">
      <c r="A2087" t="s">
        <v>2380</v>
      </c>
      <c r="B2087" t="s">
        <v>91</v>
      </c>
      <c r="C2087">
        <v>2009</v>
      </c>
      <c r="D2087" t="s">
        <v>39</v>
      </c>
      <c r="E2087" t="s">
        <v>1</v>
      </c>
      <c r="F2087">
        <v>835.19901762146105</v>
      </c>
      <c r="G2087">
        <v>1510.3329492784001</v>
      </c>
      <c r="H2087">
        <v>1464.8210545944601</v>
      </c>
      <c r="I2087">
        <v>1365.8004689250099</v>
      </c>
      <c r="J2087">
        <v>1569.0477323586799</v>
      </c>
      <c r="K2087" s="63"/>
      <c r="L2087" s="293"/>
      <c r="M2087" s="293"/>
      <c r="N2087" s="293"/>
      <c r="O2087" s="293"/>
      <c r="P2087" s="293"/>
      <c r="Q2087" s="293"/>
      <c r="R2087" s="293"/>
    </row>
    <row r="2088" spans="1:18" x14ac:dyDescent="0.25">
      <c r="A2088" t="s">
        <v>2381</v>
      </c>
      <c r="B2088" t="s">
        <v>91</v>
      </c>
      <c r="C2088">
        <v>2009</v>
      </c>
      <c r="D2088" t="s">
        <v>40</v>
      </c>
      <c r="E2088" t="s">
        <v>1</v>
      </c>
      <c r="F2088">
        <v>704.15600575261203</v>
      </c>
      <c r="G2088">
        <v>1525.5340477330301</v>
      </c>
      <c r="H2088">
        <v>1548.76513672138</v>
      </c>
      <c r="I2088">
        <v>1435.11993416414</v>
      </c>
      <c r="J2088">
        <v>1668.93419978409</v>
      </c>
      <c r="K2088" s="63"/>
      <c r="L2088" s="293"/>
      <c r="M2088" s="293"/>
      <c r="N2088" s="293"/>
      <c r="O2088" s="293"/>
      <c r="P2088" s="293"/>
      <c r="Q2088" s="293"/>
      <c r="R2088" s="293"/>
    </row>
    <row r="2089" spans="1:18" x14ac:dyDescent="0.25">
      <c r="A2089" t="s">
        <v>2382</v>
      </c>
      <c r="B2089" t="s">
        <v>91</v>
      </c>
      <c r="C2089">
        <v>2009</v>
      </c>
      <c r="D2089" t="s">
        <v>41</v>
      </c>
      <c r="E2089" t="s">
        <v>1</v>
      </c>
      <c r="F2089">
        <v>998.14051472293397</v>
      </c>
      <c r="G2089">
        <v>1334.51949985685</v>
      </c>
      <c r="H2089">
        <v>1446.6761577079101</v>
      </c>
      <c r="I2089">
        <v>1355.91500415377</v>
      </c>
      <c r="J2089">
        <v>1541.7916968664599</v>
      </c>
      <c r="K2089" s="63"/>
      <c r="L2089" s="293"/>
      <c r="M2089" s="293"/>
      <c r="N2089" s="293"/>
      <c r="O2089" s="293"/>
      <c r="P2089" s="293"/>
      <c r="Q2089" s="293"/>
      <c r="R2089" s="293"/>
    </row>
    <row r="2090" spans="1:18" x14ac:dyDescent="0.25">
      <c r="A2090" t="s">
        <v>2383</v>
      </c>
      <c r="B2090" t="s">
        <v>91</v>
      </c>
      <c r="C2090">
        <v>2009</v>
      </c>
      <c r="D2090" t="s">
        <v>42</v>
      </c>
      <c r="E2090" t="s">
        <v>1</v>
      </c>
      <c r="F2090">
        <v>832.64014880282002</v>
      </c>
      <c r="G2090">
        <v>1262.3793153261499</v>
      </c>
      <c r="H2090">
        <v>1401.2022560907201</v>
      </c>
      <c r="I2090">
        <v>1305.0650371982699</v>
      </c>
      <c r="J2090">
        <v>1502.4019546663001</v>
      </c>
      <c r="K2090" s="63"/>
      <c r="L2090" s="293"/>
      <c r="M2090" s="293"/>
      <c r="N2090" s="293"/>
      <c r="O2090" s="293"/>
      <c r="P2090" s="293"/>
      <c r="Q2090" s="293"/>
      <c r="R2090" s="293"/>
    </row>
    <row r="2091" spans="1:18" x14ac:dyDescent="0.25">
      <c r="A2091" t="s">
        <v>2384</v>
      </c>
      <c r="B2091" t="s">
        <v>91</v>
      </c>
      <c r="C2091">
        <v>2009</v>
      </c>
      <c r="D2091" t="s">
        <v>102</v>
      </c>
      <c r="E2091" t="s">
        <v>1</v>
      </c>
      <c r="F2091">
        <v>867.72173922826903</v>
      </c>
      <c r="G2091">
        <v>1319.6084604116299</v>
      </c>
      <c r="H2091">
        <v>1304.9262326862599</v>
      </c>
      <c r="I2091">
        <v>1217.9080926931499</v>
      </c>
      <c r="J2091">
        <v>1396.4304415696499</v>
      </c>
      <c r="K2091" s="63"/>
      <c r="L2091" s="293"/>
      <c r="M2091" s="293"/>
      <c r="N2091" s="293"/>
      <c r="O2091" s="293"/>
      <c r="P2091" s="293"/>
      <c r="Q2091" s="293"/>
      <c r="R2091" s="293"/>
    </row>
    <row r="2092" spans="1:18" x14ac:dyDescent="0.25">
      <c r="A2092" t="s">
        <v>2385</v>
      </c>
      <c r="B2092" t="s">
        <v>91</v>
      </c>
      <c r="C2092">
        <v>2009</v>
      </c>
      <c r="D2092" t="s">
        <v>103</v>
      </c>
      <c r="E2092" t="s">
        <v>1</v>
      </c>
      <c r="F2092">
        <v>2299.1407600237499</v>
      </c>
      <c r="G2092">
        <v>1240.2981928163899</v>
      </c>
      <c r="H2092">
        <v>1255.76340686138</v>
      </c>
      <c r="I2092">
        <v>1203.9171655479499</v>
      </c>
      <c r="J2092">
        <v>1309.23402631421</v>
      </c>
      <c r="K2092" s="63"/>
      <c r="L2092" s="293"/>
      <c r="M2092" s="293"/>
      <c r="N2092" s="293"/>
      <c r="O2092" s="293"/>
      <c r="P2092" s="293"/>
      <c r="Q2092" s="293"/>
      <c r="R2092" s="293"/>
    </row>
    <row r="2093" spans="1:18" x14ac:dyDescent="0.25">
      <c r="A2093" t="s">
        <v>2386</v>
      </c>
      <c r="B2093" t="s">
        <v>91</v>
      </c>
      <c r="C2093">
        <v>2009</v>
      </c>
      <c r="D2093" t="s">
        <v>43</v>
      </c>
      <c r="E2093" t="s">
        <v>1</v>
      </c>
      <c r="F2093">
        <v>404.54562870523603</v>
      </c>
      <c r="G2093">
        <v>1094.8460858057799</v>
      </c>
      <c r="H2093">
        <v>1116.73213361939</v>
      </c>
      <c r="I2093">
        <v>1007.17156038859</v>
      </c>
      <c r="J2093">
        <v>1234.6734814316701</v>
      </c>
      <c r="K2093" s="63"/>
      <c r="L2093" s="293"/>
      <c r="M2093" s="293"/>
      <c r="N2093" s="293"/>
      <c r="O2093" s="293"/>
      <c r="P2093" s="293"/>
      <c r="Q2093" s="293"/>
      <c r="R2093" s="293"/>
    </row>
    <row r="2094" spans="1:18" x14ac:dyDescent="0.25">
      <c r="A2094" t="s">
        <v>2387</v>
      </c>
      <c r="B2094" t="s">
        <v>91</v>
      </c>
      <c r="C2094">
        <v>2009</v>
      </c>
      <c r="D2094" t="s">
        <v>44</v>
      </c>
      <c r="E2094" t="s">
        <v>1</v>
      </c>
      <c r="F2094">
        <v>770.34646714329494</v>
      </c>
      <c r="G2094">
        <v>1297.4911863223299</v>
      </c>
      <c r="H2094">
        <v>1295.8738608817901</v>
      </c>
      <c r="I2094">
        <v>1204.26105346846</v>
      </c>
      <c r="J2094">
        <v>1392.5078596640799</v>
      </c>
      <c r="K2094" s="63"/>
      <c r="L2094" s="293"/>
      <c r="M2094" s="293"/>
      <c r="N2094" s="293"/>
      <c r="O2094" s="293"/>
      <c r="P2094" s="293"/>
      <c r="Q2094" s="293"/>
      <c r="R2094" s="293"/>
    </row>
    <row r="2095" spans="1:18" x14ac:dyDescent="0.25">
      <c r="A2095" t="s">
        <v>2388</v>
      </c>
      <c r="B2095" t="s">
        <v>91</v>
      </c>
      <c r="C2095">
        <v>2009</v>
      </c>
      <c r="D2095" t="s">
        <v>45</v>
      </c>
      <c r="E2095" t="s">
        <v>1</v>
      </c>
      <c r="F2095">
        <v>1124.24866417522</v>
      </c>
      <c r="G2095">
        <v>1262.5198366894399</v>
      </c>
      <c r="H2095">
        <v>1290.6992965859199</v>
      </c>
      <c r="I2095">
        <v>1214.8978609388901</v>
      </c>
      <c r="J2095">
        <v>1369.92220621098</v>
      </c>
      <c r="K2095" s="63"/>
      <c r="L2095" s="293"/>
      <c r="M2095" s="293"/>
      <c r="N2095" s="293"/>
      <c r="O2095" s="293"/>
      <c r="P2095" s="293"/>
      <c r="Q2095" s="293"/>
      <c r="R2095" s="293"/>
    </row>
    <row r="2096" spans="1:18" x14ac:dyDescent="0.25">
      <c r="A2096" t="s">
        <v>2389</v>
      </c>
      <c r="B2096" t="s">
        <v>91</v>
      </c>
      <c r="C2096">
        <v>2009</v>
      </c>
      <c r="D2096" t="s">
        <v>18</v>
      </c>
      <c r="E2096" t="s">
        <v>1</v>
      </c>
      <c r="F2096">
        <v>3462.9843125546699</v>
      </c>
      <c r="G2096">
        <v>1376.28639944466</v>
      </c>
      <c r="H2096">
        <v>1501.2258881682801</v>
      </c>
      <c r="I2096">
        <v>1450.6623265757701</v>
      </c>
      <c r="J2096">
        <v>1553.0761646134699</v>
      </c>
      <c r="K2096" s="63"/>
      <c r="L2096" s="293"/>
      <c r="M2096" s="293"/>
      <c r="N2096" s="293"/>
      <c r="O2096" s="293"/>
      <c r="P2096" s="293"/>
      <c r="Q2096" s="293"/>
      <c r="R2096" s="293"/>
    </row>
    <row r="2097" spans="1:18" x14ac:dyDescent="0.25">
      <c r="A2097" t="s">
        <v>2390</v>
      </c>
      <c r="B2097" t="s">
        <v>91</v>
      </c>
      <c r="C2097">
        <v>2009</v>
      </c>
      <c r="D2097" t="s">
        <v>46</v>
      </c>
      <c r="E2097" t="s">
        <v>1</v>
      </c>
      <c r="F2097">
        <v>1652.1739872672299</v>
      </c>
      <c r="G2097">
        <v>1427.4751274545999</v>
      </c>
      <c r="H2097">
        <v>1577.1359688955899</v>
      </c>
      <c r="I2097">
        <v>1500.5580674763301</v>
      </c>
      <c r="J2097">
        <v>1656.55290334859</v>
      </c>
      <c r="K2097" s="63"/>
      <c r="L2097" s="293"/>
      <c r="M2097" s="293"/>
      <c r="N2097" s="293"/>
      <c r="O2097" s="293"/>
      <c r="P2097" s="293"/>
      <c r="Q2097" s="293"/>
      <c r="R2097" s="293"/>
    </row>
    <row r="2098" spans="1:18" x14ac:dyDescent="0.25">
      <c r="A2098" t="s">
        <v>2391</v>
      </c>
      <c r="B2098" t="s">
        <v>91</v>
      </c>
      <c r="C2098">
        <v>2009</v>
      </c>
      <c r="D2098" t="s">
        <v>47</v>
      </c>
      <c r="E2098" t="s">
        <v>1</v>
      </c>
      <c r="F2098">
        <v>1027.34537149434</v>
      </c>
      <c r="G2098">
        <v>1507.5430635161299</v>
      </c>
      <c r="H2098">
        <v>1598.0897534098899</v>
      </c>
      <c r="I2098">
        <v>1500.1555436677199</v>
      </c>
      <c r="J2098">
        <v>1700.6534872320001</v>
      </c>
      <c r="K2098" s="63"/>
      <c r="L2098" s="293"/>
      <c r="M2098" s="293"/>
      <c r="N2098" s="293"/>
      <c r="O2098" s="293"/>
      <c r="P2098" s="293"/>
      <c r="Q2098" s="293"/>
      <c r="R2098" s="293"/>
    </row>
    <row r="2099" spans="1:18" x14ac:dyDescent="0.25">
      <c r="A2099" t="s">
        <v>2392</v>
      </c>
      <c r="B2099" t="s">
        <v>91</v>
      </c>
      <c r="C2099">
        <v>2009</v>
      </c>
      <c r="D2099" t="s">
        <v>48</v>
      </c>
      <c r="E2099" t="s">
        <v>1</v>
      </c>
      <c r="F2099">
        <v>783.46495379307601</v>
      </c>
      <c r="G2099">
        <v>1156.7473110779199</v>
      </c>
      <c r="H2099">
        <v>1271.5000126817099</v>
      </c>
      <c r="I2099">
        <v>1181.5784473534</v>
      </c>
      <c r="J2099">
        <v>1366.3074147664299</v>
      </c>
      <c r="K2099" s="63"/>
      <c r="L2099" s="293"/>
      <c r="M2099" s="293"/>
      <c r="N2099" s="293"/>
      <c r="O2099" s="293"/>
      <c r="P2099" s="293"/>
      <c r="Q2099" s="293"/>
      <c r="R2099" s="293"/>
    </row>
    <row r="2100" spans="1:18" x14ac:dyDescent="0.25">
      <c r="A2100" t="s">
        <v>2393</v>
      </c>
      <c r="B2100" t="s">
        <v>91</v>
      </c>
      <c r="C2100">
        <v>2009</v>
      </c>
      <c r="D2100" t="s">
        <v>104</v>
      </c>
      <c r="E2100" t="s">
        <v>1</v>
      </c>
      <c r="F2100">
        <v>2980.7499552191798</v>
      </c>
      <c r="G2100">
        <v>1314.8259860783401</v>
      </c>
      <c r="H2100">
        <v>1616.1865076127599</v>
      </c>
      <c r="I2100">
        <v>1556.5594474063801</v>
      </c>
      <c r="J2100">
        <v>1677.4508522723199</v>
      </c>
      <c r="K2100" s="63"/>
      <c r="L2100" s="293"/>
      <c r="M2100" s="293"/>
      <c r="N2100" s="293"/>
      <c r="O2100" s="293"/>
      <c r="P2100" s="293"/>
      <c r="Q2100" s="293"/>
      <c r="R2100" s="293"/>
    </row>
    <row r="2101" spans="1:18" x14ac:dyDescent="0.25">
      <c r="A2101" t="s">
        <v>2394</v>
      </c>
      <c r="B2101" t="s">
        <v>91</v>
      </c>
      <c r="C2101">
        <v>2009</v>
      </c>
      <c r="D2101" t="s">
        <v>49</v>
      </c>
      <c r="E2101" t="s">
        <v>1</v>
      </c>
      <c r="F2101">
        <v>877.65540291386901</v>
      </c>
      <c r="G2101">
        <v>1432.1351809047701</v>
      </c>
      <c r="H2101">
        <v>1565.2101899233601</v>
      </c>
      <c r="I2101">
        <v>1461.5755627901899</v>
      </c>
      <c r="J2101">
        <v>1674.1563528316001</v>
      </c>
      <c r="K2101" s="63"/>
      <c r="L2101" s="293"/>
      <c r="M2101" s="293"/>
      <c r="N2101" s="293"/>
      <c r="O2101" s="293"/>
      <c r="P2101" s="293"/>
      <c r="Q2101" s="293"/>
      <c r="R2101" s="293"/>
    </row>
    <row r="2102" spans="1:18" x14ac:dyDescent="0.25">
      <c r="A2102" t="s">
        <v>2395</v>
      </c>
      <c r="B2102" t="s">
        <v>91</v>
      </c>
      <c r="C2102">
        <v>2009</v>
      </c>
      <c r="D2102" t="s">
        <v>50</v>
      </c>
      <c r="E2102" t="s">
        <v>1</v>
      </c>
      <c r="F2102">
        <v>2103.0945523053001</v>
      </c>
      <c r="G2102">
        <v>1271.36655320113</v>
      </c>
      <c r="H2102">
        <v>1647.7459844822199</v>
      </c>
      <c r="I2102">
        <v>1574.61753653082</v>
      </c>
      <c r="J2102">
        <v>1723.2718847977501</v>
      </c>
      <c r="K2102" s="63"/>
      <c r="L2102" s="293"/>
      <c r="M2102" s="293"/>
      <c r="N2102" s="293"/>
      <c r="O2102" s="293"/>
      <c r="P2102" s="293"/>
      <c r="Q2102" s="293"/>
      <c r="R2102" s="293"/>
    </row>
    <row r="2103" spans="1:18" x14ac:dyDescent="0.25">
      <c r="A2103" t="s">
        <v>2396</v>
      </c>
      <c r="B2103" t="s">
        <v>91</v>
      </c>
      <c r="C2103">
        <v>2009</v>
      </c>
      <c r="D2103" t="s">
        <v>105</v>
      </c>
      <c r="E2103" t="s">
        <v>1</v>
      </c>
      <c r="F2103">
        <v>2189.9383344687299</v>
      </c>
      <c r="G2103">
        <v>1529.6069948094801</v>
      </c>
      <c r="H2103">
        <v>1684.01183046555</v>
      </c>
      <c r="I2103">
        <v>1611.8305387722401</v>
      </c>
      <c r="J2103">
        <v>1758.5112923102399</v>
      </c>
      <c r="K2103" s="63"/>
      <c r="L2103" s="293"/>
      <c r="M2103" s="293"/>
      <c r="N2103" s="293"/>
      <c r="O2103" s="293"/>
      <c r="P2103" s="293"/>
      <c r="Q2103" s="293"/>
      <c r="R2103" s="293"/>
    </row>
    <row r="2104" spans="1:18" x14ac:dyDescent="0.25">
      <c r="A2104" t="s">
        <v>2397</v>
      </c>
      <c r="B2104" t="s">
        <v>91</v>
      </c>
      <c r="C2104">
        <v>2009</v>
      </c>
      <c r="D2104" t="s">
        <v>51</v>
      </c>
      <c r="E2104" t="s">
        <v>1</v>
      </c>
      <c r="F2104">
        <v>1715.7462648964499</v>
      </c>
      <c r="G2104">
        <v>1494.33120957388</v>
      </c>
      <c r="H2104">
        <v>1648.53018015362</v>
      </c>
      <c r="I2104">
        <v>1568.82517456606</v>
      </c>
      <c r="J2104">
        <v>1731.13379100725</v>
      </c>
      <c r="K2104" s="63"/>
      <c r="L2104" s="293"/>
      <c r="M2104" s="293"/>
      <c r="N2104" s="293"/>
      <c r="O2104" s="293"/>
      <c r="P2104" s="293"/>
      <c r="Q2104" s="293"/>
      <c r="R2104" s="293"/>
    </row>
    <row r="2105" spans="1:18" x14ac:dyDescent="0.25">
      <c r="A2105" t="s">
        <v>2398</v>
      </c>
      <c r="B2105" t="s">
        <v>91</v>
      </c>
      <c r="C2105">
        <v>2009</v>
      </c>
      <c r="D2105" t="s">
        <v>52</v>
      </c>
      <c r="E2105" t="s">
        <v>1</v>
      </c>
      <c r="F2105">
        <v>474.19206957227999</v>
      </c>
      <c r="G2105">
        <v>1672.4581863375299</v>
      </c>
      <c r="H2105">
        <v>1828.3181300737599</v>
      </c>
      <c r="I2105">
        <v>1661.7770095743499</v>
      </c>
      <c r="J2105">
        <v>2006.5891015196401</v>
      </c>
      <c r="K2105" s="63"/>
      <c r="L2105" s="293"/>
      <c r="M2105" s="293"/>
      <c r="N2105" s="293"/>
      <c r="O2105" s="293"/>
      <c r="P2105" s="293"/>
      <c r="Q2105" s="293"/>
      <c r="R2105" s="293"/>
    </row>
    <row r="2106" spans="1:18" x14ac:dyDescent="0.25">
      <c r="A2106" t="s">
        <v>2399</v>
      </c>
      <c r="B2106" t="s">
        <v>91</v>
      </c>
      <c r="C2106">
        <v>2009</v>
      </c>
      <c r="D2106" t="s">
        <v>106</v>
      </c>
      <c r="E2106" t="s">
        <v>1</v>
      </c>
      <c r="F2106">
        <v>4020.8676967403799</v>
      </c>
      <c r="G2106">
        <v>1435.4704959302801</v>
      </c>
      <c r="H2106">
        <v>1565.20308301466</v>
      </c>
      <c r="I2106">
        <v>1515.97127703914</v>
      </c>
      <c r="J2106">
        <v>1615.5963861794501</v>
      </c>
      <c r="K2106" s="63"/>
      <c r="L2106" s="293"/>
      <c r="M2106" s="293"/>
      <c r="N2106" s="293"/>
      <c r="O2106" s="293"/>
      <c r="P2106" s="293"/>
      <c r="Q2106" s="293"/>
      <c r="R2106" s="293"/>
    </row>
    <row r="2107" spans="1:18" x14ac:dyDescent="0.25">
      <c r="A2107" t="s">
        <v>2400</v>
      </c>
      <c r="B2107" t="s">
        <v>91</v>
      </c>
      <c r="C2107">
        <v>2009</v>
      </c>
      <c r="D2107" t="s">
        <v>53</v>
      </c>
      <c r="E2107" t="s">
        <v>1</v>
      </c>
      <c r="F2107">
        <v>1245.8958977247601</v>
      </c>
      <c r="G2107">
        <v>1435.0994030187501</v>
      </c>
      <c r="H2107">
        <v>1597.1661156842099</v>
      </c>
      <c r="I2107">
        <v>1506.41780334948</v>
      </c>
      <c r="J2107">
        <v>1691.8006637440401</v>
      </c>
      <c r="K2107" s="63"/>
      <c r="L2107" s="293"/>
      <c r="M2107" s="293"/>
      <c r="N2107" s="293"/>
      <c r="O2107" s="293"/>
      <c r="P2107" s="293"/>
      <c r="Q2107" s="293"/>
      <c r="R2107" s="293"/>
    </row>
    <row r="2108" spans="1:18" x14ac:dyDescent="0.25">
      <c r="A2108" t="s">
        <v>2401</v>
      </c>
      <c r="B2108" t="s">
        <v>91</v>
      </c>
      <c r="C2108">
        <v>2009</v>
      </c>
      <c r="D2108" t="s">
        <v>54</v>
      </c>
      <c r="E2108" t="s">
        <v>1</v>
      </c>
      <c r="F2108">
        <v>574.66549476439002</v>
      </c>
      <c r="G2108">
        <v>1680.35759748645</v>
      </c>
      <c r="H2108">
        <v>1777.40433970902</v>
      </c>
      <c r="I2108">
        <v>1630.6203983451601</v>
      </c>
      <c r="J2108">
        <v>1933.54679256638</v>
      </c>
      <c r="K2108" s="63"/>
      <c r="L2108" s="293"/>
      <c r="M2108" s="293"/>
      <c r="N2108" s="293"/>
      <c r="O2108" s="293"/>
      <c r="P2108" s="293"/>
      <c r="Q2108" s="293"/>
      <c r="R2108" s="293"/>
    </row>
    <row r="2109" spans="1:18" x14ac:dyDescent="0.25">
      <c r="A2109" t="s">
        <v>2402</v>
      </c>
      <c r="B2109" t="s">
        <v>91</v>
      </c>
      <c r="C2109">
        <v>2009</v>
      </c>
      <c r="D2109" t="s">
        <v>55</v>
      </c>
      <c r="E2109" t="s">
        <v>1</v>
      </c>
      <c r="F2109">
        <v>637.83622769929104</v>
      </c>
      <c r="G2109">
        <v>1437.3450236598401</v>
      </c>
      <c r="H2109">
        <v>1562.34331023696</v>
      </c>
      <c r="I2109">
        <v>1440.2424699686801</v>
      </c>
      <c r="J2109">
        <v>1691.8204464202799</v>
      </c>
      <c r="K2109" s="63"/>
      <c r="L2109" s="293"/>
      <c r="M2109" s="293"/>
      <c r="N2109" s="293"/>
      <c r="O2109" s="293"/>
      <c r="P2109" s="293"/>
      <c r="Q2109" s="293"/>
      <c r="R2109" s="293"/>
    </row>
    <row r="2110" spans="1:18" x14ac:dyDescent="0.25">
      <c r="A2110" t="s">
        <v>2403</v>
      </c>
      <c r="B2110" t="s">
        <v>91</v>
      </c>
      <c r="C2110">
        <v>2009</v>
      </c>
      <c r="D2110" t="s">
        <v>56</v>
      </c>
      <c r="E2110" t="s">
        <v>1</v>
      </c>
      <c r="F2110">
        <v>525.86477533668005</v>
      </c>
      <c r="G2110">
        <v>1183.5537695228099</v>
      </c>
      <c r="H2110">
        <v>1216.5532955148201</v>
      </c>
      <c r="I2110">
        <v>1112.7518922004399</v>
      </c>
      <c r="J2110">
        <v>1327.2838845778299</v>
      </c>
      <c r="K2110" s="63"/>
      <c r="L2110" s="293"/>
      <c r="M2110" s="293"/>
      <c r="N2110" s="293"/>
      <c r="O2110" s="293"/>
      <c r="P2110" s="293"/>
      <c r="Q2110" s="293"/>
      <c r="R2110" s="293"/>
    </row>
    <row r="2111" spans="1:18" x14ac:dyDescent="0.25">
      <c r="A2111" t="s">
        <v>2404</v>
      </c>
      <c r="B2111" t="s">
        <v>91</v>
      </c>
      <c r="C2111">
        <v>2009</v>
      </c>
      <c r="D2111" t="s">
        <v>57</v>
      </c>
      <c r="E2111" t="s">
        <v>1</v>
      </c>
      <c r="F2111">
        <v>1036.6053012152299</v>
      </c>
      <c r="G2111">
        <v>1474.83894547311</v>
      </c>
      <c r="H2111">
        <v>1666.3134265436399</v>
      </c>
      <c r="I2111">
        <v>1563.6822861421001</v>
      </c>
      <c r="J2111">
        <v>1773.77384820373</v>
      </c>
      <c r="K2111" s="63"/>
      <c r="L2111" s="293"/>
      <c r="M2111" s="293"/>
      <c r="N2111" s="293"/>
      <c r="O2111" s="293"/>
      <c r="P2111" s="293"/>
      <c r="Q2111" s="293"/>
      <c r="R2111" s="293"/>
    </row>
    <row r="2112" spans="1:18" x14ac:dyDescent="0.25">
      <c r="A2112" t="s">
        <v>2405</v>
      </c>
      <c r="B2112" t="s">
        <v>91</v>
      </c>
      <c r="C2112">
        <v>2010</v>
      </c>
      <c r="D2112" t="s">
        <v>5</v>
      </c>
      <c r="E2112" t="s">
        <v>1</v>
      </c>
      <c r="F2112">
        <v>21338.5651474234</v>
      </c>
      <c r="G2112">
        <v>1426.8582432297101</v>
      </c>
      <c r="H2112">
        <v>1531.63580345838</v>
      </c>
      <c r="I2112">
        <v>1510.79502879753</v>
      </c>
      <c r="J2112">
        <v>1552.6884495076199</v>
      </c>
      <c r="K2112" s="63"/>
      <c r="L2112" s="293"/>
      <c r="M2112" s="293"/>
      <c r="N2112" s="293"/>
      <c r="O2112" s="293"/>
      <c r="P2112" s="293"/>
      <c r="Q2112" s="293"/>
      <c r="R2112" s="293"/>
    </row>
    <row r="2113" spans="1:18" x14ac:dyDescent="0.25">
      <c r="A2113" t="s">
        <v>2406</v>
      </c>
      <c r="B2113" t="s">
        <v>91</v>
      </c>
      <c r="C2113">
        <v>2010</v>
      </c>
      <c r="D2113" t="s">
        <v>122</v>
      </c>
      <c r="E2113" t="s">
        <v>1</v>
      </c>
      <c r="F2113">
        <v>3262.44723094456</v>
      </c>
      <c r="G2113">
        <v>1108.6351693459701</v>
      </c>
      <c r="H2113">
        <v>1150.2674673049501</v>
      </c>
      <c r="I2113">
        <v>1110.42447875527</v>
      </c>
      <c r="J2113">
        <v>1191.1554990019599</v>
      </c>
      <c r="K2113" s="63"/>
      <c r="L2113" s="293"/>
      <c r="M2113" s="293"/>
      <c r="N2113" s="293"/>
      <c r="O2113" s="293"/>
      <c r="P2113" s="293"/>
      <c r="Q2113" s="293"/>
      <c r="R2113" s="293"/>
    </row>
    <row r="2114" spans="1:18" x14ac:dyDescent="0.25">
      <c r="A2114" t="s">
        <v>2407</v>
      </c>
      <c r="B2114" t="s">
        <v>91</v>
      </c>
      <c r="C2114">
        <v>2010</v>
      </c>
      <c r="D2114" t="s">
        <v>123</v>
      </c>
      <c r="E2114" t="s">
        <v>1</v>
      </c>
      <c r="F2114">
        <v>3726.0857903926399</v>
      </c>
      <c r="G2114">
        <v>1230.3769272960501</v>
      </c>
      <c r="H2114">
        <v>1259.4625526560701</v>
      </c>
      <c r="I2114">
        <v>1218.61363874108</v>
      </c>
      <c r="J2114">
        <v>1301.31309204851</v>
      </c>
      <c r="K2114" s="63"/>
      <c r="L2114" s="293"/>
      <c r="M2114" s="293"/>
      <c r="N2114" s="293"/>
      <c r="O2114" s="293"/>
      <c r="P2114" s="293"/>
      <c r="Q2114" s="293"/>
      <c r="R2114" s="293"/>
    </row>
    <row r="2115" spans="1:18" x14ac:dyDescent="0.25">
      <c r="A2115" t="s">
        <v>2408</v>
      </c>
      <c r="B2115" t="s">
        <v>91</v>
      </c>
      <c r="C2115">
        <v>2010</v>
      </c>
      <c r="D2115" t="s">
        <v>124</v>
      </c>
      <c r="E2115" t="s">
        <v>1</v>
      </c>
      <c r="F2115">
        <v>4235.3130973737398</v>
      </c>
      <c r="G2115">
        <v>1378.54353804588</v>
      </c>
      <c r="H2115">
        <v>1437.7509406151601</v>
      </c>
      <c r="I2115">
        <v>1394.07834028148</v>
      </c>
      <c r="J2115">
        <v>1482.4271252584599</v>
      </c>
      <c r="K2115" s="63"/>
      <c r="L2115" s="293"/>
      <c r="M2115" s="293"/>
      <c r="N2115" s="293"/>
      <c r="O2115" s="293"/>
      <c r="P2115" s="293"/>
      <c r="Q2115" s="293"/>
      <c r="R2115" s="293"/>
    </row>
    <row r="2116" spans="1:18" x14ac:dyDescent="0.25">
      <c r="A2116" t="s">
        <v>2409</v>
      </c>
      <c r="B2116" t="s">
        <v>91</v>
      </c>
      <c r="C2116">
        <v>2010</v>
      </c>
      <c r="D2116" t="s">
        <v>125</v>
      </c>
      <c r="E2116" t="s">
        <v>1</v>
      </c>
      <c r="F2116">
        <v>4707.5475060133203</v>
      </c>
      <c r="G2116">
        <v>1555.6997706587299</v>
      </c>
      <c r="H2116">
        <v>1717.5199028401501</v>
      </c>
      <c r="I2116">
        <v>1667.8690181253201</v>
      </c>
      <c r="J2116">
        <v>1768.2523066004501</v>
      </c>
      <c r="K2116" s="63"/>
      <c r="L2116" s="293"/>
      <c r="M2116" s="293"/>
      <c r="N2116" s="293"/>
      <c r="O2116" s="293"/>
      <c r="P2116" s="293"/>
      <c r="Q2116" s="293"/>
      <c r="R2116" s="293"/>
    </row>
    <row r="2117" spans="1:18" x14ac:dyDescent="0.25">
      <c r="A2117" t="s">
        <v>2410</v>
      </c>
      <c r="B2117" t="s">
        <v>91</v>
      </c>
      <c r="C2117">
        <v>2010</v>
      </c>
      <c r="D2117" t="s">
        <v>126</v>
      </c>
      <c r="E2117" t="s">
        <v>1</v>
      </c>
      <c r="F2117">
        <v>5407.17152269909</v>
      </c>
      <c r="G2117">
        <v>1873.94393342428</v>
      </c>
      <c r="H2117">
        <v>2189.9222900160798</v>
      </c>
      <c r="I2117">
        <v>2130.2358427397398</v>
      </c>
      <c r="J2117">
        <v>2250.8208589211499</v>
      </c>
      <c r="K2117" s="63"/>
      <c r="L2117" s="293"/>
      <c r="M2117" s="293"/>
      <c r="N2117" s="293"/>
      <c r="O2117" s="293"/>
      <c r="P2117" s="293"/>
      <c r="Q2117" s="293"/>
      <c r="R2117" s="293"/>
    </row>
    <row r="2118" spans="1:18" x14ac:dyDescent="0.25">
      <c r="A2118" t="s">
        <v>2411</v>
      </c>
      <c r="B2118" t="s">
        <v>91</v>
      </c>
      <c r="C2118">
        <v>2010</v>
      </c>
      <c r="D2118" t="s">
        <v>6</v>
      </c>
      <c r="E2118" t="s">
        <v>1</v>
      </c>
      <c r="F2118">
        <v>4824.5409182407002</v>
      </c>
      <c r="G2118">
        <v>1433.0603333454201</v>
      </c>
      <c r="H2118">
        <v>1479.2138753049301</v>
      </c>
      <c r="I2118">
        <v>1437.2130861032699</v>
      </c>
      <c r="J2118">
        <v>1522.11825235028</v>
      </c>
      <c r="K2118" s="63"/>
      <c r="L2118" s="293"/>
      <c r="M2118" s="293"/>
      <c r="N2118" s="293"/>
      <c r="O2118" s="293"/>
      <c r="P2118" s="293"/>
      <c r="Q2118" s="293"/>
      <c r="R2118" s="293"/>
    </row>
    <row r="2119" spans="1:18" x14ac:dyDescent="0.25">
      <c r="A2119" t="s">
        <v>2412</v>
      </c>
      <c r="B2119" t="s">
        <v>91</v>
      </c>
      <c r="C2119">
        <v>2010</v>
      </c>
      <c r="D2119" t="s">
        <v>37</v>
      </c>
      <c r="E2119" t="s">
        <v>1</v>
      </c>
      <c r="F2119">
        <v>528.71481047233101</v>
      </c>
      <c r="G2119">
        <v>1540.76879053572</v>
      </c>
      <c r="H2119">
        <v>1536.0629125964999</v>
      </c>
      <c r="I2119">
        <v>1406.12950553824</v>
      </c>
      <c r="J2119">
        <v>1674.6456762494399</v>
      </c>
      <c r="K2119" s="63"/>
      <c r="L2119" s="293"/>
      <c r="M2119" s="293"/>
      <c r="N2119" s="293"/>
      <c r="O2119" s="293"/>
      <c r="P2119" s="293"/>
      <c r="Q2119" s="293"/>
      <c r="R2119" s="293"/>
    </row>
    <row r="2120" spans="1:18" x14ac:dyDescent="0.25">
      <c r="A2120" t="s">
        <v>2413</v>
      </c>
      <c r="B2120" t="s">
        <v>91</v>
      </c>
      <c r="C2120">
        <v>2010</v>
      </c>
      <c r="D2120" t="s">
        <v>38</v>
      </c>
      <c r="E2120" t="s">
        <v>1</v>
      </c>
      <c r="F2120">
        <v>844.52034511863997</v>
      </c>
      <c r="G2120">
        <v>1423.2129714330199</v>
      </c>
      <c r="H2120">
        <v>1465.6262178735001</v>
      </c>
      <c r="I2120">
        <v>1366.57998286934</v>
      </c>
      <c r="J2120">
        <v>1569.8502559143101</v>
      </c>
      <c r="K2120" s="63"/>
      <c r="L2120" s="293"/>
      <c r="M2120" s="293"/>
      <c r="N2120" s="293"/>
      <c r="O2120" s="293"/>
      <c r="P2120" s="293"/>
      <c r="Q2120" s="293"/>
      <c r="R2120" s="293"/>
    </row>
    <row r="2121" spans="1:18" x14ac:dyDescent="0.25">
      <c r="A2121" t="s">
        <v>2414</v>
      </c>
      <c r="B2121" t="s">
        <v>91</v>
      </c>
      <c r="C2121">
        <v>2010</v>
      </c>
      <c r="D2121" t="s">
        <v>39</v>
      </c>
      <c r="E2121" t="s">
        <v>1</v>
      </c>
      <c r="F2121">
        <v>879.14465205530701</v>
      </c>
      <c r="G2121">
        <v>1586.9609950816</v>
      </c>
      <c r="H2121">
        <v>1517.4398491602601</v>
      </c>
      <c r="I2121">
        <v>1417.46769181437</v>
      </c>
      <c r="J2121">
        <v>1622.5313688206099</v>
      </c>
      <c r="K2121" s="63"/>
      <c r="L2121" s="293"/>
      <c r="M2121" s="293"/>
      <c r="N2121" s="293"/>
      <c r="O2121" s="293"/>
      <c r="P2121" s="293"/>
      <c r="Q2121" s="293"/>
      <c r="R2121" s="293"/>
    </row>
    <row r="2122" spans="1:18" x14ac:dyDescent="0.25">
      <c r="A2122" t="s">
        <v>2415</v>
      </c>
      <c r="B2122" t="s">
        <v>91</v>
      </c>
      <c r="C2122">
        <v>2010</v>
      </c>
      <c r="D2122" t="s">
        <v>40</v>
      </c>
      <c r="E2122" t="s">
        <v>1</v>
      </c>
      <c r="F2122">
        <v>678.31626499458196</v>
      </c>
      <c r="G2122">
        <v>1470.8275835781701</v>
      </c>
      <c r="H2122">
        <v>1490.22801804972</v>
      </c>
      <c r="I2122">
        <v>1378.8474179423099</v>
      </c>
      <c r="J2122">
        <v>1608.1269551513001</v>
      </c>
      <c r="K2122" s="63"/>
      <c r="L2122" s="293"/>
      <c r="M2122" s="293"/>
      <c r="N2122" s="293"/>
      <c r="O2122" s="293"/>
      <c r="P2122" s="293"/>
      <c r="Q2122" s="293"/>
      <c r="R2122" s="293"/>
    </row>
    <row r="2123" spans="1:18" x14ac:dyDescent="0.25">
      <c r="A2123" t="s">
        <v>2416</v>
      </c>
      <c r="B2123" t="s">
        <v>91</v>
      </c>
      <c r="C2123">
        <v>2010</v>
      </c>
      <c r="D2123" t="s">
        <v>41</v>
      </c>
      <c r="E2123" t="s">
        <v>1</v>
      </c>
      <c r="F2123">
        <v>977.71183610432604</v>
      </c>
      <c r="G2123">
        <v>1303.2682432742299</v>
      </c>
      <c r="H2123">
        <v>1416.46326997339</v>
      </c>
      <c r="I2123">
        <v>1326.7690053475701</v>
      </c>
      <c r="J2123">
        <v>1510.5066404786301</v>
      </c>
      <c r="K2123" s="63"/>
      <c r="L2123" s="293"/>
      <c r="M2123" s="293"/>
      <c r="N2123" s="293"/>
      <c r="O2123" s="293"/>
      <c r="P2123" s="293"/>
      <c r="Q2123" s="293"/>
      <c r="R2123" s="293"/>
    </row>
    <row r="2124" spans="1:18" x14ac:dyDescent="0.25">
      <c r="A2124" t="s">
        <v>2417</v>
      </c>
      <c r="B2124" t="s">
        <v>91</v>
      </c>
      <c r="C2124">
        <v>2010</v>
      </c>
      <c r="D2124" t="s">
        <v>42</v>
      </c>
      <c r="E2124" t="s">
        <v>1</v>
      </c>
      <c r="F2124">
        <v>916.13300949549296</v>
      </c>
      <c r="G2124">
        <v>1378.2653971648799</v>
      </c>
      <c r="H2124">
        <v>1515.36416913429</v>
      </c>
      <c r="I2124">
        <v>1416.3626938787099</v>
      </c>
      <c r="J2124">
        <v>1619.32908156085</v>
      </c>
      <c r="K2124" s="63"/>
      <c r="L2124" s="293"/>
      <c r="M2124" s="293"/>
      <c r="N2124" s="293"/>
      <c r="O2124" s="293"/>
      <c r="P2124" s="293"/>
      <c r="Q2124" s="293"/>
      <c r="R2124" s="293"/>
    </row>
    <row r="2125" spans="1:18" x14ac:dyDescent="0.25">
      <c r="A2125" t="s">
        <v>2418</v>
      </c>
      <c r="B2125" t="s">
        <v>91</v>
      </c>
      <c r="C2125">
        <v>2010</v>
      </c>
      <c r="D2125" t="s">
        <v>102</v>
      </c>
      <c r="E2125" t="s">
        <v>1</v>
      </c>
      <c r="F2125">
        <v>823.25395821396398</v>
      </c>
      <c r="G2125">
        <v>1254.73077823259</v>
      </c>
      <c r="H2125">
        <v>1215.98763627727</v>
      </c>
      <c r="I2125">
        <v>1132.67343215606</v>
      </c>
      <c r="J2125">
        <v>1303.7147320039801</v>
      </c>
      <c r="K2125" s="63"/>
      <c r="L2125" s="293"/>
      <c r="M2125" s="293"/>
      <c r="N2125" s="293"/>
      <c r="O2125" s="293"/>
      <c r="P2125" s="293"/>
      <c r="Q2125" s="293"/>
      <c r="R2125" s="293"/>
    </row>
    <row r="2126" spans="1:18" x14ac:dyDescent="0.25">
      <c r="A2126" t="s">
        <v>2419</v>
      </c>
      <c r="B2126" t="s">
        <v>91</v>
      </c>
      <c r="C2126">
        <v>2010</v>
      </c>
      <c r="D2126" t="s">
        <v>103</v>
      </c>
      <c r="E2126" t="s">
        <v>1</v>
      </c>
      <c r="F2126">
        <v>2465.3128891017</v>
      </c>
      <c r="G2126">
        <v>1324.07025495279</v>
      </c>
      <c r="H2126">
        <v>1335.19174268143</v>
      </c>
      <c r="I2126">
        <v>1282.0319101488401</v>
      </c>
      <c r="J2126">
        <v>1389.95904984095</v>
      </c>
      <c r="K2126" s="63"/>
      <c r="L2126" s="293"/>
      <c r="M2126" s="293"/>
      <c r="N2126" s="293"/>
      <c r="O2126" s="293"/>
      <c r="P2126" s="293"/>
      <c r="Q2126" s="293"/>
      <c r="R2126" s="293"/>
    </row>
    <row r="2127" spans="1:18" x14ac:dyDescent="0.25">
      <c r="A2127" t="s">
        <v>2420</v>
      </c>
      <c r="B2127" t="s">
        <v>91</v>
      </c>
      <c r="C2127">
        <v>2010</v>
      </c>
      <c r="D2127" t="s">
        <v>43</v>
      </c>
      <c r="E2127" t="s">
        <v>1</v>
      </c>
      <c r="F2127">
        <v>404.57280541665602</v>
      </c>
      <c r="G2127">
        <v>1083.04860237359</v>
      </c>
      <c r="H2127">
        <v>1100.9462152583501</v>
      </c>
      <c r="I2127">
        <v>993.60419308974599</v>
      </c>
      <c r="J2127">
        <v>1216.4990180406101</v>
      </c>
      <c r="K2127" s="63"/>
      <c r="L2127" s="293"/>
      <c r="M2127" s="293"/>
      <c r="N2127" s="293"/>
      <c r="O2127" s="293"/>
      <c r="P2127" s="293"/>
      <c r="Q2127" s="293"/>
      <c r="R2127" s="293"/>
    </row>
    <row r="2128" spans="1:18" x14ac:dyDescent="0.25">
      <c r="A2128" t="s">
        <v>2421</v>
      </c>
      <c r="B2128" t="s">
        <v>91</v>
      </c>
      <c r="C2128">
        <v>2010</v>
      </c>
      <c r="D2128" t="s">
        <v>44</v>
      </c>
      <c r="E2128" t="s">
        <v>1</v>
      </c>
      <c r="F2128">
        <v>851.21038143677595</v>
      </c>
      <c r="G2128">
        <v>1429.7406299327699</v>
      </c>
      <c r="H2128">
        <v>1422.8959101100199</v>
      </c>
      <c r="I2128">
        <v>1327.32443201205</v>
      </c>
      <c r="J2128">
        <v>1523.4433132500701</v>
      </c>
      <c r="K2128" s="63"/>
      <c r="L2128" s="293"/>
      <c r="M2128" s="293"/>
      <c r="N2128" s="293"/>
      <c r="O2128" s="293"/>
      <c r="P2128" s="293"/>
      <c r="Q2128" s="293"/>
      <c r="R2128" s="293"/>
    </row>
    <row r="2129" spans="1:18" x14ac:dyDescent="0.25">
      <c r="A2129" t="s">
        <v>2422</v>
      </c>
      <c r="B2129" t="s">
        <v>91</v>
      </c>
      <c r="C2129">
        <v>2010</v>
      </c>
      <c r="D2129" t="s">
        <v>45</v>
      </c>
      <c r="E2129" t="s">
        <v>1</v>
      </c>
      <c r="F2129">
        <v>1209.52970224826</v>
      </c>
      <c r="G2129">
        <v>1354.4413861527401</v>
      </c>
      <c r="H2129">
        <v>1377.5467425430099</v>
      </c>
      <c r="I2129">
        <v>1299.47610482089</v>
      </c>
      <c r="J2129">
        <v>1459.011776264</v>
      </c>
      <c r="K2129" s="63"/>
      <c r="L2129" s="293"/>
      <c r="M2129" s="293"/>
      <c r="N2129" s="293"/>
      <c r="O2129" s="293"/>
      <c r="P2129" s="293"/>
      <c r="Q2129" s="293"/>
      <c r="R2129" s="293"/>
    </row>
    <row r="2130" spans="1:18" x14ac:dyDescent="0.25">
      <c r="A2130" t="s">
        <v>2423</v>
      </c>
      <c r="B2130" t="s">
        <v>91</v>
      </c>
      <c r="C2130">
        <v>2010</v>
      </c>
      <c r="D2130" t="s">
        <v>18</v>
      </c>
      <c r="E2130" t="s">
        <v>1</v>
      </c>
      <c r="F2130">
        <v>3723.0260703122599</v>
      </c>
      <c r="G2130">
        <v>1469.4202758497599</v>
      </c>
      <c r="H2130">
        <v>1597.67116264529</v>
      </c>
      <c r="I2130">
        <v>1545.8385542789299</v>
      </c>
      <c r="J2130">
        <v>1650.77524859552</v>
      </c>
      <c r="K2130" s="63"/>
      <c r="L2130" s="293"/>
      <c r="M2130" s="293"/>
      <c r="N2130" s="293"/>
      <c r="O2130" s="293"/>
      <c r="P2130" s="293"/>
      <c r="Q2130" s="293"/>
      <c r="R2130" s="293"/>
    </row>
    <row r="2131" spans="1:18" x14ac:dyDescent="0.25">
      <c r="A2131" t="s">
        <v>2424</v>
      </c>
      <c r="B2131" t="s">
        <v>91</v>
      </c>
      <c r="C2131">
        <v>2010</v>
      </c>
      <c r="D2131" t="s">
        <v>46</v>
      </c>
      <c r="E2131" t="s">
        <v>1</v>
      </c>
      <c r="F2131">
        <v>1676.5683873135799</v>
      </c>
      <c r="G2131">
        <v>1433.42999206031</v>
      </c>
      <c r="H2131">
        <v>1587.6964562365999</v>
      </c>
      <c r="I2131">
        <v>1511.3200920691099</v>
      </c>
      <c r="J2131">
        <v>1666.88328971237</v>
      </c>
      <c r="K2131" s="63"/>
      <c r="L2131" s="293"/>
      <c r="M2131" s="293"/>
      <c r="N2131" s="293"/>
      <c r="O2131" s="293"/>
      <c r="P2131" s="293"/>
      <c r="Q2131" s="293"/>
      <c r="R2131" s="293"/>
    </row>
    <row r="2132" spans="1:18" x14ac:dyDescent="0.25">
      <c r="A2132" t="s">
        <v>2425</v>
      </c>
      <c r="B2132" t="s">
        <v>91</v>
      </c>
      <c r="C2132">
        <v>2010</v>
      </c>
      <c r="D2132" t="s">
        <v>47</v>
      </c>
      <c r="E2132" t="s">
        <v>1</v>
      </c>
      <c r="F2132">
        <v>1095.98484950018</v>
      </c>
      <c r="G2132">
        <v>1605.8150789002</v>
      </c>
      <c r="H2132">
        <v>1697.2199811820501</v>
      </c>
      <c r="I2132">
        <v>1596.539942438</v>
      </c>
      <c r="J2132">
        <v>1802.50412417851</v>
      </c>
      <c r="K2132" s="63"/>
      <c r="L2132" s="293"/>
      <c r="M2132" s="293"/>
      <c r="N2132" s="293"/>
      <c r="O2132" s="293"/>
      <c r="P2132" s="293"/>
      <c r="Q2132" s="293"/>
      <c r="R2132" s="293"/>
    </row>
    <row r="2133" spans="1:18" x14ac:dyDescent="0.25">
      <c r="A2133" t="s">
        <v>2426</v>
      </c>
      <c r="B2133" t="s">
        <v>91</v>
      </c>
      <c r="C2133">
        <v>2010</v>
      </c>
      <c r="D2133" t="s">
        <v>48</v>
      </c>
      <c r="E2133" t="s">
        <v>1</v>
      </c>
      <c r="F2133">
        <v>950.47283349848101</v>
      </c>
      <c r="G2133">
        <v>1394.5958175579999</v>
      </c>
      <c r="H2133">
        <v>1521.86853971511</v>
      </c>
      <c r="I2133">
        <v>1424.2479996469799</v>
      </c>
      <c r="J2133">
        <v>1624.29166804596</v>
      </c>
      <c r="K2133" s="63"/>
      <c r="L2133" s="293"/>
      <c r="M2133" s="293"/>
      <c r="N2133" s="293"/>
      <c r="O2133" s="293"/>
      <c r="P2133" s="293"/>
      <c r="Q2133" s="293"/>
      <c r="R2133" s="293"/>
    </row>
    <row r="2134" spans="1:18" x14ac:dyDescent="0.25">
      <c r="A2134" t="s">
        <v>2427</v>
      </c>
      <c r="B2134" t="s">
        <v>91</v>
      </c>
      <c r="C2134">
        <v>2010</v>
      </c>
      <c r="D2134" t="s">
        <v>104</v>
      </c>
      <c r="E2134" t="s">
        <v>1</v>
      </c>
      <c r="F2134">
        <v>3030.6863538565199</v>
      </c>
      <c r="G2134">
        <v>1323.1722545401201</v>
      </c>
      <c r="H2134">
        <v>1616.84517749201</v>
      </c>
      <c r="I2134">
        <v>1557.7808410930199</v>
      </c>
      <c r="J2134">
        <v>1677.5177288699199</v>
      </c>
      <c r="K2134" s="63"/>
      <c r="L2134" s="293"/>
      <c r="M2134" s="293"/>
      <c r="N2134" s="293"/>
      <c r="O2134" s="293"/>
      <c r="P2134" s="293"/>
      <c r="Q2134" s="293"/>
      <c r="R2134" s="293"/>
    </row>
    <row r="2135" spans="1:18" x14ac:dyDescent="0.25">
      <c r="A2135" t="s">
        <v>2428</v>
      </c>
      <c r="B2135" t="s">
        <v>91</v>
      </c>
      <c r="C2135">
        <v>2010</v>
      </c>
      <c r="D2135" t="s">
        <v>49</v>
      </c>
      <c r="E2135" t="s">
        <v>1</v>
      </c>
      <c r="F2135">
        <v>904.41115795837595</v>
      </c>
      <c r="G2135">
        <v>1468.27143847651</v>
      </c>
      <c r="H2135">
        <v>1592.8101013354301</v>
      </c>
      <c r="I2135">
        <v>1488.8199717402199</v>
      </c>
      <c r="J2135">
        <v>1702.0483765194001</v>
      </c>
      <c r="K2135" s="63"/>
      <c r="L2135" s="293"/>
      <c r="M2135" s="293"/>
      <c r="N2135" s="293"/>
      <c r="O2135" s="293"/>
      <c r="P2135" s="293"/>
      <c r="Q2135" s="293"/>
      <c r="R2135" s="293"/>
    </row>
    <row r="2136" spans="1:18" x14ac:dyDescent="0.25">
      <c r="A2136" t="s">
        <v>2429</v>
      </c>
      <c r="B2136" t="s">
        <v>91</v>
      </c>
      <c r="C2136">
        <v>2010</v>
      </c>
      <c r="D2136" t="s">
        <v>50</v>
      </c>
      <c r="E2136" t="s">
        <v>1</v>
      </c>
      <c r="F2136">
        <v>2126.2751958981298</v>
      </c>
      <c r="G2136">
        <v>1269.79707130375</v>
      </c>
      <c r="H2136">
        <v>1642.07899539595</v>
      </c>
      <c r="I2136">
        <v>1569.81279156234</v>
      </c>
      <c r="J2136">
        <v>1716.70120225445</v>
      </c>
      <c r="K2136" s="63"/>
      <c r="L2136" s="293"/>
      <c r="M2136" s="293"/>
      <c r="N2136" s="293"/>
      <c r="O2136" s="293"/>
      <c r="P2136" s="293"/>
      <c r="Q2136" s="293"/>
      <c r="R2136" s="293"/>
    </row>
    <row r="2137" spans="1:18" x14ac:dyDescent="0.25">
      <c r="A2137" t="s">
        <v>2430</v>
      </c>
      <c r="B2137" t="s">
        <v>91</v>
      </c>
      <c r="C2137">
        <v>2010</v>
      </c>
      <c r="D2137" t="s">
        <v>105</v>
      </c>
      <c r="E2137" t="s">
        <v>1</v>
      </c>
      <c r="F2137">
        <v>2100.2811805904298</v>
      </c>
      <c r="G2137">
        <v>1466.94314651433</v>
      </c>
      <c r="H2137">
        <v>1614.20480127223</v>
      </c>
      <c r="I2137">
        <v>1543.84691077702</v>
      </c>
      <c r="J2137">
        <v>1686.8708859836399</v>
      </c>
      <c r="K2137" s="63"/>
      <c r="L2137" s="293"/>
      <c r="M2137" s="293"/>
      <c r="N2137" s="293"/>
      <c r="O2137" s="293"/>
      <c r="P2137" s="293"/>
      <c r="Q2137" s="293"/>
      <c r="R2137" s="293"/>
    </row>
    <row r="2138" spans="1:18" x14ac:dyDescent="0.25">
      <c r="A2138" t="s">
        <v>2431</v>
      </c>
      <c r="B2138" t="s">
        <v>91</v>
      </c>
      <c r="C2138">
        <v>2010</v>
      </c>
      <c r="D2138" t="s">
        <v>51</v>
      </c>
      <c r="E2138" t="s">
        <v>1</v>
      </c>
      <c r="F2138">
        <v>1652.53448039249</v>
      </c>
      <c r="G2138">
        <v>1442.0147474170701</v>
      </c>
      <c r="H2138">
        <v>1588.9640691061099</v>
      </c>
      <c r="I2138">
        <v>1510.95422295193</v>
      </c>
      <c r="J2138">
        <v>1669.8657140402199</v>
      </c>
      <c r="K2138" s="63"/>
      <c r="L2138" s="293"/>
      <c r="M2138" s="293"/>
      <c r="N2138" s="293"/>
      <c r="O2138" s="293"/>
      <c r="P2138" s="293"/>
      <c r="Q2138" s="293"/>
      <c r="R2138" s="293"/>
    </row>
    <row r="2139" spans="1:18" x14ac:dyDescent="0.25">
      <c r="A2139" t="s">
        <v>2432</v>
      </c>
      <c r="B2139" t="s">
        <v>91</v>
      </c>
      <c r="C2139">
        <v>2010</v>
      </c>
      <c r="D2139" t="s">
        <v>52</v>
      </c>
      <c r="E2139" t="s">
        <v>1</v>
      </c>
      <c r="F2139">
        <v>447.74670019793899</v>
      </c>
      <c r="G2139">
        <v>1566.9175859945401</v>
      </c>
      <c r="H2139">
        <v>1713.61155805007</v>
      </c>
      <c r="I2139">
        <v>1554.0515383946399</v>
      </c>
      <c r="J2139">
        <v>1884.7496634092599</v>
      </c>
      <c r="K2139" s="63"/>
      <c r="L2139" s="293"/>
      <c r="M2139" s="293"/>
      <c r="N2139" s="293"/>
      <c r="O2139" s="293"/>
      <c r="P2139" s="293"/>
      <c r="Q2139" s="293"/>
      <c r="R2139" s="293"/>
    </row>
    <row r="2140" spans="1:18" x14ac:dyDescent="0.25">
      <c r="A2140" t="s">
        <v>2433</v>
      </c>
      <c r="B2140" t="s">
        <v>91</v>
      </c>
      <c r="C2140">
        <v>2010</v>
      </c>
      <c r="D2140" t="s">
        <v>106</v>
      </c>
      <c r="E2140" t="s">
        <v>1</v>
      </c>
      <c r="F2140">
        <v>4371.4637771077196</v>
      </c>
      <c r="G2140">
        <v>1553.2434070045599</v>
      </c>
      <c r="H2140">
        <v>1692.0307504130101</v>
      </c>
      <c r="I2140">
        <v>1641.11468441068</v>
      </c>
      <c r="J2140">
        <v>1744.0982600294899</v>
      </c>
      <c r="K2140" s="63"/>
      <c r="L2140" s="293"/>
      <c r="M2140" s="293"/>
      <c r="N2140" s="293"/>
      <c r="O2140" s="293"/>
      <c r="P2140" s="293"/>
      <c r="Q2140" s="293"/>
      <c r="R2140" s="293"/>
    </row>
    <row r="2141" spans="1:18" x14ac:dyDescent="0.25">
      <c r="A2141" t="s">
        <v>2434</v>
      </c>
      <c r="B2141" t="s">
        <v>91</v>
      </c>
      <c r="C2141">
        <v>2010</v>
      </c>
      <c r="D2141" t="s">
        <v>53</v>
      </c>
      <c r="E2141" t="s">
        <v>1</v>
      </c>
      <c r="F2141">
        <v>1314.46785902436</v>
      </c>
      <c r="G2141">
        <v>1505.1733184751699</v>
      </c>
      <c r="H2141">
        <v>1678.8489193845601</v>
      </c>
      <c r="I2141">
        <v>1586.42977173754</v>
      </c>
      <c r="J2141">
        <v>1775.1188578977101</v>
      </c>
      <c r="K2141" s="63"/>
      <c r="L2141" s="293"/>
      <c r="M2141" s="293"/>
      <c r="N2141" s="293"/>
      <c r="O2141" s="293"/>
      <c r="P2141" s="293"/>
      <c r="Q2141" s="293"/>
      <c r="R2141" s="293"/>
    </row>
    <row r="2142" spans="1:18" x14ac:dyDescent="0.25">
      <c r="A2142" t="s">
        <v>2435</v>
      </c>
      <c r="B2142" t="s">
        <v>91</v>
      </c>
      <c r="C2142">
        <v>2010</v>
      </c>
      <c r="D2142" t="s">
        <v>54</v>
      </c>
      <c r="E2142" t="s">
        <v>1</v>
      </c>
      <c r="F2142">
        <v>618.60474062406695</v>
      </c>
      <c r="G2142">
        <v>1809.1560864038499</v>
      </c>
      <c r="H2142">
        <v>1931.5697436191499</v>
      </c>
      <c r="I2142">
        <v>1777.6866966733501</v>
      </c>
      <c r="J2142">
        <v>2094.8972659316701</v>
      </c>
      <c r="K2142" s="63"/>
      <c r="L2142" s="293"/>
      <c r="M2142" s="293"/>
      <c r="N2142" s="293"/>
      <c r="O2142" s="293"/>
      <c r="P2142" s="293"/>
      <c r="Q2142" s="293"/>
      <c r="R2142" s="293"/>
    </row>
    <row r="2143" spans="1:18" x14ac:dyDescent="0.25">
      <c r="A2143" t="s">
        <v>2436</v>
      </c>
      <c r="B2143" t="s">
        <v>91</v>
      </c>
      <c r="C2143">
        <v>2010</v>
      </c>
      <c r="D2143" t="s">
        <v>55</v>
      </c>
      <c r="E2143" t="s">
        <v>1</v>
      </c>
      <c r="F2143">
        <v>729.83687576952502</v>
      </c>
      <c r="G2143">
        <v>1645.14770364837</v>
      </c>
      <c r="H2143">
        <v>1772.10598981612</v>
      </c>
      <c r="I2143">
        <v>1643.0850025734501</v>
      </c>
      <c r="J2143">
        <v>1908.39799555795</v>
      </c>
      <c r="K2143" s="63"/>
      <c r="L2143" s="293"/>
      <c r="M2143" s="293"/>
      <c r="N2143" s="293"/>
      <c r="O2143" s="293"/>
      <c r="P2143" s="293"/>
      <c r="Q2143" s="293"/>
      <c r="R2143" s="293"/>
    </row>
    <row r="2144" spans="1:18" x14ac:dyDescent="0.25">
      <c r="A2144" t="s">
        <v>2437</v>
      </c>
      <c r="B2144" t="s">
        <v>91</v>
      </c>
      <c r="C2144">
        <v>2010</v>
      </c>
      <c r="D2144" t="s">
        <v>56</v>
      </c>
      <c r="E2144" t="s">
        <v>1</v>
      </c>
      <c r="F2144">
        <v>613.75176326106396</v>
      </c>
      <c r="G2144">
        <v>1373.2307765271901</v>
      </c>
      <c r="H2144">
        <v>1388.6911341431501</v>
      </c>
      <c r="I2144">
        <v>1278.96059646246</v>
      </c>
      <c r="J2144">
        <v>1505.1837752478</v>
      </c>
      <c r="K2144" s="63"/>
      <c r="L2144" s="293"/>
      <c r="M2144" s="293"/>
      <c r="N2144" s="293"/>
      <c r="O2144" s="293"/>
      <c r="P2144" s="293"/>
      <c r="Q2144" s="293"/>
      <c r="R2144" s="293"/>
    </row>
    <row r="2145" spans="1:18" x14ac:dyDescent="0.25">
      <c r="A2145" t="s">
        <v>2438</v>
      </c>
      <c r="B2145" t="s">
        <v>91</v>
      </c>
      <c r="C2145">
        <v>2010</v>
      </c>
      <c r="D2145" t="s">
        <v>57</v>
      </c>
      <c r="E2145" t="s">
        <v>1</v>
      </c>
      <c r="F2145">
        <v>1094.80253842866</v>
      </c>
      <c r="G2145">
        <v>1545.0001247917201</v>
      </c>
      <c r="H2145">
        <v>1748.0403624611499</v>
      </c>
      <c r="I2145">
        <v>1643.6484242889501</v>
      </c>
      <c r="J2145">
        <v>1857.2087916124799</v>
      </c>
      <c r="K2145" s="63"/>
      <c r="L2145" s="293"/>
      <c r="M2145" s="293"/>
      <c r="N2145" s="293"/>
      <c r="O2145" s="293"/>
      <c r="P2145" s="293"/>
      <c r="Q2145" s="293"/>
      <c r="R2145" s="293"/>
    </row>
    <row r="2146" spans="1:18" x14ac:dyDescent="0.25">
      <c r="A2146" t="s">
        <v>2439</v>
      </c>
      <c r="B2146" t="s">
        <v>91</v>
      </c>
      <c r="C2146">
        <v>2011</v>
      </c>
      <c r="D2146" t="s">
        <v>5</v>
      </c>
      <c r="E2146" t="s">
        <v>1</v>
      </c>
      <c r="F2146">
        <v>21520.124364280899</v>
      </c>
      <c r="G2146">
        <v>1430.4075750199199</v>
      </c>
      <c r="H2146">
        <v>1530.26585165907</v>
      </c>
      <c r="I2146">
        <v>1509.5537804385899</v>
      </c>
      <c r="J2146">
        <v>1551.1875907399501</v>
      </c>
      <c r="K2146" s="63"/>
      <c r="L2146" s="293"/>
      <c r="M2146" s="293"/>
      <c r="N2146" s="293"/>
      <c r="O2146" s="293"/>
      <c r="P2146" s="293"/>
      <c r="Q2146" s="293"/>
      <c r="R2146" s="293"/>
    </row>
    <row r="2147" spans="1:18" x14ac:dyDescent="0.25">
      <c r="A2147" t="s">
        <v>2440</v>
      </c>
      <c r="B2147" t="s">
        <v>91</v>
      </c>
      <c r="C2147">
        <v>2011</v>
      </c>
      <c r="D2147" t="s">
        <v>122</v>
      </c>
      <c r="E2147" t="s">
        <v>1</v>
      </c>
      <c r="F2147">
        <v>3246.5183301373399</v>
      </c>
      <c r="G2147">
        <v>1097.4010452165701</v>
      </c>
      <c r="H2147">
        <v>1127.3379170053299</v>
      </c>
      <c r="I2147">
        <v>1088.23214530276</v>
      </c>
      <c r="J2147">
        <v>1167.47194493605</v>
      </c>
      <c r="K2147" s="63"/>
      <c r="L2147" s="293"/>
      <c r="M2147" s="293"/>
      <c r="N2147" s="293"/>
      <c r="O2147" s="293"/>
      <c r="P2147" s="293"/>
      <c r="Q2147" s="293"/>
      <c r="R2147" s="293"/>
    </row>
    <row r="2148" spans="1:18" x14ac:dyDescent="0.25">
      <c r="A2148" t="s">
        <v>2441</v>
      </c>
      <c r="B2148" t="s">
        <v>91</v>
      </c>
      <c r="C2148">
        <v>2011</v>
      </c>
      <c r="D2148" t="s">
        <v>123</v>
      </c>
      <c r="E2148" t="s">
        <v>1</v>
      </c>
      <c r="F2148">
        <v>3757.86301422828</v>
      </c>
      <c r="G2148">
        <v>1238.56739338581</v>
      </c>
      <c r="H2148">
        <v>1255.6073869843799</v>
      </c>
      <c r="I2148">
        <v>1215.10863910233</v>
      </c>
      <c r="J2148">
        <v>1297.0949100476601</v>
      </c>
      <c r="K2148" s="63"/>
      <c r="L2148" s="293"/>
      <c r="M2148" s="293"/>
      <c r="N2148" s="293"/>
      <c r="O2148" s="293"/>
      <c r="P2148" s="293"/>
      <c r="Q2148" s="293"/>
      <c r="R2148" s="293"/>
    </row>
    <row r="2149" spans="1:18" x14ac:dyDescent="0.25">
      <c r="A2149" t="s">
        <v>2442</v>
      </c>
      <c r="B2149" t="s">
        <v>91</v>
      </c>
      <c r="C2149">
        <v>2011</v>
      </c>
      <c r="D2149" t="s">
        <v>124</v>
      </c>
      <c r="E2149" t="s">
        <v>1</v>
      </c>
      <c r="F2149">
        <v>4336.9572627345897</v>
      </c>
      <c r="G2149">
        <v>1404.60972475421</v>
      </c>
      <c r="H2149">
        <v>1458.52426643743</v>
      </c>
      <c r="I2149">
        <v>1414.76146968533</v>
      </c>
      <c r="J2149">
        <v>1503.28071736072</v>
      </c>
      <c r="K2149" s="63"/>
      <c r="L2149" s="293"/>
      <c r="M2149" s="293"/>
      <c r="N2149" s="293"/>
      <c r="O2149" s="293"/>
      <c r="P2149" s="293"/>
      <c r="Q2149" s="293"/>
      <c r="R2149" s="293"/>
    </row>
    <row r="2150" spans="1:18" x14ac:dyDescent="0.25">
      <c r="A2150" t="s">
        <v>2443</v>
      </c>
      <c r="B2150" t="s">
        <v>91</v>
      </c>
      <c r="C2150">
        <v>2011</v>
      </c>
      <c r="D2150" t="s">
        <v>125</v>
      </c>
      <c r="E2150" t="s">
        <v>1</v>
      </c>
      <c r="F2150">
        <v>4825.2289021119504</v>
      </c>
      <c r="G2150">
        <v>1583.0076381373401</v>
      </c>
      <c r="H2150">
        <v>1747.0435487566799</v>
      </c>
      <c r="I2150">
        <v>1697.19077667018</v>
      </c>
      <c r="J2150">
        <v>1797.9687556740701</v>
      </c>
      <c r="K2150" s="63"/>
      <c r="L2150" s="293"/>
      <c r="M2150" s="293"/>
      <c r="N2150" s="293"/>
      <c r="O2150" s="293"/>
      <c r="P2150" s="293"/>
      <c r="Q2150" s="293"/>
      <c r="R2150" s="293"/>
    </row>
    <row r="2151" spans="1:18" x14ac:dyDescent="0.25">
      <c r="A2151" t="s">
        <v>2444</v>
      </c>
      <c r="B2151" t="s">
        <v>91</v>
      </c>
      <c r="C2151">
        <v>2011</v>
      </c>
      <c r="D2151" t="s">
        <v>126</v>
      </c>
      <c r="E2151" t="s">
        <v>1</v>
      </c>
      <c r="F2151">
        <v>5353.5568550687503</v>
      </c>
      <c r="G2151">
        <v>1835.58492428314</v>
      </c>
      <c r="H2151">
        <v>2147.5118382329301</v>
      </c>
      <c r="I2151">
        <v>2088.69996509365</v>
      </c>
      <c r="J2151">
        <v>2207.5241048998</v>
      </c>
      <c r="K2151" s="63"/>
      <c r="L2151" s="293"/>
      <c r="M2151" s="293"/>
      <c r="N2151" s="293"/>
      <c r="O2151" s="293"/>
      <c r="P2151" s="293"/>
      <c r="Q2151" s="293"/>
      <c r="R2151" s="293"/>
    </row>
    <row r="2152" spans="1:18" x14ac:dyDescent="0.25">
      <c r="A2152" t="s">
        <v>2445</v>
      </c>
      <c r="B2152" t="s">
        <v>91</v>
      </c>
      <c r="C2152">
        <v>2011</v>
      </c>
      <c r="D2152" t="s">
        <v>6</v>
      </c>
      <c r="E2152" t="s">
        <v>1</v>
      </c>
      <c r="F2152">
        <v>4816.74368311952</v>
      </c>
      <c r="G2152">
        <v>1423.4422962819301</v>
      </c>
      <c r="H2152">
        <v>1464.73289995665</v>
      </c>
      <c r="I2152">
        <v>1423.12343362248</v>
      </c>
      <c r="J2152">
        <v>1507.23826821702</v>
      </c>
      <c r="K2152" s="63"/>
      <c r="L2152" s="293"/>
      <c r="M2152" s="293"/>
      <c r="N2152" s="293"/>
      <c r="O2152" s="293"/>
      <c r="P2152" s="293"/>
      <c r="Q2152" s="293"/>
      <c r="R2152" s="293"/>
    </row>
    <row r="2153" spans="1:18" x14ac:dyDescent="0.25">
      <c r="A2153" t="s">
        <v>2446</v>
      </c>
      <c r="B2153" t="s">
        <v>91</v>
      </c>
      <c r="C2153">
        <v>2011</v>
      </c>
      <c r="D2153" t="s">
        <v>37</v>
      </c>
      <c r="E2153" t="s">
        <v>1</v>
      </c>
      <c r="F2153">
        <v>513.43222703933702</v>
      </c>
      <c r="G2153">
        <v>1494.01218366798</v>
      </c>
      <c r="H2153">
        <v>1485.6741107754101</v>
      </c>
      <c r="I2153">
        <v>1358.1254745189501</v>
      </c>
      <c r="J2153">
        <v>1621.8433755743699</v>
      </c>
      <c r="K2153" s="63"/>
      <c r="L2153" s="293"/>
      <c r="M2153" s="293"/>
      <c r="N2153" s="293"/>
      <c r="O2153" s="293"/>
      <c r="P2153" s="293"/>
      <c r="Q2153" s="293"/>
      <c r="R2153" s="293"/>
    </row>
    <row r="2154" spans="1:18" x14ac:dyDescent="0.25">
      <c r="A2154" t="s">
        <v>2447</v>
      </c>
      <c r="B2154" t="s">
        <v>91</v>
      </c>
      <c r="C2154">
        <v>2011</v>
      </c>
      <c r="D2154" t="s">
        <v>38</v>
      </c>
      <c r="E2154" t="s">
        <v>1</v>
      </c>
      <c r="F2154">
        <v>866.43769880579498</v>
      </c>
      <c r="G2154">
        <v>1450.3476712517499</v>
      </c>
      <c r="H2154">
        <v>1491.9818343009099</v>
      </c>
      <c r="I2154">
        <v>1392.47314493781</v>
      </c>
      <c r="J2154">
        <v>1596.6244276483501</v>
      </c>
      <c r="K2154" s="63"/>
      <c r="L2154" s="293"/>
      <c r="M2154" s="293"/>
      <c r="N2154" s="293"/>
      <c r="O2154" s="293"/>
      <c r="P2154" s="293"/>
      <c r="Q2154" s="293"/>
      <c r="R2154" s="293"/>
    </row>
    <row r="2155" spans="1:18" x14ac:dyDescent="0.25">
      <c r="A2155" t="s">
        <v>2448</v>
      </c>
      <c r="B2155" t="s">
        <v>91</v>
      </c>
      <c r="C2155">
        <v>2011</v>
      </c>
      <c r="D2155" t="s">
        <v>39</v>
      </c>
      <c r="E2155" t="s">
        <v>1</v>
      </c>
      <c r="F2155">
        <v>842.60743911488203</v>
      </c>
      <c r="G2155">
        <v>1510.31984067912</v>
      </c>
      <c r="H2155">
        <v>1448.59183284547</v>
      </c>
      <c r="I2155">
        <v>1350.86843680881</v>
      </c>
      <c r="J2155">
        <v>1551.4298389657599</v>
      </c>
      <c r="K2155" s="63"/>
      <c r="L2155" s="293"/>
      <c r="M2155" s="293"/>
      <c r="N2155" s="293"/>
      <c r="O2155" s="293"/>
      <c r="P2155" s="293"/>
      <c r="Q2155" s="293"/>
      <c r="R2155" s="293"/>
    </row>
    <row r="2156" spans="1:18" x14ac:dyDescent="0.25">
      <c r="A2156" t="s">
        <v>2449</v>
      </c>
      <c r="B2156" t="s">
        <v>91</v>
      </c>
      <c r="C2156">
        <v>2011</v>
      </c>
      <c r="D2156" t="s">
        <v>40</v>
      </c>
      <c r="E2156" t="s">
        <v>1</v>
      </c>
      <c r="F2156">
        <v>671.74564351840695</v>
      </c>
      <c r="G2156">
        <v>1458.0661229806301</v>
      </c>
      <c r="H2156">
        <v>1476.3096602313301</v>
      </c>
      <c r="I2156">
        <v>1365.2964337700801</v>
      </c>
      <c r="J2156">
        <v>1593.85243210522</v>
      </c>
      <c r="K2156" s="63"/>
      <c r="L2156" s="293"/>
      <c r="M2156" s="293"/>
      <c r="N2156" s="293"/>
      <c r="O2156" s="293"/>
      <c r="P2156" s="293"/>
      <c r="Q2156" s="293"/>
      <c r="R2156" s="293"/>
    </row>
    <row r="2157" spans="1:18" x14ac:dyDescent="0.25">
      <c r="A2157" t="s">
        <v>2450</v>
      </c>
      <c r="B2157" t="s">
        <v>91</v>
      </c>
      <c r="C2157">
        <v>2011</v>
      </c>
      <c r="D2157" t="s">
        <v>41</v>
      </c>
      <c r="E2157" t="s">
        <v>1</v>
      </c>
      <c r="F2157">
        <v>1037.0104176181701</v>
      </c>
      <c r="G2157">
        <v>1377.53774922711</v>
      </c>
      <c r="H2157">
        <v>1475.2334865218199</v>
      </c>
      <c r="I2157">
        <v>1384.7908433581699</v>
      </c>
      <c r="J2157">
        <v>1569.9310317417901</v>
      </c>
      <c r="K2157" s="63"/>
      <c r="L2157" s="293"/>
      <c r="M2157" s="293"/>
      <c r="N2157" s="293"/>
      <c r="O2157" s="293"/>
      <c r="P2157" s="293"/>
      <c r="Q2157" s="293"/>
      <c r="R2157" s="293"/>
    </row>
    <row r="2158" spans="1:18" x14ac:dyDescent="0.25">
      <c r="A2158" t="s">
        <v>2451</v>
      </c>
      <c r="B2158" t="s">
        <v>91</v>
      </c>
      <c r="C2158">
        <v>2011</v>
      </c>
      <c r="D2158" t="s">
        <v>42</v>
      </c>
      <c r="E2158" t="s">
        <v>1</v>
      </c>
      <c r="F2158">
        <v>885.51025702291304</v>
      </c>
      <c r="G2158">
        <v>1318.9011871059199</v>
      </c>
      <c r="H2158">
        <v>1452.37262135981</v>
      </c>
      <c r="I2158">
        <v>1356.06331298342</v>
      </c>
      <c r="J2158">
        <v>1553.5954738081</v>
      </c>
      <c r="K2158" s="63"/>
      <c r="L2158" s="293"/>
      <c r="M2158" s="293"/>
      <c r="N2158" s="293"/>
      <c r="O2158" s="293"/>
      <c r="P2158" s="293"/>
      <c r="Q2158" s="293"/>
      <c r="R2158" s="293"/>
    </row>
    <row r="2159" spans="1:18" x14ac:dyDescent="0.25">
      <c r="A2159" t="s">
        <v>2452</v>
      </c>
      <c r="B2159" t="s">
        <v>91</v>
      </c>
      <c r="C2159">
        <v>2011</v>
      </c>
      <c r="D2159" t="s">
        <v>102</v>
      </c>
      <c r="E2159" t="s">
        <v>1</v>
      </c>
      <c r="F2159">
        <v>883.20044724829802</v>
      </c>
      <c r="G2159">
        <v>1343.25021254171</v>
      </c>
      <c r="H2159">
        <v>1276.3973339761401</v>
      </c>
      <c r="I2159">
        <v>1191.87148525469</v>
      </c>
      <c r="J2159">
        <v>1365.2413458731</v>
      </c>
      <c r="K2159" s="63"/>
      <c r="L2159" s="293"/>
      <c r="M2159" s="293"/>
      <c r="N2159" s="293"/>
      <c r="O2159" s="293"/>
      <c r="P2159" s="293"/>
      <c r="Q2159" s="293"/>
      <c r="R2159" s="293"/>
    </row>
    <row r="2160" spans="1:18" x14ac:dyDescent="0.25">
      <c r="A2160" t="s">
        <v>2453</v>
      </c>
      <c r="B2160" t="s">
        <v>91</v>
      </c>
      <c r="C2160">
        <v>2011</v>
      </c>
      <c r="D2160" t="s">
        <v>103</v>
      </c>
      <c r="E2160" t="s">
        <v>1</v>
      </c>
      <c r="F2160">
        <v>2638.1189155769698</v>
      </c>
      <c r="G2160">
        <v>1408.3412514224101</v>
      </c>
      <c r="H2160">
        <v>1414.3863625358199</v>
      </c>
      <c r="I2160">
        <v>1359.9379429014</v>
      </c>
      <c r="J2160">
        <v>1470.4255047597201</v>
      </c>
      <c r="K2160" s="63"/>
      <c r="L2160" s="293"/>
      <c r="M2160" s="293"/>
      <c r="N2160" s="293"/>
      <c r="O2160" s="293"/>
      <c r="P2160" s="293"/>
      <c r="Q2160" s="293"/>
      <c r="R2160" s="293"/>
    </row>
    <row r="2161" spans="1:18" x14ac:dyDescent="0.25">
      <c r="A2161" t="s">
        <v>2454</v>
      </c>
      <c r="B2161" t="s">
        <v>91</v>
      </c>
      <c r="C2161">
        <v>2011</v>
      </c>
      <c r="D2161" t="s">
        <v>43</v>
      </c>
      <c r="E2161" t="s">
        <v>1</v>
      </c>
      <c r="F2161">
        <v>446.42806614743398</v>
      </c>
      <c r="G2161">
        <v>1191.20544906859</v>
      </c>
      <c r="H2161">
        <v>1195.19893359362</v>
      </c>
      <c r="I2161">
        <v>1083.94235595126</v>
      </c>
      <c r="J2161">
        <v>1314.5409559571001</v>
      </c>
      <c r="K2161" s="63"/>
      <c r="L2161" s="293"/>
      <c r="M2161" s="293"/>
      <c r="N2161" s="293"/>
      <c r="O2161" s="293"/>
      <c r="P2161" s="293"/>
      <c r="Q2161" s="293"/>
      <c r="R2161" s="293"/>
    </row>
    <row r="2162" spans="1:18" x14ac:dyDescent="0.25">
      <c r="A2162" t="s">
        <v>2455</v>
      </c>
      <c r="B2162" t="s">
        <v>91</v>
      </c>
      <c r="C2162">
        <v>2011</v>
      </c>
      <c r="D2162" t="s">
        <v>44</v>
      </c>
      <c r="E2162" t="s">
        <v>1</v>
      </c>
      <c r="F2162">
        <v>939.01925869283298</v>
      </c>
      <c r="G2162">
        <v>1566.3112520105301</v>
      </c>
      <c r="H2162">
        <v>1564.5657042231301</v>
      </c>
      <c r="I2162">
        <v>1464.3072785525801</v>
      </c>
      <c r="J2162">
        <v>1669.78729129314</v>
      </c>
      <c r="K2162" s="63"/>
      <c r="L2162" s="293"/>
      <c r="M2162" s="293"/>
      <c r="N2162" s="293"/>
      <c r="O2162" s="293"/>
      <c r="P2162" s="293"/>
      <c r="Q2162" s="293"/>
      <c r="R2162" s="293"/>
    </row>
    <row r="2163" spans="1:18" x14ac:dyDescent="0.25">
      <c r="A2163" t="s">
        <v>2456</v>
      </c>
      <c r="B2163" t="s">
        <v>91</v>
      </c>
      <c r="C2163">
        <v>2011</v>
      </c>
      <c r="D2163" t="s">
        <v>45</v>
      </c>
      <c r="E2163" t="s">
        <v>1</v>
      </c>
      <c r="F2163">
        <v>1252.6715907367</v>
      </c>
      <c r="G2163">
        <v>1393.5140564189601</v>
      </c>
      <c r="H2163">
        <v>1409.47890301198</v>
      </c>
      <c r="I2163">
        <v>1331.0583896153</v>
      </c>
      <c r="J2163">
        <v>1491.2484154030201</v>
      </c>
      <c r="K2163" s="63"/>
      <c r="L2163" s="293"/>
      <c r="M2163" s="293"/>
      <c r="N2163" s="293"/>
      <c r="O2163" s="293"/>
      <c r="P2163" s="293"/>
      <c r="Q2163" s="293"/>
      <c r="R2163" s="293"/>
    </row>
    <row r="2164" spans="1:18" x14ac:dyDescent="0.25">
      <c r="A2164" t="s">
        <v>2457</v>
      </c>
      <c r="B2164" t="s">
        <v>91</v>
      </c>
      <c r="C2164">
        <v>2011</v>
      </c>
      <c r="D2164" t="s">
        <v>18</v>
      </c>
      <c r="E2164" t="s">
        <v>1</v>
      </c>
      <c r="F2164">
        <v>3710.5823326086402</v>
      </c>
      <c r="G2164">
        <v>1453.4944327790499</v>
      </c>
      <c r="H2164">
        <v>1576.1382352258099</v>
      </c>
      <c r="I2164">
        <v>1524.95378984379</v>
      </c>
      <c r="J2164">
        <v>1628.58039049281</v>
      </c>
      <c r="K2164" s="63"/>
      <c r="L2164" s="293"/>
      <c r="M2164" s="293"/>
      <c r="N2164" s="293"/>
      <c r="O2164" s="293"/>
      <c r="P2164" s="293"/>
      <c r="Q2164" s="293"/>
      <c r="R2164" s="293"/>
    </row>
    <row r="2165" spans="1:18" x14ac:dyDescent="0.25">
      <c r="A2165" t="s">
        <v>2458</v>
      </c>
      <c r="B2165" t="s">
        <v>91</v>
      </c>
      <c r="C2165">
        <v>2011</v>
      </c>
      <c r="D2165" t="s">
        <v>46</v>
      </c>
      <c r="E2165" t="s">
        <v>1</v>
      </c>
      <c r="F2165">
        <v>1734.95374930457</v>
      </c>
      <c r="G2165">
        <v>1470.81083198786</v>
      </c>
      <c r="H2165">
        <v>1620.80540633136</v>
      </c>
      <c r="I2165">
        <v>1544.14995563002</v>
      </c>
      <c r="J2165">
        <v>1700.2327795363799</v>
      </c>
      <c r="K2165" s="63"/>
      <c r="L2165" s="293"/>
      <c r="M2165" s="293"/>
      <c r="N2165" s="293"/>
      <c r="O2165" s="293"/>
      <c r="P2165" s="293"/>
      <c r="Q2165" s="293"/>
      <c r="R2165" s="293"/>
    </row>
    <row r="2166" spans="1:18" x14ac:dyDescent="0.25">
      <c r="A2166" t="s">
        <v>2459</v>
      </c>
      <c r="B2166" t="s">
        <v>91</v>
      </c>
      <c r="C2166">
        <v>2011</v>
      </c>
      <c r="D2166" t="s">
        <v>47</v>
      </c>
      <c r="E2166" t="s">
        <v>1</v>
      </c>
      <c r="F2166">
        <v>996.85712098193596</v>
      </c>
      <c r="G2166">
        <v>1456.9248501679799</v>
      </c>
      <c r="H2166">
        <v>1534.2251267537599</v>
      </c>
      <c r="I2166">
        <v>1438.88122185718</v>
      </c>
      <c r="J2166">
        <v>1634.14630137722</v>
      </c>
      <c r="K2166" s="63"/>
      <c r="L2166" s="293"/>
      <c r="M2166" s="293"/>
      <c r="N2166" s="293"/>
      <c r="O2166" s="293"/>
      <c r="P2166" s="293"/>
      <c r="Q2166" s="293"/>
      <c r="R2166" s="293"/>
    </row>
    <row r="2167" spans="1:18" x14ac:dyDescent="0.25">
      <c r="A2167" t="s">
        <v>2460</v>
      </c>
      <c r="B2167" t="s">
        <v>91</v>
      </c>
      <c r="C2167">
        <v>2011</v>
      </c>
      <c r="D2167" t="s">
        <v>48</v>
      </c>
      <c r="E2167" t="s">
        <v>1</v>
      </c>
      <c r="F2167">
        <v>978.77146232211101</v>
      </c>
      <c r="G2167">
        <v>1420.4444639394401</v>
      </c>
      <c r="H2167">
        <v>1552.7601235127299</v>
      </c>
      <c r="I2167">
        <v>1454.7152953043001</v>
      </c>
      <c r="J2167">
        <v>1655.5563186618699</v>
      </c>
      <c r="K2167" s="63"/>
      <c r="L2167" s="293"/>
      <c r="M2167" s="293"/>
      <c r="N2167" s="293"/>
      <c r="O2167" s="293"/>
      <c r="P2167" s="293"/>
      <c r="Q2167" s="293"/>
      <c r="R2167" s="293"/>
    </row>
    <row r="2168" spans="1:18" x14ac:dyDescent="0.25">
      <c r="A2168" t="s">
        <v>2461</v>
      </c>
      <c r="B2168" t="s">
        <v>91</v>
      </c>
      <c r="C2168">
        <v>2011</v>
      </c>
      <c r="D2168" t="s">
        <v>104</v>
      </c>
      <c r="E2168" t="s">
        <v>1</v>
      </c>
      <c r="F2168">
        <v>2656.8296631194698</v>
      </c>
      <c r="G2168">
        <v>1147.1432544858801</v>
      </c>
      <c r="H2168">
        <v>1411.1550683569101</v>
      </c>
      <c r="I2168">
        <v>1356.2431839543599</v>
      </c>
      <c r="J2168">
        <v>1467.6654660643701</v>
      </c>
      <c r="K2168" s="63"/>
      <c r="L2168" s="293"/>
      <c r="M2168" s="293"/>
      <c r="N2168" s="293"/>
      <c r="O2168" s="293"/>
      <c r="P2168" s="293"/>
      <c r="Q2168" s="293"/>
      <c r="R2168" s="293"/>
    </row>
    <row r="2169" spans="1:18" x14ac:dyDescent="0.25">
      <c r="A2169" t="s">
        <v>2462</v>
      </c>
      <c r="B2169" t="s">
        <v>91</v>
      </c>
      <c r="C2169">
        <v>2011</v>
      </c>
      <c r="D2169" t="s">
        <v>49</v>
      </c>
      <c r="E2169" t="s">
        <v>1</v>
      </c>
      <c r="F2169">
        <v>863.84239476023197</v>
      </c>
      <c r="G2169">
        <v>1399.1163142759101</v>
      </c>
      <c r="H2169">
        <v>1515.9938936921801</v>
      </c>
      <c r="I2169">
        <v>1414.45803096798</v>
      </c>
      <c r="J2169">
        <v>1622.77633176368</v>
      </c>
      <c r="K2169" s="63"/>
      <c r="L2169" s="293"/>
      <c r="M2169" s="293"/>
      <c r="N2169" s="293"/>
      <c r="O2169" s="293"/>
      <c r="P2169" s="293"/>
      <c r="Q2169" s="293"/>
      <c r="R2169" s="293"/>
    </row>
    <row r="2170" spans="1:18" x14ac:dyDescent="0.25">
      <c r="A2170" t="s">
        <v>2463</v>
      </c>
      <c r="B2170" t="s">
        <v>91</v>
      </c>
      <c r="C2170">
        <v>2011</v>
      </c>
      <c r="D2170" t="s">
        <v>50</v>
      </c>
      <c r="E2170" t="s">
        <v>1</v>
      </c>
      <c r="F2170">
        <v>1792.98726835923</v>
      </c>
      <c r="G2170">
        <v>1055.55525565414</v>
      </c>
      <c r="H2170">
        <v>1374.3613084203901</v>
      </c>
      <c r="I2170">
        <v>1308.7767443027101</v>
      </c>
      <c r="J2170">
        <v>1442.2780128187101</v>
      </c>
      <c r="K2170" s="63"/>
      <c r="L2170" s="293"/>
      <c r="M2170" s="293"/>
      <c r="N2170" s="293"/>
      <c r="O2170" s="293"/>
      <c r="P2170" s="293"/>
      <c r="Q2170" s="293"/>
      <c r="R2170" s="293"/>
    </row>
    <row r="2171" spans="1:18" x14ac:dyDescent="0.25">
      <c r="A2171" t="s">
        <v>2464</v>
      </c>
      <c r="B2171" t="s">
        <v>91</v>
      </c>
      <c r="C2171">
        <v>2011</v>
      </c>
      <c r="D2171" t="s">
        <v>105</v>
      </c>
      <c r="E2171" t="s">
        <v>1</v>
      </c>
      <c r="F2171">
        <v>2271.1636967602299</v>
      </c>
      <c r="G2171">
        <v>1583.8624327100399</v>
      </c>
      <c r="H2171">
        <v>1732.5536686907401</v>
      </c>
      <c r="I2171">
        <v>1660.1347838648401</v>
      </c>
      <c r="J2171">
        <v>1807.2556597301</v>
      </c>
      <c r="K2171" s="63"/>
      <c r="L2171" s="293"/>
      <c r="M2171" s="293"/>
      <c r="N2171" s="293"/>
      <c r="O2171" s="293"/>
      <c r="P2171" s="293"/>
      <c r="Q2171" s="293"/>
      <c r="R2171" s="293"/>
    </row>
    <row r="2172" spans="1:18" x14ac:dyDescent="0.25">
      <c r="A2172" t="s">
        <v>2465</v>
      </c>
      <c r="B2172" t="s">
        <v>91</v>
      </c>
      <c r="C2172">
        <v>2011</v>
      </c>
      <c r="D2172" t="s">
        <v>51</v>
      </c>
      <c r="E2172" t="s">
        <v>1</v>
      </c>
      <c r="F2172">
        <v>1783.89051933733</v>
      </c>
      <c r="G2172">
        <v>1556.67782412766</v>
      </c>
      <c r="H2172">
        <v>1710.6796076630801</v>
      </c>
      <c r="I2172">
        <v>1629.91632692297</v>
      </c>
      <c r="J2172">
        <v>1794.3222289768901</v>
      </c>
      <c r="K2172" s="63"/>
      <c r="L2172" s="293"/>
      <c r="M2172" s="293"/>
      <c r="N2172" s="293"/>
      <c r="O2172" s="293"/>
      <c r="P2172" s="293"/>
      <c r="Q2172" s="293"/>
      <c r="R2172" s="293"/>
    </row>
    <row r="2173" spans="1:18" x14ac:dyDescent="0.25">
      <c r="A2173" t="s">
        <v>2466</v>
      </c>
      <c r="B2173" t="s">
        <v>91</v>
      </c>
      <c r="C2173">
        <v>2011</v>
      </c>
      <c r="D2173" t="s">
        <v>52</v>
      </c>
      <c r="E2173" t="s">
        <v>1</v>
      </c>
      <c r="F2173">
        <v>487.27317742290398</v>
      </c>
      <c r="G2173">
        <v>1692.0382575974199</v>
      </c>
      <c r="H2173">
        <v>1820.0995416748201</v>
      </c>
      <c r="I2173">
        <v>1658.86327555087</v>
      </c>
      <c r="J2173">
        <v>1992.5328027664</v>
      </c>
      <c r="K2173" s="63"/>
      <c r="L2173" s="293"/>
      <c r="M2173" s="293"/>
      <c r="N2173" s="293"/>
      <c r="O2173" s="293"/>
      <c r="P2173" s="293"/>
      <c r="Q2173" s="293"/>
      <c r="R2173" s="293"/>
    </row>
    <row r="2174" spans="1:18" x14ac:dyDescent="0.25">
      <c r="A2174" t="s">
        <v>2467</v>
      </c>
      <c r="B2174" t="s">
        <v>91</v>
      </c>
      <c r="C2174">
        <v>2011</v>
      </c>
      <c r="D2174" t="s">
        <v>106</v>
      </c>
      <c r="E2174" t="s">
        <v>1</v>
      </c>
      <c r="F2174">
        <v>4543.4856258477103</v>
      </c>
      <c r="G2174">
        <v>1606.9994538440101</v>
      </c>
      <c r="H2174">
        <v>1743.4059033513399</v>
      </c>
      <c r="I2174">
        <v>1692.0258473123299</v>
      </c>
      <c r="J2174">
        <v>1795.9254161281201</v>
      </c>
      <c r="K2174" s="63"/>
      <c r="L2174" s="293"/>
      <c r="M2174" s="293"/>
      <c r="N2174" s="293"/>
      <c r="O2174" s="293"/>
      <c r="P2174" s="293"/>
      <c r="Q2174" s="293"/>
      <c r="R2174" s="293"/>
    </row>
    <row r="2175" spans="1:18" x14ac:dyDescent="0.25">
      <c r="A2175" t="s">
        <v>2468</v>
      </c>
      <c r="B2175" t="s">
        <v>91</v>
      </c>
      <c r="C2175">
        <v>2011</v>
      </c>
      <c r="D2175" t="s">
        <v>53</v>
      </c>
      <c r="E2175" t="s">
        <v>1</v>
      </c>
      <c r="F2175">
        <v>1440.7283707797601</v>
      </c>
      <c r="G2175">
        <v>1643.9539592183301</v>
      </c>
      <c r="H2175">
        <v>1824.1177246120001</v>
      </c>
      <c r="I2175">
        <v>1727.6163185960099</v>
      </c>
      <c r="J2175">
        <v>1924.4558704568699</v>
      </c>
      <c r="K2175" s="63"/>
      <c r="L2175" s="293"/>
      <c r="M2175" s="293"/>
      <c r="N2175" s="293"/>
      <c r="O2175" s="293"/>
      <c r="P2175" s="293"/>
      <c r="Q2175" s="293"/>
      <c r="R2175" s="293"/>
    </row>
    <row r="2176" spans="1:18" x14ac:dyDescent="0.25">
      <c r="A2176" t="s">
        <v>2469</v>
      </c>
      <c r="B2176" t="s">
        <v>91</v>
      </c>
      <c r="C2176">
        <v>2011</v>
      </c>
      <c r="D2176" t="s">
        <v>54</v>
      </c>
      <c r="E2176" t="s">
        <v>1</v>
      </c>
      <c r="F2176">
        <v>633.22606231940802</v>
      </c>
      <c r="G2176">
        <v>1845.6020469816599</v>
      </c>
      <c r="H2176">
        <v>1962.77180175133</v>
      </c>
      <c r="I2176">
        <v>1809.1960355229201</v>
      </c>
      <c r="J2176">
        <v>2125.6601316165402</v>
      </c>
      <c r="K2176" s="63"/>
      <c r="L2176" s="293"/>
      <c r="M2176" s="293"/>
      <c r="N2176" s="293"/>
      <c r="O2176" s="293"/>
      <c r="P2176" s="293"/>
      <c r="Q2176" s="293"/>
      <c r="R2176" s="293"/>
    </row>
    <row r="2177" spans="1:18" x14ac:dyDescent="0.25">
      <c r="A2177" t="s">
        <v>2470</v>
      </c>
      <c r="B2177" t="s">
        <v>91</v>
      </c>
      <c r="C2177">
        <v>2011</v>
      </c>
      <c r="D2177" t="s">
        <v>55</v>
      </c>
      <c r="E2177" t="s">
        <v>1</v>
      </c>
      <c r="F2177">
        <v>734.30466774883405</v>
      </c>
      <c r="G2177">
        <v>1653.0202776751</v>
      </c>
      <c r="H2177">
        <v>1771.91273089896</v>
      </c>
      <c r="I2177">
        <v>1643.91137169434</v>
      </c>
      <c r="J2177">
        <v>1907.1049980799701</v>
      </c>
      <c r="K2177" s="63"/>
      <c r="L2177" s="293"/>
      <c r="M2177" s="293"/>
      <c r="N2177" s="293"/>
      <c r="O2177" s="293"/>
      <c r="P2177" s="293"/>
      <c r="Q2177" s="293"/>
      <c r="R2177" s="293"/>
    </row>
    <row r="2178" spans="1:18" x14ac:dyDescent="0.25">
      <c r="A2178" t="s">
        <v>2471</v>
      </c>
      <c r="B2178" t="s">
        <v>91</v>
      </c>
      <c r="C2178">
        <v>2011</v>
      </c>
      <c r="D2178" t="s">
        <v>56</v>
      </c>
      <c r="E2178" t="s">
        <v>1</v>
      </c>
      <c r="F2178">
        <v>621.15514638504999</v>
      </c>
      <c r="G2178">
        <v>1381.41920690548</v>
      </c>
      <c r="H2178">
        <v>1379.1782864265799</v>
      </c>
      <c r="I2178">
        <v>1270.8351060380501</v>
      </c>
      <c r="J2178">
        <v>1494.1568427803099</v>
      </c>
      <c r="K2178" s="63"/>
      <c r="L2178" s="293"/>
      <c r="M2178" s="293"/>
      <c r="N2178" s="293"/>
      <c r="O2178" s="293"/>
      <c r="P2178" s="293"/>
      <c r="Q2178" s="293"/>
      <c r="R2178" s="293"/>
    </row>
    <row r="2179" spans="1:18" x14ac:dyDescent="0.25">
      <c r="A2179" t="s">
        <v>2472</v>
      </c>
      <c r="B2179" t="s">
        <v>91</v>
      </c>
      <c r="C2179">
        <v>2011</v>
      </c>
      <c r="D2179" t="s">
        <v>57</v>
      </c>
      <c r="E2179" t="s">
        <v>1</v>
      </c>
      <c r="F2179">
        <v>1114.07137861461</v>
      </c>
      <c r="G2179">
        <v>1560.4114776942799</v>
      </c>
      <c r="H2179">
        <v>1771.5170969021599</v>
      </c>
      <c r="I2179">
        <v>1666.8397929128701</v>
      </c>
      <c r="J2179">
        <v>1880.94131930545</v>
      </c>
      <c r="K2179" s="63"/>
      <c r="L2179" s="293"/>
      <c r="M2179" s="293"/>
      <c r="N2179" s="293"/>
      <c r="O2179" s="293"/>
      <c r="P2179" s="293"/>
      <c r="Q2179" s="293"/>
      <c r="R2179" s="293"/>
    </row>
    <row r="2180" spans="1:18" x14ac:dyDescent="0.25">
      <c r="A2180" t="s">
        <v>2473</v>
      </c>
      <c r="B2180" t="s">
        <v>91</v>
      </c>
      <c r="C2180">
        <v>2012</v>
      </c>
      <c r="D2180" t="s">
        <v>5</v>
      </c>
      <c r="E2180" t="s">
        <v>1</v>
      </c>
      <c r="F2180">
        <v>21745.8986500842</v>
      </c>
      <c r="G2180">
        <v>1440.1867794452401</v>
      </c>
      <c r="H2180">
        <v>1534.3577001175099</v>
      </c>
      <c r="I2180">
        <v>1513.7466508832399</v>
      </c>
      <c r="J2180">
        <v>1555.17630256657</v>
      </c>
      <c r="K2180" s="63"/>
      <c r="L2180" s="293"/>
      <c r="M2180" s="293"/>
      <c r="N2180" s="293"/>
      <c r="O2180" s="293"/>
      <c r="P2180" s="293"/>
      <c r="Q2180" s="293"/>
      <c r="R2180" s="293"/>
    </row>
    <row r="2181" spans="1:18" x14ac:dyDescent="0.25">
      <c r="A2181" t="s">
        <v>2474</v>
      </c>
      <c r="B2181" t="s">
        <v>91</v>
      </c>
      <c r="C2181">
        <v>2012</v>
      </c>
      <c r="D2181" t="s">
        <v>122</v>
      </c>
      <c r="E2181" t="s">
        <v>1</v>
      </c>
      <c r="F2181">
        <v>3352.2034016175098</v>
      </c>
      <c r="G2181">
        <v>1128.9769104611</v>
      </c>
      <c r="H2181">
        <v>1145.14680681297</v>
      </c>
      <c r="I2181">
        <v>1106.12900824848</v>
      </c>
      <c r="J2181">
        <v>1185.1740143977099</v>
      </c>
      <c r="K2181" s="63"/>
      <c r="L2181" s="293"/>
      <c r="M2181" s="293"/>
      <c r="N2181" s="293"/>
      <c r="O2181" s="293"/>
      <c r="P2181" s="293"/>
      <c r="Q2181" s="293"/>
      <c r="R2181" s="293"/>
    </row>
    <row r="2182" spans="1:18" x14ac:dyDescent="0.25">
      <c r="A2182" t="s">
        <v>2475</v>
      </c>
      <c r="B2182" t="s">
        <v>91</v>
      </c>
      <c r="C2182">
        <v>2012</v>
      </c>
      <c r="D2182" t="s">
        <v>123</v>
      </c>
      <c r="E2182" t="s">
        <v>1</v>
      </c>
      <c r="F2182">
        <v>3850.7522650695901</v>
      </c>
      <c r="G2182">
        <v>1265.1674672581401</v>
      </c>
      <c r="H2182">
        <v>1271.3399760201701</v>
      </c>
      <c r="I2182">
        <v>1230.92224837855</v>
      </c>
      <c r="J2182">
        <v>1312.7323671486199</v>
      </c>
      <c r="K2182" s="63"/>
      <c r="L2182" s="293"/>
      <c r="M2182" s="293"/>
      <c r="N2182" s="293"/>
      <c r="O2182" s="293"/>
      <c r="P2182" s="293"/>
      <c r="Q2182" s="293"/>
      <c r="R2182" s="293"/>
    </row>
    <row r="2183" spans="1:18" x14ac:dyDescent="0.25">
      <c r="A2183" t="s">
        <v>2476</v>
      </c>
      <c r="B2183" t="s">
        <v>91</v>
      </c>
      <c r="C2183">
        <v>2012</v>
      </c>
      <c r="D2183" t="s">
        <v>124</v>
      </c>
      <c r="E2183" t="s">
        <v>1</v>
      </c>
      <c r="F2183">
        <v>4376.2228029436901</v>
      </c>
      <c r="G2183">
        <v>1413.14806717397</v>
      </c>
      <c r="H2183">
        <v>1457.8993923956</v>
      </c>
      <c r="I2183">
        <v>1414.4408454735401</v>
      </c>
      <c r="J2183">
        <v>1502.3401933544901</v>
      </c>
      <c r="K2183" s="63"/>
      <c r="L2183" s="293"/>
      <c r="M2183" s="293"/>
      <c r="N2183" s="293"/>
      <c r="O2183" s="293"/>
      <c r="P2183" s="293"/>
      <c r="Q2183" s="293"/>
      <c r="R2183" s="293"/>
    </row>
    <row r="2184" spans="1:18" x14ac:dyDescent="0.25">
      <c r="A2184" t="s">
        <v>2477</v>
      </c>
      <c r="B2184" t="s">
        <v>91</v>
      </c>
      <c r="C2184">
        <v>2012</v>
      </c>
      <c r="D2184" t="s">
        <v>125</v>
      </c>
      <c r="E2184" t="s">
        <v>1</v>
      </c>
      <c r="F2184">
        <v>4831.0168817696403</v>
      </c>
      <c r="G2184">
        <v>1578.3407328002399</v>
      </c>
      <c r="H2184">
        <v>1739.76103572901</v>
      </c>
      <c r="I2184">
        <v>1690.27986520994</v>
      </c>
      <c r="J2184">
        <v>1790.30600177407</v>
      </c>
      <c r="K2184" s="63"/>
      <c r="L2184" s="293"/>
      <c r="M2184" s="293"/>
      <c r="N2184" s="293"/>
      <c r="O2184" s="293"/>
      <c r="P2184" s="293"/>
      <c r="Q2184" s="293"/>
      <c r="R2184" s="293"/>
    </row>
    <row r="2185" spans="1:18" x14ac:dyDescent="0.25">
      <c r="A2185" t="s">
        <v>2478</v>
      </c>
      <c r="B2185" t="s">
        <v>91</v>
      </c>
      <c r="C2185">
        <v>2012</v>
      </c>
      <c r="D2185" t="s">
        <v>126</v>
      </c>
      <c r="E2185" t="s">
        <v>1</v>
      </c>
      <c r="F2185">
        <v>5335.7032986838003</v>
      </c>
      <c r="G2185">
        <v>1821.7803972507199</v>
      </c>
      <c r="H2185">
        <v>2143.1214215958398</v>
      </c>
      <c r="I2185">
        <v>2084.4824116211798</v>
      </c>
      <c r="J2185">
        <v>2202.9593201104699</v>
      </c>
      <c r="K2185" s="63"/>
      <c r="L2185" s="293"/>
      <c r="M2185" s="293"/>
      <c r="N2185" s="293"/>
      <c r="O2185" s="293"/>
      <c r="P2185" s="293"/>
      <c r="Q2185" s="293"/>
      <c r="R2185" s="293"/>
    </row>
    <row r="2186" spans="1:18" x14ac:dyDescent="0.25">
      <c r="A2186" t="s">
        <v>2479</v>
      </c>
      <c r="B2186" t="s">
        <v>91</v>
      </c>
      <c r="C2186">
        <v>2012</v>
      </c>
      <c r="D2186" t="s">
        <v>6</v>
      </c>
      <c r="E2186" t="s">
        <v>1</v>
      </c>
      <c r="F2186">
        <v>4828.7203550860204</v>
      </c>
      <c r="G2186">
        <v>1421.4200762077201</v>
      </c>
      <c r="H2186">
        <v>1447.8796431722401</v>
      </c>
      <c r="I2186">
        <v>1406.8410218479501</v>
      </c>
      <c r="J2186">
        <v>1489.8007659536499</v>
      </c>
      <c r="K2186" s="63"/>
      <c r="L2186" s="293"/>
      <c r="M2186" s="293"/>
      <c r="N2186" s="293"/>
      <c r="O2186" s="293"/>
      <c r="P2186" s="293"/>
      <c r="Q2186" s="293"/>
      <c r="R2186" s="293"/>
    </row>
    <row r="2187" spans="1:18" x14ac:dyDescent="0.25">
      <c r="A2187" t="s">
        <v>2480</v>
      </c>
      <c r="B2187" t="s">
        <v>91</v>
      </c>
      <c r="C2187">
        <v>2012</v>
      </c>
      <c r="D2187" t="s">
        <v>37</v>
      </c>
      <c r="E2187" t="s">
        <v>1</v>
      </c>
      <c r="F2187">
        <v>515.899175725178</v>
      </c>
      <c r="G2187">
        <v>1498.4872072881899</v>
      </c>
      <c r="H2187">
        <v>1472.9174580527799</v>
      </c>
      <c r="I2187">
        <v>1346.7244878849499</v>
      </c>
      <c r="J2187">
        <v>1607.6182707493499</v>
      </c>
      <c r="K2187" s="63"/>
      <c r="L2187" s="293"/>
      <c r="M2187" s="293"/>
      <c r="N2187" s="293"/>
      <c r="O2187" s="293"/>
      <c r="P2187" s="293"/>
      <c r="Q2187" s="293"/>
      <c r="R2187" s="293"/>
    </row>
    <row r="2188" spans="1:18" x14ac:dyDescent="0.25">
      <c r="A2188" t="s">
        <v>2481</v>
      </c>
      <c r="B2188" t="s">
        <v>91</v>
      </c>
      <c r="C2188">
        <v>2012</v>
      </c>
      <c r="D2188" t="s">
        <v>38</v>
      </c>
      <c r="E2188" t="s">
        <v>1</v>
      </c>
      <c r="F2188">
        <v>858.660668687775</v>
      </c>
      <c r="G2188">
        <v>1426.2992403703799</v>
      </c>
      <c r="H2188">
        <v>1455.70102797752</v>
      </c>
      <c r="I2188">
        <v>1358.29086950335</v>
      </c>
      <c r="J2188">
        <v>1558.1601700792501</v>
      </c>
      <c r="K2188" s="63"/>
      <c r="L2188" s="293"/>
      <c r="M2188" s="293"/>
      <c r="N2188" s="293"/>
      <c r="O2188" s="293"/>
      <c r="P2188" s="293"/>
      <c r="Q2188" s="293"/>
      <c r="R2188" s="293"/>
    </row>
    <row r="2189" spans="1:18" x14ac:dyDescent="0.25">
      <c r="A2189" t="s">
        <v>2482</v>
      </c>
      <c r="B2189" t="s">
        <v>91</v>
      </c>
      <c r="C2189">
        <v>2012</v>
      </c>
      <c r="D2189" t="s">
        <v>39</v>
      </c>
      <c r="E2189" t="s">
        <v>1</v>
      </c>
      <c r="F2189">
        <v>833.75421766019497</v>
      </c>
      <c r="G2189">
        <v>1492.7920533914501</v>
      </c>
      <c r="H2189">
        <v>1407.8976118369801</v>
      </c>
      <c r="I2189">
        <v>1312.38889177333</v>
      </c>
      <c r="J2189">
        <v>1508.4322580484099</v>
      </c>
      <c r="K2189" s="63"/>
      <c r="L2189" s="293"/>
      <c r="M2189" s="293"/>
      <c r="N2189" s="293"/>
      <c r="O2189" s="293"/>
      <c r="P2189" s="293"/>
      <c r="Q2189" s="293"/>
      <c r="R2189" s="293"/>
    </row>
    <row r="2190" spans="1:18" x14ac:dyDescent="0.25">
      <c r="A2190" t="s">
        <v>2483</v>
      </c>
      <c r="B2190" t="s">
        <v>91</v>
      </c>
      <c r="C2190">
        <v>2012</v>
      </c>
      <c r="D2190" t="s">
        <v>40</v>
      </c>
      <c r="E2190" t="s">
        <v>1</v>
      </c>
      <c r="F2190">
        <v>662.91341673079501</v>
      </c>
      <c r="G2190">
        <v>1432.55195403738</v>
      </c>
      <c r="H2190">
        <v>1428.92190729814</v>
      </c>
      <c r="I2190">
        <v>1320.6281652744301</v>
      </c>
      <c r="J2190">
        <v>1543.6288911864699</v>
      </c>
      <c r="K2190" s="63"/>
      <c r="L2190" s="293"/>
      <c r="M2190" s="293"/>
      <c r="N2190" s="293"/>
      <c r="O2190" s="293"/>
      <c r="P2190" s="293"/>
      <c r="Q2190" s="293"/>
      <c r="R2190" s="293"/>
    </row>
    <row r="2191" spans="1:18" x14ac:dyDescent="0.25">
      <c r="A2191" t="s">
        <v>2484</v>
      </c>
      <c r="B2191" t="s">
        <v>91</v>
      </c>
      <c r="C2191">
        <v>2012</v>
      </c>
      <c r="D2191" t="s">
        <v>41</v>
      </c>
      <c r="E2191" t="s">
        <v>1</v>
      </c>
      <c r="F2191">
        <v>1022.34856385093</v>
      </c>
      <c r="G2191">
        <v>1357.48428384711</v>
      </c>
      <c r="H2191">
        <v>1440.87421162489</v>
      </c>
      <c r="I2191">
        <v>1352.1318414344901</v>
      </c>
      <c r="J2191">
        <v>1533.82209505741</v>
      </c>
      <c r="K2191" s="63"/>
      <c r="L2191" s="293"/>
      <c r="M2191" s="293"/>
      <c r="N2191" s="293"/>
      <c r="O2191" s="293"/>
      <c r="P2191" s="293"/>
      <c r="Q2191" s="293"/>
      <c r="R2191" s="293"/>
    </row>
    <row r="2192" spans="1:18" x14ac:dyDescent="0.25">
      <c r="A2192" t="s">
        <v>2485</v>
      </c>
      <c r="B2192" t="s">
        <v>91</v>
      </c>
      <c r="C2192">
        <v>2012</v>
      </c>
      <c r="D2192" t="s">
        <v>42</v>
      </c>
      <c r="E2192" t="s">
        <v>1</v>
      </c>
      <c r="F2192">
        <v>935.14431243112699</v>
      </c>
      <c r="G2192">
        <v>1382.49063071927</v>
      </c>
      <c r="H2192">
        <v>1520.0352466140901</v>
      </c>
      <c r="I2192">
        <v>1422.22509870145</v>
      </c>
      <c r="J2192">
        <v>1622.6976493434699</v>
      </c>
      <c r="K2192" s="63"/>
      <c r="L2192" s="293"/>
      <c r="M2192" s="293"/>
      <c r="N2192" s="293"/>
      <c r="O2192" s="293"/>
      <c r="P2192" s="293"/>
      <c r="Q2192" s="293"/>
      <c r="R2192" s="293"/>
    </row>
    <row r="2193" spans="1:18" x14ac:dyDescent="0.25">
      <c r="A2193" t="s">
        <v>2486</v>
      </c>
      <c r="B2193" t="s">
        <v>91</v>
      </c>
      <c r="C2193">
        <v>2012</v>
      </c>
      <c r="D2193" t="s">
        <v>102</v>
      </c>
      <c r="E2193" t="s">
        <v>1</v>
      </c>
      <c r="F2193">
        <v>865.71759475569502</v>
      </c>
      <c r="G2193">
        <v>1318.2646750555</v>
      </c>
      <c r="H2193">
        <v>1240.7190937381699</v>
      </c>
      <c r="I2193">
        <v>1157.62725101811</v>
      </c>
      <c r="J2193">
        <v>1328.0996865885199</v>
      </c>
      <c r="K2193" s="63"/>
      <c r="L2193" s="293"/>
      <c r="M2193" s="293"/>
      <c r="N2193" s="293"/>
      <c r="O2193" s="293"/>
      <c r="P2193" s="293"/>
      <c r="Q2193" s="293"/>
      <c r="R2193" s="293"/>
    </row>
    <row r="2194" spans="1:18" x14ac:dyDescent="0.25">
      <c r="A2194" t="s">
        <v>2487</v>
      </c>
      <c r="B2194" t="s">
        <v>91</v>
      </c>
      <c r="C2194">
        <v>2012</v>
      </c>
      <c r="D2194" t="s">
        <v>103</v>
      </c>
      <c r="E2194" t="s">
        <v>1</v>
      </c>
      <c r="F2194">
        <v>2742.8631077812902</v>
      </c>
      <c r="G2194">
        <v>1456.58342066258</v>
      </c>
      <c r="H2194">
        <v>1452.9546229576599</v>
      </c>
      <c r="I2194">
        <v>1398.1719781787299</v>
      </c>
      <c r="J2194">
        <v>1509.3064120465499</v>
      </c>
      <c r="K2194" s="63"/>
      <c r="L2194" s="293"/>
      <c r="M2194" s="293"/>
      <c r="N2194" s="293"/>
      <c r="O2194" s="293"/>
      <c r="P2194" s="293"/>
      <c r="Q2194" s="293"/>
      <c r="R2194" s="293"/>
    </row>
    <row r="2195" spans="1:18" x14ac:dyDescent="0.25">
      <c r="A2195" t="s">
        <v>2488</v>
      </c>
      <c r="B2195" t="s">
        <v>91</v>
      </c>
      <c r="C2195">
        <v>2012</v>
      </c>
      <c r="D2195" t="s">
        <v>43</v>
      </c>
      <c r="E2195" t="s">
        <v>1</v>
      </c>
      <c r="F2195">
        <v>445.55309559676402</v>
      </c>
      <c r="G2195">
        <v>1172.1071622780701</v>
      </c>
      <c r="H2195">
        <v>1195.1043389808899</v>
      </c>
      <c r="I2195">
        <v>1083.94762170847</v>
      </c>
      <c r="J2195">
        <v>1314.34748282332</v>
      </c>
      <c r="K2195" s="63"/>
      <c r="L2195" s="293"/>
      <c r="M2195" s="293"/>
      <c r="N2195" s="293"/>
      <c r="O2195" s="293"/>
      <c r="P2195" s="293"/>
      <c r="Q2195" s="293"/>
      <c r="R2195" s="293"/>
    </row>
    <row r="2196" spans="1:18" x14ac:dyDescent="0.25">
      <c r="A2196" t="s">
        <v>2489</v>
      </c>
      <c r="B2196" t="s">
        <v>91</v>
      </c>
      <c r="C2196">
        <v>2012</v>
      </c>
      <c r="D2196" t="s">
        <v>44</v>
      </c>
      <c r="E2196" t="s">
        <v>1</v>
      </c>
      <c r="F2196">
        <v>976.38681145208398</v>
      </c>
      <c r="G2196">
        <v>1623.0913150011399</v>
      </c>
      <c r="H2196">
        <v>1599.19650164788</v>
      </c>
      <c r="I2196">
        <v>1498.71867955567</v>
      </c>
      <c r="J2196">
        <v>1704.54969605889</v>
      </c>
      <c r="K2196" s="63"/>
      <c r="L2196" s="293"/>
      <c r="M2196" s="293"/>
      <c r="N2196" s="293"/>
      <c r="O2196" s="293"/>
      <c r="P2196" s="293"/>
      <c r="Q2196" s="293"/>
      <c r="R2196" s="293"/>
    </row>
    <row r="2197" spans="1:18" x14ac:dyDescent="0.25">
      <c r="A2197" t="s">
        <v>2490</v>
      </c>
      <c r="B2197" t="s">
        <v>91</v>
      </c>
      <c r="C2197">
        <v>2012</v>
      </c>
      <c r="D2197" t="s">
        <v>45</v>
      </c>
      <c r="E2197" t="s">
        <v>1</v>
      </c>
      <c r="F2197">
        <v>1320.9232007324199</v>
      </c>
      <c r="G2197">
        <v>1465.42917131588</v>
      </c>
      <c r="H2197">
        <v>1466.9049263685599</v>
      </c>
      <c r="I2197">
        <v>1387.5884850057</v>
      </c>
      <c r="J2197">
        <v>1549.51794457762</v>
      </c>
      <c r="K2197" s="63"/>
      <c r="L2197" s="293"/>
      <c r="M2197" s="293"/>
      <c r="N2197" s="293"/>
      <c r="O2197" s="293"/>
      <c r="P2197" s="293"/>
      <c r="Q2197" s="293"/>
      <c r="R2197" s="293"/>
    </row>
    <row r="2198" spans="1:18" x14ac:dyDescent="0.25">
      <c r="A2198" t="s">
        <v>2491</v>
      </c>
      <c r="B2198" t="s">
        <v>91</v>
      </c>
      <c r="C2198">
        <v>2012</v>
      </c>
      <c r="D2198" t="s">
        <v>18</v>
      </c>
      <c r="E2198" t="s">
        <v>1</v>
      </c>
      <c r="F2198">
        <v>3630.6658279376302</v>
      </c>
      <c r="G2198">
        <v>1417.68613106609</v>
      </c>
      <c r="H2198">
        <v>1531.32295943696</v>
      </c>
      <c r="I2198">
        <v>1481.1808471612001</v>
      </c>
      <c r="J2198">
        <v>1582.7108400903801</v>
      </c>
      <c r="K2198" s="63"/>
      <c r="L2198" s="293"/>
      <c r="M2198" s="293"/>
      <c r="N2198" s="293"/>
      <c r="O2198" s="293"/>
      <c r="P2198" s="293"/>
      <c r="Q2198" s="293"/>
      <c r="R2198" s="293"/>
    </row>
    <row r="2199" spans="1:18" x14ac:dyDescent="0.25">
      <c r="A2199" t="s">
        <v>2492</v>
      </c>
      <c r="B2199" t="s">
        <v>91</v>
      </c>
      <c r="C2199">
        <v>2012</v>
      </c>
      <c r="D2199" t="s">
        <v>46</v>
      </c>
      <c r="E2199" t="s">
        <v>1</v>
      </c>
      <c r="F2199">
        <v>1647.17847548795</v>
      </c>
      <c r="G2199">
        <v>1388.8520029409301</v>
      </c>
      <c r="H2199">
        <v>1538.6882741423501</v>
      </c>
      <c r="I2199">
        <v>1464.2208291792799</v>
      </c>
      <c r="J2199">
        <v>1615.9207778198199</v>
      </c>
      <c r="K2199" s="63"/>
      <c r="L2199" s="293"/>
      <c r="M2199" s="293"/>
      <c r="N2199" s="293"/>
      <c r="O2199" s="293"/>
      <c r="P2199" s="293"/>
      <c r="Q2199" s="293"/>
      <c r="R2199" s="293"/>
    </row>
    <row r="2200" spans="1:18" x14ac:dyDescent="0.25">
      <c r="A2200" t="s">
        <v>2493</v>
      </c>
      <c r="B2200" t="s">
        <v>91</v>
      </c>
      <c r="C2200">
        <v>2012</v>
      </c>
      <c r="D2200" t="s">
        <v>47</v>
      </c>
      <c r="E2200" t="s">
        <v>1</v>
      </c>
      <c r="F2200">
        <v>1033.6918630334301</v>
      </c>
      <c r="G2200">
        <v>1508.5106868154601</v>
      </c>
      <c r="H2200">
        <v>1576.6033473017401</v>
      </c>
      <c r="I2200">
        <v>1480.4415071660901</v>
      </c>
      <c r="J2200">
        <v>1677.2965933247001</v>
      </c>
      <c r="K2200" s="63"/>
      <c r="L2200" s="293"/>
      <c r="M2200" s="293"/>
      <c r="N2200" s="293"/>
      <c r="O2200" s="293"/>
      <c r="P2200" s="293"/>
      <c r="Q2200" s="293"/>
      <c r="R2200" s="293"/>
    </row>
    <row r="2201" spans="1:18" x14ac:dyDescent="0.25">
      <c r="A2201" t="s">
        <v>2494</v>
      </c>
      <c r="B2201" t="s">
        <v>91</v>
      </c>
      <c r="C2201">
        <v>2012</v>
      </c>
      <c r="D2201" t="s">
        <v>48</v>
      </c>
      <c r="E2201" t="s">
        <v>1</v>
      </c>
      <c r="F2201">
        <v>949.79548941622397</v>
      </c>
      <c r="G2201">
        <v>1377.0340844611401</v>
      </c>
      <c r="H2201">
        <v>1484.16987077574</v>
      </c>
      <c r="I2201">
        <v>1389.5485834081601</v>
      </c>
      <c r="J2201">
        <v>1583.4478977466199</v>
      </c>
      <c r="K2201" s="63"/>
      <c r="L2201" s="293"/>
      <c r="M2201" s="293"/>
      <c r="N2201" s="293"/>
      <c r="O2201" s="293"/>
      <c r="P2201" s="293"/>
      <c r="Q2201" s="293"/>
      <c r="R2201" s="293"/>
    </row>
    <row r="2202" spans="1:18" x14ac:dyDescent="0.25">
      <c r="A2202" t="s">
        <v>2495</v>
      </c>
      <c r="B2202" t="s">
        <v>91</v>
      </c>
      <c r="C2202">
        <v>2012</v>
      </c>
      <c r="D2202" t="s">
        <v>104</v>
      </c>
      <c r="E2202" t="s">
        <v>1</v>
      </c>
      <c r="F2202">
        <v>2964.8930058611099</v>
      </c>
      <c r="G2202">
        <v>1273.1419640420399</v>
      </c>
      <c r="H2202">
        <v>1558.4789145729501</v>
      </c>
      <c r="I2202">
        <v>1501.2841710442599</v>
      </c>
      <c r="J2202">
        <v>1617.2484117672</v>
      </c>
      <c r="K2202" s="63"/>
      <c r="L2202" s="293"/>
      <c r="M2202" s="293"/>
      <c r="N2202" s="293"/>
      <c r="O2202" s="293"/>
      <c r="P2202" s="293"/>
      <c r="Q2202" s="293"/>
      <c r="R2202" s="293"/>
    </row>
    <row r="2203" spans="1:18" x14ac:dyDescent="0.25">
      <c r="A2203" t="s">
        <v>2496</v>
      </c>
      <c r="B2203" t="s">
        <v>91</v>
      </c>
      <c r="C2203">
        <v>2012</v>
      </c>
      <c r="D2203" t="s">
        <v>49</v>
      </c>
      <c r="E2203" t="s">
        <v>1</v>
      </c>
      <c r="F2203">
        <v>928.92284452384501</v>
      </c>
      <c r="G2203">
        <v>1504.7183796997499</v>
      </c>
      <c r="H2203">
        <v>1603.10788614638</v>
      </c>
      <c r="I2203">
        <v>1500.0430790185501</v>
      </c>
      <c r="J2203">
        <v>1711.30318278443</v>
      </c>
      <c r="K2203" s="63"/>
      <c r="L2203" s="293"/>
      <c r="M2203" s="293"/>
      <c r="N2203" s="293"/>
      <c r="O2203" s="293"/>
      <c r="P2203" s="293"/>
      <c r="Q2203" s="293"/>
      <c r="R2203" s="293"/>
    </row>
    <row r="2204" spans="1:18" x14ac:dyDescent="0.25">
      <c r="A2204" t="s">
        <v>2497</v>
      </c>
      <c r="B2204" t="s">
        <v>91</v>
      </c>
      <c r="C2204">
        <v>2012</v>
      </c>
      <c r="D2204" t="s">
        <v>50</v>
      </c>
      <c r="E2204" t="s">
        <v>1</v>
      </c>
      <c r="F2204">
        <v>2035.9701613372499</v>
      </c>
      <c r="G2204">
        <v>1189.61013481895</v>
      </c>
      <c r="H2204">
        <v>1546.94116708558</v>
      </c>
      <c r="I2204">
        <v>1477.8552982424201</v>
      </c>
      <c r="J2204">
        <v>1618.3296664757499</v>
      </c>
      <c r="K2204" s="63"/>
      <c r="L2204" s="293"/>
      <c r="M2204" s="293"/>
      <c r="N2204" s="293"/>
      <c r="O2204" s="293"/>
      <c r="P2204" s="293"/>
      <c r="Q2204" s="293"/>
      <c r="R2204" s="293"/>
    </row>
    <row r="2205" spans="1:18" x14ac:dyDescent="0.25">
      <c r="A2205" t="s">
        <v>2498</v>
      </c>
      <c r="B2205" t="s">
        <v>91</v>
      </c>
      <c r="C2205">
        <v>2012</v>
      </c>
      <c r="D2205" t="s">
        <v>105</v>
      </c>
      <c r="E2205" t="s">
        <v>1</v>
      </c>
      <c r="F2205">
        <v>2215.4929093943201</v>
      </c>
      <c r="G2205">
        <v>1536.8931208251699</v>
      </c>
      <c r="H2205">
        <v>1683.6919819253601</v>
      </c>
      <c r="I2205">
        <v>1612.66035478852</v>
      </c>
      <c r="J2205">
        <v>1756.9914308152099</v>
      </c>
      <c r="K2205" s="63"/>
      <c r="L2205" s="293"/>
      <c r="M2205" s="293"/>
      <c r="N2205" s="293"/>
      <c r="O2205" s="293"/>
      <c r="P2205" s="293"/>
      <c r="Q2205" s="293"/>
      <c r="R2205" s="293"/>
    </row>
    <row r="2206" spans="1:18" x14ac:dyDescent="0.25">
      <c r="A2206" t="s">
        <v>2499</v>
      </c>
      <c r="B2206" t="s">
        <v>91</v>
      </c>
      <c r="C2206">
        <v>2012</v>
      </c>
      <c r="D2206" t="s">
        <v>51</v>
      </c>
      <c r="E2206" t="s">
        <v>1</v>
      </c>
      <c r="F2206">
        <v>1743.6502930735501</v>
      </c>
      <c r="G2206">
        <v>1511.5515522288099</v>
      </c>
      <c r="H2206">
        <v>1661.1965262214101</v>
      </c>
      <c r="I2206">
        <v>1582.1844521284299</v>
      </c>
      <c r="J2206">
        <v>1743.0584652858399</v>
      </c>
      <c r="K2206" s="63"/>
      <c r="L2206" s="293"/>
      <c r="M2206" s="293"/>
      <c r="N2206" s="293"/>
      <c r="O2206" s="293"/>
      <c r="P2206" s="293"/>
      <c r="Q2206" s="293"/>
      <c r="R2206" s="293"/>
    </row>
    <row r="2207" spans="1:18" x14ac:dyDescent="0.25">
      <c r="A2207" t="s">
        <v>2500</v>
      </c>
      <c r="B2207" t="s">
        <v>91</v>
      </c>
      <c r="C2207">
        <v>2012</v>
      </c>
      <c r="D2207" t="s">
        <v>52</v>
      </c>
      <c r="E2207" t="s">
        <v>1</v>
      </c>
      <c r="F2207">
        <v>471.84261632076999</v>
      </c>
      <c r="G2207">
        <v>1638.3993066452699</v>
      </c>
      <c r="H2207">
        <v>1772.2428157869199</v>
      </c>
      <c r="I2207">
        <v>1612.79429172909</v>
      </c>
      <c r="J2207">
        <v>1942.9506332913099</v>
      </c>
      <c r="K2207" s="63"/>
      <c r="L2207" s="293"/>
      <c r="M2207" s="293"/>
      <c r="N2207" s="293"/>
      <c r="O2207" s="293"/>
      <c r="P2207" s="293"/>
      <c r="Q2207" s="293"/>
      <c r="R2207" s="293"/>
    </row>
    <row r="2208" spans="1:18" x14ac:dyDescent="0.25">
      <c r="A2208" t="s">
        <v>2501</v>
      </c>
      <c r="B2208" t="s">
        <v>91</v>
      </c>
      <c r="C2208">
        <v>2012</v>
      </c>
      <c r="D2208" t="s">
        <v>106</v>
      </c>
      <c r="E2208" t="s">
        <v>1</v>
      </c>
      <c r="F2208">
        <v>4497.54584926812</v>
      </c>
      <c r="G2208">
        <v>1588.59888570262</v>
      </c>
      <c r="H2208">
        <v>1714.62151805847</v>
      </c>
      <c r="I2208">
        <v>1663.96764944961</v>
      </c>
      <c r="J2208">
        <v>1766.4045316420099</v>
      </c>
      <c r="K2208" s="63"/>
      <c r="L2208" s="293"/>
      <c r="M2208" s="293"/>
      <c r="N2208" s="293"/>
      <c r="O2208" s="293"/>
      <c r="P2208" s="293"/>
      <c r="Q2208" s="293"/>
      <c r="R2208" s="293"/>
    </row>
    <row r="2209" spans="1:18" x14ac:dyDescent="0.25">
      <c r="A2209" t="s">
        <v>2502</v>
      </c>
      <c r="B2209" t="s">
        <v>91</v>
      </c>
      <c r="C2209">
        <v>2012</v>
      </c>
      <c r="D2209" t="s">
        <v>53</v>
      </c>
      <c r="E2209" t="s">
        <v>1</v>
      </c>
      <c r="F2209">
        <v>1426.21667510579</v>
      </c>
      <c r="G2209">
        <v>1625.42928873289</v>
      </c>
      <c r="H2209">
        <v>1796.42360584162</v>
      </c>
      <c r="I2209">
        <v>1700.9839404823399</v>
      </c>
      <c r="J2209">
        <v>1895.67747451891</v>
      </c>
      <c r="K2209" s="63"/>
      <c r="L2209" s="293"/>
      <c r="M2209" s="293"/>
      <c r="N2209" s="293"/>
      <c r="O2209" s="293"/>
      <c r="P2209" s="293"/>
      <c r="Q2209" s="293"/>
      <c r="R2209" s="293"/>
    </row>
    <row r="2210" spans="1:18" x14ac:dyDescent="0.25">
      <c r="A2210" t="s">
        <v>2503</v>
      </c>
      <c r="B2210" t="s">
        <v>91</v>
      </c>
      <c r="C2210">
        <v>2012</v>
      </c>
      <c r="D2210" t="s">
        <v>54</v>
      </c>
      <c r="E2210" t="s">
        <v>1</v>
      </c>
      <c r="F2210">
        <v>631.21239187013498</v>
      </c>
      <c r="G2210">
        <v>1839.8402467941401</v>
      </c>
      <c r="H2210">
        <v>1941.78966892943</v>
      </c>
      <c r="I2210">
        <v>1790.1760245445901</v>
      </c>
      <c r="J2210">
        <v>2102.6120326148498</v>
      </c>
      <c r="K2210" s="63"/>
      <c r="L2210" s="293"/>
      <c r="M2210" s="293"/>
      <c r="N2210" s="293"/>
      <c r="O2210" s="293"/>
      <c r="P2210" s="293"/>
      <c r="Q2210" s="293"/>
      <c r="R2210" s="293"/>
    </row>
    <row r="2211" spans="1:18" x14ac:dyDescent="0.25">
      <c r="A2211" t="s">
        <v>2504</v>
      </c>
      <c r="B2211" t="s">
        <v>91</v>
      </c>
      <c r="C2211">
        <v>2012</v>
      </c>
      <c r="D2211" t="s">
        <v>55</v>
      </c>
      <c r="E2211" t="s">
        <v>1</v>
      </c>
      <c r="F2211">
        <v>712.20070219732202</v>
      </c>
      <c r="G2211">
        <v>1600.99067595217</v>
      </c>
      <c r="H2211">
        <v>1716.43519754575</v>
      </c>
      <c r="I2211">
        <v>1590.92692193434</v>
      </c>
      <c r="J2211">
        <v>1849.1062681283699</v>
      </c>
      <c r="K2211" s="63"/>
      <c r="L2211" s="293"/>
      <c r="M2211" s="293"/>
      <c r="N2211" s="293"/>
      <c r="O2211" s="293"/>
      <c r="P2211" s="293"/>
      <c r="Q2211" s="293"/>
      <c r="R2211" s="293"/>
    </row>
    <row r="2212" spans="1:18" x14ac:dyDescent="0.25">
      <c r="A2212" t="s">
        <v>2505</v>
      </c>
      <c r="B2212" t="s">
        <v>91</v>
      </c>
      <c r="C2212">
        <v>2012</v>
      </c>
      <c r="D2212" t="s">
        <v>56</v>
      </c>
      <c r="E2212" t="s">
        <v>1</v>
      </c>
      <c r="F2212">
        <v>596.73934096649998</v>
      </c>
      <c r="G2212">
        <v>1325.8222599180201</v>
      </c>
      <c r="H2212">
        <v>1302.52352916888</v>
      </c>
      <c r="I2212">
        <v>1198.23210891241</v>
      </c>
      <c r="J2212">
        <v>1413.3359193476099</v>
      </c>
      <c r="K2212" s="63"/>
      <c r="L2212" s="293"/>
      <c r="M2212" s="293"/>
      <c r="N2212" s="293"/>
      <c r="O2212" s="293"/>
      <c r="P2212" s="293"/>
      <c r="Q2212" s="293"/>
      <c r="R2212" s="293"/>
    </row>
    <row r="2213" spans="1:18" x14ac:dyDescent="0.25">
      <c r="A2213" t="s">
        <v>2506</v>
      </c>
      <c r="B2213" t="s">
        <v>91</v>
      </c>
      <c r="C2213">
        <v>2012</v>
      </c>
      <c r="D2213" t="s">
        <v>57</v>
      </c>
      <c r="E2213" t="s">
        <v>1</v>
      </c>
      <c r="F2213">
        <v>1131.1767391283299</v>
      </c>
      <c r="G2213">
        <v>1580.5621774093599</v>
      </c>
      <c r="H2213">
        <v>1790.8306461838599</v>
      </c>
      <c r="I2213">
        <v>1686.07137282127</v>
      </c>
      <c r="J2213">
        <v>1900.3036141166299</v>
      </c>
      <c r="K2213" s="63"/>
      <c r="L2213" s="293"/>
      <c r="M2213" s="293"/>
      <c r="N2213" s="293"/>
      <c r="O2213" s="293"/>
      <c r="P2213" s="293"/>
      <c r="Q2213" s="293"/>
      <c r="R2213" s="293"/>
    </row>
    <row r="2214" spans="1:18" x14ac:dyDescent="0.25">
      <c r="A2214" t="s">
        <v>2507</v>
      </c>
      <c r="B2214" t="s">
        <v>91</v>
      </c>
      <c r="C2214">
        <v>2002</v>
      </c>
      <c r="D2214" t="s">
        <v>5</v>
      </c>
      <c r="E2214" t="s">
        <v>2</v>
      </c>
      <c r="F2214">
        <v>8607.4085077008203</v>
      </c>
      <c r="G2214">
        <v>570.96593323331194</v>
      </c>
      <c r="H2214">
        <v>582.93034556810699</v>
      </c>
      <c r="I2214">
        <v>570.62097770704702</v>
      </c>
      <c r="J2214">
        <v>595.43738597721199</v>
      </c>
      <c r="K2214" s="63"/>
      <c r="L2214" s="293"/>
      <c r="M2214" s="293"/>
      <c r="N2214" s="293"/>
      <c r="O2214" s="293"/>
      <c r="P2214" s="293"/>
      <c r="Q2214" s="293"/>
      <c r="R2214" s="293"/>
    </row>
    <row r="2215" spans="1:18" x14ac:dyDescent="0.25">
      <c r="A2215" t="s">
        <v>2508</v>
      </c>
      <c r="B2215" t="s">
        <v>91</v>
      </c>
      <c r="C2215">
        <v>2002</v>
      </c>
      <c r="D2215" t="s">
        <v>122</v>
      </c>
      <c r="E2215" t="s">
        <v>2</v>
      </c>
      <c r="F2215">
        <v>1162.33672360747</v>
      </c>
      <c r="G2215">
        <v>390.323560253425</v>
      </c>
      <c r="H2215">
        <v>392.635355024445</v>
      </c>
      <c r="I2215">
        <v>370.27213762249698</v>
      </c>
      <c r="J2215">
        <v>415.99090808888297</v>
      </c>
      <c r="K2215" s="63"/>
      <c r="L2215" s="293"/>
      <c r="M2215" s="293"/>
      <c r="N2215" s="293"/>
      <c r="O2215" s="293"/>
      <c r="P2215" s="293"/>
      <c r="Q2215" s="293"/>
      <c r="R2215" s="293"/>
    </row>
    <row r="2216" spans="1:18" x14ac:dyDescent="0.25">
      <c r="A2216" t="s">
        <v>2509</v>
      </c>
      <c r="B2216" t="s">
        <v>91</v>
      </c>
      <c r="C2216">
        <v>2002</v>
      </c>
      <c r="D2216" t="s">
        <v>123</v>
      </c>
      <c r="E2216" t="s">
        <v>2</v>
      </c>
      <c r="F2216">
        <v>1488.4764184856001</v>
      </c>
      <c r="G2216">
        <v>493.37289388771501</v>
      </c>
      <c r="H2216">
        <v>489.80306467358599</v>
      </c>
      <c r="I2216">
        <v>465.11948585536101</v>
      </c>
      <c r="J2216">
        <v>515.45181438072495</v>
      </c>
      <c r="K2216" s="63"/>
      <c r="L2216" s="293"/>
      <c r="M2216" s="293"/>
      <c r="N2216" s="293"/>
      <c r="O2216" s="293"/>
      <c r="P2216" s="293"/>
      <c r="Q2216" s="293"/>
      <c r="R2216" s="293"/>
    </row>
    <row r="2217" spans="1:18" x14ac:dyDescent="0.25">
      <c r="A2217" t="s">
        <v>2510</v>
      </c>
      <c r="B2217" t="s">
        <v>91</v>
      </c>
      <c r="C2217">
        <v>2002</v>
      </c>
      <c r="D2217" t="s">
        <v>124</v>
      </c>
      <c r="E2217" t="s">
        <v>2</v>
      </c>
      <c r="F2217">
        <v>1730.33761269872</v>
      </c>
      <c r="G2217">
        <v>561.65021948731498</v>
      </c>
      <c r="H2217">
        <v>561.26307858447899</v>
      </c>
      <c r="I2217">
        <v>534.98422559608196</v>
      </c>
      <c r="J2217">
        <v>588.49348776982595</v>
      </c>
      <c r="K2217" s="63"/>
      <c r="L2217" s="293"/>
      <c r="M2217" s="293"/>
      <c r="N2217" s="293"/>
      <c r="O2217" s="293"/>
      <c r="P2217" s="293"/>
      <c r="Q2217" s="293"/>
      <c r="R2217" s="293"/>
    </row>
    <row r="2218" spans="1:18" x14ac:dyDescent="0.25">
      <c r="A2218" t="s">
        <v>2511</v>
      </c>
      <c r="B2218" t="s">
        <v>91</v>
      </c>
      <c r="C2218">
        <v>2002</v>
      </c>
      <c r="D2218" t="s">
        <v>125</v>
      </c>
      <c r="E2218" t="s">
        <v>2</v>
      </c>
      <c r="F2218">
        <v>1972.63796457482</v>
      </c>
      <c r="G2218">
        <v>649.40248107887601</v>
      </c>
      <c r="H2218">
        <v>673.23190459003501</v>
      </c>
      <c r="I2218">
        <v>643.64044236339703</v>
      </c>
      <c r="J2218">
        <v>703.82564876435799</v>
      </c>
      <c r="K2218" s="63"/>
      <c r="L2218" s="293"/>
      <c r="M2218" s="293"/>
      <c r="N2218" s="293"/>
      <c r="O2218" s="293"/>
      <c r="P2218" s="293"/>
      <c r="Q2218" s="293"/>
      <c r="R2218" s="293"/>
    </row>
    <row r="2219" spans="1:18" x14ac:dyDescent="0.25">
      <c r="A2219" t="s">
        <v>2512</v>
      </c>
      <c r="B2219" t="s">
        <v>91</v>
      </c>
      <c r="C2219">
        <v>2002</v>
      </c>
      <c r="D2219" t="s">
        <v>126</v>
      </c>
      <c r="E2219" t="s">
        <v>2</v>
      </c>
      <c r="F2219">
        <v>2253.6197883342202</v>
      </c>
      <c r="G2219">
        <v>760.864502867807</v>
      </c>
      <c r="H2219">
        <v>818.68967857498296</v>
      </c>
      <c r="I2219">
        <v>784.90126956000097</v>
      </c>
      <c r="J2219">
        <v>853.54752436818501</v>
      </c>
      <c r="K2219" s="63"/>
      <c r="L2219" s="293"/>
      <c r="M2219" s="293"/>
      <c r="N2219" s="293"/>
      <c r="O2219" s="293"/>
      <c r="P2219" s="293"/>
      <c r="Q2219" s="293"/>
      <c r="R2219" s="293"/>
    </row>
    <row r="2220" spans="1:18" x14ac:dyDescent="0.25">
      <c r="A2220" t="s">
        <v>2513</v>
      </c>
      <c r="B2220" t="s">
        <v>91</v>
      </c>
      <c r="C2220">
        <v>2002</v>
      </c>
      <c r="D2220" t="s">
        <v>6</v>
      </c>
      <c r="E2220" t="s">
        <v>2</v>
      </c>
      <c r="F2220">
        <v>1980.0067878403299</v>
      </c>
      <c r="G2220">
        <v>575.173724481205</v>
      </c>
      <c r="H2220">
        <v>574.03037381227102</v>
      </c>
      <c r="I2220">
        <v>548.86447944636495</v>
      </c>
      <c r="J2220">
        <v>600.04703625060699</v>
      </c>
      <c r="K2220" s="63"/>
      <c r="L2220" s="293"/>
      <c r="M2220" s="293"/>
      <c r="N2220" s="293"/>
      <c r="O2220" s="293"/>
      <c r="P2220" s="293"/>
      <c r="Q2220" s="293"/>
      <c r="R2220" s="293"/>
    </row>
    <row r="2221" spans="1:18" x14ac:dyDescent="0.25">
      <c r="A2221" t="s">
        <v>2514</v>
      </c>
      <c r="B2221" t="s">
        <v>91</v>
      </c>
      <c r="C2221">
        <v>2002</v>
      </c>
      <c r="D2221" t="s">
        <v>37</v>
      </c>
      <c r="E2221" t="s">
        <v>2</v>
      </c>
      <c r="F2221">
        <v>167.32669597286099</v>
      </c>
      <c r="G2221">
        <v>478.03529975390802</v>
      </c>
      <c r="H2221">
        <v>473.01124330074998</v>
      </c>
      <c r="I2221">
        <v>403.436499747406</v>
      </c>
      <c r="J2221">
        <v>551.05303068249998</v>
      </c>
      <c r="K2221" s="63"/>
      <c r="L2221" s="293"/>
      <c r="M2221" s="293"/>
      <c r="N2221" s="293"/>
      <c r="O2221" s="293"/>
      <c r="P2221" s="293"/>
      <c r="Q2221" s="293"/>
      <c r="R2221" s="293"/>
    </row>
    <row r="2222" spans="1:18" x14ac:dyDescent="0.25">
      <c r="A2222" t="s">
        <v>2515</v>
      </c>
      <c r="B2222" t="s">
        <v>91</v>
      </c>
      <c r="C2222">
        <v>2002</v>
      </c>
      <c r="D2222" t="s">
        <v>38</v>
      </c>
      <c r="E2222" t="s">
        <v>2</v>
      </c>
      <c r="F2222">
        <v>278.74805307960997</v>
      </c>
      <c r="G2222">
        <v>456.56733179304803</v>
      </c>
      <c r="H2222">
        <v>454.57244122497798</v>
      </c>
      <c r="I2222">
        <v>402.31729111668898</v>
      </c>
      <c r="J2222">
        <v>511.68384935928202</v>
      </c>
      <c r="K2222" s="63"/>
      <c r="L2222" s="293"/>
      <c r="M2222" s="293"/>
      <c r="N2222" s="293"/>
      <c r="O2222" s="293"/>
      <c r="P2222" s="293"/>
      <c r="Q2222" s="293"/>
      <c r="R2222" s="293"/>
    </row>
    <row r="2223" spans="1:18" x14ac:dyDescent="0.25">
      <c r="A2223" t="s">
        <v>2516</v>
      </c>
      <c r="B2223" t="s">
        <v>91</v>
      </c>
      <c r="C2223">
        <v>2002</v>
      </c>
      <c r="D2223" t="s">
        <v>39</v>
      </c>
      <c r="E2223" t="s">
        <v>2</v>
      </c>
      <c r="F2223">
        <v>399.65437247092302</v>
      </c>
      <c r="G2223">
        <v>689.98717667021799</v>
      </c>
      <c r="H2223">
        <v>668.52091703464305</v>
      </c>
      <c r="I2223">
        <v>602.94712456673005</v>
      </c>
      <c r="J2223">
        <v>739.14260992391598</v>
      </c>
      <c r="K2223" s="63"/>
      <c r="L2223" s="293"/>
      <c r="M2223" s="293"/>
      <c r="N2223" s="293"/>
      <c r="O2223" s="293"/>
      <c r="P2223" s="293"/>
      <c r="Q2223" s="293"/>
      <c r="R2223" s="293"/>
    </row>
    <row r="2224" spans="1:18" x14ac:dyDescent="0.25">
      <c r="A2224" t="s">
        <v>2517</v>
      </c>
      <c r="B2224" t="s">
        <v>91</v>
      </c>
      <c r="C2224">
        <v>2002</v>
      </c>
      <c r="D2224" t="s">
        <v>40</v>
      </c>
      <c r="E2224" t="s">
        <v>2</v>
      </c>
      <c r="F2224">
        <v>343.82148775742297</v>
      </c>
      <c r="G2224">
        <v>706.72453804198005</v>
      </c>
      <c r="H2224">
        <v>702.49004918961396</v>
      </c>
      <c r="I2224">
        <v>629.20624047705405</v>
      </c>
      <c r="J2224">
        <v>781.87584436400095</v>
      </c>
      <c r="K2224" s="63"/>
      <c r="L2224" s="293"/>
      <c r="M2224" s="293"/>
      <c r="N2224" s="293"/>
      <c r="O2224" s="293"/>
      <c r="P2224" s="293"/>
      <c r="Q2224" s="293"/>
      <c r="R2224" s="293"/>
    </row>
    <row r="2225" spans="1:18" x14ac:dyDescent="0.25">
      <c r="A2225" t="s">
        <v>2518</v>
      </c>
      <c r="B2225" t="s">
        <v>91</v>
      </c>
      <c r="C2225">
        <v>2002</v>
      </c>
      <c r="D2225" t="s">
        <v>41</v>
      </c>
      <c r="E2225" t="s">
        <v>2</v>
      </c>
      <c r="F2225">
        <v>399.60698225624998</v>
      </c>
      <c r="G2225">
        <v>526.35271635438596</v>
      </c>
      <c r="H2225">
        <v>547.54205044596802</v>
      </c>
      <c r="I2225">
        <v>494.82493784346599</v>
      </c>
      <c r="J2225">
        <v>604.31760099666997</v>
      </c>
      <c r="K2225" s="63"/>
      <c r="L2225" s="293"/>
      <c r="M2225" s="293"/>
      <c r="N2225" s="293"/>
      <c r="O2225" s="293"/>
      <c r="P2225" s="293"/>
      <c r="Q2225" s="293"/>
      <c r="R2225" s="293"/>
    </row>
    <row r="2226" spans="1:18" x14ac:dyDescent="0.25">
      <c r="A2226" t="s">
        <v>2519</v>
      </c>
      <c r="B2226" t="s">
        <v>91</v>
      </c>
      <c r="C2226">
        <v>2002</v>
      </c>
      <c r="D2226" t="s">
        <v>42</v>
      </c>
      <c r="E2226" t="s">
        <v>2</v>
      </c>
      <c r="F2226">
        <v>390.84919630326499</v>
      </c>
      <c r="G2226">
        <v>594.927007783102</v>
      </c>
      <c r="H2226">
        <v>611.73039692392103</v>
      </c>
      <c r="I2226">
        <v>552.23218576150998</v>
      </c>
      <c r="J2226">
        <v>675.86226300338296</v>
      </c>
      <c r="K2226" s="63"/>
      <c r="L2226" s="293"/>
      <c r="M2226" s="293"/>
      <c r="N2226" s="293"/>
      <c r="O2226" s="293"/>
      <c r="P2226" s="293"/>
      <c r="Q2226" s="293"/>
      <c r="R2226" s="293"/>
    </row>
    <row r="2227" spans="1:18" x14ac:dyDescent="0.25">
      <c r="A2227" t="s">
        <v>2520</v>
      </c>
      <c r="B2227" t="s">
        <v>91</v>
      </c>
      <c r="C2227">
        <v>2002</v>
      </c>
      <c r="D2227" t="s">
        <v>102</v>
      </c>
      <c r="E2227" t="s">
        <v>2</v>
      </c>
      <c r="F2227">
        <v>294.45811646027101</v>
      </c>
      <c r="G2227">
        <v>457.43198356470299</v>
      </c>
      <c r="H2227">
        <v>448.01942581073899</v>
      </c>
      <c r="I2227">
        <v>397.36577360299998</v>
      </c>
      <c r="J2227">
        <v>503.24705415361302</v>
      </c>
      <c r="K2227" s="63"/>
      <c r="L2227" s="293"/>
      <c r="M2227" s="293"/>
      <c r="N2227" s="293"/>
      <c r="O2227" s="293"/>
      <c r="P2227" s="293"/>
      <c r="Q2227" s="293"/>
      <c r="R2227" s="293"/>
    </row>
    <row r="2228" spans="1:18" x14ac:dyDescent="0.25">
      <c r="A2228" t="s">
        <v>2521</v>
      </c>
      <c r="B2228" t="s">
        <v>91</v>
      </c>
      <c r="C2228">
        <v>2002</v>
      </c>
      <c r="D2228" t="s">
        <v>103</v>
      </c>
      <c r="E2228" t="s">
        <v>2</v>
      </c>
      <c r="F2228">
        <v>1272.1353666652999</v>
      </c>
      <c r="G2228">
        <v>675.22033442423901</v>
      </c>
      <c r="H2228">
        <v>670.85316401138903</v>
      </c>
      <c r="I2228">
        <v>634.242590256678</v>
      </c>
      <c r="J2228">
        <v>709.01493143456196</v>
      </c>
      <c r="K2228" s="63"/>
      <c r="L2228" s="293"/>
      <c r="M2228" s="293"/>
      <c r="N2228" s="293"/>
      <c r="O2228" s="293"/>
      <c r="P2228" s="293"/>
      <c r="Q2228" s="293"/>
      <c r="R2228" s="293"/>
    </row>
    <row r="2229" spans="1:18" x14ac:dyDescent="0.25">
      <c r="A2229" t="s">
        <v>2522</v>
      </c>
      <c r="B2229" t="s">
        <v>91</v>
      </c>
      <c r="C2229">
        <v>2002</v>
      </c>
      <c r="D2229" t="s">
        <v>43</v>
      </c>
      <c r="E2229" t="s">
        <v>2</v>
      </c>
      <c r="F2229">
        <v>199.174920416231</v>
      </c>
      <c r="G2229">
        <v>514.61068730940303</v>
      </c>
      <c r="H2229">
        <v>522.06100028128299</v>
      </c>
      <c r="I2229">
        <v>451.05353623521302</v>
      </c>
      <c r="J2229">
        <v>600.94652797769402</v>
      </c>
      <c r="K2229" s="63"/>
      <c r="L2229" s="293"/>
      <c r="M2229" s="293"/>
      <c r="N2229" s="293"/>
      <c r="O2229" s="293"/>
      <c r="P2229" s="293"/>
      <c r="Q2229" s="293"/>
      <c r="R2229" s="293"/>
    </row>
    <row r="2230" spans="1:18" x14ac:dyDescent="0.25">
      <c r="A2230" t="s">
        <v>2523</v>
      </c>
      <c r="B2230" t="s">
        <v>91</v>
      </c>
      <c r="C2230">
        <v>2002</v>
      </c>
      <c r="D2230" t="s">
        <v>44</v>
      </c>
      <c r="E2230" t="s">
        <v>2</v>
      </c>
      <c r="F2230">
        <v>444.540268546915</v>
      </c>
      <c r="G2230">
        <v>751.07754835844798</v>
      </c>
      <c r="H2230">
        <v>754.99418210996805</v>
      </c>
      <c r="I2230">
        <v>685.72449791403199</v>
      </c>
      <c r="J2230">
        <v>829.30905857779896</v>
      </c>
      <c r="K2230" s="63"/>
      <c r="L2230" s="293"/>
      <c r="M2230" s="293"/>
      <c r="N2230" s="293"/>
      <c r="O2230" s="293"/>
      <c r="P2230" s="293"/>
      <c r="Q2230" s="293"/>
      <c r="R2230" s="293"/>
    </row>
    <row r="2231" spans="1:18" x14ac:dyDescent="0.25">
      <c r="A2231" t="s">
        <v>2524</v>
      </c>
      <c r="B2231" t="s">
        <v>91</v>
      </c>
      <c r="C2231">
        <v>2002</v>
      </c>
      <c r="D2231" t="s">
        <v>45</v>
      </c>
      <c r="E2231" t="s">
        <v>2</v>
      </c>
      <c r="F2231">
        <v>628.420177702155</v>
      </c>
      <c r="G2231">
        <v>694.294875488505</v>
      </c>
      <c r="H2231">
        <v>688.63843721787703</v>
      </c>
      <c r="I2231">
        <v>635.43116557990402</v>
      </c>
      <c r="J2231">
        <v>745.08482384615002</v>
      </c>
      <c r="K2231" s="63"/>
      <c r="L2231" s="293"/>
      <c r="M2231" s="293"/>
      <c r="N2231" s="293"/>
      <c r="O2231" s="293"/>
      <c r="P2231" s="293"/>
      <c r="Q2231" s="293"/>
      <c r="R2231" s="293"/>
    </row>
    <row r="2232" spans="1:18" x14ac:dyDescent="0.25">
      <c r="A2232" t="s">
        <v>2525</v>
      </c>
      <c r="B2232" t="s">
        <v>91</v>
      </c>
      <c r="C2232">
        <v>2002</v>
      </c>
      <c r="D2232" t="s">
        <v>18</v>
      </c>
      <c r="E2232" t="s">
        <v>2</v>
      </c>
      <c r="F2232">
        <v>1663.8250648752</v>
      </c>
      <c r="G2232">
        <v>660.03326888678896</v>
      </c>
      <c r="H2232">
        <v>670.35670045137795</v>
      </c>
      <c r="I2232">
        <v>638.36829534424896</v>
      </c>
      <c r="J2232">
        <v>703.52679324378198</v>
      </c>
      <c r="K2232" s="63"/>
      <c r="L2232" s="293"/>
      <c r="M2232" s="293"/>
      <c r="N2232" s="293"/>
      <c r="O2232" s="293"/>
      <c r="P2232" s="293"/>
      <c r="Q2232" s="293"/>
      <c r="R2232" s="293"/>
    </row>
    <row r="2233" spans="1:18" x14ac:dyDescent="0.25">
      <c r="A2233" t="s">
        <v>2526</v>
      </c>
      <c r="B2233" t="s">
        <v>91</v>
      </c>
      <c r="C2233">
        <v>2002</v>
      </c>
      <c r="D2233" t="s">
        <v>46</v>
      </c>
      <c r="E2233" t="s">
        <v>2</v>
      </c>
      <c r="F2233">
        <v>700.453630000977</v>
      </c>
      <c r="G2233">
        <v>604.73601374536099</v>
      </c>
      <c r="H2233">
        <v>611.32422085385201</v>
      </c>
      <c r="I2233">
        <v>566.58361847036201</v>
      </c>
      <c r="J2233">
        <v>658.64017083043996</v>
      </c>
      <c r="K2233" s="63"/>
      <c r="L2233" s="293"/>
      <c r="M2233" s="293"/>
      <c r="N2233" s="293"/>
      <c r="O2233" s="293"/>
      <c r="P2233" s="293"/>
      <c r="Q2233" s="293"/>
      <c r="R2233" s="293"/>
    </row>
    <row r="2234" spans="1:18" x14ac:dyDescent="0.25">
      <c r="A2234" t="s">
        <v>2527</v>
      </c>
      <c r="B2234" t="s">
        <v>91</v>
      </c>
      <c r="C2234">
        <v>2002</v>
      </c>
      <c r="D2234" t="s">
        <v>47</v>
      </c>
      <c r="E2234" t="s">
        <v>2</v>
      </c>
      <c r="F2234">
        <v>470.35406583450998</v>
      </c>
      <c r="G2234">
        <v>675.42730382048603</v>
      </c>
      <c r="H2234">
        <v>682.83471545861903</v>
      </c>
      <c r="I2234">
        <v>622.08641393896698</v>
      </c>
      <c r="J2234">
        <v>747.87973724164601</v>
      </c>
      <c r="K2234" s="63"/>
      <c r="L2234" s="293"/>
      <c r="M2234" s="293"/>
      <c r="N2234" s="293"/>
      <c r="O2234" s="293"/>
      <c r="P2234" s="293"/>
      <c r="Q2234" s="293"/>
      <c r="R2234" s="293"/>
    </row>
    <row r="2235" spans="1:18" x14ac:dyDescent="0.25">
      <c r="A2235" t="s">
        <v>2528</v>
      </c>
      <c r="B2235" t="s">
        <v>91</v>
      </c>
      <c r="C2235">
        <v>2002</v>
      </c>
      <c r="D2235" t="s">
        <v>48</v>
      </c>
      <c r="E2235" t="s">
        <v>2</v>
      </c>
      <c r="F2235">
        <v>493.01736903971403</v>
      </c>
      <c r="G2235">
        <v>740.08852083540603</v>
      </c>
      <c r="H2235">
        <v>766.60725305525</v>
      </c>
      <c r="I2235">
        <v>700.09495849498205</v>
      </c>
      <c r="J2235">
        <v>837.71047748795604</v>
      </c>
      <c r="K2235" s="63"/>
      <c r="L2235" s="293"/>
      <c r="M2235" s="293"/>
      <c r="N2235" s="293"/>
      <c r="O2235" s="293"/>
      <c r="P2235" s="293"/>
      <c r="Q2235" s="293"/>
      <c r="R2235" s="293"/>
    </row>
    <row r="2236" spans="1:18" x14ac:dyDescent="0.25">
      <c r="A2236" t="s">
        <v>2529</v>
      </c>
      <c r="B2236" t="s">
        <v>91</v>
      </c>
      <c r="C2236">
        <v>2002</v>
      </c>
      <c r="D2236" t="s">
        <v>104</v>
      </c>
      <c r="E2236" t="s">
        <v>2</v>
      </c>
      <c r="F2236">
        <v>960.23862116754503</v>
      </c>
      <c r="G2236">
        <v>427.76323004269699</v>
      </c>
      <c r="H2236">
        <v>463.87184460565402</v>
      </c>
      <c r="I2236">
        <v>434.52193141810898</v>
      </c>
      <c r="J2236">
        <v>494.658113180513</v>
      </c>
      <c r="K2236" s="63"/>
      <c r="L2236" s="293"/>
      <c r="M2236" s="293"/>
      <c r="N2236" s="293"/>
      <c r="O2236" s="293"/>
      <c r="P2236" s="293"/>
      <c r="Q2236" s="293"/>
      <c r="R2236" s="293"/>
    </row>
    <row r="2237" spans="1:18" x14ac:dyDescent="0.25">
      <c r="A2237" t="s">
        <v>2530</v>
      </c>
      <c r="B2237" t="s">
        <v>91</v>
      </c>
      <c r="C2237">
        <v>2002</v>
      </c>
      <c r="D2237" t="s">
        <v>49</v>
      </c>
      <c r="E2237" t="s">
        <v>2</v>
      </c>
      <c r="F2237">
        <v>303.75745977694902</v>
      </c>
      <c r="G2237">
        <v>486.49453822503699</v>
      </c>
      <c r="H2237">
        <v>502.55132037885198</v>
      </c>
      <c r="I2237">
        <v>447.23915300453598</v>
      </c>
      <c r="J2237">
        <v>562.77740911766796</v>
      </c>
      <c r="K2237" s="63"/>
      <c r="L2237" s="293"/>
      <c r="M2237" s="293"/>
      <c r="N2237" s="293"/>
      <c r="O2237" s="293"/>
      <c r="P2237" s="293"/>
      <c r="Q2237" s="293"/>
      <c r="R2237" s="293"/>
    </row>
    <row r="2238" spans="1:18" x14ac:dyDescent="0.25">
      <c r="A2238" t="s">
        <v>2531</v>
      </c>
      <c r="B2238" t="s">
        <v>91</v>
      </c>
      <c r="C2238">
        <v>2002</v>
      </c>
      <c r="D2238" t="s">
        <v>50</v>
      </c>
      <c r="E2238" t="s">
        <v>2</v>
      </c>
      <c r="F2238">
        <v>656.48116139059698</v>
      </c>
      <c r="G2238">
        <v>405.13275121148098</v>
      </c>
      <c r="H2238">
        <v>450.55883463138701</v>
      </c>
      <c r="I2238">
        <v>415.87319071664001</v>
      </c>
      <c r="J2238">
        <v>487.30895278096398</v>
      </c>
      <c r="K2238" s="63"/>
      <c r="L2238" s="293"/>
      <c r="M2238" s="293"/>
      <c r="N2238" s="293"/>
      <c r="O2238" s="293"/>
      <c r="P2238" s="293"/>
      <c r="Q2238" s="293"/>
      <c r="R2238" s="293"/>
    </row>
    <row r="2239" spans="1:18" x14ac:dyDescent="0.25">
      <c r="A2239" t="s">
        <v>2532</v>
      </c>
      <c r="B2239" t="s">
        <v>91</v>
      </c>
      <c r="C2239">
        <v>2002</v>
      </c>
      <c r="D2239" t="s">
        <v>105</v>
      </c>
      <c r="E2239" t="s">
        <v>2</v>
      </c>
      <c r="F2239">
        <v>801.51742892619995</v>
      </c>
      <c r="G2239">
        <v>540.51766434427805</v>
      </c>
      <c r="H2239">
        <v>563.81255354007396</v>
      </c>
      <c r="I2239">
        <v>525.21389103359002</v>
      </c>
      <c r="J2239">
        <v>604.48400649449104</v>
      </c>
      <c r="K2239" s="63"/>
      <c r="L2239" s="293"/>
      <c r="M2239" s="293"/>
      <c r="N2239" s="293"/>
      <c r="O2239" s="293"/>
      <c r="P2239" s="293"/>
      <c r="Q2239" s="293"/>
      <c r="R2239" s="293"/>
    </row>
    <row r="2240" spans="1:18" x14ac:dyDescent="0.25">
      <c r="A2240" t="s">
        <v>2533</v>
      </c>
      <c r="B2240" t="s">
        <v>91</v>
      </c>
      <c r="C2240">
        <v>2002</v>
      </c>
      <c r="D2240" t="s">
        <v>51</v>
      </c>
      <c r="E2240" t="s">
        <v>2</v>
      </c>
      <c r="F2240">
        <v>600.26306111355802</v>
      </c>
      <c r="G2240">
        <v>502.77499046281798</v>
      </c>
      <c r="H2240">
        <v>523.55469512980505</v>
      </c>
      <c r="I2240">
        <v>482.25055735453901</v>
      </c>
      <c r="J2240">
        <v>567.43358527933901</v>
      </c>
      <c r="K2240" s="63"/>
      <c r="L2240" s="293"/>
      <c r="M2240" s="293"/>
      <c r="N2240" s="293"/>
      <c r="O2240" s="293"/>
      <c r="P2240" s="293"/>
      <c r="Q2240" s="293"/>
      <c r="R2240" s="293"/>
    </row>
    <row r="2241" spans="1:18" x14ac:dyDescent="0.25">
      <c r="A2241" t="s">
        <v>2534</v>
      </c>
      <c r="B2241" t="s">
        <v>91</v>
      </c>
      <c r="C2241">
        <v>2002</v>
      </c>
      <c r="D2241" t="s">
        <v>52</v>
      </c>
      <c r="E2241" t="s">
        <v>2</v>
      </c>
      <c r="F2241">
        <v>201.25436781264099</v>
      </c>
      <c r="G2241">
        <v>696.45419182835997</v>
      </c>
      <c r="H2241">
        <v>731.22591024527696</v>
      </c>
      <c r="I2241">
        <v>632.93017501751694</v>
      </c>
      <c r="J2241">
        <v>840.36746357060599</v>
      </c>
      <c r="K2241" s="63"/>
      <c r="L2241" s="293"/>
      <c r="M2241" s="293"/>
      <c r="N2241" s="293"/>
      <c r="O2241" s="293"/>
      <c r="P2241" s="293"/>
      <c r="Q2241" s="293"/>
      <c r="R2241" s="293"/>
    </row>
    <row r="2242" spans="1:18" x14ac:dyDescent="0.25">
      <c r="A2242" t="s">
        <v>2535</v>
      </c>
      <c r="B2242" t="s">
        <v>91</v>
      </c>
      <c r="C2242">
        <v>2002</v>
      </c>
      <c r="D2242" t="s">
        <v>106</v>
      </c>
      <c r="E2242" t="s">
        <v>2</v>
      </c>
      <c r="F2242">
        <v>1635.22712176599</v>
      </c>
      <c r="G2242">
        <v>572.4602997966</v>
      </c>
      <c r="H2242">
        <v>594.39054628158704</v>
      </c>
      <c r="I2242">
        <v>565.76620502778303</v>
      </c>
      <c r="J2242">
        <v>624.08169710168295</v>
      </c>
      <c r="K2242" s="63"/>
      <c r="L2242" s="293"/>
      <c r="M2242" s="293"/>
      <c r="N2242" s="293"/>
      <c r="O2242" s="293"/>
      <c r="P2242" s="293"/>
      <c r="Q2242" s="293"/>
      <c r="R2242" s="293"/>
    </row>
    <row r="2243" spans="1:18" x14ac:dyDescent="0.25">
      <c r="A2243" t="s">
        <v>2536</v>
      </c>
      <c r="B2243" t="s">
        <v>91</v>
      </c>
      <c r="C2243">
        <v>2002</v>
      </c>
      <c r="D2243" t="s">
        <v>53</v>
      </c>
      <c r="E2243" t="s">
        <v>2</v>
      </c>
      <c r="F2243">
        <v>509.67661761386103</v>
      </c>
      <c r="G2243">
        <v>582.32118550569703</v>
      </c>
      <c r="H2243">
        <v>615.02842877421301</v>
      </c>
      <c r="I2243">
        <v>562.46945957615799</v>
      </c>
      <c r="J2243">
        <v>671.15324332649095</v>
      </c>
      <c r="K2243" s="63"/>
      <c r="L2243" s="293"/>
      <c r="M2243" s="293"/>
      <c r="N2243" s="293"/>
      <c r="O2243" s="293"/>
      <c r="P2243" s="293"/>
      <c r="Q2243" s="293"/>
      <c r="R2243" s="293"/>
    </row>
    <row r="2244" spans="1:18" x14ac:dyDescent="0.25">
      <c r="A2244" t="s">
        <v>2537</v>
      </c>
      <c r="B2244" t="s">
        <v>91</v>
      </c>
      <c r="C2244">
        <v>2002</v>
      </c>
      <c r="D2244" t="s">
        <v>54</v>
      </c>
      <c r="E2244" t="s">
        <v>2</v>
      </c>
      <c r="F2244">
        <v>274.71273722566099</v>
      </c>
      <c r="G2244">
        <v>766.64732851187796</v>
      </c>
      <c r="H2244">
        <v>789.83116897533705</v>
      </c>
      <c r="I2244">
        <v>698.46526842856997</v>
      </c>
      <c r="J2244">
        <v>889.75327673954098</v>
      </c>
      <c r="K2244" s="63"/>
      <c r="L2244" s="293"/>
      <c r="M2244" s="293"/>
      <c r="N2244" s="293"/>
      <c r="O2244" s="293"/>
      <c r="P2244" s="293"/>
      <c r="Q2244" s="293"/>
      <c r="R2244" s="293"/>
    </row>
    <row r="2245" spans="1:18" x14ac:dyDescent="0.25">
      <c r="A2245" t="s">
        <v>2538</v>
      </c>
      <c r="B2245" t="s">
        <v>91</v>
      </c>
      <c r="C2245">
        <v>2002</v>
      </c>
      <c r="D2245" t="s">
        <v>55</v>
      </c>
      <c r="E2245" t="s">
        <v>2</v>
      </c>
      <c r="F2245">
        <v>271.23092335152398</v>
      </c>
      <c r="G2245">
        <v>580.44624925424603</v>
      </c>
      <c r="H2245">
        <v>597.78114415902598</v>
      </c>
      <c r="I2245">
        <v>528.36208773699605</v>
      </c>
      <c r="J2245">
        <v>673.74482606989295</v>
      </c>
      <c r="K2245" s="63"/>
      <c r="L2245" s="293"/>
      <c r="M2245" s="293"/>
      <c r="N2245" s="293"/>
      <c r="O2245" s="293"/>
      <c r="P2245" s="293"/>
      <c r="Q2245" s="293"/>
      <c r="R2245" s="293"/>
    </row>
    <row r="2246" spans="1:18" x14ac:dyDescent="0.25">
      <c r="A2246" t="s">
        <v>2539</v>
      </c>
      <c r="B2246" t="s">
        <v>91</v>
      </c>
      <c r="C2246">
        <v>2002</v>
      </c>
      <c r="D2246" t="s">
        <v>56</v>
      </c>
      <c r="E2246" t="s">
        <v>2</v>
      </c>
      <c r="F2246">
        <v>206.316608616563</v>
      </c>
      <c r="G2246">
        <v>470.70933498337598</v>
      </c>
      <c r="H2246">
        <v>465.90844957753001</v>
      </c>
      <c r="I2246">
        <v>403.62233333717597</v>
      </c>
      <c r="J2246">
        <v>534.97738620866301</v>
      </c>
      <c r="K2246" s="63"/>
      <c r="L2246" s="293"/>
      <c r="M2246" s="293"/>
      <c r="N2246" s="293"/>
      <c r="O2246" s="293"/>
      <c r="P2246" s="293"/>
      <c r="Q2246" s="293"/>
      <c r="R2246" s="293"/>
    </row>
    <row r="2247" spans="1:18" x14ac:dyDescent="0.25">
      <c r="A2247" t="s">
        <v>2540</v>
      </c>
      <c r="B2247" t="s">
        <v>91</v>
      </c>
      <c r="C2247">
        <v>2002</v>
      </c>
      <c r="D2247" t="s">
        <v>57</v>
      </c>
      <c r="E2247" t="s">
        <v>2</v>
      </c>
      <c r="F2247">
        <v>373.290234958383</v>
      </c>
      <c r="G2247">
        <v>520.39568805886302</v>
      </c>
      <c r="H2247">
        <v>553.18236350249799</v>
      </c>
      <c r="I2247">
        <v>498.03352402481102</v>
      </c>
      <c r="J2247">
        <v>612.73027111015597</v>
      </c>
      <c r="K2247" s="63"/>
      <c r="L2247" s="293"/>
      <c r="M2247" s="293"/>
      <c r="N2247" s="293"/>
      <c r="O2247" s="293"/>
      <c r="P2247" s="293"/>
      <c r="Q2247" s="293"/>
      <c r="R2247" s="293"/>
    </row>
    <row r="2248" spans="1:18" x14ac:dyDescent="0.25">
      <c r="A2248" t="s">
        <v>2541</v>
      </c>
      <c r="B2248" t="s">
        <v>91</v>
      </c>
      <c r="C2248">
        <v>2003</v>
      </c>
      <c r="D2248" t="s">
        <v>5</v>
      </c>
      <c r="E2248" t="s">
        <v>2</v>
      </c>
      <c r="F2248">
        <v>8934.2027183034897</v>
      </c>
      <c r="G2248">
        <v>591.15345875838705</v>
      </c>
      <c r="H2248">
        <v>600.73095278630001</v>
      </c>
      <c r="I2248">
        <v>588.27585868429503</v>
      </c>
      <c r="J2248">
        <v>613.38233535882898</v>
      </c>
      <c r="K2248" s="63"/>
      <c r="L2248" s="293"/>
      <c r="M2248" s="293"/>
      <c r="N2248" s="293"/>
      <c r="O2248" s="293"/>
      <c r="P2248" s="293"/>
      <c r="Q2248" s="293"/>
      <c r="R2248" s="293"/>
    </row>
    <row r="2249" spans="1:18" x14ac:dyDescent="0.25">
      <c r="A2249" t="s">
        <v>2542</v>
      </c>
      <c r="B2249" t="s">
        <v>91</v>
      </c>
      <c r="C2249">
        <v>2003</v>
      </c>
      <c r="D2249" t="s">
        <v>122</v>
      </c>
      <c r="E2249" t="s">
        <v>2</v>
      </c>
      <c r="F2249">
        <v>1159.04649735828</v>
      </c>
      <c r="G2249">
        <v>387.03517482945801</v>
      </c>
      <c r="H2249">
        <v>384.87554666644701</v>
      </c>
      <c r="I2249">
        <v>362.917626495506</v>
      </c>
      <c r="J2249">
        <v>407.80923352055902</v>
      </c>
      <c r="K2249" s="63"/>
      <c r="L2249" s="293"/>
      <c r="M2249" s="293"/>
      <c r="N2249" s="293"/>
      <c r="O2249" s="293"/>
      <c r="P2249" s="293"/>
      <c r="Q2249" s="293"/>
      <c r="R2249" s="293"/>
    </row>
    <row r="2250" spans="1:18" x14ac:dyDescent="0.25">
      <c r="A2250" t="s">
        <v>2543</v>
      </c>
      <c r="B2250" t="s">
        <v>91</v>
      </c>
      <c r="C2250">
        <v>2003</v>
      </c>
      <c r="D2250" t="s">
        <v>123</v>
      </c>
      <c r="E2250" t="s">
        <v>2</v>
      </c>
      <c r="F2250">
        <v>1538.93152804179</v>
      </c>
      <c r="G2250">
        <v>506.94787594271799</v>
      </c>
      <c r="H2250">
        <v>500.58110441328603</v>
      </c>
      <c r="I2250">
        <v>475.76240227296302</v>
      </c>
      <c r="J2250">
        <v>526.35388245628405</v>
      </c>
      <c r="K2250" s="63"/>
      <c r="L2250" s="293"/>
      <c r="M2250" s="293"/>
      <c r="N2250" s="293"/>
      <c r="O2250" s="293"/>
      <c r="P2250" s="293"/>
      <c r="Q2250" s="293"/>
      <c r="R2250" s="293"/>
    </row>
    <row r="2251" spans="1:18" x14ac:dyDescent="0.25">
      <c r="A2251" t="s">
        <v>2544</v>
      </c>
      <c r="B2251" t="s">
        <v>91</v>
      </c>
      <c r="C2251">
        <v>2003</v>
      </c>
      <c r="D2251" t="s">
        <v>124</v>
      </c>
      <c r="E2251" t="s">
        <v>2</v>
      </c>
      <c r="F2251">
        <v>1893.1457810238601</v>
      </c>
      <c r="G2251">
        <v>612.16929268811703</v>
      </c>
      <c r="H2251">
        <v>609.03169366368502</v>
      </c>
      <c r="I2251">
        <v>581.75553181723103</v>
      </c>
      <c r="J2251">
        <v>637.25127752228695</v>
      </c>
      <c r="K2251" s="63"/>
      <c r="L2251" s="293"/>
      <c r="M2251" s="293"/>
      <c r="N2251" s="293"/>
      <c r="O2251" s="293"/>
      <c r="P2251" s="293"/>
      <c r="Q2251" s="293"/>
      <c r="R2251" s="293"/>
    </row>
    <row r="2252" spans="1:18" x14ac:dyDescent="0.25">
      <c r="A2252" t="s">
        <v>2545</v>
      </c>
      <c r="B2252" t="s">
        <v>91</v>
      </c>
      <c r="C2252">
        <v>2003</v>
      </c>
      <c r="D2252" t="s">
        <v>125</v>
      </c>
      <c r="E2252" t="s">
        <v>2</v>
      </c>
      <c r="F2252">
        <v>2017.01624638884</v>
      </c>
      <c r="G2252">
        <v>663.18241031782395</v>
      </c>
      <c r="H2252">
        <v>683.19279187285099</v>
      </c>
      <c r="I2252">
        <v>653.48014592728998</v>
      </c>
      <c r="J2252">
        <v>713.90048708772304</v>
      </c>
      <c r="K2252" s="63"/>
      <c r="L2252" s="293"/>
      <c r="M2252" s="293"/>
      <c r="N2252" s="293"/>
      <c r="O2252" s="293"/>
      <c r="P2252" s="293"/>
      <c r="Q2252" s="293"/>
      <c r="R2252" s="293"/>
    </row>
    <row r="2253" spans="1:18" x14ac:dyDescent="0.25">
      <c r="A2253" t="s">
        <v>2546</v>
      </c>
      <c r="B2253" t="s">
        <v>91</v>
      </c>
      <c r="C2253">
        <v>2003</v>
      </c>
      <c r="D2253" t="s">
        <v>126</v>
      </c>
      <c r="E2253" t="s">
        <v>2</v>
      </c>
      <c r="F2253">
        <v>2326.0626654907301</v>
      </c>
      <c r="G2253">
        <v>788.79796854074004</v>
      </c>
      <c r="H2253">
        <v>849.08943977726403</v>
      </c>
      <c r="I2253">
        <v>814.58924506245103</v>
      </c>
      <c r="J2253">
        <v>884.66416841930004</v>
      </c>
      <c r="K2253" s="63"/>
      <c r="L2253" s="293"/>
      <c r="M2253" s="293"/>
      <c r="N2253" s="293"/>
      <c r="O2253" s="293"/>
      <c r="P2253" s="293"/>
      <c r="Q2253" s="293"/>
      <c r="R2253" s="293"/>
    </row>
    <row r="2254" spans="1:18" x14ac:dyDescent="0.25">
      <c r="A2254" t="s">
        <v>2547</v>
      </c>
      <c r="B2254" t="s">
        <v>91</v>
      </c>
      <c r="C2254">
        <v>2003</v>
      </c>
      <c r="D2254" t="s">
        <v>6</v>
      </c>
      <c r="E2254" t="s">
        <v>2</v>
      </c>
      <c r="F2254">
        <v>2045.4351274099899</v>
      </c>
      <c r="G2254">
        <v>593.28214714037597</v>
      </c>
      <c r="H2254">
        <v>587.52727488602397</v>
      </c>
      <c r="I2254">
        <v>562.16380407237705</v>
      </c>
      <c r="J2254">
        <v>613.73411576501701</v>
      </c>
      <c r="K2254" s="63"/>
      <c r="L2254" s="293"/>
      <c r="M2254" s="293"/>
      <c r="N2254" s="293"/>
      <c r="O2254" s="293"/>
      <c r="P2254" s="293"/>
      <c r="Q2254" s="293"/>
      <c r="R2254" s="293"/>
    </row>
    <row r="2255" spans="1:18" x14ac:dyDescent="0.25">
      <c r="A2255" t="s">
        <v>2548</v>
      </c>
      <c r="B2255" t="s">
        <v>91</v>
      </c>
      <c r="C2255">
        <v>2003</v>
      </c>
      <c r="D2255" t="s">
        <v>37</v>
      </c>
      <c r="E2255" t="s">
        <v>2</v>
      </c>
      <c r="F2255">
        <v>207.011338979557</v>
      </c>
      <c r="G2255">
        <v>590.43193000643703</v>
      </c>
      <c r="H2255">
        <v>577.78392700179199</v>
      </c>
      <c r="I2255">
        <v>500.94793325805898</v>
      </c>
      <c r="J2255">
        <v>662.97232679118395</v>
      </c>
      <c r="K2255" s="63"/>
      <c r="L2255" s="293"/>
      <c r="M2255" s="293"/>
      <c r="N2255" s="293"/>
      <c r="O2255" s="293"/>
      <c r="P2255" s="293"/>
      <c r="Q2255" s="293"/>
      <c r="R2255" s="293"/>
    </row>
    <row r="2256" spans="1:18" x14ac:dyDescent="0.25">
      <c r="A2256" t="s">
        <v>2549</v>
      </c>
      <c r="B2256" t="s">
        <v>91</v>
      </c>
      <c r="C2256">
        <v>2003</v>
      </c>
      <c r="D2256" t="s">
        <v>38</v>
      </c>
      <c r="E2256" t="s">
        <v>2</v>
      </c>
      <c r="F2256">
        <v>349.239323067096</v>
      </c>
      <c r="G2256">
        <v>570.96035945378503</v>
      </c>
      <c r="H2256">
        <v>567.14822653182102</v>
      </c>
      <c r="I2256">
        <v>508.72124849975501</v>
      </c>
      <c r="J2256">
        <v>630.40057174414403</v>
      </c>
      <c r="K2256" s="63"/>
      <c r="L2256" s="293"/>
      <c r="M2256" s="293"/>
      <c r="N2256" s="293"/>
      <c r="O2256" s="293"/>
      <c r="P2256" s="293"/>
      <c r="Q2256" s="293"/>
      <c r="R2256" s="293"/>
    </row>
    <row r="2257" spans="1:18" x14ac:dyDescent="0.25">
      <c r="A2257" t="s">
        <v>2550</v>
      </c>
      <c r="B2257" t="s">
        <v>91</v>
      </c>
      <c r="C2257">
        <v>2003</v>
      </c>
      <c r="D2257" t="s">
        <v>39</v>
      </c>
      <c r="E2257" t="s">
        <v>2</v>
      </c>
      <c r="F2257">
        <v>380.804085820441</v>
      </c>
      <c r="G2257">
        <v>655.34976133760301</v>
      </c>
      <c r="H2257">
        <v>623.659191058023</v>
      </c>
      <c r="I2257">
        <v>560.93779288679298</v>
      </c>
      <c r="J2257">
        <v>691.33198742182901</v>
      </c>
      <c r="K2257" s="63"/>
      <c r="L2257" s="293"/>
      <c r="M2257" s="293"/>
      <c r="N2257" s="293"/>
      <c r="O2257" s="293"/>
      <c r="P2257" s="293"/>
      <c r="Q2257" s="293"/>
      <c r="R2257" s="293"/>
    </row>
    <row r="2258" spans="1:18" x14ac:dyDescent="0.25">
      <c r="A2258" t="s">
        <v>2551</v>
      </c>
      <c r="B2258" t="s">
        <v>91</v>
      </c>
      <c r="C2258">
        <v>2003</v>
      </c>
      <c r="D2258" t="s">
        <v>40</v>
      </c>
      <c r="E2258" t="s">
        <v>2</v>
      </c>
      <c r="F2258">
        <v>295.16310368561</v>
      </c>
      <c r="G2258">
        <v>605.47519679503205</v>
      </c>
      <c r="H2258">
        <v>589.328840651257</v>
      </c>
      <c r="I2258">
        <v>522.81119998976601</v>
      </c>
      <c r="J2258">
        <v>661.84543634265401</v>
      </c>
      <c r="K2258" s="63"/>
      <c r="L2258" s="293"/>
      <c r="M2258" s="293"/>
      <c r="N2258" s="293"/>
      <c r="O2258" s="293"/>
      <c r="P2258" s="293"/>
      <c r="Q2258" s="293"/>
      <c r="R2258" s="293"/>
    </row>
    <row r="2259" spans="1:18" x14ac:dyDescent="0.25">
      <c r="A2259" t="s">
        <v>2552</v>
      </c>
      <c r="B2259" t="s">
        <v>91</v>
      </c>
      <c r="C2259">
        <v>2003</v>
      </c>
      <c r="D2259" t="s">
        <v>41</v>
      </c>
      <c r="E2259" t="s">
        <v>2</v>
      </c>
      <c r="F2259">
        <v>402.65792553512802</v>
      </c>
      <c r="G2259">
        <v>530.00134986788498</v>
      </c>
      <c r="H2259">
        <v>545.85971831510903</v>
      </c>
      <c r="I2259">
        <v>493.49722932514402</v>
      </c>
      <c r="J2259">
        <v>602.23741173088501</v>
      </c>
      <c r="K2259" s="63"/>
      <c r="L2259" s="293"/>
      <c r="M2259" s="293"/>
      <c r="N2259" s="293"/>
      <c r="O2259" s="293"/>
      <c r="P2259" s="293"/>
      <c r="Q2259" s="293"/>
      <c r="R2259" s="293"/>
    </row>
    <row r="2260" spans="1:18" x14ac:dyDescent="0.25">
      <c r="A2260" t="s">
        <v>2553</v>
      </c>
      <c r="B2260" t="s">
        <v>91</v>
      </c>
      <c r="C2260">
        <v>2003</v>
      </c>
      <c r="D2260" t="s">
        <v>42</v>
      </c>
      <c r="E2260" t="s">
        <v>2</v>
      </c>
      <c r="F2260">
        <v>410.55935032216098</v>
      </c>
      <c r="G2260">
        <v>624.81448556843202</v>
      </c>
      <c r="H2260">
        <v>635.33846387049095</v>
      </c>
      <c r="I2260">
        <v>575.01058912318194</v>
      </c>
      <c r="J2260">
        <v>700.24577651951995</v>
      </c>
      <c r="K2260" s="63"/>
      <c r="L2260" s="293"/>
      <c r="M2260" s="293"/>
      <c r="N2260" s="293"/>
      <c r="O2260" s="293"/>
      <c r="P2260" s="293"/>
      <c r="Q2260" s="293"/>
      <c r="R2260" s="293"/>
    </row>
    <row r="2261" spans="1:18" x14ac:dyDescent="0.25">
      <c r="A2261" t="s">
        <v>2554</v>
      </c>
      <c r="B2261" t="s">
        <v>91</v>
      </c>
      <c r="C2261">
        <v>2003</v>
      </c>
      <c r="D2261" t="s">
        <v>102</v>
      </c>
      <c r="E2261" t="s">
        <v>2</v>
      </c>
      <c r="F2261">
        <v>331.06371405780101</v>
      </c>
      <c r="G2261">
        <v>510.19219303097702</v>
      </c>
      <c r="H2261">
        <v>499.44255234687199</v>
      </c>
      <c r="I2261">
        <v>446.05077815216998</v>
      </c>
      <c r="J2261">
        <v>557.36871705808096</v>
      </c>
      <c r="K2261" s="63"/>
      <c r="L2261" s="293"/>
      <c r="M2261" s="293"/>
      <c r="N2261" s="293"/>
      <c r="O2261" s="293"/>
      <c r="P2261" s="293"/>
      <c r="Q2261" s="293"/>
      <c r="R2261" s="293"/>
    </row>
    <row r="2262" spans="1:18" x14ac:dyDescent="0.25">
      <c r="A2262" t="s">
        <v>2555</v>
      </c>
      <c r="B2262" t="s">
        <v>91</v>
      </c>
      <c r="C2262">
        <v>2003</v>
      </c>
      <c r="D2262" t="s">
        <v>103</v>
      </c>
      <c r="E2262" t="s">
        <v>2</v>
      </c>
      <c r="F2262">
        <v>1332.8346911388401</v>
      </c>
      <c r="G2262">
        <v>703.98553356828904</v>
      </c>
      <c r="H2262">
        <v>692.25562733827496</v>
      </c>
      <c r="I2262">
        <v>655.27763630192101</v>
      </c>
      <c r="J2262">
        <v>730.763471572546</v>
      </c>
      <c r="K2262" s="63"/>
      <c r="L2262" s="293"/>
      <c r="M2262" s="293"/>
      <c r="N2262" s="293"/>
      <c r="O2262" s="293"/>
      <c r="P2262" s="293"/>
      <c r="Q2262" s="293"/>
      <c r="R2262" s="293"/>
    </row>
    <row r="2263" spans="1:18" x14ac:dyDescent="0.25">
      <c r="A2263" t="s">
        <v>2556</v>
      </c>
      <c r="B2263" t="s">
        <v>91</v>
      </c>
      <c r="C2263">
        <v>2003</v>
      </c>
      <c r="D2263" t="s">
        <v>43</v>
      </c>
      <c r="E2263" t="s">
        <v>2</v>
      </c>
      <c r="F2263">
        <v>204.85201873332099</v>
      </c>
      <c r="G2263">
        <v>530.38867704041797</v>
      </c>
      <c r="H2263">
        <v>536.16846814770304</v>
      </c>
      <c r="I2263">
        <v>464.13550109456003</v>
      </c>
      <c r="J2263">
        <v>616.07528312660099</v>
      </c>
      <c r="K2263" s="63"/>
      <c r="L2263" s="293"/>
      <c r="M2263" s="293"/>
      <c r="N2263" s="293"/>
      <c r="O2263" s="293"/>
      <c r="P2263" s="293"/>
      <c r="Q2263" s="293"/>
      <c r="R2263" s="293"/>
    </row>
    <row r="2264" spans="1:18" x14ac:dyDescent="0.25">
      <c r="A2264" t="s">
        <v>2557</v>
      </c>
      <c r="B2264" t="s">
        <v>91</v>
      </c>
      <c r="C2264">
        <v>2003</v>
      </c>
      <c r="D2264" t="s">
        <v>44</v>
      </c>
      <c r="E2264" t="s">
        <v>2</v>
      </c>
      <c r="F2264">
        <v>423.66919337123198</v>
      </c>
      <c r="G2264">
        <v>710.23468344939204</v>
      </c>
      <c r="H2264">
        <v>698.582454016837</v>
      </c>
      <c r="I2264">
        <v>632.928673002815</v>
      </c>
      <c r="J2264">
        <v>769.139118253839</v>
      </c>
      <c r="K2264" s="63"/>
      <c r="L2264" s="293"/>
      <c r="M2264" s="293"/>
      <c r="N2264" s="293"/>
      <c r="O2264" s="293"/>
      <c r="P2264" s="293"/>
      <c r="Q2264" s="293"/>
      <c r="R2264" s="293"/>
    </row>
    <row r="2265" spans="1:18" x14ac:dyDescent="0.25">
      <c r="A2265" t="s">
        <v>2558</v>
      </c>
      <c r="B2265" t="s">
        <v>91</v>
      </c>
      <c r="C2265">
        <v>2003</v>
      </c>
      <c r="D2265" t="s">
        <v>45</v>
      </c>
      <c r="E2265" t="s">
        <v>2</v>
      </c>
      <c r="F2265">
        <v>704.31347903428605</v>
      </c>
      <c r="G2265">
        <v>773.52883960186</v>
      </c>
      <c r="H2265">
        <v>761.40739389793202</v>
      </c>
      <c r="I2265">
        <v>705.72819697200305</v>
      </c>
      <c r="J2265">
        <v>820.28251489587205</v>
      </c>
      <c r="K2265" s="63"/>
      <c r="L2265" s="293"/>
      <c r="M2265" s="293"/>
      <c r="N2265" s="293"/>
      <c r="O2265" s="293"/>
      <c r="P2265" s="293"/>
      <c r="Q2265" s="293"/>
      <c r="R2265" s="293"/>
    </row>
    <row r="2266" spans="1:18" x14ac:dyDescent="0.25">
      <c r="A2266" t="s">
        <v>2559</v>
      </c>
      <c r="B2266" t="s">
        <v>91</v>
      </c>
      <c r="C2266">
        <v>2003</v>
      </c>
      <c r="D2266" t="s">
        <v>18</v>
      </c>
      <c r="E2266" t="s">
        <v>2</v>
      </c>
      <c r="F2266">
        <v>1700.89178797571</v>
      </c>
      <c r="G2266">
        <v>670.58230747650498</v>
      </c>
      <c r="H2266">
        <v>678.86636364654396</v>
      </c>
      <c r="I2266">
        <v>646.82445365221895</v>
      </c>
      <c r="J2266">
        <v>712.07870987438901</v>
      </c>
      <c r="K2266" s="63"/>
      <c r="L2266" s="293"/>
      <c r="M2266" s="293"/>
      <c r="N2266" s="293"/>
      <c r="O2266" s="293"/>
      <c r="P2266" s="293"/>
      <c r="Q2266" s="293"/>
      <c r="R2266" s="293"/>
    </row>
    <row r="2267" spans="1:18" x14ac:dyDescent="0.25">
      <c r="A2267" t="s">
        <v>2560</v>
      </c>
      <c r="B2267" t="s">
        <v>91</v>
      </c>
      <c r="C2267">
        <v>2003</v>
      </c>
      <c r="D2267" t="s">
        <v>46</v>
      </c>
      <c r="E2267" t="s">
        <v>2</v>
      </c>
      <c r="F2267">
        <v>728.10301280784302</v>
      </c>
      <c r="G2267">
        <v>626.53536481730896</v>
      </c>
      <c r="H2267">
        <v>632.14745019097495</v>
      </c>
      <c r="I2267">
        <v>586.74811087447699</v>
      </c>
      <c r="J2267">
        <v>680.10842142119304</v>
      </c>
      <c r="K2267" s="63"/>
      <c r="L2267" s="293"/>
      <c r="M2267" s="293"/>
      <c r="N2267" s="293"/>
      <c r="O2267" s="293"/>
      <c r="P2267" s="293"/>
      <c r="Q2267" s="293"/>
      <c r="R2267" s="293"/>
    </row>
    <row r="2268" spans="1:18" x14ac:dyDescent="0.25">
      <c r="A2268" t="s">
        <v>2561</v>
      </c>
      <c r="B2268" t="s">
        <v>91</v>
      </c>
      <c r="C2268">
        <v>2003</v>
      </c>
      <c r="D2268" t="s">
        <v>47</v>
      </c>
      <c r="E2268" t="s">
        <v>2</v>
      </c>
      <c r="F2268">
        <v>481.54018792557201</v>
      </c>
      <c r="G2268">
        <v>685.07638060260604</v>
      </c>
      <c r="H2268">
        <v>685.31998638238895</v>
      </c>
      <c r="I2268">
        <v>625.07485431740702</v>
      </c>
      <c r="J2268">
        <v>749.77458799595399</v>
      </c>
      <c r="K2268" s="63"/>
      <c r="L2268" s="293"/>
      <c r="M2268" s="293"/>
      <c r="N2268" s="293"/>
      <c r="O2268" s="293"/>
      <c r="P2268" s="293"/>
      <c r="Q2268" s="293"/>
      <c r="R2268" s="293"/>
    </row>
    <row r="2269" spans="1:18" x14ac:dyDescent="0.25">
      <c r="A2269" t="s">
        <v>2562</v>
      </c>
      <c r="B2269" t="s">
        <v>91</v>
      </c>
      <c r="C2269">
        <v>2003</v>
      </c>
      <c r="D2269" t="s">
        <v>48</v>
      </c>
      <c r="E2269" t="s">
        <v>2</v>
      </c>
      <c r="F2269">
        <v>491.24858724229802</v>
      </c>
      <c r="G2269">
        <v>731.64527537092204</v>
      </c>
      <c r="H2269">
        <v>757.14328532335696</v>
      </c>
      <c r="I2269">
        <v>691.32640895474196</v>
      </c>
      <c r="J2269">
        <v>827.51156764877101</v>
      </c>
      <c r="K2269" s="63"/>
      <c r="L2269" s="293"/>
      <c r="M2269" s="293"/>
      <c r="N2269" s="293"/>
      <c r="O2269" s="293"/>
      <c r="P2269" s="293"/>
      <c r="Q2269" s="293"/>
      <c r="R2269" s="293"/>
    </row>
    <row r="2270" spans="1:18" x14ac:dyDescent="0.25">
      <c r="A2270" t="s">
        <v>2563</v>
      </c>
      <c r="B2270" t="s">
        <v>91</v>
      </c>
      <c r="C2270">
        <v>2003</v>
      </c>
      <c r="D2270" t="s">
        <v>104</v>
      </c>
      <c r="E2270" t="s">
        <v>2</v>
      </c>
      <c r="F2270">
        <v>932.676543395718</v>
      </c>
      <c r="G2270">
        <v>415.877745453285</v>
      </c>
      <c r="H2270">
        <v>452.07451828631002</v>
      </c>
      <c r="I2270">
        <v>423.088365403745</v>
      </c>
      <c r="J2270">
        <v>482.500595156911</v>
      </c>
      <c r="K2270" s="63"/>
      <c r="L2270" s="293"/>
      <c r="M2270" s="293"/>
      <c r="N2270" s="293"/>
      <c r="O2270" s="293"/>
      <c r="P2270" s="293"/>
      <c r="Q2270" s="293"/>
      <c r="R2270" s="293"/>
    </row>
    <row r="2271" spans="1:18" x14ac:dyDescent="0.25">
      <c r="A2271" t="s">
        <v>2564</v>
      </c>
      <c r="B2271" t="s">
        <v>91</v>
      </c>
      <c r="C2271">
        <v>2003</v>
      </c>
      <c r="D2271" t="s">
        <v>49</v>
      </c>
      <c r="E2271" t="s">
        <v>2</v>
      </c>
      <c r="F2271">
        <v>305.85878092323401</v>
      </c>
      <c r="G2271">
        <v>487.69637395078303</v>
      </c>
      <c r="H2271">
        <v>499.81155052449901</v>
      </c>
      <c r="I2271">
        <v>445.017888467538</v>
      </c>
      <c r="J2271">
        <v>559.45552512112499</v>
      </c>
      <c r="K2271" s="63"/>
      <c r="L2271" s="293"/>
      <c r="M2271" s="293"/>
      <c r="N2271" s="293"/>
      <c r="O2271" s="293"/>
      <c r="P2271" s="293"/>
      <c r="Q2271" s="293"/>
      <c r="R2271" s="293"/>
    </row>
    <row r="2272" spans="1:18" x14ac:dyDescent="0.25">
      <c r="A2272" t="s">
        <v>2565</v>
      </c>
      <c r="B2272" t="s">
        <v>91</v>
      </c>
      <c r="C2272">
        <v>2003</v>
      </c>
      <c r="D2272" t="s">
        <v>50</v>
      </c>
      <c r="E2272" t="s">
        <v>2</v>
      </c>
      <c r="F2272">
        <v>626.81776247248399</v>
      </c>
      <c r="G2272">
        <v>387.99752554749199</v>
      </c>
      <c r="H2272">
        <v>432.863569473849</v>
      </c>
      <c r="I2272">
        <v>398.81149731623202</v>
      </c>
      <c r="J2272">
        <v>468.99137535023903</v>
      </c>
      <c r="K2272" s="63"/>
      <c r="L2272" s="293"/>
      <c r="M2272" s="293"/>
      <c r="N2272" s="293"/>
      <c r="O2272" s="293"/>
      <c r="P2272" s="293"/>
      <c r="Q2272" s="293"/>
      <c r="R2272" s="293"/>
    </row>
    <row r="2273" spans="1:18" x14ac:dyDescent="0.25">
      <c r="A2273" t="s">
        <v>2566</v>
      </c>
      <c r="B2273" t="s">
        <v>91</v>
      </c>
      <c r="C2273">
        <v>2003</v>
      </c>
      <c r="D2273" t="s">
        <v>105</v>
      </c>
      <c r="E2273" t="s">
        <v>2</v>
      </c>
      <c r="F2273">
        <v>888.31396405372504</v>
      </c>
      <c r="G2273">
        <v>598.969680496352</v>
      </c>
      <c r="H2273">
        <v>623.81529571224098</v>
      </c>
      <c r="I2273">
        <v>583.21809220687601</v>
      </c>
      <c r="J2273">
        <v>666.48034057515099</v>
      </c>
      <c r="K2273" s="63"/>
      <c r="L2273" s="293"/>
      <c r="M2273" s="293"/>
      <c r="N2273" s="293"/>
      <c r="O2273" s="293"/>
      <c r="P2273" s="293"/>
      <c r="Q2273" s="293"/>
      <c r="R2273" s="293"/>
    </row>
    <row r="2274" spans="1:18" x14ac:dyDescent="0.25">
      <c r="A2274" t="s">
        <v>2567</v>
      </c>
      <c r="B2274" t="s">
        <v>91</v>
      </c>
      <c r="C2274">
        <v>2003</v>
      </c>
      <c r="D2274" t="s">
        <v>51</v>
      </c>
      <c r="E2274" t="s">
        <v>2</v>
      </c>
      <c r="F2274">
        <v>679.96695950138803</v>
      </c>
      <c r="G2274">
        <v>569.257718422567</v>
      </c>
      <c r="H2274">
        <v>591.59981982253305</v>
      </c>
      <c r="I2274">
        <v>547.69373250199806</v>
      </c>
      <c r="J2274">
        <v>638.07220732462099</v>
      </c>
      <c r="K2274" s="63"/>
      <c r="L2274" s="293"/>
      <c r="M2274" s="293"/>
      <c r="N2274" s="293"/>
      <c r="O2274" s="293"/>
      <c r="P2274" s="293"/>
      <c r="Q2274" s="293"/>
      <c r="R2274" s="293"/>
    </row>
    <row r="2275" spans="1:18" x14ac:dyDescent="0.25">
      <c r="A2275" t="s">
        <v>2568</v>
      </c>
      <c r="B2275" t="s">
        <v>91</v>
      </c>
      <c r="C2275">
        <v>2003</v>
      </c>
      <c r="D2275" t="s">
        <v>52</v>
      </c>
      <c r="E2275" t="s">
        <v>2</v>
      </c>
      <c r="F2275">
        <v>208.34700455233701</v>
      </c>
      <c r="G2275">
        <v>721.94810822390605</v>
      </c>
      <c r="H2275">
        <v>759.72954802866104</v>
      </c>
      <c r="I2275">
        <v>659.403764763612</v>
      </c>
      <c r="J2275">
        <v>870.92414972042297</v>
      </c>
      <c r="K2275" s="63"/>
      <c r="L2275" s="293"/>
      <c r="M2275" s="293"/>
      <c r="N2275" s="293"/>
      <c r="O2275" s="293"/>
      <c r="P2275" s="293"/>
      <c r="Q2275" s="293"/>
      <c r="R2275" s="293"/>
    </row>
    <row r="2276" spans="1:18" x14ac:dyDescent="0.25">
      <c r="A2276" t="s">
        <v>2569</v>
      </c>
      <c r="B2276" t="s">
        <v>91</v>
      </c>
      <c r="C2276">
        <v>2003</v>
      </c>
      <c r="D2276" t="s">
        <v>106</v>
      </c>
      <c r="E2276" t="s">
        <v>2</v>
      </c>
      <c r="F2276">
        <v>1702.9868902717301</v>
      </c>
      <c r="G2276">
        <v>595.20854837608795</v>
      </c>
      <c r="H2276">
        <v>617.48581430557203</v>
      </c>
      <c r="I2276">
        <v>588.34424409408405</v>
      </c>
      <c r="J2276">
        <v>647.69120819959005</v>
      </c>
      <c r="K2276" s="63"/>
      <c r="L2276" s="293"/>
      <c r="M2276" s="293"/>
      <c r="N2276" s="293"/>
      <c r="O2276" s="293"/>
      <c r="P2276" s="293"/>
      <c r="Q2276" s="293"/>
      <c r="R2276" s="293"/>
    </row>
    <row r="2277" spans="1:18" x14ac:dyDescent="0.25">
      <c r="A2277" t="s">
        <v>2570</v>
      </c>
      <c r="B2277" t="s">
        <v>91</v>
      </c>
      <c r="C2277">
        <v>2003</v>
      </c>
      <c r="D2277" t="s">
        <v>53</v>
      </c>
      <c r="E2277" t="s">
        <v>2</v>
      </c>
      <c r="F2277">
        <v>511.30724009415002</v>
      </c>
      <c r="G2277">
        <v>583.13820407170294</v>
      </c>
      <c r="H2277">
        <v>616.77489626356896</v>
      </c>
      <c r="I2277">
        <v>564.16408691749496</v>
      </c>
      <c r="J2277">
        <v>672.94916341175804</v>
      </c>
      <c r="K2277" s="63"/>
      <c r="L2277" s="293"/>
      <c r="M2277" s="293"/>
      <c r="N2277" s="293"/>
      <c r="O2277" s="293"/>
      <c r="P2277" s="293"/>
      <c r="Q2277" s="293"/>
      <c r="R2277" s="293"/>
    </row>
    <row r="2278" spans="1:18" x14ac:dyDescent="0.25">
      <c r="A2278" t="s">
        <v>2571</v>
      </c>
      <c r="B2278" t="s">
        <v>91</v>
      </c>
      <c r="C2278">
        <v>2003</v>
      </c>
      <c r="D2278" t="s">
        <v>54</v>
      </c>
      <c r="E2278" t="s">
        <v>2</v>
      </c>
      <c r="F2278">
        <v>291.86585283186099</v>
      </c>
      <c r="G2278">
        <v>818.67508017127398</v>
      </c>
      <c r="H2278">
        <v>845.98863436710201</v>
      </c>
      <c r="I2278">
        <v>751.05771280831402</v>
      </c>
      <c r="J2278">
        <v>949.53155535850897</v>
      </c>
      <c r="K2278" s="63"/>
      <c r="L2278" s="293"/>
      <c r="M2278" s="293"/>
      <c r="N2278" s="293"/>
      <c r="O2278" s="293"/>
      <c r="P2278" s="293"/>
      <c r="Q2278" s="293"/>
      <c r="R2278" s="293"/>
    </row>
    <row r="2279" spans="1:18" x14ac:dyDescent="0.25">
      <c r="A2279" t="s">
        <v>2572</v>
      </c>
      <c r="B2279" t="s">
        <v>91</v>
      </c>
      <c r="C2279">
        <v>2003</v>
      </c>
      <c r="D2279" t="s">
        <v>55</v>
      </c>
      <c r="E2279" t="s">
        <v>2</v>
      </c>
      <c r="F2279">
        <v>275.822137034592</v>
      </c>
      <c r="G2279">
        <v>590.68880401454498</v>
      </c>
      <c r="H2279">
        <v>608.73526184296702</v>
      </c>
      <c r="I2279">
        <v>538.66973226215805</v>
      </c>
      <c r="J2279">
        <v>685.34839872415898</v>
      </c>
      <c r="K2279" s="63"/>
      <c r="L2279" s="293"/>
      <c r="M2279" s="293"/>
      <c r="N2279" s="293"/>
      <c r="O2279" s="293"/>
      <c r="P2279" s="293"/>
      <c r="Q2279" s="293"/>
      <c r="R2279" s="293"/>
    </row>
    <row r="2280" spans="1:18" x14ac:dyDescent="0.25">
      <c r="A2280" t="s">
        <v>2573</v>
      </c>
      <c r="B2280" t="s">
        <v>91</v>
      </c>
      <c r="C2280">
        <v>2003</v>
      </c>
      <c r="D2280" t="s">
        <v>56</v>
      </c>
      <c r="E2280" t="s">
        <v>2</v>
      </c>
      <c r="F2280">
        <v>225.021171340476</v>
      </c>
      <c r="G2280">
        <v>508.04021344819898</v>
      </c>
      <c r="H2280">
        <v>500.83093376692</v>
      </c>
      <c r="I2280">
        <v>436.49482162324699</v>
      </c>
      <c r="J2280">
        <v>571.85914482932606</v>
      </c>
      <c r="K2280" s="63"/>
      <c r="L2280" s="293"/>
      <c r="M2280" s="293"/>
      <c r="N2280" s="293"/>
      <c r="O2280" s="293"/>
      <c r="P2280" s="293"/>
      <c r="Q2280" s="293"/>
      <c r="R2280" s="293"/>
    </row>
    <row r="2281" spans="1:18" x14ac:dyDescent="0.25">
      <c r="A2281" t="s">
        <v>2574</v>
      </c>
      <c r="B2281" t="s">
        <v>91</v>
      </c>
      <c r="C2281">
        <v>2003</v>
      </c>
      <c r="D2281" t="s">
        <v>57</v>
      </c>
      <c r="E2281" t="s">
        <v>2</v>
      </c>
      <c r="F2281">
        <v>398.970488970654</v>
      </c>
      <c r="G2281">
        <v>555.70016292085097</v>
      </c>
      <c r="H2281">
        <v>588.14334838486297</v>
      </c>
      <c r="I2281">
        <v>531.38693503196396</v>
      </c>
      <c r="J2281">
        <v>649.27279457185796</v>
      </c>
      <c r="K2281" s="63"/>
      <c r="L2281" s="293"/>
      <c r="M2281" s="293"/>
      <c r="N2281" s="293"/>
      <c r="O2281" s="293"/>
      <c r="P2281" s="293"/>
      <c r="Q2281" s="293"/>
      <c r="R2281" s="293"/>
    </row>
    <row r="2282" spans="1:18" x14ac:dyDescent="0.25">
      <c r="A2282" t="s">
        <v>2575</v>
      </c>
      <c r="B2282" t="s">
        <v>91</v>
      </c>
      <c r="C2282">
        <v>2004</v>
      </c>
      <c r="D2282" t="s">
        <v>5</v>
      </c>
      <c r="E2282" t="s">
        <v>2</v>
      </c>
      <c r="F2282">
        <v>9561.42616176923</v>
      </c>
      <c r="G2282">
        <v>629.52120477187702</v>
      </c>
      <c r="H2282">
        <v>637.71118359276102</v>
      </c>
      <c r="I2282">
        <v>624.92824523649404</v>
      </c>
      <c r="J2282">
        <v>650.68880084183797</v>
      </c>
      <c r="K2282" s="63"/>
      <c r="L2282" s="293"/>
      <c r="M2282" s="293"/>
      <c r="N2282" s="293"/>
      <c r="O2282" s="293"/>
      <c r="P2282" s="293"/>
      <c r="Q2282" s="293"/>
      <c r="R2282" s="293"/>
    </row>
    <row r="2283" spans="1:18" x14ac:dyDescent="0.25">
      <c r="A2283" t="s">
        <v>2576</v>
      </c>
      <c r="B2283" t="s">
        <v>91</v>
      </c>
      <c r="C2283">
        <v>2004</v>
      </c>
      <c r="D2283" t="s">
        <v>122</v>
      </c>
      <c r="E2283" t="s">
        <v>2</v>
      </c>
      <c r="F2283">
        <v>1298.0965674138899</v>
      </c>
      <c r="G2283">
        <v>431.125248647067</v>
      </c>
      <c r="H2283">
        <v>427.26559402662099</v>
      </c>
      <c r="I2283">
        <v>404.20323064820502</v>
      </c>
      <c r="J2283">
        <v>451.29506642196202</v>
      </c>
      <c r="K2283" s="63"/>
      <c r="L2283" s="293"/>
      <c r="M2283" s="293"/>
      <c r="N2283" s="293"/>
      <c r="O2283" s="293"/>
      <c r="P2283" s="293"/>
      <c r="Q2283" s="293"/>
      <c r="R2283" s="293"/>
    </row>
    <row r="2284" spans="1:18" x14ac:dyDescent="0.25">
      <c r="A2284" t="s">
        <v>2577</v>
      </c>
      <c r="B2284" t="s">
        <v>91</v>
      </c>
      <c r="C2284">
        <v>2004</v>
      </c>
      <c r="D2284" t="s">
        <v>123</v>
      </c>
      <c r="E2284" t="s">
        <v>2</v>
      </c>
      <c r="F2284">
        <v>1623.2120822306099</v>
      </c>
      <c r="G2284">
        <v>529.71709109114897</v>
      </c>
      <c r="H2284">
        <v>519.67131517953101</v>
      </c>
      <c r="I2284">
        <v>494.56148465860099</v>
      </c>
      <c r="J2284">
        <v>545.72049978291705</v>
      </c>
      <c r="K2284" s="63"/>
      <c r="L2284" s="293"/>
      <c r="M2284" s="293"/>
      <c r="N2284" s="293"/>
      <c r="O2284" s="293"/>
      <c r="P2284" s="293"/>
      <c r="Q2284" s="293"/>
      <c r="R2284" s="293"/>
    </row>
    <row r="2285" spans="1:18" x14ac:dyDescent="0.25">
      <c r="A2285" t="s">
        <v>2578</v>
      </c>
      <c r="B2285" t="s">
        <v>91</v>
      </c>
      <c r="C2285">
        <v>2004</v>
      </c>
      <c r="D2285" t="s">
        <v>124</v>
      </c>
      <c r="E2285" t="s">
        <v>2</v>
      </c>
      <c r="F2285">
        <v>1944.4539202364999</v>
      </c>
      <c r="G2285">
        <v>625.85219310516402</v>
      </c>
      <c r="H2285">
        <v>619.97439662926001</v>
      </c>
      <c r="I2285">
        <v>592.57040303209101</v>
      </c>
      <c r="J2285">
        <v>648.31340925528605</v>
      </c>
      <c r="K2285" s="63"/>
      <c r="L2285" s="293"/>
      <c r="M2285" s="293"/>
      <c r="N2285" s="293"/>
      <c r="O2285" s="293"/>
      <c r="P2285" s="293"/>
      <c r="Q2285" s="293"/>
      <c r="R2285" s="293"/>
    </row>
    <row r="2286" spans="1:18" x14ac:dyDescent="0.25">
      <c r="A2286" t="s">
        <v>2579</v>
      </c>
      <c r="B2286" t="s">
        <v>91</v>
      </c>
      <c r="C2286">
        <v>2004</v>
      </c>
      <c r="D2286" t="s">
        <v>125</v>
      </c>
      <c r="E2286" t="s">
        <v>2</v>
      </c>
      <c r="F2286">
        <v>2235.8940237460902</v>
      </c>
      <c r="G2286">
        <v>733.08481489914197</v>
      </c>
      <c r="H2286">
        <v>752.8777132509</v>
      </c>
      <c r="I2286">
        <v>721.76856493741195</v>
      </c>
      <c r="J2286">
        <v>784.97546031252296</v>
      </c>
      <c r="K2286" s="63"/>
      <c r="L2286" s="293"/>
      <c r="M2286" s="293"/>
      <c r="N2286" s="293"/>
      <c r="O2286" s="293"/>
      <c r="P2286" s="293"/>
      <c r="Q2286" s="293"/>
      <c r="R2286" s="293"/>
    </row>
    <row r="2287" spans="1:18" x14ac:dyDescent="0.25">
      <c r="A2287" t="s">
        <v>2580</v>
      </c>
      <c r="B2287" t="s">
        <v>91</v>
      </c>
      <c r="C2287">
        <v>2004</v>
      </c>
      <c r="D2287" t="s">
        <v>126</v>
      </c>
      <c r="E2287" t="s">
        <v>2</v>
      </c>
      <c r="F2287">
        <v>2459.7695681421401</v>
      </c>
      <c r="G2287">
        <v>832.04610107335202</v>
      </c>
      <c r="H2287">
        <v>900.13351093535698</v>
      </c>
      <c r="I2287">
        <v>864.58461863239404</v>
      </c>
      <c r="J2287">
        <v>936.75857979724901</v>
      </c>
      <c r="K2287" s="63"/>
      <c r="L2287" s="293"/>
      <c r="M2287" s="293"/>
      <c r="N2287" s="293"/>
      <c r="O2287" s="293"/>
      <c r="P2287" s="293"/>
      <c r="Q2287" s="293"/>
      <c r="R2287" s="293"/>
    </row>
    <row r="2288" spans="1:18" x14ac:dyDescent="0.25">
      <c r="A2288" t="s">
        <v>2581</v>
      </c>
      <c r="B2288" t="s">
        <v>91</v>
      </c>
      <c r="C2288">
        <v>2004</v>
      </c>
      <c r="D2288" t="s">
        <v>6</v>
      </c>
      <c r="E2288" t="s">
        <v>2</v>
      </c>
      <c r="F2288">
        <v>2166.8392181835202</v>
      </c>
      <c r="G2288">
        <v>627.13136820972795</v>
      </c>
      <c r="H2288">
        <v>616.54193811329105</v>
      </c>
      <c r="I2288">
        <v>590.67023252128104</v>
      </c>
      <c r="J2288">
        <v>643.24903319386794</v>
      </c>
      <c r="K2288" s="63"/>
      <c r="L2288" s="293"/>
      <c r="M2288" s="293"/>
      <c r="N2288" s="293"/>
      <c r="O2288" s="293"/>
      <c r="P2288" s="293"/>
      <c r="Q2288" s="293"/>
      <c r="R2288" s="293"/>
    </row>
    <row r="2289" spans="1:18" x14ac:dyDescent="0.25">
      <c r="A2289" t="s">
        <v>2582</v>
      </c>
      <c r="B2289" t="s">
        <v>91</v>
      </c>
      <c r="C2289">
        <v>2004</v>
      </c>
      <c r="D2289" t="s">
        <v>37</v>
      </c>
      <c r="E2289" t="s">
        <v>2</v>
      </c>
      <c r="F2289">
        <v>218.75733210454101</v>
      </c>
      <c r="G2289">
        <v>621.50500626325697</v>
      </c>
      <c r="H2289">
        <v>607.34442808444703</v>
      </c>
      <c r="I2289">
        <v>528.55611833768705</v>
      </c>
      <c r="J2289">
        <v>694.45117357120898</v>
      </c>
      <c r="K2289" s="63"/>
      <c r="L2289" s="293"/>
      <c r="M2289" s="293"/>
      <c r="N2289" s="293"/>
      <c r="O2289" s="293"/>
      <c r="P2289" s="293"/>
      <c r="Q2289" s="293"/>
      <c r="R2289" s="293"/>
    </row>
    <row r="2290" spans="1:18" x14ac:dyDescent="0.25">
      <c r="A2290" t="s">
        <v>2583</v>
      </c>
      <c r="B2290" t="s">
        <v>91</v>
      </c>
      <c r="C2290">
        <v>2004</v>
      </c>
      <c r="D2290" t="s">
        <v>38</v>
      </c>
      <c r="E2290" t="s">
        <v>2</v>
      </c>
      <c r="F2290">
        <v>369.84809464882898</v>
      </c>
      <c r="G2290">
        <v>602.84938003069101</v>
      </c>
      <c r="H2290">
        <v>593.50236936528597</v>
      </c>
      <c r="I2290">
        <v>533.98987597538496</v>
      </c>
      <c r="J2290">
        <v>657.784996662097</v>
      </c>
      <c r="K2290" s="63"/>
      <c r="L2290" s="293"/>
      <c r="M2290" s="293"/>
      <c r="N2290" s="293"/>
      <c r="O2290" s="293"/>
      <c r="P2290" s="293"/>
      <c r="Q2290" s="293"/>
      <c r="R2290" s="293"/>
    </row>
    <row r="2291" spans="1:18" x14ac:dyDescent="0.25">
      <c r="A2291" t="s">
        <v>2584</v>
      </c>
      <c r="B2291" t="s">
        <v>91</v>
      </c>
      <c r="C2291">
        <v>2004</v>
      </c>
      <c r="D2291" t="s">
        <v>39</v>
      </c>
      <c r="E2291" t="s">
        <v>2</v>
      </c>
      <c r="F2291">
        <v>415.76823972961199</v>
      </c>
      <c r="G2291">
        <v>711.09175756317302</v>
      </c>
      <c r="H2291">
        <v>674.79023931614199</v>
      </c>
      <c r="I2291">
        <v>609.72000023561202</v>
      </c>
      <c r="J2291">
        <v>744.76760529624198</v>
      </c>
      <c r="K2291" s="63"/>
      <c r="L2291" s="293"/>
      <c r="M2291" s="293"/>
      <c r="N2291" s="293"/>
      <c r="O2291" s="293"/>
      <c r="P2291" s="293"/>
      <c r="Q2291" s="293"/>
      <c r="R2291" s="293"/>
    </row>
    <row r="2292" spans="1:18" x14ac:dyDescent="0.25">
      <c r="A2292" t="s">
        <v>2585</v>
      </c>
      <c r="B2292" t="s">
        <v>91</v>
      </c>
      <c r="C2292">
        <v>2004</v>
      </c>
      <c r="D2292" t="s">
        <v>40</v>
      </c>
      <c r="E2292" t="s">
        <v>2</v>
      </c>
      <c r="F2292">
        <v>324.278455510615</v>
      </c>
      <c r="G2292">
        <v>666.69090359912695</v>
      </c>
      <c r="H2292">
        <v>640.48168340132702</v>
      </c>
      <c r="I2292">
        <v>571.46153029866002</v>
      </c>
      <c r="J2292">
        <v>715.42731239845705</v>
      </c>
      <c r="K2292" s="63"/>
      <c r="L2292" s="293"/>
      <c r="M2292" s="293"/>
      <c r="N2292" s="293"/>
      <c r="O2292" s="293"/>
      <c r="P2292" s="293"/>
      <c r="Q2292" s="293"/>
      <c r="R2292" s="293"/>
    </row>
    <row r="2293" spans="1:18" x14ac:dyDescent="0.25">
      <c r="A2293" t="s">
        <v>2586</v>
      </c>
      <c r="B2293" t="s">
        <v>91</v>
      </c>
      <c r="C2293">
        <v>2004</v>
      </c>
      <c r="D2293" t="s">
        <v>41</v>
      </c>
      <c r="E2293" t="s">
        <v>2</v>
      </c>
      <c r="F2293">
        <v>437.16697382529998</v>
      </c>
      <c r="G2293">
        <v>573.76264725801502</v>
      </c>
      <c r="H2293">
        <v>588.270855884252</v>
      </c>
      <c r="I2293">
        <v>534.04403031798199</v>
      </c>
      <c r="J2293">
        <v>646.48172284489397</v>
      </c>
      <c r="K2293" s="63"/>
      <c r="L2293" s="293"/>
      <c r="M2293" s="293"/>
      <c r="N2293" s="293"/>
      <c r="O2293" s="293"/>
      <c r="P2293" s="293"/>
      <c r="Q2293" s="293"/>
      <c r="R2293" s="293"/>
    </row>
    <row r="2294" spans="1:18" x14ac:dyDescent="0.25">
      <c r="A2294" t="s">
        <v>2587</v>
      </c>
      <c r="B2294" t="s">
        <v>91</v>
      </c>
      <c r="C2294">
        <v>2004</v>
      </c>
      <c r="D2294" t="s">
        <v>42</v>
      </c>
      <c r="E2294" t="s">
        <v>2</v>
      </c>
      <c r="F2294">
        <v>401.02012236463202</v>
      </c>
      <c r="G2294">
        <v>610.69674163894899</v>
      </c>
      <c r="H2294">
        <v>623.13538201657695</v>
      </c>
      <c r="I2294">
        <v>563.28328006172205</v>
      </c>
      <c r="J2294">
        <v>687.58674872243205</v>
      </c>
      <c r="K2294" s="63"/>
      <c r="L2294" s="293"/>
      <c r="M2294" s="293"/>
      <c r="N2294" s="293"/>
      <c r="O2294" s="293"/>
      <c r="P2294" s="293"/>
      <c r="Q2294" s="293"/>
      <c r="R2294" s="293"/>
    </row>
    <row r="2295" spans="1:18" x14ac:dyDescent="0.25">
      <c r="A2295" t="s">
        <v>2588</v>
      </c>
      <c r="B2295" t="s">
        <v>91</v>
      </c>
      <c r="C2295">
        <v>2004</v>
      </c>
      <c r="D2295" t="s">
        <v>102</v>
      </c>
      <c r="E2295" t="s">
        <v>2</v>
      </c>
      <c r="F2295">
        <v>325.55555320659602</v>
      </c>
      <c r="G2295">
        <v>497.17559781707098</v>
      </c>
      <c r="H2295">
        <v>484.55481214224102</v>
      </c>
      <c r="I2295">
        <v>432.05479749637601</v>
      </c>
      <c r="J2295">
        <v>541.55277001269701</v>
      </c>
      <c r="K2295" s="63"/>
      <c r="L2295" s="293"/>
      <c r="M2295" s="293"/>
      <c r="N2295" s="293"/>
      <c r="O2295" s="293"/>
      <c r="P2295" s="293"/>
      <c r="Q2295" s="293"/>
      <c r="R2295" s="293"/>
    </row>
    <row r="2296" spans="1:18" x14ac:dyDescent="0.25">
      <c r="A2296" t="s">
        <v>2589</v>
      </c>
      <c r="B2296" t="s">
        <v>91</v>
      </c>
      <c r="C2296">
        <v>2004</v>
      </c>
      <c r="D2296" t="s">
        <v>103</v>
      </c>
      <c r="E2296" t="s">
        <v>2</v>
      </c>
      <c r="F2296">
        <v>1340.6829762208199</v>
      </c>
      <c r="G2296">
        <v>703.98862441429003</v>
      </c>
      <c r="H2296">
        <v>687.14170541632404</v>
      </c>
      <c r="I2296">
        <v>650.53194289088106</v>
      </c>
      <c r="J2296">
        <v>725.26154694573995</v>
      </c>
      <c r="K2296" s="63"/>
      <c r="L2296" s="293"/>
      <c r="M2296" s="293"/>
      <c r="N2296" s="293"/>
      <c r="O2296" s="293"/>
      <c r="P2296" s="293"/>
      <c r="Q2296" s="293"/>
      <c r="R2296" s="293"/>
    </row>
    <row r="2297" spans="1:18" x14ac:dyDescent="0.25">
      <c r="A2297" t="s">
        <v>2590</v>
      </c>
      <c r="B2297" t="s">
        <v>91</v>
      </c>
      <c r="C2297">
        <v>2004</v>
      </c>
      <c r="D2297" t="s">
        <v>43</v>
      </c>
      <c r="E2297" t="s">
        <v>2</v>
      </c>
      <c r="F2297">
        <v>210.60059801029701</v>
      </c>
      <c r="G2297">
        <v>544.25790931721599</v>
      </c>
      <c r="H2297">
        <v>541.32073781289796</v>
      </c>
      <c r="I2297">
        <v>469.31053971569997</v>
      </c>
      <c r="J2297">
        <v>621.08792986163598</v>
      </c>
      <c r="K2297" s="63"/>
      <c r="L2297" s="293"/>
      <c r="M2297" s="293"/>
      <c r="N2297" s="293"/>
      <c r="O2297" s="293"/>
      <c r="P2297" s="293"/>
      <c r="Q2297" s="293"/>
      <c r="R2297" s="293"/>
    </row>
    <row r="2298" spans="1:18" x14ac:dyDescent="0.25">
      <c r="A2298" t="s">
        <v>2591</v>
      </c>
      <c r="B2298" t="s">
        <v>91</v>
      </c>
      <c r="C2298">
        <v>2004</v>
      </c>
      <c r="D2298" t="s">
        <v>44</v>
      </c>
      <c r="E2298" t="s">
        <v>2</v>
      </c>
      <c r="F2298">
        <v>400.84141463296601</v>
      </c>
      <c r="G2298">
        <v>666.60249889071599</v>
      </c>
      <c r="H2298">
        <v>651.438200122132</v>
      </c>
      <c r="I2298">
        <v>588.40769902644695</v>
      </c>
      <c r="J2298">
        <v>719.31333058203802</v>
      </c>
      <c r="K2298" s="63"/>
      <c r="L2298" s="293"/>
      <c r="M2298" s="293"/>
      <c r="N2298" s="293"/>
      <c r="O2298" s="293"/>
      <c r="P2298" s="293"/>
      <c r="Q2298" s="293"/>
      <c r="R2298" s="293"/>
    </row>
    <row r="2299" spans="1:18" x14ac:dyDescent="0.25">
      <c r="A2299" t="s">
        <v>2592</v>
      </c>
      <c r="B2299" t="s">
        <v>91</v>
      </c>
      <c r="C2299">
        <v>2004</v>
      </c>
      <c r="D2299" t="s">
        <v>45</v>
      </c>
      <c r="E2299" t="s">
        <v>2</v>
      </c>
      <c r="F2299">
        <v>729.24096357756105</v>
      </c>
      <c r="G2299">
        <v>795.99293075027902</v>
      </c>
      <c r="H2299">
        <v>780.37682350635703</v>
      </c>
      <c r="I2299">
        <v>724.26795468723901</v>
      </c>
      <c r="J2299">
        <v>839.64905659469298</v>
      </c>
      <c r="K2299" s="63"/>
      <c r="L2299" s="293"/>
      <c r="M2299" s="293"/>
      <c r="N2299" s="293"/>
      <c r="O2299" s="293"/>
      <c r="P2299" s="293"/>
      <c r="Q2299" s="293"/>
      <c r="R2299" s="293"/>
    </row>
    <row r="2300" spans="1:18" x14ac:dyDescent="0.25">
      <c r="A2300" t="s">
        <v>2593</v>
      </c>
      <c r="B2300" t="s">
        <v>91</v>
      </c>
      <c r="C2300">
        <v>2004</v>
      </c>
      <c r="D2300" t="s">
        <v>18</v>
      </c>
      <c r="E2300" t="s">
        <v>2</v>
      </c>
      <c r="F2300">
        <v>1823.08716858925</v>
      </c>
      <c r="G2300">
        <v>713.88072089078196</v>
      </c>
      <c r="H2300">
        <v>722.74612517586104</v>
      </c>
      <c r="I2300">
        <v>689.79088844727596</v>
      </c>
      <c r="J2300">
        <v>756.863324676616</v>
      </c>
      <c r="K2300" s="63"/>
      <c r="L2300" s="293"/>
      <c r="M2300" s="293"/>
      <c r="N2300" s="293"/>
      <c r="O2300" s="293"/>
      <c r="P2300" s="293"/>
      <c r="Q2300" s="293"/>
      <c r="R2300" s="293"/>
    </row>
    <row r="2301" spans="1:18" x14ac:dyDescent="0.25">
      <c r="A2301" t="s">
        <v>2594</v>
      </c>
      <c r="B2301" t="s">
        <v>91</v>
      </c>
      <c r="C2301">
        <v>2004</v>
      </c>
      <c r="D2301" t="s">
        <v>46</v>
      </c>
      <c r="E2301" t="s">
        <v>2</v>
      </c>
      <c r="F2301">
        <v>750.09725744425896</v>
      </c>
      <c r="G2301">
        <v>641.15808689921403</v>
      </c>
      <c r="H2301">
        <v>649.99585716555202</v>
      </c>
      <c r="I2301">
        <v>604.01547146391601</v>
      </c>
      <c r="J2301">
        <v>698.53118394267403</v>
      </c>
      <c r="K2301" s="63"/>
      <c r="L2301" s="293"/>
      <c r="M2301" s="293"/>
      <c r="N2301" s="293"/>
      <c r="O2301" s="293"/>
      <c r="P2301" s="293"/>
      <c r="Q2301" s="293"/>
      <c r="R2301" s="293"/>
    </row>
    <row r="2302" spans="1:18" x14ac:dyDescent="0.25">
      <c r="A2302" t="s">
        <v>2595</v>
      </c>
      <c r="B2302" t="s">
        <v>91</v>
      </c>
      <c r="C2302">
        <v>2004</v>
      </c>
      <c r="D2302" t="s">
        <v>47</v>
      </c>
      <c r="E2302" t="s">
        <v>2</v>
      </c>
      <c r="F2302">
        <v>532.50181276667104</v>
      </c>
      <c r="G2302">
        <v>752.71657351389695</v>
      </c>
      <c r="H2302">
        <v>754.05132223398505</v>
      </c>
      <c r="I2302">
        <v>690.98298054136399</v>
      </c>
      <c r="J2302">
        <v>821.30248122378998</v>
      </c>
      <c r="K2302" s="63"/>
      <c r="L2302" s="293"/>
      <c r="M2302" s="293"/>
      <c r="N2302" s="293"/>
      <c r="O2302" s="293"/>
      <c r="P2302" s="293"/>
      <c r="Q2302" s="293"/>
      <c r="R2302" s="293"/>
    </row>
    <row r="2303" spans="1:18" x14ac:dyDescent="0.25">
      <c r="A2303" t="s">
        <v>2596</v>
      </c>
      <c r="B2303" t="s">
        <v>91</v>
      </c>
      <c r="C2303">
        <v>2004</v>
      </c>
      <c r="D2303" t="s">
        <v>48</v>
      </c>
      <c r="E2303" t="s">
        <v>2</v>
      </c>
      <c r="F2303">
        <v>540.48809837833301</v>
      </c>
      <c r="G2303">
        <v>799.04216075564398</v>
      </c>
      <c r="H2303">
        <v>817.08730892548101</v>
      </c>
      <c r="I2303">
        <v>749.31146106922995</v>
      </c>
      <c r="J2303">
        <v>889.32366574074297</v>
      </c>
      <c r="K2303" s="63"/>
      <c r="L2303" s="293"/>
      <c r="M2303" s="293"/>
      <c r="N2303" s="293"/>
      <c r="O2303" s="293"/>
      <c r="P2303" s="293"/>
      <c r="Q2303" s="293"/>
      <c r="R2303" s="293"/>
    </row>
    <row r="2304" spans="1:18" x14ac:dyDescent="0.25">
      <c r="A2304" t="s">
        <v>2597</v>
      </c>
      <c r="B2304" t="s">
        <v>91</v>
      </c>
      <c r="C2304">
        <v>2004</v>
      </c>
      <c r="D2304" t="s">
        <v>104</v>
      </c>
      <c r="E2304" t="s">
        <v>2</v>
      </c>
      <c r="F2304">
        <v>1098.16472463116</v>
      </c>
      <c r="G2304">
        <v>485.4024189708</v>
      </c>
      <c r="H2304">
        <v>533.17921183889496</v>
      </c>
      <c r="I2304">
        <v>501.63311091140798</v>
      </c>
      <c r="J2304">
        <v>566.16644965790101</v>
      </c>
      <c r="K2304" s="63"/>
      <c r="L2304" s="293"/>
      <c r="M2304" s="293"/>
      <c r="N2304" s="293"/>
      <c r="O2304" s="293"/>
      <c r="P2304" s="293"/>
      <c r="Q2304" s="293"/>
      <c r="R2304" s="293"/>
    </row>
    <row r="2305" spans="1:18" x14ac:dyDescent="0.25">
      <c r="A2305" t="s">
        <v>2598</v>
      </c>
      <c r="B2305" t="s">
        <v>91</v>
      </c>
      <c r="C2305">
        <v>2004</v>
      </c>
      <c r="D2305" t="s">
        <v>49</v>
      </c>
      <c r="E2305" t="s">
        <v>2</v>
      </c>
      <c r="F2305">
        <v>357.95256242208001</v>
      </c>
      <c r="G2305">
        <v>567.38613115343696</v>
      </c>
      <c r="H2305">
        <v>579.56719409962795</v>
      </c>
      <c r="I2305">
        <v>520.68843568708701</v>
      </c>
      <c r="J2305">
        <v>643.246474919609</v>
      </c>
      <c r="K2305" s="63"/>
      <c r="L2305" s="293"/>
      <c r="M2305" s="293"/>
      <c r="N2305" s="293"/>
      <c r="O2305" s="293"/>
      <c r="P2305" s="293"/>
      <c r="Q2305" s="293"/>
      <c r="R2305" s="293"/>
    </row>
    <row r="2306" spans="1:18" x14ac:dyDescent="0.25">
      <c r="A2306" t="s">
        <v>2599</v>
      </c>
      <c r="B2306" t="s">
        <v>91</v>
      </c>
      <c r="C2306">
        <v>2004</v>
      </c>
      <c r="D2306" t="s">
        <v>50</v>
      </c>
      <c r="E2306" t="s">
        <v>2</v>
      </c>
      <c r="F2306">
        <v>740.212162209079</v>
      </c>
      <c r="G2306">
        <v>453.700375243076</v>
      </c>
      <c r="H2306">
        <v>517.990237729206</v>
      </c>
      <c r="I2306">
        <v>480.46297321232498</v>
      </c>
      <c r="J2306">
        <v>557.61703722157301</v>
      </c>
      <c r="K2306" s="63"/>
      <c r="L2306" s="293"/>
      <c r="M2306" s="293"/>
      <c r="N2306" s="293"/>
      <c r="O2306" s="293"/>
      <c r="P2306" s="293"/>
      <c r="Q2306" s="293"/>
      <c r="R2306" s="293"/>
    </row>
    <row r="2307" spans="1:18" x14ac:dyDescent="0.25">
      <c r="A2307" t="s">
        <v>2600</v>
      </c>
      <c r="B2307" t="s">
        <v>91</v>
      </c>
      <c r="C2307">
        <v>2004</v>
      </c>
      <c r="D2307" t="s">
        <v>105</v>
      </c>
      <c r="E2307" t="s">
        <v>2</v>
      </c>
      <c r="F2307">
        <v>951.47399130136</v>
      </c>
      <c r="G2307">
        <v>639.04492665817702</v>
      </c>
      <c r="H2307">
        <v>666.55029870247199</v>
      </c>
      <c r="I2307">
        <v>624.62248070717396</v>
      </c>
      <c r="J2307">
        <v>710.53970375754398</v>
      </c>
      <c r="K2307" s="63"/>
      <c r="L2307" s="293"/>
      <c r="M2307" s="293"/>
      <c r="N2307" s="293"/>
      <c r="O2307" s="293"/>
      <c r="P2307" s="293"/>
      <c r="Q2307" s="293"/>
      <c r="R2307" s="293"/>
    </row>
    <row r="2308" spans="1:18" x14ac:dyDescent="0.25">
      <c r="A2308" t="s">
        <v>2601</v>
      </c>
      <c r="B2308" t="s">
        <v>91</v>
      </c>
      <c r="C2308">
        <v>2004</v>
      </c>
      <c r="D2308" t="s">
        <v>51</v>
      </c>
      <c r="E2308" t="s">
        <v>2</v>
      </c>
      <c r="F2308">
        <v>736.92982607736894</v>
      </c>
      <c r="G2308">
        <v>614.04678371943601</v>
      </c>
      <c r="H2308">
        <v>640.38816416843997</v>
      </c>
      <c r="I2308">
        <v>594.714585123853</v>
      </c>
      <c r="J2308">
        <v>688.62289695784602</v>
      </c>
      <c r="K2308" s="63"/>
      <c r="L2308" s="293"/>
      <c r="M2308" s="293"/>
      <c r="N2308" s="293"/>
      <c r="O2308" s="293"/>
      <c r="P2308" s="293"/>
      <c r="Q2308" s="293"/>
      <c r="R2308" s="293"/>
    </row>
    <row r="2309" spans="1:18" x14ac:dyDescent="0.25">
      <c r="A2309" t="s">
        <v>2602</v>
      </c>
      <c r="B2309" t="s">
        <v>91</v>
      </c>
      <c r="C2309">
        <v>2004</v>
      </c>
      <c r="D2309" t="s">
        <v>52</v>
      </c>
      <c r="E2309" t="s">
        <v>2</v>
      </c>
      <c r="F2309">
        <v>214.544165223991</v>
      </c>
      <c r="G2309">
        <v>742.93290817920399</v>
      </c>
      <c r="H2309">
        <v>775.63442574188696</v>
      </c>
      <c r="I2309">
        <v>674.65368143270098</v>
      </c>
      <c r="J2309">
        <v>887.386760260919</v>
      </c>
      <c r="K2309" s="63"/>
      <c r="L2309" s="293"/>
      <c r="M2309" s="293"/>
      <c r="N2309" s="293"/>
      <c r="O2309" s="293"/>
      <c r="P2309" s="293"/>
      <c r="Q2309" s="293"/>
      <c r="R2309" s="293"/>
    </row>
    <row r="2310" spans="1:18" x14ac:dyDescent="0.25">
      <c r="A2310" t="s">
        <v>2603</v>
      </c>
      <c r="B2310" t="s">
        <v>91</v>
      </c>
      <c r="C2310">
        <v>2004</v>
      </c>
      <c r="D2310" t="s">
        <v>106</v>
      </c>
      <c r="E2310" t="s">
        <v>2</v>
      </c>
      <c r="F2310">
        <v>1855.6225296365201</v>
      </c>
      <c r="G2310">
        <v>646.78824168747201</v>
      </c>
      <c r="H2310">
        <v>667.56531251585</v>
      </c>
      <c r="I2310">
        <v>637.36528448397598</v>
      </c>
      <c r="J2310">
        <v>698.82060215312799</v>
      </c>
      <c r="K2310" s="63"/>
      <c r="L2310" s="293"/>
      <c r="M2310" s="293"/>
      <c r="N2310" s="293"/>
      <c r="O2310" s="293"/>
      <c r="P2310" s="293"/>
      <c r="Q2310" s="293"/>
      <c r="R2310" s="293"/>
    </row>
    <row r="2311" spans="1:18" x14ac:dyDescent="0.25">
      <c r="A2311" t="s">
        <v>2604</v>
      </c>
      <c r="B2311" t="s">
        <v>91</v>
      </c>
      <c r="C2311">
        <v>2004</v>
      </c>
      <c r="D2311" t="s">
        <v>53</v>
      </c>
      <c r="E2311" t="s">
        <v>2</v>
      </c>
      <c r="F2311">
        <v>552.20231662921196</v>
      </c>
      <c r="G2311">
        <v>626.70500797758802</v>
      </c>
      <c r="H2311">
        <v>660.49619704402596</v>
      </c>
      <c r="I2311">
        <v>606.23432066743203</v>
      </c>
      <c r="J2311">
        <v>718.28976983597499</v>
      </c>
      <c r="K2311" s="63"/>
      <c r="L2311" s="293"/>
      <c r="M2311" s="293"/>
      <c r="N2311" s="293"/>
      <c r="O2311" s="293"/>
      <c r="P2311" s="293"/>
      <c r="Q2311" s="293"/>
      <c r="R2311" s="293"/>
    </row>
    <row r="2312" spans="1:18" x14ac:dyDescent="0.25">
      <c r="A2312" t="s">
        <v>2605</v>
      </c>
      <c r="B2312" t="s">
        <v>91</v>
      </c>
      <c r="C2312">
        <v>2004</v>
      </c>
      <c r="D2312" t="s">
        <v>54</v>
      </c>
      <c r="E2312" t="s">
        <v>2</v>
      </c>
      <c r="F2312">
        <v>330.79545639020603</v>
      </c>
      <c r="G2312">
        <v>928.93978205617998</v>
      </c>
      <c r="H2312">
        <v>955.74807695345498</v>
      </c>
      <c r="I2312">
        <v>854.81400018047702</v>
      </c>
      <c r="J2312">
        <v>1065.2577915254999</v>
      </c>
      <c r="K2312" s="63"/>
      <c r="L2312" s="293"/>
      <c r="M2312" s="293"/>
      <c r="N2312" s="293"/>
      <c r="O2312" s="293"/>
      <c r="P2312" s="293"/>
      <c r="Q2312" s="293"/>
      <c r="R2312" s="293"/>
    </row>
    <row r="2313" spans="1:18" x14ac:dyDescent="0.25">
      <c r="A2313" t="s">
        <v>2606</v>
      </c>
      <c r="B2313" t="s">
        <v>91</v>
      </c>
      <c r="C2313">
        <v>2004</v>
      </c>
      <c r="D2313" t="s">
        <v>55</v>
      </c>
      <c r="E2313" t="s">
        <v>2</v>
      </c>
      <c r="F2313">
        <v>311.124565944094</v>
      </c>
      <c r="G2313">
        <v>668.58185439796796</v>
      </c>
      <c r="H2313">
        <v>682.27384106108298</v>
      </c>
      <c r="I2313">
        <v>608.18345891264505</v>
      </c>
      <c r="J2313">
        <v>762.86431515292202</v>
      </c>
      <c r="K2313" s="63"/>
      <c r="L2313" s="293"/>
      <c r="M2313" s="293"/>
      <c r="N2313" s="293"/>
      <c r="O2313" s="293"/>
      <c r="P2313" s="293"/>
      <c r="Q2313" s="293"/>
      <c r="R2313" s="293"/>
    </row>
    <row r="2314" spans="1:18" x14ac:dyDescent="0.25">
      <c r="A2314" t="s">
        <v>2607</v>
      </c>
      <c r="B2314" t="s">
        <v>91</v>
      </c>
      <c r="C2314">
        <v>2004</v>
      </c>
      <c r="D2314" t="s">
        <v>56</v>
      </c>
      <c r="E2314" t="s">
        <v>2</v>
      </c>
      <c r="F2314">
        <v>241.740599129277</v>
      </c>
      <c r="G2314">
        <v>538.99799136962497</v>
      </c>
      <c r="H2314">
        <v>531.05542929401395</v>
      </c>
      <c r="I2314">
        <v>465.09702829650303</v>
      </c>
      <c r="J2314">
        <v>603.62027830135003</v>
      </c>
      <c r="K2314" s="63"/>
      <c r="L2314" s="293"/>
      <c r="M2314" s="293"/>
      <c r="N2314" s="293"/>
      <c r="O2314" s="293"/>
      <c r="P2314" s="293"/>
      <c r="Q2314" s="293"/>
      <c r="R2314" s="293"/>
    </row>
    <row r="2315" spans="1:18" x14ac:dyDescent="0.25">
      <c r="A2315" t="s">
        <v>2608</v>
      </c>
      <c r="B2315" t="s">
        <v>91</v>
      </c>
      <c r="C2315">
        <v>2004</v>
      </c>
      <c r="D2315" t="s">
        <v>57</v>
      </c>
      <c r="E2315" t="s">
        <v>2</v>
      </c>
      <c r="F2315">
        <v>419.75959154374499</v>
      </c>
      <c r="G2315">
        <v>584.69667722102304</v>
      </c>
      <c r="H2315">
        <v>614.23161357664003</v>
      </c>
      <c r="I2315">
        <v>556.40601631867003</v>
      </c>
      <c r="J2315">
        <v>676.39637687455297</v>
      </c>
      <c r="K2315" s="63"/>
      <c r="L2315" s="293"/>
      <c r="M2315" s="293"/>
      <c r="N2315" s="293"/>
      <c r="O2315" s="293"/>
      <c r="P2315" s="293"/>
      <c r="Q2315" s="293"/>
      <c r="R2315" s="293"/>
    </row>
    <row r="2316" spans="1:18" x14ac:dyDescent="0.25">
      <c r="A2316" t="s">
        <v>2609</v>
      </c>
      <c r="B2316" t="s">
        <v>91</v>
      </c>
      <c r="C2316">
        <v>2005</v>
      </c>
      <c r="D2316" t="s">
        <v>5</v>
      </c>
      <c r="E2316" t="s">
        <v>2</v>
      </c>
      <c r="F2316">
        <v>10644.710394708</v>
      </c>
      <c r="G2316">
        <v>699.59465091005904</v>
      </c>
      <c r="H2316">
        <v>707.12485998693398</v>
      </c>
      <c r="I2316">
        <v>693.68928469704997</v>
      </c>
      <c r="J2316">
        <v>720.75427725316501</v>
      </c>
      <c r="K2316" s="63"/>
      <c r="L2316" s="293"/>
      <c r="M2316" s="293"/>
      <c r="N2316" s="293"/>
      <c r="O2316" s="293"/>
      <c r="P2316" s="293"/>
      <c r="Q2316" s="293"/>
      <c r="R2316" s="293"/>
    </row>
    <row r="2317" spans="1:18" x14ac:dyDescent="0.25">
      <c r="A2317" t="s">
        <v>2610</v>
      </c>
      <c r="B2317" t="s">
        <v>91</v>
      </c>
      <c r="C2317">
        <v>2005</v>
      </c>
      <c r="D2317" t="s">
        <v>122</v>
      </c>
      <c r="E2317" t="s">
        <v>2</v>
      </c>
      <c r="F2317">
        <v>1451.4536359322601</v>
      </c>
      <c r="G2317">
        <v>481.25758827446498</v>
      </c>
      <c r="H2317">
        <v>474.58246763147901</v>
      </c>
      <c r="I2317">
        <v>450.33093406967203</v>
      </c>
      <c r="J2317">
        <v>499.79455662293202</v>
      </c>
      <c r="K2317" s="63"/>
      <c r="L2317" s="293"/>
      <c r="M2317" s="293"/>
      <c r="N2317" s="293"/>
      <c r="O2317" s="293"/>
      <c r="P2317" s="293"/>
      <c r="Q2317" s="293"/>
      <c r="R2317" s="293"/>
    </row>
    <row r="2318" spans="1:18" x14ac:dyDescent="0.25">
      <c r="A2318" t="s">
        <v>2611</v>
      </c>
      <c r="B2318" t="s">
        <v>91</v>
      </c>
      <c r="C2318">
        <v>2005</v>
      </c>
      <c r="D2318" t="s">
        <v>123</v>
      </c>
      <c r="E2318" t="s">
        <v>2</v>
      </c>
      <c r="F2318">
        <v>1816.5830918710799</v>
      </c>
      <c r="G2318">
        <v>591.55516430937303</v>
      </c>
      <c r="H2318">
        <v>578.15001921092198</v>
      </c>
      <c r="I2318">
        <v>551.70960191887798</v>
      </c>
      <c r="J2318">
        <v>605.52439413441402</v>
      </c>
      <c r="K2318" s="63"/>
      <c r="L2318" s="293"/>
      <c r="M2318" s="293"/>
      <c r="N2318" s="293"/>
      <c r="O2318" s="293"/>
      <c r="P2318" s="293"/>
      <c r="Q2318" s="293"/>
      <c r="R2318" s="293"/>
    </row>
    <row r="2319" spans="1:18" x14ac:dyDescent="0.25">
      <c r="A2319" t="s">
        <v>2612</v>
      </c>
      <c r="B2319" t="s">
        <v>91</v>
      </c>
      <c r="C2319">
        <v>2005</v>
      </c>
      <c r="D2319" t="s">
        <v>124</v>
      </c>
      <c r="E2319" t="s">
        <v>2</v>
      </c>
      <c r="F2319">
        <v>2199.5645917970101</v>
      </c>
      <c r="G2319">
        <v>707.43292266131402</v>
      </c>
      <c r="H2319">
        <v>699.08763983460506</v>
      </c>
      <c r="I2319">
        <v>670.01753548034299</v>
      </c>
      <c r="J2319">
        <v>729.08927680998204</v>
      </c>
      <c r="K2319" s="63"/>
      <c r="L2319" s="293"/>
      <c r="M2319" s="293"/>
      <c r="N2319" s="293"/>
      <c r="O2319" s="293"/>
      <c r="P2319" s="293"/>
      <c r="Q2319" s="293"/>
      <c r="R2319" s="293"/>
    </row>
    <row r="2320" spans="1:18" x14ac:dyDescent="0.25">
      <c r="A2320" t="s">
        <v>2613</v>
      </c>
      <c r="B2320" t="s">
        <v>91</v>
      </c>
      <c r="C2320">
        <v>2005</v>
      </c>
      <c r="D2320" t="s">
        <v>125</v>
      </c>
      <c r="E2320" t="s">
        <v>2</v>
      </c>
      <c r="F2320">
        <v>2423.9454968075202</v>
      </c>
      <c r="G2320">
        <v>792.73489773604899</v>
      </c>
      <c r="H2320">
        <v>815.19760602223005</v>
      </c>
      <c r="I2320">
        <v>782.85810853645</v>
      </c>
      <c r="J2320">
        <v>848.52345037282203</v>
      </c>
      <c r="K2320" s="63"/>
      <c r="L2320" s="293"/>
      <c r="M2320" s="293"/>
      <c r="N2320" s="293"/>
      <c r="O2320" s="293"/>
      <c r="P2320" s="293"/>
      <c r="Q2320" s="293"/>
      <c r="R2320" s="293"/>
    </row>
    <row r="2321" spans="1:18" x14ac:dyDescent="0.25">
      <c r="A2321" t="s">
        <v>2614</v>
      </c>
      <c r="B2321" t="s">
        <v>91</v>
      </c>
      <c r="C2321">
        <v>2005</v>
      </c>
      <c r="D2321" t="s">
        <v>126</v>
      </c>
      <c r="E2321" t="s">
        <v>2</v>
      </c>
      <c r="F2321">
        <v>2753.1635783001798</v>
      </c>
      <c r="G2321">
        <v>929.55755901822602</v>
      </c>
      <c r="H2321">
        <v>1002.01361496281</v>
      </c>
      <c r="I2321">
        <v>964.57964636496104</v>
      </c>
      <c r="J2321">
        <v>1040.5177689597899</v>
      </c>
      <c r="K2321" s="63"/>
      <c r="L2321" s="293"/>
      <c r="M2321" s="293"/>
      <c r="N2321" s="293"/>
      <c r="O2321" s="293"/>
      <c r="P2321" s="293"/>
      <c r="Q2321" s="293"/>
      <c r="R2321" s="293"/>
    </row>
    <row r="2322" spans="1:18" x14ac:dyDescent="0.25">
      <c r="A2322" t="s">
        <v>2615</v>
      </c>
      <c r="B2322" t="s">
        <v>91</v>
      </c>
      <c r="C2322">
        <v>2005</v>
      </c>
      <c r="D2322" t="s">
        <v>6</v>
      </c>
      <c r="E2322" t="s">
        <v>2</v>
      </c>
      <c r="F2322">
        <v>2397.2953104727799</v>
      </c>
      <c r="G2322">
        <v>694.44549997762999</v>
      </c>
      <c r="H2322">
        <v>683.59023441084196</v>
      </c>
      <c r="I2322">
        <v>656.30555507270105</v>
      </c>
      <c r="J2322">
        <v>711.71178033892897</v>
      </c>
      <c r="K2322" s="63"/>
      <c r="L2322" s="293"/>
      <c r="M2322" s="293"/>
      <c r="N2322" s="293"/>
      <c r="O2322" s="293"/>
      <c r="P2322" s="293"/>
      <c r="Q2322" s="293"/>
      <c r="R2322" s="293"/>
    </row>
    <row r="2323" spans="1:18" x14ac:dyDescent="0.25">
      <c r="A2323" t="s">
        <v>2616</v>
      </c>
      <c r="B2323" t="s">
        <v>91</v>
      </c>
      <c r="C2323">
        <v>2005</v>
      </c>
      <c r="D2323" t="s">
        <v>37</v>
      </c>
      <c r="E2323" t="s">
        <v>2</v>
      </c>
      <c r="F2323">
        <v>225.99063253410699</v>
      </c>
      <c r="G2323">
        <v>641.144554397717</v>
      </c>
      <c r="H2323">
        <v>619.13855421269398</v>
      </c>
      <c r="I2323">
        <v>539.99403746593498</v>
      </c>
      <c r="J2323">
        <v>706.49685340221902</v>
      </c>
      <c r="K2323" s="63"/>
      <c r="L2323" s="293"/>
      <c r="M2323" s="293"/>
      <c r="N2323" s="293"/>
      <c r="O2323" s="293"/>
      <c r="P2323" s="293"/>
      <c r="Q2323" s="293"/>
      <c r="R2323" s="293"/>
    </row>
    <row r="2324" spans="1:18" x14ac:dyDescent="0.25">
      <c r="A2324" t="s">
        <v>2617</v>
      </c>
      <c r="B2324" t="s">
        <v>91</v>
      </c>
      <c r="C2324">
        <v>2005</v>
      </c>
      <c r="D2324" t="s">
        <v>38</v>
      </c>
      <c r="E2324" t="s">
        <v>2</v>
      </c>
      <c r="F2324">
        <v>400.52037336995102</v>
      </c>
      <c r="G2324">
        <v>654.41297545863995</v>
      </c>
      <c r="H2324">
        <v>649.15874036750995</v>
      </c>
      <c r="I2324">
        <v>586.52781900541299</v>
      </c>
      <c r="J2324">
        <v>716.60558752426698</v>
      </c>
      <c r="K2324" s="63"/>
      <c r="L2324" s="293"/>
      <c r="M2324" s="293"/>
      <c r="N2324" s="293"/>
      <c r="O2324" s="293"/>
      <c r="P2324" s="293"/>
      <c r="Q2324" s="293"/>
      <c r="R2324" s="293"/>
    </row>
    <row r="2325" spans="1:18" x14ac:dyDescent="0.25">
      <c r="A2325" t="s">
        <v>2618</v>
      </c>
      <c r="B2325" t="s">
        <v>91</v>
      </c>
      <c r="C2325">
        <v>2005</v>
      </c>
      <c r="D2325" t="s">
        <v>39</v>
      </c>
      <c r="E2325" t="s">
        <v>2</v>
      </c>
      <c r="F2325">
        <v>477.849798366112</v>
      </c>
      <c r="G2325">
        <v>817.96983578307004</v>
      </c>
      <c r="H2325">
        <v>779.58007582291498</v>
      </c>
      <c r="I2325">
        <v>709.33374244155198</v>
      </c>
      <c r="J2325">
        <v>854.75431945729804</v>
      </c>
      <c r="K2325" s="63"/>
      <c r="L2325" s="293"/>
      <c r="M2325" s="293"/>
      <c r="N2325" s="293"/>
      <c r="O2325" s="293"/>
      <c r="P2325" s="293"/>
      <c r="Q2325" s="293"/>
      <c r="R2325" s="293"/>
    </row>
    <row r="2326" spans="1:18" x14ac:dyDescent="0.25">
      <c r="A2326" t="s">
        <v>2619</v>
      </c>
      <c r="B2326" t="s">
        <v>91</v>
      </c>
      <c r="C2326">
        <v>2005</v>
      </c>
      <c r="D2326" t="s">
        <v>40</v>
      </c>
      <c r="E2326" t="s">
        <v>2</v>
      </c>
      <c r="F2326">
        <v>381.095246013196</v>
      </c>
      <c r="G2326">
        <v>785.56902624751797</v>
      </c>
      <c r="H2326">
        <v>763.82255872838698</v>
      </c>
      <c r="I2326">
        <v>687.73567142221304</v>
      </c>
      <c r="J2326">
        <v>845.91356001014299</v>
      </c>
      <c r="K2326" s="63"/>
      <c r="L2326" s="293"/>
      <c r="M2326" s="293"/>
      <c r="N2326" s="293"/>
      <c r="O2326" s="293"/>
      <c r="P2326" s="293"/>
      <c r="Q2326" s="293"/>
      <c r="R2326" s="293"/>
    </row>
    <row r="2327" spans="1:18" x14ac:dyDescent="0.25">
      <c r="A2327" t="s">
        <v>2620</v>
      </c>
      <c r="B2327" t="s">
        <v>91</v>
      </c>
      <c r="C2327">
        <v>2005</v>
      </c>
      <c r="D2327" t="s">
        <v>41</v>
      </c>
      <c r="E2327" t="s">
        <v>2</v>
      </c>
      <c r="F2327">
        <v>467.24374223791602</v>
      </c>
      <c r="G2327">
        <v>613.1727172057</v>
      </c>
      <c r="H2327">
        <v>628.28182824058399</v>
      </c>
      <c r="I2327">
        <v>572.22590567353404</v>
      </c>
      <c r="J2327">
        <v>688.31625890416103</v>
      </c>
      <c r="K2327" s="63"/>
      <c r="L2327" s="293"/>
      <c r="M2327" s="293"/>
      <c r="N2327" s="293"/>
      <c r="O2327" s="293"/>
      <c r="P2327" s="293"/>
      <c r="Q2327" s="293"/>
      <c r="R2327" s="293"/>
    </row>
    <row r="2328" spans="1:18" x14ac:dyDescent="0.25">
      <c r="A2328" t="s">
        <v>2621</v>
      </c>
      <c r="B2328" t="s">
        <v>91</v>
      </c>
      <c r="C2328">
        <v>2005</v>
      </c>
      <c r="D2328" t="s">
        <v>42</v>
      </c>
      <c r="E2328" t="s">
        <v>2</v>
      </c>
      <c r="F2328">
        <v>444.59551795150401</v>
      </c>
      <c r="G2328">
        <v>677.45823815122401</v>
      </c>
      <c r="H2328">
        <v>686.07137666051403</v>
      </c>
      <c r="I2328">
        <v>623.44540411355501</v>
      </c>
      <c r="J2328">
        <v>753.25835843728305</v>
      </c>
      <c r="K2328" s="63"/>
      <c r="L2328" s="293"/>
      <c r="M2328" s="293"/>
      <c r="N2328" s="293"/>
      <c r="O2328" s="293"/>
      <c r="P2328" s="293"/>
      <c r="Q2328" s="293"/>
      <c r="R2328" s="293"/>
    </row>
    <row r="2329" spans="1:18" x14ac:dyDescent="0.25">
      <c r="A2329" t="s">
        <v>2622</v>
      </c>
      <c r="B2329" t="s">
        <v>91</v>
      </c>
      <c r="C2329">
        <v>2005</v>
      </c>
      <c r="D2329" t="s">
        <v>102</v>
      </c>
      <c r="E2329" t="s">
        <v>2</v>
      </c>
      <c r="F2329">
        <v>388.27150160845201</v>
      </c>
      <c r="G2329">
        <v>589.84520038959101</v>
      </c>
      <c r="H2329">
        <v>569.40300252741702</v>
      </c>
      <c r="I2329">
        <v>512.84268301192799</v>
      </c>
      <c r="J2329">
        <v>630.383388617891</v>
      </c>
      <c r="K2329" s="63"/>
      <c r="L2329" s="293"/>
      <c r="M2329" s="293"/>
      <c r="N2329" s="293"/>
      <c r="O2329" s="293"/>
      <c r="P2329" s="293"/>
      <c r="Q2329" s="293"/>
      <c r="R2329" s="293"/>
    </row>
    <row r="2330" spans="1:18" x14ac:dyDescent="0.25">
      <c r="A2330" t="s">
        <v>2623</v>
      </c>
      <c r="B2330" t="s">
        <v>91</v>
      </c>
      <c r="C2330">
        <v>2005</v>
      </c>
      <c r="D2330" t="s">
        <v>103</v>
      </c>
      <c r="E2330" t="s">
        <v>2</v>
      </c>
      <c r="F2330">
        <v>1411.6032103243799</v>
      </c>
      <c r="G2330">
        <v>740.65303366111198</v>
      </c>
      <c r="H2330">
        <v>719.78205244370997</v>
      </c>
      <c r="I2330">
        <v>682.37660209905505</v>
      </c>
      <c r="J2330">
        <v>758.690282283957</v>
      </c>
      <c r="K2330" s="63"/>
      <c r="L2330" s="293"/>
      <c r="M2330" s="293"/>
      <c r="N2330" s="293"/>
      <c r="O2330" s="293"/>
      <c r="P2330" s="293"/>
      <c r="Q2330" s="293"/>
      <c r="R2330" s="293"/>
    </row>
    <row r="2331" spans="1:18" x14ac:dyDescent="0.25">
      <c r="A2331" t="s">
        <v>2624</v>
      </c>
      <c r="B2331" t="s">
        <v>91</v>
      </c>
      <c r="C2331">
        <v>2005</v>
      </c>
      <c r="D2331" t="s">
        <v>43</v>
      </c>
      <c r="E2331" t="s">
        <v>2</v>
      </c>
      <c r="F2331">
        <v>218.93801637982099</v>
      </c>
      <c r="G2331">
        <v>571.37119990558199</v>
      </c>
      <c r="H2331">
        <v>564.03043088631898</v>
      </c>
      <c r="I2331">
        <v>490.45886312735399</v>
      </c>
      <c r="J2331">
        <v>645.36626709524705</v>
      </c>
      <c r="K2331" s="63"/>
      <c r="L2331" s="293"/>
      <c r="M2331" s="293"/>
      <c r="N2331" s="293"/>
      <c r="O2331" s="293"/>
      <c r="P2331" s="293"/>
      <c r="Q2331" s="293"/>
      <c r="R2331" s="293"/>
    </row>
    <row r="2332" spans="1:18" x14ac:dyDescent="0.25">
      <c r="A2332" t="s">
        <v>2625</v>
      </c>
      <c r="B2332" t="s">
        <v>91</v>
      </c>
      <c r="C2332">
        <v>2005</v>
      </c>
      <c r="D2332" t="s">
        <v>44</v>
      </c>
      <c r="E2332" t="s">
        <v>2</v>
      </c>
      <c r="F2332">
        <v>471.62499072592101</v>
      </c>
      <c r="G2332">
        <v>780.48718408314301</v>
      </c>
      <c r="H2332">
        <v>758.27771631368796</v>
      </c>
      <c r="I2332">
        <v>690.36646012978997</v>
      </c>
      <c r="J2332">
        <v>830.985604430065</v>
      </c>
      <c r="K2332" s="63"/>
      <c r="L2332" s="293"/>
      <c r="M2332" s="293"/>
      <c r="N2332" s="293"/>
      <c r="O2332" s="293"/>
      <c r="P2332" s="293"/>
      <c r="Q2332" s="293"/>
      <c r="R2332" s="293"/>
    </row>
    <row r="2333" spans="1:18" x14ac:dyDescent="0.25">
      <c r="A2333" t="s">
        <v>2626</v>
      </c>
      <c r="B2333" t="s">
        <v>91</v>
      </c>
      <c r="C2333">
        <v>2005</v>
      </c>
      <c r="D2333" t="s">
        <v>45</v>
      </c>
      <c r="E2333" t="s">
        <v>2</v>
      </c>
      <c r="F2333">
        <v>721.04020321864004</v>
      </c>
      <c r="G2333">
        <v>785.07055792282597</v>
      </c>
      <c r="H2333">
        <v>765.84049105714303</v>
      </c>
      <c r="I2333">
        <v>710.45570555510199</v>
      </c>
      <c r="J2333">
        <v>824.36606989494305</v>
      </c>
      <c r="K2333" s="63"/>
      <c r="L2333" s="293"/>
      <c r="M2333" s="293"/>
      <c r="N2333" s="293"/>
      <c r="O2333" s="293"/>
      <c r="P2333" s="293"/>
      <c r="Q2333" s="293"/>
      <c r="R2333" s="293"/>
    </row>
    <row r="2334" spans="1:18" x14ac:dyDescent="0.25">
      <c r="A2334" t="s">
        <v>2627</v>
      </c>
      <c r="B2334" t="s">
        <v>91</v>
      </c>
      <c r="C2334">
        <v>2005</v>
      </c>
      <c r="D2334" t="s">
        <v>18</v>
      </c>
      <c r="E2334" t="s">
        <v>2</v>
      </c>
      <c r="F2334">
        <v>1959.9561113027301</v>
      </c>
      <c r="G2334">
        <v>764.59238172065704</v>
      </c>
      <c r="H2334">
        <v>772.373058032073</v>
      </c>
      <c r="I2334">
        <v>738.39837283307395</v>
      </c>
      <c r="J2334">
        <v>807.502273959033</v>
      </c>
      <c r="K2334" s="62"/>
      <c r="L2334" s="293"/>
      <c r="M2334" s="293"/>
      <c r="N2334" s="293"/>
      <c r="O2334" s="293"/>
      <c r="P2334" s="293"/>
      <c r="Q2334" s="293"/>
      <c r="R2334" s="293"/>
    </row>
    <row r="2335" spans="1:18" x14ac:dyDescent="0.25">
      <c r="A2335" t="s">
        <v>2628</v>
      </c>
      <c r="B2335" t="s">
        <v>91</v>
      </c>
      <c r="C2335">
        <v>2005</v>
      </c>
      <c r="D2335" t="s">
        <v>46</v>
      </c>
      <c r="E2335" t="s">
        <v>2</v>
      </c>
      <c r="F2335">
        <v>868.38317331258997</v>
      </c>
      <c r="G2335">
        <v>739.59082674347997</v>
      </c>
      <c r="H2335">
        <v>748.93331177858101</v>
      </c>
      <c r="I2335">
        <v>699.61565906026203</v>
      </c>
      <c r="J2335">
        <v>800.79245469438797</v>
      </c>
      <c r="K2335" s="62"/>
      <c r="L2335" s="293"/>
      <c r="M2335" s="293"/>
      <c r="N2335" s="293"/>
      <c r="O2335" s="293"/>
      <c r="P2335" s="293"/>
      <c r="Q2335" s="293"/>
      <c r="R2335" s="293"/>
    </row>
    <row r="2336" spans="1:18" x14ac:dyDescent="0.25">
      <c r="A2336" t="s">
        <v>2629</v>
      </c>
      <c r="B2336" t="s">
        <v>91</v>
      </c>
      <c r="C2336">
        <v>2005</v>
      </c>
      <c r="D2336" t="s">
        <v>47</v>
      </c>
      <c r="E2336" t="s">
        <v>2</v>
      </c>
      <c r="F2336">
        <v>549.90441006722006</v>
      </c>
      <c r="G2336">
        <v>775.33226657345097</v>
      </c>
      <c r="H2336">
        <v>772.264861663185</v>
      </c>
      <c r="I2336">
        <v>708.67669978574895</v>
      </c>
      <c r="J2336">
        <v>840.00067506494997</v>
      </c>
      <c r="K2336" s="62"/>
      <c r="L2336" s="293"/>
      <c r="M2336" s="293"/>
      <c r="N2336" s="293"/>
      <c r="O2336" s="293"/>
      <c r="P2336" s="293"/>
      <c r="Q2336" s="293"/>
      <c r="R2336" s="293"/>
    </row>
    <row r="2337" spans="1:18" x14ac:dyDescent="0.25">
      <c r="A2337" t="s">
        <v>2630</v>
      </c>
      <c r="B2337" t="s">
        <v>91</v>
      </c>
      <c r="C2337">
        <v>2005</v>
      </c>
      <c r="D2337" t="s">
        <v>48</v>
      </c>
      <c r="E2337" t="s">
        <v>2</v>
      </c>
      <c r="F2337">
        <v>541.668527922934</v>
      </c>
      <c r="G2337">
        <v>796.55965048004305</v>
      </c>
      <c r="H2337">
        <v>815.25810782399606</v>
      </c>
      <c r="I2337">
        <v>747.74490311214504</v>
      </c>
      <c r="J2337">
        <v>887.20951992019695</v>
      </c>
      <c r="K2337" s="62"/>
      <c r="L2337" s="293"/>
      <c r="M2337" s="293"/>
      <c r="N2337" s="293"/>
      <c r="O2337" s="293"/>
      <c r="P2337" s="293"/>
      <c r="Q2337" s="293"/>
      <c r="R2337" s="293"/>
    </row>
    <row r="2338" spans="1:18" x14ac:dyDescent="0.25">
      <c r="A2338" t="s">
        <v>2631</v>
      </c>
      <c r="B2338" t="s">
        <v>91</v>
      </c>
      <c r="C2338">
        <v>2005</v>
      </c>
      <c r="D2338" t="s">
        <v>104</v>
      </c>
      <c r="E2338" t="s">
        <v>2</v>
      </c>
      <c r="F2338">
        <v>1424.4919345529299</v>
      </c>
      <c r="G2338">
        <v>626.29896087551901</v>
      </c>
      <c r="H2338">
        <v>689.05934525879798</v>
      </c>
      <c r="I2338">
        <v>653.16822320507504</v>
      </c>
      <c r="J2338">
        <v>726.38572694268896</v>
      </c>
      <c r="K2338" s="62"/>
      <c r="L2338" s="293"/>
      <c r="M2338" s="293"/>
      <c r="N2338" s="293"/>
      <c r="O2338" s="293"/>
      <c r="P2338" s="293"/>
      <c r="Q2338" s="293"/>
      <c r="R2338" s="293"/>
    </row>
    <row r="2339" spans="1:18" x14ac:dyDescent="0.25">
      <c r="A2339" t="s">
        <v>2632</v>
      </c>
      <c r="B2339" t="s">
        <v>91</v>
      </c>
      <c r="C2339">
        <v>2005</v>
      </c>
      <c r="D2339" t="s">
        <v>49</v>
      </c>
      <c r="E2339" t="s">
        <v>2</v>
      </c>
      <c r="F2339">
        <v>449.351622608718</v>
      </c>
      <c r="G2339">
        <v>709.19275675686595</v>
      </c>
      <c r="H2339">
        <v>719.45979305110598</v>
      </c>
      <c r="I2339">
        <v>654.02878739430002</v>
      </c>
      <c r="J2339">
        <v>789.62982297134602</v>
      </c>
      <c r="K2339" s="62"/>
      <c r="L2339" s="293"/>
      <c r="M2339" s="293"/>
      <c r="N2339" s="293"/>
      <c r="O2339" s="293"/>
      <c r="P2339" s="293"/>
      <c r="Q2339" s="293"/>
      <c r="R2339" s="293"/>
    </row>
    <row r="2340" spans="1:18" x14ac:dyDescent="0.25">
      <c r="A2340" t="s">
        <v>2633</v>
      </c>
      <c r="B2340" t="s">
        <v>91</v>
      </c>
      <c r="C2340">
        <v>2005</v>
      </c>
      <c r="D2340" t="s">
        <v>50</v>
      </c>
      <c r="E2340" t="s">
        <v>2</v>
      </c>
      <c r="F2340">
        <v>975.14031194421898</v>
      </c>
      <c r="G2340">
        <v>594.28973516422502</v>
      </c>
      <c r="H2340">
        <v>680.523057143561</v>
      </c>
      <c r="I2340">
        <v>637.38055153729704</v>
      </c>
      <c r="J2340">
        <v>725.76029091310704</v>
      </c>
      <c r="K2340" s="62"/>
      <c r="L2340" s="293"/>
      <c r="M2340" s="293"/>
      <c r="N2340" s="293"/>
      <c r="O2340" s="293"/>
      <c r="P2340" s="293"/>
      <c r="Q2340" s="293"/>
      <c r="R2340" s="293"/>
    </row>
    <row r="2341" spans="1:18" x14ac:dyDescent="0.25">
      <c r="A2341" t="s">
        <v>2634</v>
      </c>
      <c r="B2341" t="s">
        <v>91</v>
      </c>
      <c r="C2341">
        <v>2005</v>
      </c>
      <c r="D2341" t="s">
        <v>105</v>
      </c>
      <c r="E2341" t="s">
        <v>2</v>
      </c>
      <c r="F2341">
        <v>1049.13447505867</v>
      </c>
      <c r="G2341">
        <v>704.92137005890697</v>
      </c>
      <c r="H2341">
        <v>732.65672799234596</v>
      </c>
      <c r="I2341">
        <v>688.75209860362202</v>
      </c>
      <c r="J2341">
        <v>778.61458957625496</v>
      </c>
      <c r="K2341" s="62"/>
      <c r="L2341" s="293"/>
      <c r="M2341" s="293"/>
      <c r="N2341" s="293"/>
      <c r="O2341" s="293"/>
      <c r="P2341" s="293"/>
      <c r="Q2341" s="293"/>
      <c r="R2341" s="293"/>
    </row>
    <row r="2342" spans="1:18" x14ac:dyDescent="0.25">
      <c r="A2342" t="s">
        <v>2635</v>
      </c>
      <c r="B2342" t="s">
        <v>91</v>
      </c>
      <c r="C2342">
        <v>2005</v>
      </c>
      <c r="D2342" t="s">
        <v>51</v>
      </c>
      <c r="E2342" t="s">
        <v>2</v>
      </c>
      <c r="F2342">
        <v>819.79176945148197</v>
      </c>
      <c r="G2342">
        <v>683.74098771579304</v>
      </c>
      <c r="H2342">
        <v>711.54738297972904</v>
      </c>
      <c r="I2342">
        <v>663.407437176293</v>
      </c>
      <c r="J2342">
        <v>762.24268431447797</v>
      </c>
      <c r="K2342" s="62"/>
      <c r="L2342" s="293"/>
      <c r="M2342" s="293"/>
      <c r="N2342" s="293"/>
      <c r="O2342" s="293"/>
      <c r="P2342" s="293"/>
      <c r="Q2342" s="293"/>
      <c r="R2342" s="293"/>
    </row>
    <row r="2343" spans="1:18" x14ac:dyDescent="0.25">
      <c r="A2343" t="s">
        <v>2636</v>
      </c>
      <c r="B2343" t="s">
        <v>91</v>
      </c>
      <c r="C2343">
        <v>2005</v>
      </c>
      <c r="D2343" t="s">
        <v>52</v>
      </c>
      <c r="E2343" t="s">
        <v>2</v>
      </c>
      <c r="F2343">
        <v>229.34270560719</v>
      </c>
      <c r="G2343">
        <v>792.69565051565905</v>
      </c>
      <c r="H2343">
        <v>819.916141129739</v>
      </c>
      <c r="I2343">
        <v>716.55898062631695</v>
      </c>
      <c r="J2343">
        <v>933.91692869466306</v>
      </c>
      <c r="K2343" s="62"/>
      <c r="L2343" s="293"/>
      <c r="M2343" s="293"/>
      <c r="N2343" s="293"/>
      <c r="O2343" s="293"/>
      <c r="P2343" s="293"/>
      <c r="Q2343" s="293"/>
      <c r="R2343" s="293"/>
    </row>
    <row r="2344" spans="1:18" x14ac:dyDescent="0.25">
      <c r="A2344" t="s">
        <v>2637</v>
      </c>
      <c r="B2344" t="s">
        <v>91</v>
      </c>
      <c r="C2344">
        <v>2005</v>
      </c>
      <c r="D2344" t="s">
        <v>106</v>
      </c>
      <c r="E2344" t="s">
        <v>2</v>
      </c>
      <c r="F2344">
        <v>2013.9578513881099</v>
      </c>
      <c r="G2344">
        <v>700.96300946637098</v>
      </c>
      <c r="H2344">
        <v>718.85270102892605</v>
      </c>
      <c r="I2344">
        <v>687.62570264930002</v>
      </c>
      <c r="J2344">
        <v>751.12627128773795</v>
      </c>
      <c r="K2344" s="62"/>
      <c r="L2344" s="293"/>
      <c r="M2344" s="293"/>
      <c r="N2344" s="293"/>
      <c r="O2344" s="293"/>
      <c r="P2344" s="293"/>
      <c r="Q2344" s="293"/>
      <c r="R2344" s="293"/>
    </row>
    <row r="2345" spans="1:18" x14ac:dyDescent="0.25">
      <c r="A2345" t="s">
        <v>2638</v>
      </c>
      <c r="B2345" t="s">
        <v>91</v>
      </c>
      <c r="C2345">
        <v>2005</v>
      </c>
      <c r="D2345" t="s">
        <v>53</v>
      </c>
      <c r="E2345" t="s">
        <v>2</v>
      </c>
      <c r="F2345">
        <v>613.98561376165401</v>
      </c>
      <c r="G2345">
        <v>695.96310828674996</v>
      </c>
      <c r="H2345">
        <v>725.55176861666598</v>
      </c>
      <c r="I2345">
        <v>668.98934229094698</v>
      </c>
      <c r="J2345">
        <v>785.59914733210098</v>
      </c>
      <c r="K2345" s="62"/>
      <c r="L2345" s="293"/>
      <c r="M2345" s="293"/>
      <c r="N2345" s="293"/>
      <c r="O2345" s="293"/>
      <c r="P2345" s="293"/>
      <c r="Q2345" s="293"/>
      <c r="R2345" s="293"/>
    </row>
    <row r="2346" spans="1:18" x14ac:dyDescent="0.25">
      <c r="A2346" t="s">
        <v>2639</v>
      </c>
      <c r="B2346" t="s">
        <v>91</v>
      </c>
      <c r="C2346">
        <v>2005</v>
      </c>
      <c r="D2346" t="s">
        <v>54</v>
      </c>
      <c r="E2346" t="s">
        <v>2</v>
      </c>
      <c r="F2346">
        <v>353.16433389113803</v>
      </c>
      <c r="G2346">
        <v>993.29020922834604</v>
      </c>
      <c r="H2346">
        <v>1014.81527738405</v>
      </c>
      <c r="I2346">
        <v>910.87283735285303</v>
      </c>
      <c r="J2346">
        <v>1127.2921694981701</v>
      </c>
      <c r="K2346" s="62"/>
      <c r="L2346" s="293"/>
      <c r="M2346" s="293"/>
      <c r="N2346" s="293"/>
      <c r="O2346" s="293"/>
      <c r="P2346" s="293"/>
      <c r="Q2346" s="293"/>
      <c r="R2346" s="293"/>
    </row>
    <row r="2347" spans="1:18" x14ac:dyDescent="0.25">
      <c r="A2347" t="s">
        <v>2640</v>
      </c>
      <c r="B2347" t="s">
        <v>91</v>
      </c>
      <c r="C2347">
        <v>2005</v>
      </c>
      <c r="D2347" t="s">
        <v>55</v>
      </c>
      <c r="E2347" t="s">
        <v>2</v>
      </c>
      <c r="F2347">
        <v>324.38375287375601</v>
      </c>
      <c r="G2347">
        <v>696.07259961751799</v>
      </c>
      <c r="H2347">
        <v>707.43389599151601</v>
      </c>
      <c r="I2347">
        <v>632.13513380291101</v>
      </c>
      <c r="J2347">
        <v>789.19606376266597</v>
      </c>
      <c r="K2347" s="62"/>
      <c r="L2347" s="293"/>
      <c r="M2347" s="293"/>
      <c r="N2347" s="293"/>
      <c r="O2347" s="293"/>
      <c r="P2347" s="293"/>
      <c r="Q2347" s="293"/>
      <c r="R2347" s="293"/>
    </row>
    <row r="2348" spans="1:18" x14ac:dyDescent="0.25">
      <c r="A2348" t="s">
        <v>2641</v>
      </c>
      <c r="B2348" t="s">
        <v>91</v>
      </c>
      <c r="C2348">
        <v>2005</v>
      </c>
      <c r="D2348" t="s">
        <v>56</v>
      </c>
      <c r="E2348" t="s">
        <v>2</v>
      </c>
      <c r="F2348">
        <v>254.97026970642901</v>
      </c>
      <c r="G2348">
        <v>564.04360168664005</v>
      </c>
      <c r="H2348">
        <v>554.83543243343502</v>
      </c>
      <c r="I2348">
        <v>487.54703894311001</v>
      </c>
      <c r="J2348">
        <v>628.67709997065901</v>
      </c>
      <c r="K2348" s="62"/>
      <c r="L2348" s="293"/>
      <c r="M2348" s="293"/>
      <c r="N2348" s="293"/>
      <c r="O2348" s="293"/>
      <c r="P2348" s="293"/>
      <c r="Q2348" s="293"/>
      <c r="R2348" s="293"/>
    </row>
    <row r="2349" spans="1:18" x14ac:dyDescent="0.25">
      <c r="A2349" t="s">
        <v>2642</v>
      </c>
      <c r="B2349" t="s">
        <v>91</v>
      </c>
      <c r="C2349">
        <v>2005</v>
      </c>
      <c r="D2349" t="s">
        <v>57</v>
      </c>
      <c r="E2349" t="s">
        <v>2</v>
      </c>
      <c r="F2349">
        <v>467.453881155148</v>
      </c>
      <c r="G2349">
        <v>651.67623643215404</v>
      </c>
      <c r="H2349">
        <v>679.64967106071401</v>
      </c>
      <c r="I2349">
        <v>618.96084461904604</v>
      </c>
      <c r="J2349">
        <v>744.64481556185797</v>
      </c>
      <c r="K2349" s="62"/>
      <c r="L2349" s="293"/>
      <c r="M2349" s="293"/>
      <c r="N2349" s="293"/>
      <c r="O2349" s="293"/>
      <c r="P2349" s="293"/>
      <c r="Q2349" s="293"/>
      <c r="R2349" s="293"/>
    </row>
    <row r="2350" spans="1:18" x14ac:dyDescent="0.25">
      <c r="A2350" t="s">
        <v>2643</v>
      </c>
      <c r="B2350" t="s">
        <v>91</v>
      </c>
      <c r="C2350">
        <v>2006</v>
      </c>
      <c r="D2350" t="s">
        <v>5</v>
      </c>
      <c r="E2350" t="s">
        <v>2</v>
      </c>
      <c r="F2350">
        <v>11223.6126535697</v>
      </c>
      <c r="G2350">
        <v>733.56561884445603</v>
      </c>
      <c r="H2350">
        <v>739.18957192919299</v>
      </c>
      <c r="I2350">
        <v>725.50635266213806</v>
      </c>
      <c r="J2350">
        <v>753.06500735773898</v>
      </c>
      <c r="K2350" s="62"/>
      <c r="L2350" s="293"/>
      <c r="M2350" s="293"/>
      <c r="N2350" s="293"/>
      <c r="O2350" s="293"/>
      <c r="P2350" s="293"/>
      <c r="Q2350" s="293"/>
      <c r="R2350" s="293"/>
    </row>
    <row r="2351" spans="1:18" x14ac:dyDescent="0.25">
      <c r="A2351" t="s">
        <v>2644</v>
      </c>
      <c r="B2351" t="s">
        <v>91</v>
      </c>
      <c r="C2351">
        <v>2006</v>
      </c>
      <c r="D2351" t="s">
        <v>122</v>
      </c>
      <c r="E2351" t="s">
        <v>2</v>
      </c>
      <c r="F2351">
        <v>1574.2534970548099</v>
      </c>
      <c r="G2351">
        <v>519.27626295254197</v>
      </c>
      <c r="H2351">
        <v>509.23134777875299</v>
      </c>
      <c r="I2351">
        <v>484.21465802965798</v>
      </c>
      <c r="J2351">
        <v>535.19864876703798</v>
      </c>
      <c r="K2351" s="62"/>
      <c r="L2351" s="293"/>
      <c r="M2351" s="293"/>
      <c r="N2351" s="293"/>
      <c r="O2351" s="293"/>
      <c r="P2351" s="293"/>
      <c r="Q2351" s="293"/>
      <c r="R2351" s="293"/>
    </row>
    <row r="2352" spans="1:18" x14ac:dyDescent="0.25">
      <c r="A2352" t="s">
        <v>2645</v>
      </c>
      <c r="B2352" t="s">
        <v>91</v>
      </c>
      <c r="C2352">
        <v>2006</v>
      </c>
      <c r="D2352" t="s">
        <v>123</v>
      </c>
      <c r="E2352" t="s">
        <v>2</v>
      </c>
      <c r="F2352">
        <v>1947.8965038757999</v>
      </c>
      <c r="G2352">
        <v>631.00188334779295</v>
      </c>
      <c r="H2352">
        <v>612.43761304019802</v>
      </c>
      <c r="I2352">
        <v>585.36512795237297</v>
      </c>
      <c r="J2352">
        <v>640.43297427653397</v>
      </c>
      <c r="K2352" s="62"/>
      <c r="L2352" s="293"/>
      <c r="M2352" s="293"/>
      <c r="N2352" s="293"/>
      <c r="O2352" s="293"/>
      <c r="P2352" s="293"/>
      <c r="Q2352" s="293"/>
      <c r="R2352" s="293"/>
    </row>
    <row r="2353" spans="1:18" x14ac:dyDescent="0.25">
      <c r="A2353" t="s">
        <v>2646</v>
      </c>
      <c r="B2353" t="s">
        <v>91</v>
      </c>
      <c r="C2353">
        <v>2006</v>
      </c>
      <c r="D2353" t="s">
        <v>124</v>
      </c>
      <c r="E2353" t="s">
        <v>2</v>
      </c>
      <c r="F2353">
        <v>2268.5279989568398</v>
      </c>
      <c r="G2353">
        <v>726.75920938699198</v>
      </c>
      <c r="H2353">
        <v>715.97163481140205</v>
      </c>
      <c r="I2353">
        <v>686.637966902534</v>
      </c>
      <c r="J2353">
        <v>746.23063383404099</v>
      </c>
      <c r="K2353" s="62"/>
      <c r="L2353" s="293"/>
      <c r="M2353" s="293"/>
      <c r="N2353" s="293"/>
      <c r="O2353" s="293"/>
      <c r="P2353" s="293"/>
      <c r="Q2353" s="293"/>
      <c r="R2353" s="293"/>
    </row>
    <row r="2354" spans="1:18" x14ac:dyDescent="0.25">
      <c r="A2354" t="s">
        <v>2647</v>
      </c>
      <c r="B2354" t="s">
        <v>91</v>
      </c>
      <c r="C2354">
        <v>2006</v>
      </c>
      <c r="D2354" t="s">
        <v>125</v>
      </c>
      <c r="E2354" t="s">
        <v>2</v>
      </c>
      <c r="F2354">
        <v>2466.5668843857302</v>
      </c>
      <c r="G2354">
        <v>801.60117137704401</v>
      </c>
      <c r="H2354">
        <v>823.41684456637495</v>
      </c>
      <c r="I2354">
        <v>791.03354562591903</v>
      </c>
      <c r="J2354">
        <v>856.779113438119</v>
      </c>
      <c r="K2354" s="62"/>
      <c r="L2354" s="293"/>
      <c r="M2354" s="293"/>
      <c r="N2354" s="293"/>
      <c r="O2354" s="293"/>
      <c r="P2354" s="293"/>
      <c r="Q2354" s="293"/>
      <c r="R2354" s="293"/>
    </row>
    <row r="2355" spans="1:18" x14ac:dyDescent="0.25">
      <c r="A2355" t="s">
        <v>2648</v>
      </c>
      <c r="B2355" t="s">
        <v>91</v>
      </c>
      <c r="C2355">
        <v>2006</v>
      </c>
      <c r="D2355" t="s">
        <v>126</v>
      </c>
      <c r="E2355" t="s">
        <v>2</v>
      </c>
      <c r="F2355">
        <v>2966.3677692964902</v>
      </c>
      <c r="G2355">
        <v>994.43099494347496</v>
      </c>
      <c r="H2355">
        <v>1073.1745596338401</v>
      </c>
      <c r="I2355">
        <v>1034.51375960876</v>
      </c>
      <c r="J2355">
        <v>1112.8995461198599</v>
      </c>
      <c r="K2355" s="62"/>
      <c r="L2355" s="293"/>
      <c r="M2355" s="293"/>
      <c r="N2355" s="293"/>
      <c r="O2355" s="293"/>
      <c r="P2355" s="293"/>
      <c r="Q2355" s="293"/>
      <c r="R2355" s="293"/>
    </row>
    <row r="2356" spans="1:18" x14ac:dyDescent="0.25">
      <c r="A2356" t="s">
        <v>2649</v>
      </c>
      <c r="B2356" t="s">
        <v>91</v>
      </c>
      <c r="C2356">
        <v>2006</v>
      </c>
      <c r="D2356" t="s">
        <v>6</v>
      </c>
      <c r="E2356" t="s">
        <v>2</v>
      </c>
      <c r="F2356">
        <v>2562.6506887170799</v>
      </c>
      <c r="G2356">
        <v>739.54117630406404</v>
      </c>
      <c r="H2356">
        <v>726.55561013138004</v>
      </c>
      <c r="I2356">
        <v>698.48748503380898</v>
      </c>
      <c r="J2356">
        <v>755.45593377783496</v>
      </c>
      <c r="K2356" s="62"/>
      <c r="L2356" s="293"/>
      <c r="M2356" s="293"/>
      <c r="N2356" s="293"/>
      <c r="O2356" s="293"/>
      <c r="P2356" s="293"/>
      <c r="Q2356" s="293"/>
      <c r="R2356" s="293"/>
    </row>
    <row r="2357" spans="1:18" x14ac:dyDescent="0.25">
      <c r="A2357" t="s">
        <v>2650</v>
      </c>
      <c r="B2357" t="s">
        <v>91</v>
      </c>
      <c r="C2357">
        <v>2006</v>
      </c>
      <c r="D2357" t="s">
        <v>37</v>
      </c>
      <c r="E2357" t="s">
        <v>2</v>
      </c>
      <c r="F2357">
        <v>257.00063691301199</v>
      </c>
      <c r="G2357">
        <v>725.06880212445105</v>
      </c>
      <c r="H2357">
        <v>698.67843910385295</v>
      </c>
      <c r="I2357">
        <v>614.84542500868997</v>
      </c>
      <c r="J2357">
        <v>790.64203359323994</v>
      </c>
      <c r="K2357" s="62"/>
      <c r="L2357" s="293"/>
      <c r="M2357" s="293"/>
      <c r="N2357" s="293"/>
      <c r="O2357" s="293"/>
      <c r="P2357" s="293"/>
      <c r="Q2357" s="293"/>
      <c r="R2357" s="293"/>
    </row>
    <row r="2358" spans="1:18" x14ac:dyDescent="0.25">
      <c r="A2358" t="s">
        <v>2651</v>
      </c>
      <c r="B2358" t="s">
        <v>91</v>
      </c>
      <c r="C2358">
        <v>2006</v>
      </c>
      <c r="D2358" t="s">
        <v>38</v>
      </c>
      <c r="E2358" t="s">
        <v>2</v>
      </c>
      <c r="F2358">
        <v>465.09427728836403</v>
      </c>
      <c r="G2358">
        <v>757.50721080224696</v>
      </c>
      <c r="H2358">
        <v>745.88042642116602</v>
      </c>
      <c r="I2358">
        <v>678.937950596429</v>
      </c>
      <c r="J2358">
        <v>817.58545896052203</v>
      </c>
      <c r="K2358" s="62"/>
      <c r="L2358" s="293"/>
      <c r="M2358" s="293"/>
      <c r="N2358" s="293"/>
      <c r="O2358" s="293"/>
      <c r="P2358" s="293"/>
      <c r="Q2358" s="293"/>
      <c r="R2358" s="293"/>
    </row>
    <row r="2359" spans="1:18" x14ac:dyDescent="0.25">
      <c r="A2359" t="s">
        <v>2652</v>
      </c>
      <c r="B2359" t="s">
        <v>91</v>
      </c>
      <c r="C2359">
        <v>2006</v>
      </c>
      <c r="D2359" t="s">
        <v>39</v>
      </c>
      <c r="E2359" t="s">
        <v>2</v>
      </c>
      <c r="F2359">
        <v>466.505773974401</v>
      </c>
      <c r="G2359">
        <v>793.82267935133802</v>
      </c>
      <c r="H2359">
        <v>754.62363220528596</v>
      </c>
      <c r="I2359">
        <v>685.78641105274096</v>
      </c>
      <c r="J2359">
        <v>828.35051109293204</v>
      </c>
      <c r="K2359" s="62"/>
      <c r="L2359" s="293"/>
      <c r="M2359" s="293"/>
      <c r="N2359" s="293"/>
      <c r="O2359" s="293"/>
      <c r="P2359" s="293"/>
      <c r="Q2359" s="293"/>
      <c r="R2359" s="293"/>
    </row>
    <row r="2360" spans="1:18" x14ac:dyDescent="0.25">
      <c r="A2360" t="s">
        <v>2653</v>
      </c>
      <c r="B2360" t="s">
        <v>91</v>
      </c>
      <c r="C2360">
        <v>2006</v>
      </c>
      <c r="D2360" t="s">
        <v>40</v>
      </c>
      <c r="E2360" t="s">
        <v>2</v>
      </c>
      <c r="F2360">
        <v>413.287397863362</v>
      </c>
      <c r="G2360">
        <v>851.73504907644201</v>
      </c>
      <c r="H2360">
        <v>817.55131372441895</v>
      </c>
      <c r="I2360">
        <v>739.47693598247804</v>
      </c>
      <c r="J2360">
        <v>901.53186047807503</v>
      </c>
      <c r="K2360" s="62"/>
      <c r="L2360" s="293"/>
      <c r="M2360" s="293"/>
      <c r="N2360" s="293"/>
      <c r="O2360" s="293"/>
      <c r="P2360" s="293"/>
      <c r="Q2360" s="293"/>
      <c r="R2360" s="293"/>
    </row>
    <row r="2361" spans="1:18" x14ac:dyDescent="0.25">
      <c r="A2361" t="s">
        <v>2654</v>
      </c>
      <c r="B2361" t="s">
        <v>91</v>
      </c>
      <c r="C2361">
        <v>2006</v>
      </c>
      <c r="D2361" t="s">
        <v>41</v>
      </c>
      <c r="E2361" t="s">
        <v>2</v>
      </c>
      <c r="F2361">
        <v>515.51831905941003</v>
      </c>
      <c r="G2361">
        <v>676.417827745149</v>
      </c>
      <c r="H2361">
        <v>691.31202864221996</v>
      </c>
      <c r="I2361">
        <v>632.51241651682199</v>
      </c>
      <c r="J2361">
        <v>754.07738729652203</v>
      </c>
      <c r="K2361" s="62"/>
      <c r="L2361" s="293"/>
      <c r="M2361" s="293"/>
      <c r="N2361" s="293"/>
      <c r="O2361" s="293"/>
      <c r="P2361" s="293"/>
      <c r="Q2361" s="293"/>
      <c r="R2361" s="293"/>
    </row>
    <row r="2362" spans="1:18" x14ac:dyDescent="0.25">
      <c r="A2362" t="s">
        <v>2655</v>
      </c>
      <c r="B2362" t="s">
        <v>91</v>
      </c>
      <c r="C2362">
        <v>2006</v>
      </c>
      <c r="D2362" t="s">
        <v>42</v>
      </c>
      <c r="E2362" t="s">
        <v>2</v>
      </c>
      <c r="F2362">
        <v>445.24428361854501</v>
      </c>
      <c r="G2362">
        <v>672.84887131994105</v>
      </c>
      <c r="H2362">
        <v>680.431009602671</v>
      </c>
      <c r="I2362">
        <v>618.32192259457202</v>
      </c>
      <c r="J2362">
        <v>747.06003530833004</v>
      </c>
      <c r="K2362" s="62"/>
      <c r="L2362" s="293"/>
      <c r="M2362" s="293"/>
      <c r="N2362" s="293"/>
      <c r="O2362" s="293"/>
      <c r="P2362" s="293"/>
      <c r="Q2362" s="293"/>
      <c r="R2362" s="293"/>
    </row>
    <row r="2363" spans="1:18" x14ac:dyDescent="0.25">
      <c r="A2363" t="s">
        <v>2656</v>
      </c>
      <c r="B2363" t="s">
        <v>91</v>
      </c>
      <c r="C2363">
        <v>2006</v>
      </c>
      <c r="D2363" t="s">
        <v>102</v>
      </c>
      <c r="E2363" t="s">
        <v>2</v>
      </c>
      <c r="F2363">
        <v>431.845704321357</v>
      </c>
      <c r="G2363">
        <v>651.24293755388499</v>
      </c>
      <c r="H2363">
        <v>622.31908066666699</v>
      </c>
      <c r="I2363">
        <v>563.66073875867403</v>
      </c>
      <c r="J2363">
        <v>685.31457300269597</v>
      </c>
      <c r="K2363" s="62"/>
      <c r="L2363" s="293"/>
      <c r="M2363" s="293"/>
      <c r="N2363" s="293"/>
      <c r="O2363" s="293"/>
      <c r="P2363" s="293"/>
      <c r="Q2363" s="293"/>
      <c r="R2363" s="293"/>
    </row>
    <row r="2364" spans="1:18" x14ac:dyDescent="0.25">
      <c r="A2364" t="s">
        <v>2657</v>
      </c>
      <c r="B2364" t="s">
        <v>91</v>
      </c>
      <c r="C2364">
        <v>2006</v>
      </c>
      <c r="D2364" t="s">
        <v>103</v>
      </c>
      <c r="E2364" t="s">
        <v>2</v>
      </c>
      <c r="F2364">
        <v>1413.2610166090899</v>
      </c>
      <c r="G2364">
        <v>737.62168332963802</v>
      </c>
      <c r="H2364">
        <v>713.53652627811095</v>
      </c>
      <c r="I2364">
        <v>676.46148849702899</v>
      </c>
      <c r="J2364">
        <v>752.10017602824496</v>
      </c>
      <c r="K2364" s="62"/>
      <c r="L2364" s="293"/>
      <c r="M2364" s="293"/>
      <c r="N2364" s="293"/>
      <c r="O2364" s="293"/>
      <c r="P2364" s="293"/>
      <c r="Q2364" s="293"/>
      <c r="R2364" s="293"/>
    </row>
    <row r="2365" spans="1:18" x14ac:dyDescent="0.25">
      <c r="A2365" t="s">
        <v>2658</v>
      </c>
      <c r="B2365" t="s">
        <v>91</v>
      </c>
      <c r="C2365">
        <v>2006</v>
      </c>
      <c r="D2365" t="s">
        <v>43</v>
      </c>
      <c r="E2365" t="s">
        <v>2</v>
      </c>
      <c r="F2365">
        <v>216.889116052899</v>
      </c>
      <c r="G2365">
        <v>567.68339018190602</v>
      </c>
      <c r="H2365">
        <v>545.36387713802003</v>
      </c>
      <c r="I2365">
        <v>473.89472520404399</v>
      </c>
      <c r="J2365">
        <v>624.41296963636705</v>
      </c>
      <c r="K2365" s="62"/>
      <c r="L2365" s="293"/>
      <c r="M2365" s="293"/>
      <c r="N2365" s="293"/>
      <c r="O2365" s="293"/>
      <c r="P2365" s="293"/>
      <c r="Q2365" s="293"/>
      <c r="R2365" s="293"/>
    </row>
    <row r="2366" spans="1:18" x14ac:dyDescent="0.25">
      <c r="A2366" t="s">
        <v>2659</v>
      </c>
      <c r="B2366" t="s">
        <v>91</v>
      </c>
      <c r="C2366">
        <v>2006</v>
      </c>
      <c r="D2366" t="s">
        <v>44</v>
      </c>
      <c r="E2366" t="s">
        <v>2</v>
      </c>
      <c r="F2366">
        <v>465.18668787460302</v>
      </c>
      <c r="G2366">
        <v>763.59003935359499</v>
      </c>
      <c r="H2366">
        <v>743.35239154265901</v>
      </c>
      <c r="I2366">
        <v>676.346533084876</v>
      </c>
      <c r="J2366">
        <v>815.12482431203705</v>
      </c>
      <c r="K2366" s="62"/>
      <c r="L2366" s="293"/>
      <c r="M2366" s="293"/>
      <c r="N2366" s="293"/>
      <c r="O2366" s="293"/>
      <c r="P2366" s="293"/>
      <c r="Q2366" s="293"/>
      <c r="R2366" s="293"/>
    </row>
    <row r="2367" spans="1:18" x14ac:dyDescent="0.25">
      <c r="A2367" t="s">
        <v>2660</v>
      </c>
      <c r="B2367" t="s">
        <v>91</v>
      </c>
      <c r="C2367">
        <v>2006</v>
      </c>
      <c r="D2367" t="s">
        <v>45</v>
      </c>
      <c r="E2367" t="s">
        <v>2</v>
      </c>
      <c r="F2367">
        <v>731.18521268158895</v>
      </c>
      <c r="G2367">
        <v>790.72695218080298</v>
      </c>
      <c r="H2367">
        <v>767.82410905006702</v>
      </c>
      <c r="I2367">
        <v>712.67367852631401</v>
      </c>
      <c r="J2367">
        <v>826.07960486698403</v>
      </c>
      <c r="K2367" s="62"/>
      <c r="L2367" s="293"/>
      <c r="M2367" s="293"/>
      <c r="N2367" s="293"/>
      <c r="O2367" s="293"/>
      <c r="P2367" s="293"/>
      <c r="Q2367" s="293"/>
      <c r="R2367" s="293"/>
    </row>
    <row r="2368" spans="1:18" x14ac:dyDescent="0.25">
      <c r="A2368" t="s">
        <v>2661</v>
      </c>
      <c r="B2368" t="s">
        <v>91</v>
      </c>
      <c r="C2368">
        <v>2006</v>
      </c>
      <c r="D2368" t="s">
        <v>18</v>
      </c>
      <c r="E2368" t="s">
        <v>2</v>
      </c>
      <c r="F2368">
        <v>2028.7934298938101</v>
      </c>
      <c r="G2368">
        <v>786.63149789026602</v>
      </c>
      <c r="H2368">
        <v>791.57681401903301</v>
      </c>
      <c r="I2368">
        <v>757.34674607669297</v>
      </c>
      <c r="J2368">
        <v>826.94982244930804</v>
      </c>
      <c r="K2368" s="62"/>
      <c r="L2368" s="293"/>
      <c r="M2368" s="293"/>
      <c r="N2368" s="293"/>
      <c r="O2368" s="293"/>
      <c r="P2368" s="293"/>
      <c r="Q2368" s="293"/>
      <c r="R2368" s="293"/>
    </row>
    <row r="2369" spans="1:18" x14ac:dyDescent="0.25">
      <c r="A2369" t="s">
        <v>2662</v>
      </c>
      <c r="B2369" t="s">
        <v>91</v>
      </c>
      <c r="C2369">
        <v>2006</v>
      </c>
      <c r="D2369" t="s">
        <v>46</v>
      </c>
      <c r="E2369" t="s">
        <v>2</v>
      </c>
      <c r="F2369">
        <v>885.06338461836197</v>
      </c>
      <c r="G2369">
        <v>749.08244785859199</v>
      </c>
      <c r="H2369">
        <v>756.03916011634794</v>
      </c>
      <c r="I2369">
        <v>706.70495062518796</v>
      </c>
      <c r="J2369">
        <v>807.89097361069105</v>
      </c>
      <c r="K2369" s="62"/>
      <c r="L2369" s="293"/>
      <c r="M2369" s="293"/>
      <c r="N2369" s="293"/>
      <c r="O2369" s="293"/>
      <c r="P2369" s="293"/>
      <c r="Q2369" s="293"/>
      <c r="R2369" s="293"/>
    </row>
    <row r="2370" spans="1:18" x14ac:dyDescent="0.25">
      <c r="A2370" t="s">
        <v>2663</v>
      </c>
      <c r="B2370" t="s">
        <v>91</v>
      </c>
      <c r="C2370">
        <v>2006</v>
      </c>
      <c r="D2370" t="s">
        <v>47</v>
      </c>
      <c r="E2370" t="s">
        <v>2</v>
      </c>
      <c r="F2370">
        <v>610.77931285276497</v>
      </c>
      <c r="G2370">
        <v>858.40275582584798</v>
      </c>
      <c r="H2370">
        <v>851.748965167498</v>
      </c>
      <c r="I2370">
        <v>785.15057863450397</v>
      </c>
      <c r="J2370">
        <v>922.46176079481199</v>
      </c>
      <c r="K2370" s="62"/>
      <c r="L2370" s="293"/>
      <c r="M2370" s="293"/>
      <c r="N2370" s="293"/>
      <c r="O2370" s="293"/>
      <c r="P2370" s="293"/>
      <c r="Q2370" s="293"/>
      <c r="R2370" s="293"/>
    </row>
    <row r="2371" spans="1:18" x14ac:dyDescent="0.25">
      <c r="A2371" t="s">
        <v>2664</v>
      </c>
      <c r="B2371" t="s">
        <v>91</v>
      </c>
      <c r="C2371">
        <v>2006</v>
      </c>
      <c r="D2371" t="s">
        <v>48</v>
      </c>
      <c r="E2371" t="s">
        <v>2</v>
      </c>
      <c r="F2371">
        <v>532.95073242268995</v>
      </c>
      <c r="G2371">
        <v>776.86213784045901</v>
      </c>
      <c r="H2371">
        <v>791.74474648433295</v>
      </c>
      <c r="I2371">
        <v>725.66814957182305</v>
      </c>
      <c r="J2371">
        <v>862.20176188375603</v>
      </c>
      <c r="K2371" s="62"/>
      <c r="L2371" s="293"/>
      <c r="M2371" s="293"/>
      <c r="N2371" s="293"/>
      <c r="O2371" s="293"/>
      <c r="P2371" s="293"/>
      <c r="Q2371" s="293"/>
      <c r="R2371" s="293"/>
    </row>
    <row r="2372" spans="1:18" x14ac:dyDescent="0.25">
      <c r="A2372" t="s">
        <v>2665</v>
      </c>
      <c r="B2372" t="s">
        <v>91</v>
      </c>
      <c r="C2372">
        <v>2006</v>
      </c>
      <c r="D2372" t="s">
        <v>104</v>
      </c>
      <c r="E2372" t="s">
        <v>2</v>
      </c>
      <c r="F2372">
        <v>1580.84397767832</v>
      </c>
      <c r="G2372">
        <v>688.58387643395895</v>
      </c>
      <c r="H2372">
        <v>755.39153600271595</v>
      </c>
      <c r="I2372">
        <v>718.01659250678199</v>
      </c>
      <c r="J2372">
        <v>794.18366802610103</v>
      </c>
      <c r="K2372" s="62"/>
      <c r="L2372" s="293"/>
      <c r="M2372" s="293"/>
      <c r="N2372" s="293"/>
      <c r="O2372" s="293"/>
      <c r="P2372" s="293"/>
      <c r="Q2372" s="293"/>
      <c r="R2372" s="293"/>
    </row>
    <row r="2373" spans="1:18" x14ac:dyDescent="0.25">
      <c r="A2373" t="s">
        <v>2666</v>
      </c>
      <c r="B2373" t="s">
        <v>91</v>
      </c>
      <c r="C2373">
        <v>2006</v>
      </c>
      <c r="D2373" t="s">
        <v>49</v>
      </c>
      <c r="E2373" t="s">
        <v>2</v>
      </c>
      <c r="F2373">
        <v>454.489839240793</v>
      </c>
      <c r="G2373">
        <v>713.14897103529404</v>
      </c>
      <c r="H2373">
        <v>719.85039080916295</v>
      </c>
      <c r="I2373">
        <v>654.75714500664503</v>
      </c>
      <c r="J2373">
        <v>789.63043370389801</v>
      </c>
      <c r="K2373" s="62"/>
      <c r="L2373" s="293"/>
      <c r="M2373" s="293"/>
      <c r="N2373" s="293"/>
      <c r="O2373" s="293"/>
      <c r="P2373" s="293"/>
      <c r="Q2373" s="293"/>
      <c r="R2373" s="293"/>
    </row>
    <row r="2374" spans="1:18" x14ac:dyDescent="0.25">
      <c r="A2374" t="s">
        <v>2667</v>
      </c>
      <c r="B2374" t="s">
        <v>91</v>
      </c>
      <c r="C2374">
        <v>2006</v>
      </c>
      <c r="D2374" t="s">
        <v>50</v>
      </c>
      <c r="E2374" t="s">
        <v>2</v>
      </c>
      <c r="F2374">
        <v>1126.3541384375301</v>
      </c>
      <c r="G2374">
        <v>679.144365318773</v>
      </c>
      <c r="H2374">
        <v>776.09142480736102</v>
      </c>
      <c r="I2374">
        <v>730.26432335271295</v>
      </c>
      <c r="J2374">
        <v>823.98505718316801</v>
      </c>
      <c r="K2374" s="62"/>
      <c r="L2374" s="293"/>
      <c r="M2374" s="293"/>
      <c r="N2374" s="293"/>
      <c r="O2374" s="293"/>
      <c r="P2374" s="293"/>
      <c r="Q2374" s="293"/>
      <c r="R2374" s="293"/>
    </row>
    <row r="2375" spans="1:18" x14ac:dyDescent="0.25">
      <c r="A2375" t="s">
        <v>2668</v>
      </c>
      <c r="B2375" t="s">
        <v>91</v>
      </c>
      <c r="C2375">
        <v>2006</v>
      </c>
      <c r="D2375" t="s">
        <v>105</v>
      </c>
      <c r="E2375" t="s">
        <v>2</v>
      </c>
      <c r="F2375">
        <v>1099.7166169325201</v>
      </c>
      <c r="G2375">
        <v>736.63113197971802</v>
      </c>
      <c r="H2375">
        <v>763.41347604467899</v>
      </c>
      <c r="I2375">
        <v>718.69460464150495</v>
      </c>
      <c r="J2375">
        <v>810.17378497081995</v>
      </c>
      <c r="K2375" s="62"/>
      <c r="L2375" s="293"/>
      <c r="M2375" s="293"/>
      <c r="N2375" s="293"/>
      <c r="O2375" s="293"/>
      <c r="P2375" s="293"/>
      <c r="Q2375" s="293"/>
      <c r="R2375" s="293"/>
    </row>
    <row r="2376" spans="1:18" x14ac:dyDescent="0.25">
      <c r="A2376" t="s">
        <v>2669</v>
      </c>
      <c r="B2376" t="s">
        <v>91</v>
      </c>
      <c r="C2376">
        <v>2006</v>
      </c>
      <c r="D2376" t="s">
        <v>51</v>
      </c>
      <c r="E2376" t="s">
        <v>2</v>
      </c>
      <c r="F2376">
        <v>845.51904193520204</v>
      </c>
      <c r="G2376">
        <v>703.60243150137501</v>
      </c>
      <c r="H2376">
        <v>730.10725522796804</v>
      </c>
      <c r="I2376">
        <v>681.43513439942205</v>
      </c>
      <c r="J2376">
        <v>781.32224448885199</v>
      </c>
      <c r="K2376" s="62"/>
      <c r="L2376" s="293"/>
      <c r="M2376" s="293"/>
      <c r="N2376" s="293"/>
      <c r="O2376" s="293"/>
      <c r="P2376" s="293"/>
      <c r="Q2376" s="293"/>
      <c r="R2376" s="293"/>
    </row>
    <row r="2377" spans="1:18" x14ac:dyDescent="0.25">
      <c r="A2377" t="s">
        <v>2670</v>
      </c>
      <c r="B2377" t="s">
        <v>91</v>
      </c>
      <c r="C2377">
        <v>2006</v>
      </c>
      <c r="D2377" t="s">
        <v>52</v>
      </c>
      <c r="E2377" t="s">
        <v>2</v>
      </c>
      <c r="F2377">
        <v>254.19757499732</v>
      </c>
      <c r="G2377">
        <v>872.93123282046702</v>
      </c>
      <c r="H2377">
        <v>900.82718457948295</v>
      </c>
      <c r="I2377">
        <v>792.74913113388095</v>
      </c>
      <c r="J2377">
        <v>1019.44787007744</v>
      </c>
      <c r="K2377" s="62"/>
      <c r="L2377" s="293"/>
      <c r="M2377" s="293"/>
      <c r="N2377" s="293"/>
      <c r="O2377" s="293"/>
      <c r="P2377" s="293"/>
      <c r="Q2377" s="293"/>
      <c r="R2377" s="293"/>
    </row>
    <row r="2378" spans="1:18" x14ac:dyDescent="0.25">
      <c r="A2378" t="s">
        <v>2671</v>
      </c>
      <c r="B2378" t="s">
        <v>91</v>
      </c>
      <c r="C2378">
        <v>2006</v>
      </c>
      <c r="D2378" t="s">
        <v>106</v>
      </c>
      <c r="E2378" t="s">
        <v>2</v>
      </c>
      <c r="F2378">
        <v>2106.5012194175301</v>
      </c>
      <c r="G2378">
        <v>729.39035239160501</v>
      </c>
      <c r="H2378">
        <v>745.12003110925104</v>
      </c>
      <c r="I2378">
        <v>713.45618030450805</v>
      </c>
      <c r="J2378">
        <v>777.82109881470603</v>
      </c>
      <c r="K2378" s="62"/>
      <c r="L2378" s="293"/>
      <c r="M2378" s="293"/>
      <c r="N2378" s="293"/>
      <c r="O2378" s="293"/>
      <c r="P2378" s="293"/>
      <c r="Q2378" s="293"/>
      <c r="R2378" s="293"/>
    </row>
    <row r="2379" spans="1:18" x14ac:dyDescent="0.25">
      <c r="A2379" t="s">
        <v>2672</v>
      </c>
      <c r="B2379" t="s">
        <v>91</v>
      </c>
      <c r="C2379">
        <v>2006</v>
      </c>
      <c r="D2379" t="s">
        <v>53</v>
      </c>
      <c r="E2379" t="s">
        <v>2</v>
      </c>
      <c r="F2379">
        <v>622.13066655611703</v>
      </c>
      <c r="G2379">
        <v>701.00019893871195</v>
      </c>
      <c r="H2379">
        <v>729.13936920030096</v>
      </c>
      <c r="I2379">
        <v>672.64634670945497</v>
      </c>
      <c r="J2379">
        <v>789.08944996123398</v>
      </c>
      <c r="K2379" s="62"/>
      <c r="L2379" s="293"/>
      <c r="M2379" s="293"/>
      <c r="N2379" s="293"/>
      <c r="O2379" s="293"/>
      <c r="P2379" s="293"/>
      <c r="Q2379" s="293"/>
      <c r="R2379" s="293"/>
    </row>
    <row r="2380" spans="1:18" x14ac:dyDescent="0.25">
      <c r="A2380" t="s">
        <v>2673</v>
      </c>
      <c r="B2380" t="s">
        <v>91</v>
      </c>
      <c r="C2380">
        <v>2006</v>
      </c>
      <c r="D2380" t="s">
        <v>54</v>
      </c>
      <c r="E2380" t="s">
        <v>2</v>
      </c>
      <c r="F2380">
        <v>350.14045109479798</v>
      </c>
      <c r="G2380">
        <v>979.71530007777994</v>
      </c>
      <c r="H2380">
        <v>1004.22374576254</v>
      </c>
      <c r="I2380">
        <v>900.99509135853305</v>
      </c>
      <c r="J2380">
        <v>1115.9663840989299</v>
      </c>
      <c r="K2380" s="62"/>
      <c r="L2380" s="293"/>
      <c r="M2380" s="293"/>
      <c r="N2380" s="293"/>
      <c r="O2380" s="293"/>
      <c r="P2380" s="293"/>
      <c r="Q2380" s="293"/>
      <c r="R2380" s="293"/>
    </row>
    <row r="2381" spans="1:18" x14ac:dyDescent="0.25">
      <c r="A2381" t="s">
        <v>2674</v>
      </c>
      <c r="B2381" t="s">
        <v>91</v>
      </c>
      <c r="C2381">
        <v>2006</v>
      </c>
      <c r="D2381" t="s">
        <v>55</v>
      </c>
      <c r="E2381" t="s">
        <v>2</v>
      </c>
      <c r="F2381">
        <v>352.85076010677898</v>
      </c>
      <c r="G2381">
        <v>756.24921794071497</v>
      </c>
      <c r="H2381">
        <v>764.06204674517198</v>
      </c>
      <c r="I2381">
        <v>685.97519809133303</v>
      </c>
      <c r="J2381">
        <v>848.56338394504496</v>
      </c>
      <c r="K2381" s="62"/>
      <c r="L2381" s="293"/>
      <c r="M2381" s="293"/>
      <c r="N2381" s="293"/>
      <c r="O2381" s="293"/>
      <c r="P2381" s="293"/>
      <c r="Q2381" s="293"/>
      <c r="R2381" s="293"/>
    </row>
    <row r="2382" spans="1:18" x14ac:dyDescent="0.25">
      <c r="A2382" t="s">
        <v>2675</v>
      </c>
      <c r="B2382" t="s">
        <v>91</v>
      </c>
      <c r="C2382">
        <v>2006</v>
      </c>
      <c r="D2382" t="s">
        <v>56</v>
      </c>
      <c r="E2382" t="s">
        <v>2</v>
      </c>
      <c r="F2382">
        <v>302.44486042984602</v>
      </c>
      <c r="G2382">
        <v>666.04607110891197</v>
      </c>
      <c r="H2382">
        <v>654.41205119703397</v>
      </c>
      <c r="I2382">
        <v>581.03499952537595</v>
      </c>
      <c r="J2382">
        <v>734.32270918962604</v>
      </c>
      <c r="K2382" s="62"/>
      <c r="L2382" s="293"/>
      <c r="M2382" s="293"/>
      <c r="N2382" s="293"/>
      <c r="O2382" s="293"/>
      <c r="P2382" s="293"/>
      <c r="Q2382" s="293"/>
      <c r="R2382" s="293"/>
    </row>
    <row r="2383" spans="1:18" x14ac:dyDescent="0.25">
      <c r="A2383" t="s">
        <v>2676</v>
      </c>
      <c r="B2383" t="s">
        <v>91</v>
      </c>
      <c r="C2383">
        <v>2006</v>
      </c>
      <c r="D2383" t="s">
        <v>57</v>
      </c>
      <c r="E2383" t="s">
        <v>2</v>
      </c>
      <c r="F2383">
        <v>478.93448123000002</v>
      </c>
      <c r="G2383">
        <v>662.90344539641296</v>
      </c>
      <c r="H2383">
        <v>695.63429495115599</v>
      </c>
      <c r="I2383">
        <v>634.20080275074997</v>
      </c>
      <c r="J2383">
        <v>761.37239254993801</v>
      </c>
      <c r="K2383" s="62"/>
      <c r="L2383" s="293"/>
      <c r="M2383" s="293"/>
      <c r="N2383" s="293"/>
      <c r="O2383" s="293"/>
      <c r="P2383" s="293"/>
      <c r="Q2383" s="293"/>
      <c r="R2383" s="293"/>
    </row>
    <row r="2384" spans="1:18" x14ac:dyDescent="0.25">
      <c r="A2384" t="s">
        <v>2677</v>
      </c>
      <c r="B2384" t="s">
        <v>91</v>
      </c>
      <c r="C2384">
        <v>2007</v>
      </c>
      <c r="D2384" t="s">
        <v>5</v>
      </c>
      <c r="E2384" t="s">
        <v>2</v>
      </c>
      <c r="F2384">
        <v>11336.805388438001</v>
      </c>
      <c r="G2384">
        <v>737.22660879289401</v>
      </c>
      <c r="H2384">
        <v>739.82119554207998</v>
      </c>
      <c r="I2384">
        <v>726.19250198688405</v>
      </c>
      <c r="J2384">
        <v>753.64037372895302</v>
      </c>
      <c r="K2384" s="62"/>
      <c r="L2384" s="293"/>
      <c r="M2384" s="293"/>
      <c r="N2384" s="293"/>
      <c r="O2384" s="293"/>
      <c r="P2384" s="293"/>
      <c r="Q2384" s="293"/>
      <c r="R2384" s="293"/>
    </row>
    <row r="2385" spans="1:18" x14ac:dyDescent="0.25">
      <c r="A2385" t="s">
        <v>2678</v>
      </c>
      <c r="B2385" t="s">
        <v>91</v>
      </c>
      <c r="C2385">
        <v>2007</v>
      </c>
      <c r="D2385" t="s">
        <v>122</v>
      </c>
      <c r="E2385" t="s">
        <v>2</v>
      </c>
      <c r="F2385">
        <v>1642.8355079928999</v>
      </c>
      <c r="G2385">
        <v>539.40921979527798</v>
      </c>
      <c r="H2385">
        <v>523.55370708611997</v>
      </c>
      <c r="I2385">
        <v>498.35767625208899</v>
      </c>
      <c r="J2385">
        <v>549.686555404454</v>
      </c>
      <c r="K2385" s="62"/>
      <c r="L2385" s="293"/>
      <c r="M2385" s="293"/>
      <c r="N2385" s="293"/>
      <c r="O2385" s="293"/>
      <c r="P2385" s="293"/>
      <c r="Q2385" s="293"/>
      <c r="R2385" s="293"/>
    </row>
    <row r="2386" spans="1:18" x14ac:dyDescent="0.25">
      <c r="A2386" t="s">
        <v>2679</v>
      </c>
      <c r="B2386" t="s">
        <v>91</v>
      </c>
      <c r="C2386">
        <v>2007</v>
      </c>
      <c r="D2386" t="s">
        <v>123</v>
      </c>
      <c r="E2386" t="s">
        <v>2</v>
      </c>
      <c r="F2386">
        <v>1965.7652313987901</v>
      </c>
      <c r="G2386">
        <v>632.38589520918197</v>
      </c>
      <c r="H2386">
        <v>611.27740296386401</v>
      </c>
      <c r="I2386">
        <v>584.36762116499699</v>
      </c>
      <c r="J2386">
        <v>639.10025800250105</v>
      </c>
      <c r="K2386" s="62"/>
      <c r="L2386" s="293"/>
      <c r="M2386" s="293"/>
      <c r="N2386" s="293"/>
      <c r="O2386" s="293"/>
      <c r="P2386" s="293"/>
      <c r="Q2386" s="293"/>
      <c r="R2386" s="293"/>
    </row>
    <row r="2387" spans="1:18" x14ac:dyDescent="0.25">
      <c r="A2387" t="s">
        <v>2680</v>
      </c>
      <c r="B2387" t="s">
        <v>91</v>
      </c>
      <c r="C2387">
        <v>2007</v>
      </c>
      <c r="D2387" t="s">
        <v>124</v>
      </c>
      <c r="E2387" t="s">
        <v>2</v>
      </c>
      <c r="F2387">
        <v>2227.0106640291101</v>
      </c>
      <c r="G2387">
        <v>709.46048895168406</v>
      </c>
      <c r="H2387">
        <v>694.12702313446505</v>
      </c>
      <c r="I2387">
        <v>665.41247458296004</v>
      </c>
      <c r="J2387">
        <v>723.75592381006402</v>
      </c>
      <c r="K2387" s="62"/>
      <c r="L2387" s="293"/>
      <c r="M2387" s="293"/>
      <c r="N2387" s="293"/>
      <c r="O2387" s="293"/>
      <c r="P2387" s="293"/>
      <c r="Q2387" s="293"/>
      <c r="R2387" s="293"/>
    </row>
    <row r="2388" spans="1:18" x14ac:dyDescent="0.25">
      <c r="A2388" t="s">
        <v>2681</v>
      </c>
      <c r="B2388" t="s">
        <v>91</v>
      </c>
      <c r="C2388">
        <v>2007</v>
      </c>
      <c r="D2388" t="s">
        <v>125</v>
      </c>
      <c r="E2388" t="s">
        <v>2</v>
      </c>
      <c r="F2388">
        <v>2596.0115332576802</v>
      </c>
      <c r="G2388">
        <v>841.07769348027603</v>
      </c>
      <c r="H2388">
        <v>859.97361837205597</v>
      </c>
      <c r="I2388">
        <v>826.996817327847</v>
      </c>
      <c r="J2388">
        <v>893.92175182010396</v>
      </c>
      <c r="K2388" s="62"/>
      <c r="L2388" s="293"/>
      <c r="M2388" s="293"/>
      <c r="N2388" s="293"/>
      <c r="O2388" s="293"/>
      <c r="P2388" s="293"/>
      <c r="Q2388" s="293"/>
      <c r="R2388" s="293"/>
    </row>
    <row r="2389" spans="1:18" x14ac:dyDescent="0.25">
      <c r="A2389" t="s">
        <v>2682</v>
      </c>
      <c r="B2389" t="s">
        <v>91</v>
      </c>
      <c r="C2389">
        <v>2007</v>
      </c>
      <c r="D2389" t="s">
        <v>126</v>
      </c>
      <c r="E2389" t="s">
        <v>2</v>
      </c>
      <c r="F2389">
        <v>2905.18245175948</v>
      </c>
      <c r="G2389">
        <v>969.04664199210197</v>
      </c>
      <c r="H2389">
        <v>1043.9021301555699</v>
      </c>
      <c r="I2389">
        <v>1005.90176719972</v>
      </c>
      <c r="J2389">
        <v>1082.95962526587</v>
      </c>
      <c r="K2389" s="62"/>
      <c r="L2389" s="293"/>
      <c r="M2389" s="293"/>
      <c r="N2389" s="293"/>
      <c r="O2389" s="293"/>
      <c r="P2389" s="293"/>
      <c r="Q2389" s="293"/>
      <c r="R2389" s="293"/>
    </row>
    <row r="2390" spans="1:18" x14ac:dyDescent="0.25">
      <c r="A2390" t="s">
        <v>2683</v>
      </c>
      <c r="B2390" t="s">
        <v>91</v>
      </c>
      <c r="C2390">
        <v>2007</v>
      </c>
      <c r="D2390" t="s">
        <v>6</v>
      </c>
      <c r="E2390" t="s">
        <v>2</v>
      </c>
      <c r="F2390">
        <v>2663.3836763609602</v>
      </c>
      <c r="G2390">
        <v>766.03352930410097</v>
      </c>
      <c r="H2390">
        <v>749.02999557848295</v>
      </c>
      <c r="I2390">
        <v>720.63071159785295</v>
      </c>
      <c r="J2390">
        <v>778.25496330480996</v>
      </c>
      <c r="K2390" s="62"/>
      <c r="L2390" s="293"/>
      <c r="M2390" s="293"/>
      <c r="N2390" s="293"/>
      <c r="O2390" s="293"/>
      <c r="P2390" s="293"/>
      <c r="Q2390" s="293"/>
      <c r="R2390" s="293"/>
    </row>
    <row r="2391" spans="1:18" x14ac:dyDescent="0.25">
      <c r="A2391" t="s">
        <v>2684</v>
      </c>
      <c r="B2391" t="s">
        <v>91</v>
      </c>
      <c r="C2391">
        <v>2007</v>
      </c>
      <c r="D2391" t="s">
        <v>37</v>
      </c>
      <c r="E2391" t="s">
        <v>2</v>
      </c>
      <c r="F2391">
        <v>280.50265476004199</v>
      </c>
      <c r="G2391">
        <v>789.48115609356103</v>
      </c>
      <c r="H2391">
        <v>745.93858351440497</v>
      </c>
      <c r="I2391">
        <v>659.85173121907997</v>
      </c>
      <c r="J2391">
        <v>839.99949206296196</v>
      </c>
      <c r="K2391" s="62"/>
      <c r="L2391" s="293"/>
      <c r="M2391" s="293"/>
      <c r="N2391" s="293"/>
      <c r="O2391" s="293"/>
      <c r="P2391" s="293"/>
      <c r="Q2391" s="293"/>
      <c r="R2391" s="293"/>
    </row>
    <row r="2392" spans="1:18" x14ac:dyDescent="0.25">
      <c r="A2392" t="s">
        <v>2685</v>
      </c>
      <c r="B2392" t="s">
        <v>91</v>
      </c>
      <c r="C2392">
        <v>2007</v>
      </c>
      <c r="D2392" t="s">
        <v>38</v>
      </c>
      <c r="E2392" t="s">
        <v>2</v>
      </c>
      <c r="F2392">
        <v>457.23856180946399</v>
      </c>
      <c r="G2392">
        <v>744.33665175969702</v>
      </c>
      <c r="H2392">
        <v>724.85463364526402</v>
      </c>
      <c r="I2392">
        <v>659.20744227887803</v>
      </c>
      <c r="J2392">
        <v>795.21372706823297</v>
      </c>
      <c r="K2392" s="62"/>
      <c r="L2392" s="293"/>
      <c r="M2392" s="293"/>
      <c r="N2392" s="293"/>
      <c r="O2392" s="293"/>
      <c r="P2392" s="293"/>
      <c r="Q2392" s="293"/>
      <c r="R2392" s="293"/>
    </row>
    <row r="2393" spans="1:18" x14ac:dyDescent="0.25">
      <c r="A2393" t="s">
        <v>2686</v>
      </c>
      <c r="B2393" t="s">
        <v>91</v>
      </c>
      <c r="C2393">
        <v>2007</v>
      </c>
      <c r="D2393" t="s">
        <v>39</v>
      </c>
      <c r="E2393" t="s">
        <v>2</v>
      </c>
      <c r="F2393">
        <v>502.68326060239002</v>
      </c>
      <c r="G2393">
        <v>852.17885095678901</v>
      </c>
      <c r="H2393">
        <v>815.097934772391</v>
      </c>
      <c r="I2393">
        <v>743.37838965258504</v>
      </c>
      <c r="J2393">
        <v>891.71824313428704</v>
      </c>
      <c r="K2393" s="62"/>
      <c r="L2393" s="293"/>
      <c r="M2393" s="293"/>
      <c r="N2393" s="293"/>
      <c r="O2393" s="293"/>
      <c r="P2393" s="293"/>
      <c r="Q2393" s="293"/>
      <c r="R2393" s="293"/>
    </row>
    <row r="2394" spans="1:18" x14ac:dyDescent="0.25">
      <c r="A2394" t="s">
        <v>2687</v>
      </c>
      <c r="B2394" t="s">
        <v>91</v>
      </c>
      <c r="C2394">
        <v>2007</v>
      </c>
      <c r="D2394" t="s">
        <v>40</v>
      </c>
      <c r="E2394" t="s">
        <v>2</v>
      </c>
      <c r="F2394">
        <v>422.999556556561</v>
      </c>
      <c r="G2394">
        <v>869.08192915138204</v>
      </c>
      <c r="H2394">
        <v>836.81265756989296</v>
      </c>
      <c r="I2394">
        <v>757.81331601809597</v>
      </c>
      <c r="J2394">
        <v>921.71635592622204</v>
      </c>
      <c r="K2394" s="62"/>
      <c r="L2394" s="293"/>
      <c r="M2394" s="293"/>
      <c r="N2394" s="293"/>
      <c r="O2394" s="293"/>
      <c r="P2394" s="293"/>
      <c r="Q2394" s="293"/>
      <c r="R2394" s="293"/>
    </row>
    <row r="2395" spans="1:18" x14ac:dyDescent="0.25">
      <c r="A2395" t="s">
        <v>2688</v>
      </c>
      <c r="B2395" t="s">
        <v>91</v>
      </c>
      <c r="C2395">
        <v>2007</v>
      </c>
      <c r="D2395" t="s">
        <v>41</v>
      </c>
      <c r="E2395" t="s">
        <v>2</v>
      </c>
      <c r="F2395">
        <v>543.69276591308596</v>
      </c>
      <c r="G2395">
        <v>710.50516964152303</v>
      </c>
      <c r="H2395">
        <v>718.89034541938702</v>
      </c>
      <c r="I2395">
        <v>659.33452092514801</v>
      </c>
      <c r="J2395">
        <v>782.35371824812603</v>
      </c>
      <c r="K2395" s="62"/>
      <c r="L2395" s="293"/>
      <c r="M2395" s="293"/>
      <c r="N2395" s="293"/>
      <c r="O2395" s="293"/>
      <c r="P2395" s="293"/>
      <c r="Q2395" s="293"/>
      <c r="R2395" s="293"/>
    </row>
    <row r="2396" spans="1:18" x14ac:dyDescent="0.25">
      <c r="A2396" t="s">
        <v>2689</v>
      </c>
      <c r="B2396" t="s">
        <v>91</v>
      </c>
      <c r="C2396">
        <v>2007</v>
      </c>
      <c r="D2396" t="s">
        <v>42</v>
      </c>
      <c r="E2396" t="s">
        <v>2</v>
      </c>
      <c r="F2396">
        <v>456.266876719435</v>
      </c>
      <c r="G2396">
        <v>685.661933035939</v>
      </c>
      <c r="H2396">
        <v>695.09510101164994</v>
      </c>
      <c r="I2396">
        <v>632.43160871620205</v>
      </c>
      <c r="J2396">
        <v>762.26130928212694</v>
      </c>
      <c r="K2396" s="62"/>
      <c r="L2396" s="293"/>
      <c r="M2396" s="293"/>
      <c r="N2396" s="293"/>
      <c r="O2396" s="293"/>
      <c r="P2396" s="293"/>
      <c r="Q2396" s="293"/>
      <c r="R2396" s="293"/>
    </row>
    <row r="2397" spans="1:18" x14ac:dyDescent="0.25">
      <c r="A2397" t="s">
        <v>2690</v>
      </c>
      <c r="B2397" t="s">
        <v>91</v>
      </c>
      <c r="C2397">
        <v>2007</v>
      </c>
      <c r="D2397" t="s">
        <v>102</v>
      </c>
      <c r="E2397" t="s">
        <v>2</v>
      </c>
      <c r="F2397">
        <v>423.90603490950298</v>
      </c>
      <c r="G2397">
        <v>634.33348034402695</v>
      </c>
      <c r="H2397">
        <v>598.89440012973705</v>
      </c>
      <c r="I2397">
        <v>542.02590434033095</v>
      </c>
      <c r="J2397">
        <v>660.00847865038202</v>
      </c>
      <c r="K2397" s="62"/>
      <c r="L2397" s="293"/>
      <c r="M2397" s="293"/>
      <c r="N2397" s="293"/>
      <c r="O2397" s="293"/>
      <c r="P2397" s="293"/>
      <c r="Q2397" s="293"/>
      <c r="R2397" s="293"/>
    </row>
    <row r="2398" spans="1:18" x14ac:dyDescent="0.25">
      <c r="A2398" t="s">
        <v>2691</v>
      </c>
      <c r="B2398" t="s">
        <v>91</v>
      </c>
      <c r="C2398">
        <v>2007</v>
      </c>
      <c r="D2398" t="s">
        <v>103</v>
      </c>
      <c r="E2398" t="s">
        <v>2</v>
      </c>
      <c r="F2398">
        <v>1388.86523539871</v>
      </c>
      <c r="G2398">
        <v>720.33589653889203</v>
      </c>
      <c r="H2398">
        <v>692.47700263719196</v>
      </c>
      <c r="I2398">
        <v>656.15698036839694</v>
      </c>
      <c r="J2398">
        <v>730.26835639163005</v>
      </c>
      <c r="K2398" s="62"/>
      <c r="L2398" s="293"/>
      <c r="M2398" s="293"/>
      <c r="N2398" s="293"/>
      <c r="O2398" s="293"/>
      <c r="P2398" s="293"/>
      <c r="Q2398" s="293"/>
      <c r="R2398" s="293"/>
    </row>
    <row r="2399" spans="1:18" x14ac:dyDescent="0.25">
      <c r="A2399" t="s">
        <v>2692</v>
      </c>
      <c r="B2399" t="s">
        <v>91</v>
      </c>
      <c r="C2399">
        <v>2007</v>
      </c>
      <c r="D2399" t="s">
        <v>43</v>
      </c>
      <c r="E2399" t="s">
        <v>2</v>
      </c>
      <c r="F2399">
        <v>203.14573328628001</v>
      </c>
      <c r="G2399">
        <v>533.17690686931996</v>
      </c>
      <c r="H2399">
        <v>517.27974877510098</v>
      </c>
      <c r="I2399">
        <v>447.32056281157497</v>
      </c>
      <c r="J2399">
        <v>594.92001751884504</v>
      </c>
      <c r="K2399" s="62"/>
      <c r="L2399" s="293"/>
      <c r="M2399" s="293"/>
      <c r="N2399" s="293"/>
      <c r="O2399" s="293"/>
      <c r="P2399" s="293"/>
      <c r="Q2399" s="293"/>
      <c r="R2399" s="293"/>
    </row>
    <row r="2400" spans="1:18" x14ac:dyDescent="0.25">
      <c r="A2400" t="s">
        <v>2693</v>
      </c>
      <c r="B2400" t="s">
        <v>91</v>
      </c>
      <c r="C2400">
        <v>2007</v>
      </c>
      <c r="D2400" t="s">
        <v>44</v>
      </c>
      <c r="E2400" t="s">
        <v>2</v>
      </c>
      <c r="F2400">
        <v>477.23196675752899</v>
      </c>
      <c r="G2400">
        <v>776.71945372469702</v>
      </c>
      <c r="H2400">
        <v>743.245762031754</v>
      </c>
      <c r="I2400">
        <v>677.06031223957098</v>
      </c>
      <c r="J2400">
        <v>814.07736195167001</v>
      </c>
      <c r="K2400" s="62"/>
      <c r="L2400" s="293"/>
      <c r="M2400" s="293"/>
      <c r="N2400" s="293"/>
      <c r="O2400" s="293"/>
      <c r="P2400" s="293"/>
      <c r="Q2400" s="293"/>
      <c r="R2400" s="293"/>
    </row>
    <row r="2401" spans="1:18" x14ac:dyDescent="0.25">
      <c r="A2401" t="s">
        <v>2694</v>
      </c>
      <c r="B2401" t="s">
        <v>91</v>
      </c>
      <c r="C2401">
        <v>2007</v>
      </c>
      <c r="D2401" t="s">
        <v>45</v>
      </c>
      <c r="E2401" t="s">
        <v>2</v>
      </c>
      <c r="F2401">
        <v>708.48753535490403</v>
      </c>
      <c r="G2401">
        <v>759.64996017252304</v>
      </c>
      <c r="H2401">
        <v>737.51852525811</v>
      </c>
      <c r="I2401">
        <v>683.69885911300196</v>
      </c>
      <c r="J2401">
        <v>794.41798395033595</v>
      </c>
      <c r="K2401" s="62"/>
      <c r="L2401" s="293"/>
      <c r="M2401" s="293"/>
      <c r="N2401" s="293"/>
      <c r="O2401" s="293"/>
      <c r="P2401" s="293"/>
      <c r="Q2401" s="293"/>
      <c r="R2401" s="293"/>
    </row>
    <row r="2402" spans="1:18" x14ac:dyDescent="0.25">
      <c r="A2402" t="s">
        <v>2695</v>
      </c>
      <c r="B2402" t="s">
        <v>91</v>
      </c>
      <c r="C2402">
        <v>2007</v>
      </c>
      <c r="D2402" t="s">
        <v>18</v>
      </c>
      <c r="E2402" t="s">
        <v>2</v>
      </c>
      <c r="F2402">
        <v>1907.8507017485199</v>
      </c>
      <c r="G2402">
        <v>735.73560103216096</v>
      </c>
      <c r="H2402">
        <v>737.74060437783203</v>
      </c>
      <c r="I2402">
        <v>704.85529665591901</v>
      </c>
      <c r="J2402">
        <v>771.75886720297103</v>
      </c>
      <c r="K2402" s="62"/>
      <c r="L2402" s="293"/>
      <c r="M2402" s="293"/>
      <c r="N2402" s="293"/>
      <c r="O2402" s="293"/>
      <c r="P2402" s="293"/>
      <c r="Q2402" s="293"/>
      <c r="R2402" s="293"/>
    </row>
    <row r="2403" spans="1:18" x14ac:dyDescent="0.25">
      <c r="A2403" t="s">
        <v>2696</v>
      </c>
      <c r="B2403" t="s">
        <v>91</v>
      </c>
      <c r="C2403">
        <v>2007</v>
      </c>
      <c r="D2403" t="s">
        <v>46</v>
      </c>
      <c r="E2403" t="s">
        <v>2</v>
      </c>
      <c r="F2403">
        <v>839.63670680405596</v>
      </c>
      <c r="G2403">
        <v>707.43780431223001</v>
      </c>
      <c r="H2403">
        <v>713.63951341346001</v>
      </c>
      <c r="I2403">
        <v>665.87015932490897</v>
      </c>
      <c r="J2403">
        <v>763.91354687779301</v>
      </c>
      <c r="K2403" s="62"/>
      <c r="L2403" s="293"/>
      <c r="M2403" s="293"/>
      <c r="N2403" s="293"/>
      <c r="O2403" s="293"/>
      <c r="P2403" s="293"/>
      <c r="Q2403" s="293"/>
      <c r="R2403" s="293"/>
    </row>
    <row r="2404" spans="1:18" x14ac:dyDescent="0.25">
      <c r="A2404" t="s">
        <v>2697</v>
      </c>
      <c r="B2404" t="s">
        <v>91</v>
      </c>
      <c r="C2404">
        <v>2007</v>
      </c>
      <c r="D2404" t="s">
        <v>47</v>
      </c>
      <c r="E2404" t="s">
        <v>2</v>
      </c>
      <c r="F2404">
        <v>581.071023263494</v>
      </c>
      <c r="G2404">
        <v>815.16073013691096</v>
      </c>
      <c r="H2404">
        <v>808.67852651081603</v>
      </c>
      <c r="I2404">
        <v>743.88239096557004</v>
      </c>
      <c r="J2404">
        <v>877.58225537701003</v>
      </c>
      <c r="K2404" s="62"/>
      <c r="L2404" s="293"/>
      <c r="M2404" s="293"/>
      <c r="N2404" s="293"/>
      <c r="O2404" s="293"/>
      <c r="P2404" s="293"/>
      <c r="Q2404" s="293"/>
      <c r="R2404" s="293"/>
    </row>
    <row r="2405" spans="1:18" x14ac:dyDescent="0.25">
      <c r="A2405" t="s">
        <v>2698</v>
      </c>
      <c r="B2405" t="s">
        <v>91</v>
      </c>
      <c r="C2405">
        <v>2007</v>
      </c>
      <c r="D2405" t="s">
        <v>48</v>
      </c>
      <c r="E2405" t="s">
        <v>2</v>
      </c>
      <c r="F2405">
        <v>487.14297168097897</v>
      </c>
      <c r="G2405">
        <v>702.522240029101</v>
      </c>
      <c r="H2405">
        <v>711.94306546603502</v>
      </c>
      <c r="I2405">
        <v>649.83231542443798</v>
      </c>
      <c r="J2405">
        <v>778.36767239754295</v>
      </c>
      <c r="K2405" s="62"/>
      <c r="L2405" s="293"/>
      <c r="M2405" s="293"/>
      <c r="N2405" s="293"/>
      <c r="O2405" s="293"/>
      <c r="P2405" s="293"/>
      <c r="Q2405" s="293"/>
      <c r="R2405" s="293"/>
    </row>
    <row r="2406" spans="1:18" x14ac:dyDescent="0.25">
      <c r="A2406" t="s">
        <v>2699</v>
      </c>
      <c r="B2406" t="s">
        <v>91</v>
      </c>
      <c r="C2406">
        <v>2007</v>
      </c>
      <c r="D2406" t="s">
        <v>104</v>
      </c>
      <c r="E2406" t="s">
        <v>2</v>
      </c>
      <c r="F2406">
        <v>1684.0589049208099</v>
      </c>
      <c r="G2406">
        <v>726.12845854909301</v>
      </c>
      <c r="H2406">
        <v>793.09667051896895</v>
      </c>
      <c r="I2406">
        <v>755.04686994541203</v>
      </c>
      <c r="J2406">
        <v>832.54343364533395</v>
      </c>
      <c r="K2406" s="62"/>
      <c r="L2406" s="293"/>
      <c r="M2406" s="293"/>
      <c r="N2406" s="293"/>
      <c r="O2406" s="293"/>
      <c r="P2406" s="293"/>
      <c r="Q2406" s="293"/>
      <c r="R2406" s="293"/>
    </row>
    <row r="2407" spans="1:18" x14ac:dyDescent="0.25">
      <c r="A2407" t="s">
        <v>2700</v>
      </c>
      <c r="B2407" t="s">
        <v>91</v>
      </c>
      <c r="C2407">
        <v>2007</v>
      </c>
      <c r="D2407" t="s">
        <v>49</v>
      </c>
      <c r="E2407" t="s">
        <v>2</v>
      </c>
      <c r="F2407">
        <v>513.48176767733605</v>
      </c>
      <c r="G2407">
        <v>799.75355140150498</v>
      </c>
      <c r="H2407">
        <v>803.51952855897696</v>
      </c>
      <c r="I2407">
        <v>735.04450200156805</v>
      </c>
      <c r="J2407">
        <v>876.62234471014403</v>
      </c>
      <c r="K2407" s="62"/>
      <c r="L2407" s="293"/>
      <c r="M2407" s="293"/>
      <c r="N2407" s="293"/>
      <c r="O2407" s="293"/>
      <c r="P2407" s="293"/>
      <c r="Q2407" s="293"/>
      <c r="R2407" s="293"/>
    </row>
    <row r="2408" spans="1:18" x14ac:dyDescent="0.25">
      <c r="A2408" t="s">
        <v>2701</v>
      </c>
      <c r="B2408" t="s">
        <v>91</v>
      </c>
      <c r="C2408">
        <v>2007</v>
      </c>
      <c r="D2408" t="s">
        <v>50</v>
      </c>
      <c r="E2408" t="s">
        <v>2</v>
      </c>
      <c r="F2408">
        <v>1170.5771372434799</v>
      </c>
      <c r="G2408">
        <v>697.943653778059</v>
      </c>
      <c r="H2408">
        <v>800.93219872879604</v>
      </c>
      <c r="I2408">
        <v>754.51744837861202</v>
      </c>
      <c r="J2408">
        <v>849.39909955879102</v>
      </c>
      <c r="K2408" s="62"/>
      <c r="L2408" s="293"/>
      <c r="M2408" s="293"/>
      <c r="N2408" s="293"/>
      <c r="O2408" s="293"/>
      <c r="P2408" s="293"/>
      <c r="Q2408" s="293"/>
      <c r="R2408" s="293"/>
    </row>
    <row r="2409" spans="1:18" x14ac:dyDescent="0.25">
      <c r="A2409" t="s">
        <v>2702</v>
      </c>
      <c r="B2409" t="s">
        <v>91</v>
      </c>
      <c r="C2409">
        <v>2007</v>
      </c>
      <c r="D2409" t="s">
        <v>105</v>
      </c>
      <c r="E2409" t="s">
        <v>2</v>
      </c>
      <c r="F2409">
        <v>1176.6446577486599</v>
      </c>
      <c r="G2409">
        <v>788.30824841464096</v>
      </c>
      <c r="H2409">
        <v>811.64915135032095</v>
      </c>
      <c r="I2409">
        <v>765.66984912050202</v>
      </c>
      <c r="J2409">
        <v>859.65597689113702</v>
      </c>
      <c r="K2409" s="62"/>
      <c r="L2409" s="293"/>
      <c r="M2409" s="293"/>
      <c r="N2409" s="293"/>
      <c r="O2409" s="293"/>
      <c r="P2409" s="293"/>
      <c r="Q2409" s="293"/>
      <c r="R2409" s="293"/>
    </row>
    <row r="2410" spans="1:18" x14ac:dyDescent="0.25">
      <c r="A2410" t="s">
        <v>2703</v>
      </c>
      <c r="B2410" t="s">
        <v>91</v>
      </c>
      <c r="C2410">
        <v>2007</v>
      </c>
      <c r="D2410" t="s">
        <v>51</v>
      </c>
      <c r="E2410" t="s">
        <v>2</v>
      </c>
      <c r="F2410">
        <v>929.62876521886506</v>
      </c>
      <c r="G2410">
        <v>775.18158602020003</v>
      </c>
      <c r="H2410">
        <v>798.00483765560296</v>
      </c>
      <c r="I2410">
        <v>747.23667693193397</v>
      </c>
      <c r="J2410">
        <v>851.29921398023498</v>
      </c>
      <c r="K2410" s="62"/>
      <c r="L2410" s="293"/>
      <c r="M2410" s="293"/>
      <c r="N2410" s="293"/>
      <c r="O2410" s="293"/>
      <c r="P2410" s="293"/>
      <c r="Q2410" s="293"/>
      <c r="R2410" s="293"/>
    </row>
    <row r="2411" spans="1:18" x14ac:dyDescent="0.25">
      <c r="A2411" t="s">
        <v>2704</v>
      </c>
      <c r="B2411" t="s">
        <v>91</v>
      </c>
      <c r="C2411">
        <v>2007</v>
      </c>
      <c r="D2411" t="s">
        <v>52</v>
      </c>
      <c r="E2411" t="s">
        <v>2</v>
      </c>
      <c r="F2411">
        <v>247.01589252979801</v>
      </c>
      <c r="G2411">
        <v>841.96568453813495</v>
      </c>
      <c r="H2411">
        <v>868.18663004425696</v>
      </c>
      <c r="I2411">
        <v>762.609991783851</v>
      </c>
      <c r="J2411">
        <v>984.21838908475002</v>
      </c>
      <c r="K2411" s="62"/>
      <c r="L2411" s="293"/>
      <c r="M2411" s="293"/>
      <c r="N2411" s="293"/>
      <c r="O2411" s="293"/>
      <c r="P2411" s="293"/>
      <c r="Q2411" s="293"/>
      <c r="R2411" s="293"/>
    </row>
    <row r="2412" spans="1:18" x14ac:dyDescent="0.25">
      <c r="A2412" t="s">
        <v>2705</v>
      </c>
      <c r="B2412" t="s">
        <v>91</v>
      </c>
      <c r="C2412">
        <v>2007</v>
      </c>
      <c r="D2412" t="s">
        <v>106</v>
      </c>
      <c r="E2412" t="s">
        <v>2</v>
      </c>
      <c r="F2412">
        <v>2092.0961773508102</v>
      </c>
      <c r="G2412">
        <v>721.54434339752004</v>
      </c>
      <c r="H2412">
        <v>734.06276087631704</v>
      </c>
      <c r="I2412">
        <v>702.772578611261</v>
      </c>
      <c r="J2412">
        <v>766.38150591775798</v>
      </c>
      <c r="K2412" s="62"/>
      <c r="L2412" s="293"/>
      <c r="M2412" s="293"/>
      <c r="N2412" s="293"/>
      <c r="O2412" s="293"/>
      <c r="P2412" s="293"/>
      <c r="Q2412" s="293"/>
      <c r="R2412" s="293"/>
    </row>
    <row r="2413" spans="1:18" x14ac:dyDescent="0.25">
      <c r="A2413" t="s">
        <v>2706</v>
      </c>
      <c r="B2413" t="s">
        <v>91</v>
      </c>
      <c r="C2413">
        <v>2007</v>
      </c>
      <c r="D2413" t="s">
        <v>53</v>
      </c>
      <c r="E2413" t="s">
        <v>2</v>
      </c>
      <c r="F2413">
        <v>636.74692468668695</v>
      </c>
      <c r="G2413">
        <v>712.69928778604606</v>
      </c>
      <c r="H2413">
        <v>734.22594921709003</v>
      </c>
      <c r="I2413">
        <v>678.02811211631695</v>
      </c>
      <c r="J2413">
        <v>793.82178028801104</v>
      </c>
      <c r="K2413" s="62"/>
      <c r="L2413" s="293"/>
      <c r="M2413" s="293"/>
      <c r="N2413" s="293"/>
      <c r="O2413" s="293"/>
      <c r="P2413" s="293"/>
      <c r="Q2413" s="293"/>
      <c r="R2413" s="293"/>
    </row>
    <row r="2414" spans="1:18" x14ac:dyDescent="0.25">
      <c r="A2414" t="s">
        <v>2707</v>
      </c>
      <c r="B2414" t="s">
        <v>91</v>
      </c>
      <c r="C2414">
        <v>2007</v>
      </c>
      <c r="D2414" t="s">
        <v>54</v>
      </c>
      <c r="E2414" t="s">
        <v>2</v>
      </c>
      <c r="F2414">
        <v>330.00108902550897</v>
      </c>
      <c r="G2414">
        <v>923.67422124866096</v>
      </c>
      <c r="H2414">
        <v>932.36960559920101</v>
      </c>
      <c r="I2414">
        <v>833.72285951044398</v>
      </c>
      <c r="J2414">
        <v>1039.4081932894601</v>
      </c>
      <c r="K2414" s="62"/>
      <c r="L2414" s="293"/>
      <c r="M2414" s="293"/>
      <c r="N2414" s="293"/>
      <c r="O2414" s="293"/>
      <c r="P2414" s="293"/>
      <c r="Q2414" s="293"/>
      <c r="R2414" s="293"/>
    </row>
    <row r="2415" spans="1:18" x14ac:dyDescent="0.25">
      <c r="A2415" t="s">
        <v>2708</v>
      </c>
      <c r="B2415" t="s">
        <v>91</v>
      </c>
      <c r="C2415">
        <v>2007</v>
      </c>
      <c r="D2415" t="s">
        <v>55</v>
      </c>
      <c r="E2415" t="s">
        <v>2</v>
      </c>
      <c r="F2415">
        <v>360.07110910673202</v>
      </c>
      <c r="G2415">
        <v>771.22838653772203</v>
      </c>
      <c r="H2415">
        <v>780.71191940589097</v>
      </c>
      <c r="I2415">
        <v>701.72402357533099</v>
      </c>
      <c r="J2415">
        <v>866.120080076259</v>
      </c>
      <c r="K2415" s="62"/>
      <c r="L2415" s="293"/>
      <c r="M2415" s="293"/>
      <c r="N2415" s="293"/>
      <c r="O2415" s="293"/>
      <c r="P2415" s="293"/>
      <c r="Q2415" s="293"/>
      <c r="R2415" s="293"/>
    </row>
    <row r="2416" spans="1:18" x14ac:dyDescent="0.25">
      <c r="A2416" t="s">
        <v>2709</v>
      </c>
      <c r="B2416" t="s">
        <v>91</v>
      </c>
      <c r="C2416">
        <v>2007</v>
      </c>
      <c r="D2416" t="s">
        <v>56</v>
      </c>
      <c r="E2416" t="s">
        <v>2</v>
      </c>
      <c r="F2416">
        <v>287.46973281436499</v>
      </c>
      <c r="G2416">
        <v>629.43603777969599</v>
      </c>
      <c r="H2416">
        <v>606.47547835165506</v>
      </c>
      <c r="I2416">
        <v>537.02391735569802</v>
      </c>
      <c r="J2416">
        <v>682.27792882324002</v>
      </c>
      <c r="K2416" s="62"/>
      <c r="L2416" s="293"/>
      <c r="M2416" s="293"/>
      <c r="N2416" s="293"/>
      <c r="O2416" s="293"/>
      <c r="P2416" s="293"/>
      <c r="Q2416" s="293"/>
      <c r="R2416" s="293"/>
    </row>
    <row r="2417" spans="1:18" x14ac:dyDescent="0.25">
      <c r="A2417" t="s">
        <v>2710</v>
      </c>
      <c r="B2417" t="s">
        <v>91</v>
      </c>
      <c r="C2417">
        <v>2007</v>
      </c>
      <c r="D2417" t="s">
        <v>57</v>
      </c>
      <c r="E2417" t="s">
        <v>2</v>
      </c>
      <c r="F2417">
        <v>477.80732171752902</v>
      </c>
      <c r="G2417">
        <v>658.88099743171199</v>
      </c>
      <c r="H2417">
        <v>690.51223495121997</v>
      </c>
      <c r="I2417">
        <v>629.45943857297698</v>
      </c>
      <c r="J2417">
        <v>755.84819553495004</v>
      </c>
      <c r="K2417" s="62"/>
      <c r="L2417" s="293"/>
      <c r="M2417" s="293"/>
      <c r="N2417" s="293"/>
      <c r="O2417" s="293"/>
      <c r="P2417" s="293"/>
      <c r="Q2417" s="293"/>
      <c r="R2417" s="293"/>
    </row>
    <row r="2418" spans="1:18" x14ac:dyDescent="0.25">
      <c r="A2418" t="s">
        <v>2711</v>
      </c>
      <c r="B2418" t="s">
        <v>91</v>
      </c>
      <c r="C2418">
        <v>2008</v>
      </c>
      <c r="D2418" t="s">
        <v>5</v>
      </c>
      <c r="E2418" t="s">
        <v>2</v>
      </c>
      <c r="F2418">
        <v>11734.091771904001</v>
      </c>
      <c r="G2418">
        <v>758.76522639297696</v>
      </c>
      <c r="H2418">
        <v>759.07232852644199</v>
      </c>
      <c r="I2418">
        <v>745.32176660317998</v>
      </c>
      <c r="J2418">
        <v>773.01177195908303</v>
      </c>
      <c r="K2418" s="62"/>
      <c r="L2418" s="293"/>
      <c r="M2418" s="293"/>
      <c r="N2418" s="293"/>
      <c r="O2418" s="293"/>
      <c r="P2418" s="293"/>
      <c r="Q2418" s="293"/>
      <c r="R2418" s="293"/>
    </row>
    <row r="2419" spans="1:18" x14ac:dyDescent="0.25">
      <c r="A2419" t="s">
        <v>2712</v>
      </c>
      <c r="B2419" t="s">
        <v>91</v>
      </c>
      <c r="C2419">
        <v>2008</v>
      </c>
      <c r="D2419" t="s">
        <v>122</v>
      </c>
      <c r="E2419" t="s">
        <v>2</v>
      </c>
      <c r="F2419">
        <v>1751.2493125938399</v>
      </c>
      <c r="G2419">
        <v>572.249464133738</v>
      </c>
      <c r="H2419">
        <v>551.73033185171403</v>
      </c>
      <c r="I2419">
        <v>525.97673473999896</v>
      </c>
      <c r="J2419">
        <v>578.41077113451195</v>
      </c>
      <c r="K2419" s="62"/>
      <c r="L2419" s="293"/>
      <c r="M2419" s="293"/>
      <c r="N2419" s="293"/>
      <c r="O2419" s="293"/>
      <c r="P2419" s="293"/>
      <c r="Q2419" s="293"/>
      <c r="R2419" s="293"/>
    </row>
    <row r="2420" spans="1:18" x14ac:dyDescent="0.25">
      <c r="A2420" t="s">
        <v>2713</v>
      </c>
      <c r="B2420" t="s">
        <v>91</v>
      </c>
      <c r="C2420">
        <v>2008</v>
      </c>
      <c r="D2420" t="s">
        <v>123</v>
      </c>
      <c r="E2420" t="s">
        <v>2</v>
      </c>
      <c r="F2420">
        <v>2012.2343226708299</v>
      </c>
      <c r="G2420">
        <v>643.35500705652396</v>
      </c>
      <c r="H2420">
        <v>617.34969042607099</v>
      </c>
      <c r="I2420">
        <v>590.45787631660596</v>
      </c>
      <c r="J2420">
        <v>645.14317584551497</v>
      </c>
      <c r="K2420" s="62"/>
      <c r="L2420" s="293"/>
      <c r="M2420" s="293"/>
      <c r="N2420" s="293"/>
      <c r="O2420" s="293"/>
      <c r="P2420" s="293"/>
      <c r="Q2420" s="293"/>
      <c r="R2420" s="293"/>
    </row>
    <row r="2421" spans="1:18" x14ac:dyDescent="0.25">
      <c r="A2421" t="s">
        <v>2714</v>
      </c>
      <c r="B2421" t="s">
        <v>91</v>
      </c>
      <c r="C2421">
        <v>2008</v>
      </c>
      <c r="D2421" t="s">
        <v>124</v>
      </c>
      <c r="E2421" t="s">
        <v>2</v>
      </c>
      <c r="F2421">
        <v>2289.6932840179602</v>
      </c>
      <c r="G2421">
        <v>725.146405458</v>
      </c>
      <c r="H2421">
        <v>706.44429673155003</v>
      </c>
      <c r="I2421">
        <v>677.61311105643597</v>
      </c>
      <c r="J2421">
        <v>736.18067685244296</v>
      </c>
      <c r="K2421" s="62"/>
      <c r="L2421" s="293"/>
      <c r="M2421" s="293"/>
      <c r="N2421" s="293"/>
      <c r="O2421" s="293"/>
      <c r="P2421" s="293"/>
      <c r="Q2421" s="293"/>
      <c r="R2421" s="293"/>
    </row>
    <row r="2422" spans="1:18" x14ac:dyDescent="0.25">
      <c r="A2422" t="s">
        <v>2715</v>
      </c>
      <c r="B2422" t="s">
        <v>91</v>
      </c>
      <c r="C2422">
        <v>2008</v>
      </c>
      <c r="D2422" t="s">
        <v>125</v>
      </c>
      <c r="E2422" t="s">
        <v>2</v>
      </c>
      <c r="F2422">
        <v>2569.9717925423902</v>
      </c>
      <c r="G2422">
        <v>827.62154175747196</v>
      </c>
      <c r="H2422">
        <v>845.90481783774999</v>
      </c>
      <c r="I2422">
        <v>813.30078726414399</v>
      </c>
      <c r="J2422">
        <v>879.474132812687</v>
      </c>
      <c r="K2422" s="62"/>
      <c r="L2422" s="293"/>
      <c r="M2422" s="293"/>
      <c r="N2422" s="293"/>
      <c r="O2422" s="293"/>
      <c r="P2422" s="293"/>
      <c r="Q2422" s="293"/>
      <c r="R2422" s="293"/>
    </row>
    <row r="2423" spans="1:18" x14ac:dyDescent="0.25">
      <c r="A2423" t="s">
        <v>2716</v>
      </c>
      <c r="B2423" t="s">
        <v>91</v>
      </c>
      <c r="C2423">
        <v>2008</v>
      </c>
      <c r="D2423" t="s">
        <v>126</v>
      </c>
      <c r="E2423" t="s">
        <v>2</v>
      </c>
      <c r="F2423">
        <v>3110.9430600789801</v>
      </c>
      <c r="G2423">
        <v>1032.19850030823</v>
      </c>
      <c r="H2423">
        <v>1113.45453414493</v>
      </c>
      <c r="I2423">
        <v>1074.26757946975</v>
      </c>
      <c r="J2423">
        <v>1153.69442083594</v>
      </c>
      <c r="K2423" s="62"/>
      <c r="L2423" s="293"/>
      <c r="M2423" s="293"/>
      <c r="N2423" s="293"/>
      <c r="O2423" s="293"/>
      <c r="P2423" s="293"/>
      <c r="Q2423" s="293"/>
      <c r="R2423" s="293"/>
    </row>
    <row r="2424" spans="1:18" x14ac:dyDescent="0.25">
      <c r="A2424" t="s">
        <v>2717</v>
      </c>
      <c r="B2424" t="s">
        <v>91</v>
      </c>
      <c r="C2424">
        <v>2008</v>
      </c>
      <c r="D2424" t="s">
        <v>6</v>
      </c>
      <c r="E2424" t="s">
        <v>2</v>
      </c>
      <c r="F2424">
        <v>2659.8052218176199</v>
      </c>
      <c r="G2424">
        <v>762.28128571810601</v>
      </c>
      <c r="H2424">
        <v>740.42970528095202</v>
      </c>
      <c r="I2424">
        <v>712.31642985691894</v>
      </c>
      <c r="J2424">
        <v>769.36090744616695</v>
      </c>
      <c r="K2424" s="62"/>
      <c r="L2424" s="293"/>
      <c r="M2424" s="293"/>
      <c r="N2424" s="293"/>
      <c r="O2424" s="293"/>
      <c r="P2424" s="293"/>
      <c r="Q2424" s="293"/>
      <c r="R2424" s="293"/>
    </row>
    <row r="2425" spans="1:18" x14ac:dyDescent="0.25">
      <c r="A2425" t="s">
        <v>2718</v>
      </c>
      <c r="B2425" t="s">
        <v>91</v>
      </c>
      <c r="C2425">
        <v>2008</v>
      </c>
      <c r="D2425" t="s">
        <v>37</v>
      </c>
      <c r="E2425" t="s">
        <v>2</v>
      </c>
      <c r="F2425">
        <v>280.261707510505</v>
      </c>
      <c r="G2425">
        <v>785.35478201677199</v>
      </c>
      <c r="H2425">
        <v>746.17529107004896</v>
      </c>
      <c r="I2425">
        <v>659.90551914573803</v>
      </c>
      <c r="J2425">
        <v>840.43966725751204</v>
      </c>
      <c r="K2425" s="62"/>
      <c r="L2425" s="293"/>
      <c r="M2425" s="293"/>
      <c r="N2425" s="293"/>
      <c r="O2425" s="293"/>
      <c r="P2425" s="293"/>
      <c r="Q2425" s="293"/>
      <c r="R2425" s="293"/>
    </row>
    <row r="2426" spans="1:18" x14ac:dyDescent="0.25">
      <c r="A2426" t="s">
        <v>2719</v>
      </c>
      <c r="B2426" t="s">
        <v>91</v>
      </c>
      <c r="C2426">
        <v>2008</v>
      </c>
      <c r="D2426" t="s">
        <v>38</v>
      </c>
      <c r="E2426" t="s">
        <v>2</v>
      </c>
      <c r="F2426">
        <v>446.785873510474</v>
      </c>
      <c r="G2426">
        <v>727.03671669483094</v>
      </c>
      <c r="H2426">
        <v>703.14856022470406</v>
      </c>
      <c r="I2426">
        <v>638.637242808613</v>
      </c>
      <c r="J2426">
        <v>772.34621271369599</v>
      </c>
      <c r="K2426" s="62"/>
      <c r="L2426" s="293"/>
      <c r="M2426" s="293"/>
      <c r="N2426" s="293"/>
      <c r="O2426" s="293"/>
      <c r="P2426" s="293"/>
      <c r="Q2426" s="293"/>
      <c r="R2426" s="293"/>
    </row>
    <row r="2427" spans="1:18" x14ac:dyDescent="0.25">
      <c r="A2427" t="s">
        <v>2720</v>
      </c>
      <c r="B2427" t="s">
        <v>91</v>
      </c>
      <c r="C2427">
        <v>2008</v>
      </c>
      <c r="D2427" t="s">
        <v>39</v>
      </c>
      <c r="E2427" t="s">
        <v>2</v>
      </c>
      <c r="F2427">
        <v>499.46981743216099</v>
      </c>
      <c r="G2427">
        <v>842.88745200087806</v>
      </c>
      <c r="H2427">
        <v>795.67529730578894</v>
      </c>
      <c r="I2427">
        <v>725.30082288957203</v>
      </c>
      <c r="J2427">
        <v>870.87463984621502</v>
      </c>
      <c r="K2427" s="62"/>
      <c r="L2427" s="293"/>
      <c r="M2427" s="293"/>
      <c r="N2427" s="293"/>
      <c r="O2427" s="293"/>
      <c r="P2427" s="293"/>
      <c r="Q2427" s="293"/>
      <c r="R2427" s="293"/>
    </row>
    <row r="2428" spans="1:18" x14ac:dyDescent="0.25">
      <c r="A2428" t="s">
        <v>2721</v>
      </c>
      <c r="B2428" t="s">
        <v>91</v>
      </c>
      <c r="C2428">
        <v>2008</v>
      </c>
      <c r="D2428" t="s">
        <v>40</v>
      </c>
      <c r="E2428" t="s">
        <v>2</v>
      </c>
      <c r="F2428">
        <v>430.19483332753799</v>
      </c>
      <c r="G2428">
        <v>885.466065633825</v>
      </c>
      <c r="H2428">
        <v>848.47633521367095</v>
      </c>
      <c r="I2428">
        <v>769.139589016694</v>
      </c>
      <c r="J2428">
        <v>933.69087020944403</v>
      </c>
      <c r="K2428" s="62"/>
      <c r="L2428" s="293"/>
      <c r="M2428" s="293"/>
      <c r="N2428" s="293"/>
      <c r="O2428" s="293"/>
      <c r="P2428" s="293"/>
      <c r="Q2428" s="293"/>
      <c r="R2428" s="293"/>
    </row>
    <row r="2429" spans="1:18" x14ac:dyDescent="0.25">
      <c r="A2429" t="s">
        <v>2722</v>
      </c>
      <c r="B2429" t="s">
        <v>91</v>
      </c>
      <c r="C2429">
        <v>2008</v>
      </c>
      <c r="D2429" t="s">
        <v>41</v>
      </c>
      <c r="E2429" t="s">
        <v>2</v>
      </c>
      <c r="F2429">
        <v>533.49315740032898</v>
      </c>
      <c r="G2429">
        <v>694.01095003360103</v>
      </c>
      <c r="H2429">
        <v>695.77346804073898</v>
      </c>
      <c r="I2429">
        <v>637.62764346686595</v>
      </c>
      <c r="J2429">
        <v>757.77192576073298</v>
      </c>
      <c r="K2429" s="62"/>
      <c r="L2429" s="293"/>
      <c r="M2429" s="293"/>
      <c r="N2429" s="293"/>
      <c r="O2429" s="293"/>
      <c r="P2429" s="293"/>
      <c r="Q2429" s="293"/>
      <c r="R2429" s="293"/>
    </row>
    <row r="2430" spans="1:18" x14ac:dyDescent="0.25">
      <c r="A2430" t="s">
        <v>2723</v>
      </c>
      <c r="B2430" t="s">
        <v>91</v>
      </c>
      <c r="C2430">
        <v>2008</v>
      </c>
      <c r="D2430" t="s">
        <v>42</v>
      </c>
      <c r="E2430" t="s">
        <v>2</v>
      </c>
      <c r="F2430">
        <v>469.59983263662201</v>
      </c>
      <c r="G2430">
        <v>700.101128028836</v>
      </c>
      <c r="H2430">
        <v>704.06306223472495</v>
      </c>
      <c r="I2430">
        <v>641.45263500822</v>
      </c>
      <c r="J2430">
        <v>771.10560835613398</v>
      </c>
      <c r="K2430" s="62"/>
      <c r="L2430" s="293"/>
      <c r="M2430" s="293"/>
      <c r="N2430" s="293"/>
      <c r="O2430" s="293"/>
      <c r="P2430" s="293"/>
      <c r="Q2430" s="293"/>
      <c r="R2430" s="293"/>
    </row>
    <row r="2431" spans="1:18" x14ac:dyDescent="0.25">
      <c r="A2431" t="s">
        <v>2724</v>
      </c>
      <c r="B2431" t="s">
        <v>91</v>
      </c>
      <c r="C2431">
        <v>2008</v>
      </c>
      <c r="D2431" t="s">
        <v>102</v>
      </c>
      <c r="E2431" t="s">
        <v>2</v>
      </c>
      <c r="F2431">
        <v>439.66210914469502</v>
      </c>
      <c r="G2431">
        <v>653.44228812896802</v>
      </c>
      <c r="H2431">
        <v>606.38283431331399</v>
      </c>
      <c r="I2431">
        <v>549.75039409244698</v>
      </c>
      <c r="J2431">
        <v>667.16376602300295</v>
      </c>
      <c r="K2431" s="62"/>
      <c r="L2431" s="293"/>
      <c r="M2431" s="293"/>
      <c r="N2431" s="293"/>
      <c r="O2431" s="293"/>
      <c r="P2431" s="293"/>
      <c r="Q2431" s="293"/>
      <c r="R2431" s="293"/>
    </row>
    <row r="2432" spans="1:18" x14ac:dyDescent="0.25">
      <c r="A2432" t="s">
        <v>2725</v>
      </c>
      <c r="B2432" t="s">
        <v>91</v>
      </c>
      <c r="C2432">
        <v>2008</v>
      </c>
      <c r="D2432" t="s">
        <v>103</v>
      </c>
      <c r="E2432" t="s">
        <v>2</v>
      </c>
      <c r="F2432">
        <v>1303.7052198834799</v>
      </c>
      <c r="G2432">
        <v>672.90789807242504</v>
      </c>
      <c r="H2432">
        <v>640.64130761627496</v>
      </c>
      <c r="I2432">
        <v>605.93624148059405</v>
      </c>
      <c r="J2432">
        <v>676.79850833462103</v>
      </c>
      <c r="K2432" s="62"/>
      <c r="L2432" s="293"/>
      <c r="M2432" s="293"/>
      <c r="N2432" s="293"/>
      <c r="O2432" s="293"/>
      <c r="P2432" s="293"/>
      <c r="Q2432" s="293"/>
      <c r="R2432" s="293"/>
    </row>
    <row r="2433" spans="1:18" x14ac:dyDescent="0.25">
      <c r="A2433" t="s">
        <v>2726</v>
      </c>
      <c r="B2433" t="s">
        <v>91</v>
      </c>
      <c r="C2433">
        <v>2008</v>
      </c>
      <c r="D2433" t="s">
        <v>43</v>
      </c>
      <c r="E2433" t="s">
        <v>2</v>
      </c>
      <c r="F2433">
        <v>229.00274417289299</v>
      </c>
      <c r="G2433">
        <v>603.27382553449104</v>
      </c>
      <c r="H2433">
        <v>572.45169110730399</v>
      </c>
      <c r="I2433">
        <v>499.30093337307801</v>
      </c>
      <c r="J2433">
        <v>653.141344067604</v>
      </c>
      <c r="K2433" s="62"/>
      <c r="L2433" s="293"/>
      <c r="M2433" s="293"/>
      <c r="N2433" s="293"/>
      <c r="O2433" s="293"/>
      <c r="P2433" s="293"/>
      <c r="Q2433" s="293"/>
      <c r="R2433" s="293"/>
    </row>
    <row r="2434" spans="1:18" x14ac:dyDescent="0.25">
      <c r="A2434" t="s">
        <v>2727</v>
      </c>
      <c r="B2434" t="s">
        <v>91</v>
      </c>
      <c r="C2434">
        <v>2008</v>
      </c>
      <c r="D2434" t="s">
        <v>44</v>
      </c>
      <c r="E2434" t="s">
        <v>2</v>
      </c>
      <c r="F2434">
        <v>434.17160771006701</v>
      </c>
      <c r="G2434">
        <v>699.49831270049106</v>
      </c>
      <c r="H2434">
        <v>658.53864167323604</v>
      </c>
      <c r="I2434">
        <v>597.18915372554795</v>
      </c>
      <c r="J2434">
        <v>724.41161102104195</v>
      </c>
      <c r="K2434" s="62"/>
      <c r="L2434" s="293"/>
      <c r="M2434" s="293"/>
      <c r="N2434" s="293"/>
      <c r="O2434" s="293"/>
      <c r="P2434" s="293"/>
      <c r="Q2434" s="293"/>
      <c r="R2434" s="293"/>
    </row>
    <row r="2435" spans="1:18" x14ac:dyDescent="0.25">
      <c r="A2435" t="s">
        <v>2728</v>
      </c>
      <c r="B2435" t="s">
        <v>91</v>
      </c>
      <c r="C2435">
        <v>2008</v>
      </c>
      <c r="D2435" t="s">
        <v>45</v>
      </c>
      <c r="E2435" t="s">
        <v>2</v>
      </c>
      <c r="F2435">
        <v>640.53086800052199</v>
      </c>
      <c r="G2435">
        <v>683.50268159222605</v>
      </c>
      <c r="H2435">
        <v>659.10191336230503</v>
      </c>
      <c r="I2435">
        <v>608.497263748504</v>
      </c>
      <c r="J2435">
        <v>712.75701858964499</v>
      </c>
      <c r="K2435" s="62"/>
      <c r="L2435" s="293"/>
      <c r="M2435" s="293"/>
      <c r="N2435" s="293"/>
      <c r="O2435" s="293"/>
      <c r="P2435" s="293"/>
      <c r="Q2435" s="293"/>
      <c r="R2435" s="293"/>
    </row>
    <row r="2436" spans="1:18" x14ac:dyDescent="0.25">
      <c r="A2436" t="s">
        <v>2729</v>
      </c>
      <c r="B2436" t="s">
        <v>91</v>
      </c>
      <c r="C2436">
        <v>2008</v>
      </c>
      <c r="D2436" t="s">
        <v>18</v>
      </c>
      <c r="E2436" t="s">
        <v>2</v>
      </c>
      <c r="F2436">
        <v>1969.2319739131401</v>
      </c>
      <c r="G2436">
        <v>755.34296122203705</v>
      </c>
      <c r="H2436">
        <v>756.12023330057798</v>
      </c>
      <c r="I2436">
        <v>722.93264466798803</v>
      </c>
      <c r="J2436">
        <v>790.43289675850201</v>
      </c>
      <c r="K2436" s="62"/>
      <c r="L2436" s="293"/>
      <c r="M2436" s="293"/>
      <c r="N2436" s="293"/>
      <c r="O2436" s="293"/>
      <c r="P2436" s="293"/>
      <c r="Q2436" s="293"/>
      <c r="R2436" s="293"/>
    </row>
    <row r="2437" spans="1:18" x14ac:dyDescent="0.25">
      <c r="A2437" t="s">
        <v>2730</v>
      </c>
      <c r="B2437" t="s">
        <v>91</v>
      </c>
      <c r="C2437">
        <v>2008</v>
      </c>
      <c r="D2437" t="s">
        <v>46</v>
      </c>
      <c r="E2437" t="s">
        <v>2</v>
      </c>
      <c r="F2437">
        <v>931.34016911594199</v>
      </c>
      <c r="G2437">
        <v>779.91238118505203</v>
      </c>
      <c r="H2437">
        <v>789.13726481454103</v>
      </c>
      <c r="I2437">
        <v>738.93735699709805</v>
      </c>
      <c r="J2437">
        <v>841.83275376930203</v>
      </c>
      <c r="K2437" s="62"/>
      <c r="L2437" s="293"/>
      <c r="M2437" s="293"/>
      <c r="N2437" s="293"/>
      <c r="O2437" s="293"/>
      <c r="P2437" s="293"/>
      <c r="Q2437" s="293"/>
      <c r="R2437" s="293"/>
    </row>
    <row r="2438" spans="1:18" x14ac:dyDescent="0.25">
      <c r="A2438" t="s">
        <v>2731</v>
      </c>
      <c r="B2438" t="s">
        <v>91</v>
      </c>
      <c r="C2438">
        <v>2008</v>
      </c>
      <c r="D2438" t="s">
        <v>47</v>
      </c>
      <c r="E2438" t="s">
        <v>2</v>
      </c>
      <c r="F2438">
        <v>558.33616975766699</v>
      </c>
      <c r="G2438">
        <v>781.18474075198606</v>
      </c>
      <c r="H2438">
        <v>768.44370915538298</v>
      </c>
      <c r="I2438">
        <v>705.62631366736605</v>
      </c>
      <c r="J2438">
        <v>835.32633793053799</v>
      </c>
      <c r="K2438" s="62"/>
      <c r="L2438" s="293"/>
      <c r="M2438" s="293"/>
      <c r="N2438" s="293"/>
      <c r="O2438" s="293"/>
      <c r="P2438" s="293"/>
      <c r="Q2438" s="293"/>
      <c r="R2438" s="293"/>
    </row>
    <row r="2439" spans="1:18" x14ac:dyDescent="0.25">
      <c r="A2439" t="s">
        <v>2732</v>
      </c>
      <c r="B2439" t="s">
        <v>91</v>
      </c>
      <c r="C2439">
        <v>2008</v>
      </c>
      <c r="D2439" t="s">
        <v>48</v>
      </c>
      <c r="E2439" t="s">
        <v>2</v>
      </c>
      <c r="F2439">
        <v>479.55563503954102</v>
      </c>
      <c r="G2439">
        <v>686.86532848196896</v>
      </c>
      <c r="H2439">
        <v>692.37670603259198</v>
      </c>
      <c r="I2439">
        <v>631.52464265327603</v>
      </c>
      <c r="J2439">
        <v>757.48976770549098</v>
      </c>
      <c r="K2439" s="62"/>
      <c r="L2439" s="293"/>
      <c r="M2439" s="293"/>
      <c r="N2439" s="293"/>
      <c r="O2439" s="293"/>
      <c r="P2439" s="293"/>
      <c r="Q2439" s="293"/>
      <c r="R2439" s="293"/>
    </row>
    <row r="2440" spans="1:18" x14ac:dyDescent="0.25">
      <c r="A2440" t="s">
        <v>2733</v>
      </c>
      <c r="B2440" t="s">
        <v>91</v>
      </c>
      <c r="C2440">
        <v>2008</v>
      </c>
      <c r="D2440" t="s">
        <v>104</v>
      </c>
      <c r="E2440" t="s">
        <v>2</v>
      </c>
      <c r="F2440">
        <v>1869.3563314354301</v>
      </c>
      <c r="G2440">
        <v>796.47060413516203</v>
      </c>
      <c r="H2440">
        <v>867.11632054840504</v>
      </c>
      <c r="I2440">
        <v>827.60563105987399</v>
      </c>
      <c r="J2440">
        <v>908.00243076090806</v>
      </c>
      <c r="K2440" s="62"/>
      <c r="L2440" s="293"/>
      <c r="M2440" s="293"/>
      <c r="N2440" s="293"/>
      <c r="O2440" s="293"/>
      <c r="P2440" s="293"/>
      <c r="Q2440" s="293"/>
      <c r="R2440" s="293"/>
    </row>
    <row r="2441" spans="1:18" x14ac:dyDescent="0.25">
      <c r="A2441" t="s">
        <v>2734</v>
      </c>
      <c r="B2441" t="s">
        <v>91</v>
      </c>
      <c r="C2441">
        <v>2008</v>
      </c>
      <c r="D2441" t="s">
        <v>49</v>
      </c>
      <c r="E2441" t="s">
        <v>2</v>
      </c>
      <c r="F2441">
        <v>560.78957625741396</v>
      </c>
      <c r="G2441">
        <v>866.28497143340303</v>
      </c>
      <c r="H2441">
        <v>867.39846244856699</v>
      </c>
      <c r="I2441">
        <v>796.61443820255204</v>
      </c>
      <c r="J2441">
        <v>942.75289927224298</v>
      </c>
      <c r="K2441" s="62"/>
      <c r="L2441" s="293"/>
      <c r="M2441" s="293"/>
      <c r="N2441" s="293"/>
      <c r="O2441" s="293"/>
      <c r="P2441" s="293"/>
      <c r="Q2441" s="293"/>
      <c r="R2441" s="293"/>
    </row>
    <row r="2442" spans="1:18" x14ac:dyDescent="0.25">
      <c r="A2442" t="s">
        <v>2735</v>
      </c>
      <c r="B2442" t="s">
        <v>91</v>
      </c>
      <c r="C2442">
        <v>2008</v>
      </c>
      <c r="D2442" t="s">
        <v>50</v>
      </c>
      <c r="E2442" t="s">
        <v>2</v>
      </c>
      <c r="F2442">
        <v>1308.56675517803</v>
      </c>
      <c r="G2442">
        <v>769.88101145968596</v>
      </c>
      <c r="H2442">
        <v>876.73177705054002</v>
      </c>
      <c r="I2442">
        <v>828.598733005334</v>
      </c>
      <c r="J2442">
        <v>926.87498105972395</v>
      </c>
      <c r="K2442" s="62"/>
      <c r="L2442" s="293"/>
      <c r="M2442" s="293"/>
      <c r="N2442" s="293"/>
      <c r="O2442" s="293"/>
      <c r="P2442" s="293"/>
      <c r="Q2442" s="293"/>
      <c r="R2442" s="293"/>
    </row>
    <row r="2443" spans="1:18" x14ac:dyDescent="0.25">
      <c r="A2443" t="s">
        <v>2736</v>
      </c>
      <c r="B2443" t="s">
        <v>91</v>
      </c>
      <c r="C2443">
        <v>2008</v>
      </c>
      <c r="D2443" t="s">
        <v>105</v>
      </c>
      <c r="E2443" t="s">
        <v>2</v>
      </c>
      <c r="F2443">
        <v>1197.0398404821599</v>
      </c>
      <c r="G2443">
        <v>800.37967657055401</v>
      </c>
      <c r="H2443">
        <v>823.00345053066997</v>
      </c>
      <c r="I2443">
        <v>776.77902941760794</v>
      </c>
      <c r="J2443">
        <v>871.248348495747</v>
      </c>
      <c r="K2443" s="62"/>
      <c r="L2443" s="293"/>
      <c r="M2443" s="293"/>
      <c r="N2443" s="293"/>
      <c r="O2443" s="293"/>
      <c r="P2443" s="293"/>
      <c r="Q2443" s="293"/>
      <c r="R2443" s="293"/>
    </row>
    <row r="2444" spans="1:18" x14ac:dyDescent="0.25">
      <c r="A2444" t="s">
        <v>2737</v>
      </c>
      <c r="B2444" t="s">
        <v>91</v>
      </c>
      <c r="C2444">
        <v>2008</v>
      </c>
      <c r="D2444" t="s">
        <v>51</v>
      </c>
      <c r="E2444" t="s">
        <v>2</v>
      </c>
      <c r="F2444">
        <v>952.56428312830496</v>
      </c>
      <c r="G2444">
        <v>793.74403847070198</v>
      </c>
      <c r="H2444">
        <v>815.52337160661</v>
      </c>
      <c r="I2444">
        <v>764.27300316313301</v>
      </c>
      <c r="J2444">
        <v>869.29223488830803</v>
      </c>
      <c r="K2444" s="62"/>
      <c r="L2444" s="293"/>
      <c r="M2444" s="293"/>
      <c r="N2444" s="293"/>
      <c r="O2444" s="293"/>
      <c r="P2444" s="293"/>
      <c r="Q2444" s="293"/>
      <c r="R2444" s="293"/>
    </row>
    <row r="2445" spans="1:18" x14ac:dyDescent="0.25">
      <c r="A2445" t="s">
        <v>2738</v>
      </c>
      <c r="B2445" t="s">
        <v>91</v>
      </c>
      <c r="C2445">
        <v>2008</v>
      </c>
      <c r="D2445" t="s">
        <v>52</v>
      </c>
      <c r="E2445" t="s">
        <v>2</v>
      </c>
      <c r="F2445">
        <v>244.475557353852</v>
      </c>
      <c r="G2445">
        <v>827.32845128207202</v>
      </c>
      <c r="H2445">
        <v>854.38123338918297</v>
      </c>
      <c r="I2445">
        <v>749.88391927502198</v>
      </c>
      <c r="J2445">
        <v>969.28325770578101</v>
      </c>
      <c r="K2445" s="62"/>
      <c r="L2445" s="293"/>
      <c r="M2445" s="293"/>
      <c r="N2445" s="293"/>
      <c r="O2445" s="293"/>
      <c r="P2445" s="293"/>
      <c r="Q2445" s="293"/>
      <c r="R2445" s="293"/>
    </row>
    <row r="2446" spans="1:18" x14ac:dyDescent="0.25">
      <c r="A2446" t="s">
        <v>2739</v>
      </c>
      <c r="B2446" t="s">
        <v>91</v>
      </c>
      <c r="C2446">
        <v>2008</v>
      </c>
      <c r="D2446" t="s">
        <v>106</v>
      </c>
      <c r="E2446" t="s">
        <v>2</v>
      </c>
      <c r="F2446">
        <v>2295.2910752275002</v>
      </c>
      <c r="G2446">
        <v>787.27724945034902</v>
      </c>
      <c r="H2446">
        <v>799.66638557475301</v>
      </c>
      <c r="I2446">
        <v>767.11001025762698</v>
      </c>
      <c r="J2446">
        <v>833.24364410614601</v>
      </c>
      <c r="K2446" s="62"/>
      <c r="L2446" s="293"/>
      <c r="M2446" s="293"/>
      <c r="N2446" s="293"/>
      <c r="O2446" s="293"/>
      <c r="P2446" s="293"/>
      <c r="Q2446" s="293"/>
      <c r="R2446" s="293"/>
    </row>
    <row r="2447" spans="1:18" x14ac:dyDescent="0.25">
      <c r="A2447" t="s">
        <v>2740</v>
      </c>
      <c r="B2447" t="s">
        <v>91</v>
      </c>
      <c r="C2447">
        <v>2008</v>
      </c>
      <c r="D2447" t="s">
        <v>53</v>
      </c>
      <c r="E2447" t="s">
        <v>2</v>
      </c>
      <c r="F2447">
        <v>734.76167046202795</v>
      </c>
      <c r="G2447">
        <v>816.95557039996902</v>
      </c>
      <c r="H2447">
        <v>840.59019829588499</v>
      </c>
      <c r="I2447">
        <v>780.61694748353102</v>
      </c>
      <c r="J2447">
        <v>903.93156880003903</v>
      </c>
      <c r="K2447" s="62"/>
      <c r="L2447" s="293"/>
      <c r="M2447" s="293"/>
      <c r="N2447" s="293"/>
      <c r="O2447" s="293"/>
      <c r="P2447" s="293"/>
      <c r="Q2447" s="293"/>
      <c r="R2447" s="293"/>
    </row>
    <row r="2448" spans="1:18" x14ac:dyDescent="0.25">
      <c r="A2448" t="s">
        <v>2741</v>
      </c>
      <c r="B2448" t="s">
        <v>91</v>
      </c>
      <c r="C2448">
        <v>2008</v>
      </c>
      <c r="D2448" t="s">
        <v>54</v>
      </c>
      <c r="E2448" t="s">
        <v>2</v>
      </c>
      <c r="F2448">
        <v>342.78078379960999</v>
      </c>
      <c r="G2448">
        <v>958.34484399354199</v>
      </c>
      <c r="H2448">
        <v>976.65808915883395</v>
      </c>
      <c r="I2448">
        <v>875.28343425767002</v>
      </c>
      <c r="J2448">
        <v>1086.48709605258</v>
      </c>
      <c r="K2448" s="62"/>
      <c r="L2448" s="293"/>
      <c r="M2448" s="293"/>
      <c r="N2448" s="293"/>
      <c r="O2448" s="293"/>
      <c r="P2448" s="293"/>
      <c r="Q2448" s="293"/>
      <c r="R2448" s="293"/>
    </row>
    <row r="2449" spans="1:18" x14ac:dyDescent="0.25">
      <c r="A2449" t="s">
        <v>2742</v>
      </c>
      <c r="B2449" t="s">
        <v>91</v>
      </c>
      <c r="C2449">
        <v>2008</v>
      </c>
      <c r="D2449" t="s">
        <v>55</v>
      </c>
      <c r="E2449" t="s">
        <v>2</v>
      </c>
      <c r="F2449">
        <v>385.54765017733502</v>
      </c>
      <c r="G2449">
        <v>824.10150944197699</v>
      </c>
      <c r="H2449">
        <v>828.41300966991605</v>
      </c>
      <c r="I2449">
        <v>747.36242780470798</v>
      </c>
      <c r="J2449">
        <v>915.82079663844297</v>
      </c>
      <c r="K2449" s="62"/>
      <c r="L2449" s="293"/>
      <c r="M2449" s="293"/>
      <c r="N2449" s="293"/>
      <c r="O2449" s="293"/>
      <c r="P2449" s="293"/>
      <c r="Q2449" s="293"/>
      <c r="R2449" s="293"/>
    </row>
    <row r="2450" spans="1:18" x14ac:dyDescent="0.25">
      <c r="A2450" t="s">
        <v>2743</v>
      </c>
      <c r="B2450" t="s">
        <v>91</v>
      </c>
      <c r="C2450">
        <v>2008</v>
      </c>
      <c r="D2450" t="s">
        <v>56</v>
      </c>
      <c r="E2450" t="s">
        <v>2</v>
      </c>
      <c r="F2450">
        <v>292.99148420278101</v>
      </c>
      <c r="G2450">
        <v>637.96429953137999</v>
      </c>
      <c r="H2450">
        <v>616.78452393474595</v>
      </c>
      <c r="I2450">
        <v>546.58929951805396</v>
      </c>
      <c r="J2450">
        <v>693.33492245406103</v>
      </c>
      <c r="K2450" s="62"/>
      <c r="L2450" s="293"/>
      <c r="M2450" s="293"/>
      <c r="N2450" s="293"/>
      <c r="O2450" s="293"/>
      <c r="P2450" s="293"/>
      <c r="Q2450" s="293"/>
      <c r="R2450" s="293"/>
    </row>
    <row r="2451" spans="1:18" x14ac:dyDescent="0.25">
      <c r="A2451" t="s">
        <v>2744</v>
      </c>
      <c r="B2451" t="s">
        <v>91</v>
      </c>
      <c r="C2451">
        <v>2008</v>
      </c>
      <c r="D2451" t="s">
        <v>57</v>
      </c>
      <c r="E2451" t="s">
        <v>2</v>
      </c>
      <c r="F2451">
        <v>539.20948658576401</v>
      </c>
      <c r="G2451">
        <v>737.31999642527001</v>
      </c>
      <c r="H2451">
        <v>774.44686449713799</v>
      </c>
      <c r="I2451">
        <v>709.87764884326498</v>
      </c>
      <c r="J2451">
        <v>843.270766916507</v>
      </c>
      <c r="K2451" s="62"/>
      <c r="L2451" s="293"/>
      <c r="M2451" s="293"/>
      <c r="N2451" s="293"/>
      <c r="O2451" s="293"/>
      <c r="P2451" s="293"/>
      <c r="Q2451" s="293"/>
      <c r="R2451" s="293"/>
    </row>
    <row r="2452" spans="1:18" x14ac:dyDescent="0.25">
      <c r="A2452" t="s">
        <v>2745</v>
      </c>
      <c r="B2452" t="s">
        <v>91</v>
      </c>
      <c r="C2452">
        <v>2009</v>
      </c>
      <c r="D2452" t="s">
        <v>5</v>
      </c>
      <c r="E2452" t="s">
        <v>2</v>
      </c>
      <c r="F2452">
        <v>11647.620791915901</v>
      </c>
      <c r="G2452">
        <v>750.96328566907403</v>
      </c>
      <c r="H2452">
        <v>749.65130168319899</v>
      </c>
      <c r="I2452">
        <v>736.02038843019</v>
      </c>
      <c r="J2452">
        <v>763.47015194377002</v>
      </c>
      <c r="K2452" s="62"/>
      <c r="L2452" s="293"/>
      <c r="M2452" s="293"/>
      <c r="N2452" s="293"/>
      <c r="O2452" s="293"/>
      <c r="P2452" s="293"/>
      <c r="Q2452" s="293"/>
      <c r="R2452" s="293"/>
    </row>
    <row r="2453" spans="1:18" x14ac:dyDescent="0.25">
      <c r="A2453" t="s">
        <v>2746</v>
      </c>
      <c r="B2453" t="s">
        <v>91</v>
      </c>
      <c r="C2453">
        <v>2009</v>
      </c>
      <c r="D2453" t="s">
        <v>122</v>
      </c>
      <c r="E2453" t="s">
        <v>2</v>
      </c>
      <c r="F2453">
        <v>1782.2810838142</v>
      </c>
      <c r="G2453">
        <v>580.71025883934794</v>
      </c>
      <c r="H2453">
        <v>556.22594710656006</v>
      </c>
      <c r="I2453">
        <v>530.46187792135402</v>
      </c>
      <c r="J2453">
        <v>582.90896944129202</v>
      </c>
      <c r="K2453" s="62"/>
      <c r="L2453" s="293"/>
      <c r="M2453" s="293"/>
      <c r="N2453" s="293"/>
      <c r="O2453" s="293"/>
      <c r="P2453" s="293"/>
      <c r="Q2453" s="293"/>
      <c r="R2453" s="293"/>
    </row>
    <row r="2454" spans="1:18" x14ac:dyDescent="0.25">
      <c r="A2454" t="s">
        <v>2747</v>
      </c>
      <c r="B2454" t="s">
        <v>91</v>
      </c>
      <c r="C2454">
        <v>2009</v>
      </c>
      <c r="D2454" t="s">
        <v>123</v>
      </c>
      <c r="E2454" t="s">
        <v>2</v>
      </c>
      <c r="F2454">
        <v>2014.5051250536001</v>
      </c>
      <c r="G2454">
        <v>642.97094431544303</v>
      </c>
      <c r="H2454">
        <v>615.90572442529901</v>
      </c>
      <c r="I2454">
        <v>589.06657735347096</v>
      </c>
      <c r="J2454">
        <v>643.64426023860699</v>
      </c>
      <c r="K2454" s="62"/>
      <c r="L2454" s="293"/>
      <c r="M2454" s="293"/>
      <c r="N2454" s="293"/>
      <c r="O2454" s="293"/>
      <c r="P2454" s="293"/>
      <c r="Q2454" s="293"/>
      <c r="R2454" s="293"/>
    </row>
    <row r="2455" spans="1:18" x14ac:dyDescent="0.25">
      <c r="A2455" t="s">
        <v>2748</v>
      </c>
      <c r="B2455" t="s">
        <v>91</v>
      </c>
      <c r="C2455">
        <v>2009</v>
      </c>
      <c r="D2455" t="s">
        <v>124</v>
      </c>
      <c r="E2455" t="s">
        <v>2</v>
      </c>
      <c r="F2455">
        <v>2285.2178957115102</v>
      </c>
      <c r="G2455">
        <v>720.89802259697603</v>
      </c>
      <c r="H2455">
        <v>700.82233427144001</v>
      </c>
      <c r="I2455">
        <v>672.18176674629103</v>
      </c>
      <c r="J2455">
        <v>730.36300678594205</v>
      </c>
      <c r="K2455" s="62"/>
      <c r="L2455" s="293"/>
      <c r="M2455" s="293"/>
      <c r="N2455" s="293"/>
      <c r="O2455" s="293"/>
      <c r="P2455" s="293"/>
      <c r="Q2455" s="293"/>
      <c r="R2455" s="293"/>
    </row>
    <row r="2456" spans="1:18" x14ac:dyDescent="0.25">
      <c r="A2456" t="s">
        <v>2749</v>
      </c>
      <c r="B2456" t="s">
        <v>91</v>
      </c>
      <c r="C2456">
        <v>2009</v>
      </c>
      <c r="D2456" t="s">
        <v>125</v>
      </c>
      <c r="E2456" t="s">
        <v>2</v>
      </c>
      <c r="F2456">
        <v>2587.1436853208502</v>
      </c>
      <c r="G2456">
        <v>829.92294217194001</v>
      </c>
      <c r="H2456">
        <v>849.17378046411295</v>
      </c>
      <c r="I2456">
        <v>816.55844481438999</v>
      </c>
      <c r="J2456">
        <v>882.75147325452303</v>
      </c>
      <c r="K2456" s="62"/>
      <c r="L2456" s="293"/>
      <c r="M2456" s="293"/>
      <c r="N2456" s="293"/>
      <c r="O2456" s="293"/>
      <c r="P2456" s="293"/>
      <c r="Q2456" s="293"/>
      <c r="R2456" s="293"/>
    </row>
    <row r="2457" spans="1:18" x14ac:dyDescent="0.25">
      <c r="A2457" t="s">
        <v>2750</v>
      </c>
      <c r="B2457" t="s">
        <v>91</v>
      </c>
      <c r="C2457">
        <v>2009</v>
      </c>
      <c r="D2457" t="s">
        <v>126</v>
      </c>
      <c r="E2457" t="s">
        <v>2</v>
      </c>
      <c r="F2457">
        <v>2978.4730020157399</v>
      </c>
      <c r="G2457">
        <v>986.02405477415402</v>
      </c>
      <c r="H2457">
        <v>1063.7895027812599</v>
      </c>
      <c r="I2457">
        <v>1025.5536425002399</v>
      </c>
      <c r="J2457">
        <v>1103.07567923081</v>
      </c>
      <c r="K2457" s="62"/>
      <c r="L2457" s="293"/>
      <c r="M2457" s="293"/>
      <c r="N2457" s="293"/>
      <c r="O2457" s="293"/>
      <c r="P2457" s="293"/>
      <c r="Q2457" s="293"/>
      <c r="R2457" s="293"/>
    </row>
    <row r="2458" spans="1:18" x14ac:dyDescent="0.25">
      <c r="A2458" t="s">
        <v>2751</v>
      </c>
      <c r="B2458" t="s">
        <v>91</v>
      </c>
      <c r="C2458">
        <v>2009</v>
      </c>
      <c r="D2458" t="s">
        <v>6</v>
      </c>
      <c r="E2458" t="s">
        <v>2</v>
      </c>
      <c r="F2458">
        <v>2674.9710492463601</v>
      </c>
      <c r="G2458">
        <v>765.47595928664396</v>
      </c>
      <c r="H2458">
        <v>745.38530019414497</v>
      </c>
      <c r="I2458">
        <v>717.15120640593102</v>
      </c>
      <c r="J2458">
        <v>774.43846673491498</v>
      </c>
      <c r="K2458" s="62"/>
      <c r="L2458" s="293"/>
      <c r="M2458" s="293"/>
      <c r="N2458" s="293"/>
      <c r="O2458" s="293"/>
      <c r="P2458" s="293"/>
      <c r="Q2458" s="293"/>
      <c r="R2458" s="293"/>
    </row>
    <row r="2459" spans="1:18" x14ac:dyDescent="0.25">
      <c r="A2459" t="s">
        <v>2752</v>
      </c>
      <c r="B2459" t="s">
        <v>91</v>
      </c>
      <c r="C2459">
        <v>2009</v>
      </c>
      <c r="D2459" t="s">
        <v>37</v>
      </c>
      <c r="E2459" t="s">
        <v>2</v>
      </c>
      <c r="F2459">
        <v>279.57888618941098</v>
      </c>
      <c r="G2459">
        <v>785.06931986243796</v>
      </c>
      <c r="H2459">
        <v>735.23977459955904</v>
      </c>
      <c r="I2459">
        <v>650.17829036220201</v>
      </c>
      <c r="J2459">
        <v>828.19398885861494</v>
      </c>
      <c r="K2459" s="62"/>
      <c r="L2459" s="293"/>
      <c r="M2459" s="293"/>
      <c r="N2459" s="293"/>
      <c r="O2459" s="293"/>
      <c r="P2459" s="293"/>
      <c r="Q2459" s="293"/>
      <c r="R2459" s="293"/>
    </row>
    <row r="2460" spans="1:18" x14ac:dyDescent="0.25">
      <c r="A2460" t="s">
        <v>2753</v>
      </c>
      <c r="B2460" t="s">
        <v>91</v>
      </c>
      <c r="C2460">
        <v>2009</v>
      </c>
      <c r="D2460" t="s">
        <v>38</v>
      </c>
      <c r="E2460" t="s">
        <v>2</v>
      </c>
      <c r="F2460">
        <v>448.40817525809399</v>
      </c>
      <c r="G2460">
        <v>726.73199451896903</v>
      </c>
      <c r="H2460">
        <v>709.02857226962999</v>
      </c>
      <c r="I2460">
        <v>644.06434419003097</v>
      </c>
      <c r="J2460">
        <v>778.70315769354397</v>
      </c>
      <c r="K2460" s="62"/>
      <c r="L2460" s="293"/>
      <c r="M2460" s="293"/>
      <c r="N2460" s="293"/>
      <c r="O2460" s="293"/>
      <c r="P2460" s="293"/>
      <c r="Q2460" s="293"/>
      <c r="R2460" s="293"/>
    </row>
    <row r="2461" spans="1:18" x14ac:dyDescent="0.25">
      <c r="A2461" t="s">
        <v>2754</v>
      </c>
      <c r="B2461" t="s">
        <v>91</v>
      </c>
      <c r="C2461">
        <v>2009</v>
      </c>
      <c r="D2461" t="s">
        <v>39</v>
      </c>
      <c r="E2461" t="s">
        <v>2</v>
      </c>
      <c r="F2461">
        <v>485.94375745106299</v>
      </c>
      <c r="G2461">
        <v>819.13518550850097</v>
      </c>
      <c r="H2461">
        <v>770.53645684355797</v>
      </c>
      <c r="I2461">
        <v>701.47066587395796</v>
      </c>
      <c r="J2461">
        <v>844.40529944534705</v>
      </c>
      <c r="K2461" s="62"/>
      <c r="L2461" s="293"/>
      <c r="M2461" s="293"/>
      <c r="N2461" s="293"/>
      <c r="O2461" s="293"/>
      <c r="P2461" s="293"/>
      <c r="Q2461" s="293"/>
      <c r="R2461" s="293"/>
    </row>
    <row r="2462" spans="1:18" x14ac:dyDescent="0.25">
      <c r="A2462" t="s">
        <v>2755</v>
      </c>
      <c r="B2462" t="s">
        <v>91</v>
      </c>
      <c r="C2462">
        <v>2009</v>
      </c>
      <c r="D2462" t="s">
        <v>40</v>
      </c>
      <c r="E2462" t="s">
        <v>2</v>
      </c>
      <c r="F2462">
        <v>419.919140083402</v>
      </c>
      <c r="G2462">
        <v>869.64987798410004</v>
      </c>
      <c r="H2462">
        <v>833.78569144495805</v>
      </c>
      <c r="I2462">
        <v>754.89937033547199</v>
      </c>
      <c r="J2462">
        <v>918.59038085327495</v>
      </c>
      <c r="K2462" s="62"/>
      <c r="L2462" s="293"/>
      <c r="M2462" s="293"/>
      <c r="N2462" s="293"/>
      <c r="O2462" s="293"/>
      <c r="P2462" s="293"/>
      <c r="Q2462" s="293"/>
      <c r="R2462" s="293"/>
    </row>
    <row r="2463" spans="1:18" x14ac:dyDescent="0.25">
      <c r="A2463" t="s">
        <v>2756</v>
      </c>
      <c r="B2463" t="s">
        <v>91</v>
      </c>
      <c r="C2463">
        <v>2009</v>
      </c>
      <c r="D2463" t="s">
        <v>41</v>
      </c>
      <c r="E2463" t="s">
        <v>2</v>
      </c>
      <c r="F2463">
        <v>562.45541264587405</v>
      </c>
      <c r="G2463">
        <v>728.65413409059897</v>
      </c>
      <c r="H2463">
        <v>731.16824455193205</v>
      </c>
      <c r="I2463">
        <v>671.63594883604299</v>
      </c>
      <c r="J2463">
        <v>794.53855125097004</v>
      </c>
      <c r="K2463" s="62"/>
      <c r="L2463" s="293"/>
      <c r="M2463" s="293"/>
      <c r="N2463" s="293"/>
      <c r="O2463" s="293"/>
      <c r="P2463" s="293"/>
      <c r="Q2463" s="293"/>
      <c r="R2463" s="293"/>
    </row>
    <row r="2464" spans="1:18" x14ac:dyDescent="0.25">
      <c r="A2464" t="s">
        <v>2757</v>
      </c>
      <c r="B2464" t="s">
        <v>91</v>
      </c>
      <c r="C2464">
        <v>2009</v>
      </c>
      <c r="D2464" t="s">
        <v>42</v>
      </c>
      <c r="E2464" t="s">
        <v>2</v>
      </c>
      <c r="F2464">
        <v>478.66567761853298</v>
      </c>
      <c r="G2464">
        <v>710.85091052249504</v>
      </c>
      <c r="H2464">
        <v>719.98988800081497</v>
      </c>
      <c r="I2464">
        <v>656.59314598129902</v>
      </c>
      <c r="J2464">
        <v>787.83009338656097</v>
      </c>
      <c r="K2464" s="62"/>
      <c r="L2464" s="293"/>
      <c r="M2464" s="293"/>
      <c r="N2464" s="293"/>
      <c r="O2464" s="293"/>
      <c r="P2464" s="293"/>
      <c r="Q2464" s="293"/>
      <c r="R2464" s="293"/>
    </row>
    <row r="2465" spans="1:18" x14ac:dyDescent="0.25">
      <c r="A2465" t="s">
        <v>2758</v>
      </c>
      <c r="B2465" t="s">
        <v>91</v>
      </c>
      <c r="C2465">
        <v>2009</v>
      </c>
      <c r="D2465" t="s">
        <v>102</v>
      </c>
      <c r="E2465" t="s">
        <v>2</v>
      </c>
      <c r="F2465">
        <v>442.20803094059897</v>
      </c>
      <c r="G2465">
        <v>656.73809804942402</v>
      </c>
      <c r="H2465">
        <v>606.03152858023998</v>
      </c>
      <c r="I2465">
        <v>549.67035349944001</v>
      </c>
      <c r="J2465">
        <v>666.50895345270305</v>
      </c>
      <c r="K2465" s="62"/>
      <c r="L2465" s="293"/>
      <c r="M2465" s="293"/>
      <c r="N2465" s="293"/>
      <c r="O2465" s="293"/>
      <c r="P2465" s="293"/>
      <c r="Q2465" s="293"/>
      <c r="R2465" s="293"/>
    </row>
    <row r="2466" spans="1:18" x14ac:dyDescent="0.25">
      <c r="A2466" t="s">
        <v>2759</v>
      </c>
      <c r="B2466" t="s">
        <v>91</v>
      </c>
      <c r="C2466">
        <v>2009</v>
      </c>
      <c r="D2466" t="s">
        <v>103</v>
      </c>
      <c r="E2466" t="s">
        <v>2</v>
      </c>
      <c r="F2466">
        <v>1302.61595486449</v>
      </c>
      <c r="G2466">
        <v>672.55742941460096</v>
      </c>
      <c r="H2466">
        <v>638.48654985831604</v>
      </c>
      <c r="I2466">
        <v>603.84509367079897</v>
      </c>
      <c r="J2466">
        <v>674.57809881855098</v>
      </c>
      <c r="K2466" s="62"/>
      <c r="L2466" s="293"/>
      <c r="M2466" s="293"/>
      <c r="N2466" s="293"/>
      <c r="O2466" s="293"/>
      <c r="P2466" s="293"/>
      <c r="Q2466" s="293"/>
      <c r="R2466" s="293"/>
    </row>
    <row r="2467" spans="1:18" x14ac:dyDescent="0.25">
      <c r="A2467" t="s">
        <v>2760</v>
      </c>
      <c r="B2467" t="s">
        <v>91</v>
      </c>
      <c r="C2467">
        <v>2009</v>
      </c>
      <c r="D2467" t="s">
        <v>43</v>
      </c>
      <c r="E2467" t="s">
        <v>2</v>
      </c>
      <c r="F2467">
        <v>213.377411484877</v>
      </c>
      <c r="G2467">
        <v>566.10795788198197</v>
      </c>
      <c r="H2467">
        <v>537.71321778476704</v>
      </c>
      <c r="I2467">
        <v>466.41261002537101</v>
      </c>
      <c r="J2467">
        <v>616.641390156076</v>
      </c>
      <c r="K2467" s="62"/>
      <c r="L2467" s="293"/>
      <c r="M2467" s="293"/>
      <c r="N2467" s="293"/>
      <c r="O2467" s="293"/>
      <c r="P2467" s="293"/>
      <c r="Q2467" s="293"/>
      <c r="R2467" s="293"/>
    </row>
    <row r="2468" spans="1:18" x14ac:dyDescent="0.25">
      <c r="A2468" t="s">
        <v>2761</v>
      </c>
      <c r="B2468" t="s">
        <v>91</v>
      </c>
      <c r="C2468">
        <v>2009</v>
      </c>
      <c r="D2468" t="s">
        <v>44</v>
      </c>
      <c r="E2468" t="s">
        <v>2</v>
      </c>
      <c r="F2468">
        <v>457.01408512108799</v>
      </c>
      <c r="G2468">
        <v>734.85566258958295</v>
      </c>
      <c r="H2468">
        <v>683.25201620261203</v>
      </c>
      <c r="I2468">
        <v>621.15500953049695</v>
      </c>
      <c r="J2468">
        <v>749.80724325457697</v>
      </c>
      <c r="K2468" s="62"/>
      <c r="L2468" s="293"/>
      <c r="M2468" s="293"/>
      <c r="N2468" s="293"/>
      <c r="O2468" s="293"/>
      <c r="P2468" s="293"/>
      <c r="Q2468" s="293"/>
      <c r="R2468" s="293"/>
    </row>
    <row r="2469" spans="1:18" x14ac:dyDescent="0.25">
      <c r="A2469" t="s">
        <v>2762</v>
      </c>
      <c r="B2469" t="s">
        <v>91</v>
      </c>
      <c r="C2469">
        <v>2009</v>
      </c>
      <c r="D2469" t="s">
        <v>45</v>
      </c>
      <c r="E2469" t="s">
        <v>2</v>
      </c>
      <c r="F2469">
        <v>632.22445825853299</v>
      </c>
      <c r="G2469">
        <v>674.02765331727005</v>
      </c>
      <c r="H2469">
        <v>650.39090804159605</v>
      </c>
      <c r="I2469">
        <v>600.13970777471695</v>
      </c>
      <c r="J2469">
        <v>703.69174461928503</v>
      </c>
      <c r="K2469" s="62"/>
      <c r="L2469" s="293"/>
      <c r="M2469" s="293"/>
      <c r="N2469" s="293"/>
      <c r="O2469" s="293"/>
      <c r="P2469" s="293"/>
      <c r="Q2469" s="293"/>
      <c r="R2469" s="293"/>
    </row>
    <row r="2470" spans="1:18" x14ac:dyDescent="0.25">
      <c r="A2470" t="s">
        <v>2763</v>
      </c>
      <c r="B2470" t="s">
        <v>91</v>
      </c>
      <c r="C2470">
        <v>2009</v>
      </c>
      <c r="D2470" t="s">
        <v>18</v>
      </c>
      <c r="E2470" t="s">
        <v>2</v>
      </c>
      <c r="F2470">
        <v>1907.0256477447699</v>
      </c>
      <c r="G2470">
        <v>729.81391248656405</v>
      </c>
      <c r="H2470">
        <v>726.701243012026</v>
      </c>
      <c r="I2470">
        <v>694.29711188730198</v>
      </c>
      <c r="J2470">
        <v>760.22199791262699</v>
      </c>
      <c r="K2470" s="62"/>
      <c r="L2470" s="293"/>
      <c r="M2470" s="293"/>
      <c r="N2470" s="293"/>
      <c r="O2470" s="293"/>
      <c r="P2470" s="293"/>
      <c r="Q2470" s="293"/>
      <c r="R2470" s="293"/>
    </row>
    <row r="2471" spans="1:18" x14ac:dyDescent="0.25">
      <c r="A2471" t="s">
        <v>2764</v>
      </c>
      <c r="B2471" t="s">
        <v>91</v>
      </c>
      <c r="C2471">
        <v>2009</v>
      </c>
      <c r="D2471" t="s">
        <v>46</v>
      </c>
      <c r="E2471" t="s">
        <v>2</v>
      </c>
      <c r="F2471">
        <v>876.06116685835798</v>
      </c>
      <c r="G2471">
        <v>730.90369335754895</v>
      </c>
      <c r="H2471">
        <v>736.52267301335803</v>
      </c>
      <c r="I2471">
        <v>688.243393336498</v>
      </c>
      <c r="J2471">
        <v>787.27870069321898</v>
      </c>
      <c r="K2471" s="62"/>
      <c r="L2471" s="293"/>
      <c r="M2471" s="293"/>
      <c r="N2471" s="293"/>
      <c r="O2471" s="293"/>
      <c r="P2471" s="293"/>
      <c r="Q2471" s="293"/>
      <c r="R2471" s="293"/>
    </row>
    <row r="2472" spans="1:18" x14ac:dyDescent="0.25">
      <c r="A2472" t="s">
        <v>2765</v>
      </c>
      <c r="B2472" t="s">
        <v>91</v>
      </c>
      <c r="C2472">
        <v>2009</v>
      </c>
      <c r="D2472" t="s">
        <v>47</v>
      </c>
      <c r="E2472" t="s">
        <v>2</v>
      </c>
      <c r="F2472">
        <v>588.72952603053898</v>
      </c>
      <c r="G2472">
        <v>824.66665643723002</v>
      </c>
      <c r="H2472">
        <v>806.11929281849802</v>
      </c>
      <c r="I2472">
        <v>741.92829487131303</v>
      </c>
      <c r="J2472">
        <v>874.35206349680197</v>
      </c>
      <c r="K2472" s="62"/>
      <c r="L2472" s="293"/>
      <c r="M2472" s="293"/>
      <c r="N2472" s="293"/>
      <c r="O2472" s="293"/>
      <c r="P2472" s="293"/>
      <c r="Q2472" s="293"/>
      <c r="R2472" s="293"/>
    </row>
    <row r="2473" spans="1:18" x14ac:dyDescent="0.25">
      <c r="A2473" t="s">
        <v>2766</v>
      </c>
      <c r="B2473" t="s">
        <v>91</v>
      </c>
      <c r="C2473">
        <v>2009</v>
      </c>
      <c r="D2473" t="s">
        <v>48</v>
      </c>
      <c r="E2473" t="s">
        <v>2</v>
      </c>
      <c r="F2473">
        <v>442.23495485588103</v>
      </c>
      <c r="G2473">
        <v>631.28624734969401</v>
      </c>
      <c r="H2473">
        <v>631.36200531785596</v>
      </c>
      <c r="I2473">
        <v>573.65350503732702</v>
      </c>
      <c r="J2473">
        <v>693.28502181541603</v>
      </c>
      <c r="K2473" s="62"/>
      <c r="L2473" s="293"/>
      <c r="M2473" s="293"/>
      <c r="N2473" s="293"/>
      <c r="O2473" s="293"/>
      <c r="P2473" s="293"/>
      <c r="Q2473" s="293"/>
      <c r="R2473" s="293"/>
    </row>
    <row r="2474" spans="1:18" x14ac:dyDescent="0.25">
      <c r="A2474" t="s">
        <v>2767</v>
      </c>
      <c r="B2474" t="s">
        <v>91</v>
      </c>
      <c r="C2474">
        <v>2009</v>
      </c>
      <c r="D2474" t="s">
        <v>104</v>
      </c>
      <c r="E2474" t="s">
        <v>2</v>
      </c>
      <c r="F2474">
        <v>1781.7375342104799</v>
      </c>
      <c r="G2474">
        <v>751.42337440080905</v>
      </c>
      <c r="H2474">
        <v>818.43315366597903</v>
      </c>
      <c r="I2474">
        <v>780.28550900014795</v>
      </c>
      <c r="J2474">
        <v>857.94166059535598</v>
      </c>
      <c r="K2474" s="62"/>
      <c r="L2474" s="293"/>
      <c r="M2474" s="293"/>
      <c r="N2474" s="293"/>
      <c r="O2474" s="293"/>
      <c r="P2474" s="293"/>
      <c r="Q2474" s="293"/>
      <c r="R2474" s="293"/>
    </row>
    <row r="2475" spans="1:18" x14ac:dyDescent="0.25">
      <c r="A2475" t="s">
        <v>2768</v>
      </c>
      <c r="B2475" t="s">
        <v>91</v>
      </c>
      <c r="C2475">
        <v>2009</v>
      </c>
      <c r="D2475" t="s">
        <v>49</v>
      </c>
      <c r="E2475" t="s">
        <v>2</v>
      </c>
      <c r="F2475">
        <v>527.634141937089</v>
      </c>
      <c r="G2475">
        <v>813.25874618457397</v>
      </c>
      <c r="H2475">
        <v>807.80114987388299</v>
      </c>
      <c r="I2475">
        <v>739.89377413895602</v>
      </c>
      <c r="J2475">
        <v>880.23375102133696</v>
      </c>
      <c r="K2475" s="62"/>
      <c r="L2475" s="293"/>
      <c r="M2475" s="293"/>
      <c r="N2475" s="293"/>
      <c r="O2475" s="293"/>
      <c r="P2475" s="293"/>
      <c r="Q2475" s="293"/>
      <c r="R2475" s="293"/>
    </row>
    <row r="2476" spans="1:18" x14ac:dyDescent="0.25">
      <c r="A2476" t="s">
        <v>2769</v>
      </c>
      <c r="B2476" t="s">
        <v>91</v>
      </c>
      <c r="C2476">
        <v>2009</v>
      </c>
      <c r="D2476" t="s">
        <v>50</v>
      </c>
      <c r="E2476" t="s">
        <v>2</v>
      </c>
      <c r="F2476">
        <v>1254.1033922734</v>
      </c>
      <c r="G2476">
        <v>728.13081601604597</v>
      </c>
      <c r="H2476">
        <v>834.22083733153295</v>
      </c>
      <c r="I2476">
        <v>787.54653782312698</v>
      </c>
      <c r="J2476">
        <v>882.887228433161</v>
      </c>
      <c r="K2476" s="62"/>
      <c r="L2476" s="293"/>
      <c r="M2476" s="293"/>
      <c r="N2476" s="293"/>
      <c r="O2476" s="293"/>
      <c r="P2476" s="293"/>
      <c r="Q2476" s="293"/>
      <c r="R2476" s="293"/>
    </row>
    <row r="2477" spans="1:18" x14ac:dyDescent="0.25">
      <c r="A2477" t="s">
        <v>2770</v>
      </c>
      <c r="B2477" t="s">
        <v>91</v>
      </c>
      <c r="C2477">
        <v>2009</v>
      </c>
      <c r="D2477" t="s">
        <v>105</v>
      </c>
      <c r="E2477" t="s">
        <v>2</v>
      </c>
      <c r="F2477">
        <v>1212.3830001497799</v>
      </c>
      <c r="G2477">
        <v>809.71822435853005</v>
      </c>
      <c r="H2477">
        <v>828.75090441729105</v>
      </c>
      <c r="I2477">
        <v>782.52382430612397</v>
      </c>
      <c r="J2477">
        <v>876.98544707872202</v>
      </c>
      <c r="K2477" s="62"/>
      <c r="L2477" s="293"/>
      <c r="M2477" s="293"/>
      <c r="N2477" s="293"/>
      <c r="O2477" s="293"/>
      <c r="P2477" s="293"/>
      <c r="Q2477" s="293"/>
      <c r="R2477" s="293"/>
    </row>
    <row r="2478" spans="1:18" x14ac:dyDescent="0.25">
      <c r="A2478" t="s">
        <v>2771</v>
      </c>
      <c r="B2478" t="s">
        <v>91</v>
      </c>
      <c r="C2478">
        <v>2009</v>
      </c>
      <c r="D2478" t="s">
        <v>51</v>
      </c>
      <c r="E2478" t="s">
        <v>2</v>
      </c>
      <c r="F2478">
        <v>956.03637165866803</v>
      </c>
      <c r="G2478">
        <v>797.18857600409206</v>
      </c>
      <c r="H2478">
        <v>815.86082504330602</v>
      </c>
      <c r="I2478">
        <v>764.71676661876597</v>
      </c>
      <c r="J2478">
        <v>869.51346413227998</v>
      </c>
      <c r="K2478" s="62"/>
      <c r="L2478" s="293"/>
      <c r="M2478" s="293"/>
      <c r="N2478" s="293"/>
      <c r="O2478" s="293"/>
      <c r="P2478" s="293"/>
      <c r="Q2478" s="293"/>
      <c r="R2478" s="293"/>
    </row>
    <row r="2479" spans="1:18" x14ac:dyDescent="0.25">
      <c r="A2479" t="s">
        <v>2772</v>
      </c>
      <c r="B2479" t="s">
        <v>91</v>
      </c>
      <c r="C2479">
        <v>2009</v>
      </c>
      <c r="D2479" t="s">
        <v>52</v>
      </c>
      <c r="E2479" t="s">
        <v>2</v>
      </c>
      <c r="F2479">
        <v>256.346628491118</v>
      </c>
      <c r="G2479">
        <v>860.13699456805602</v>
      </c>
      <c r="H2479">
        <v>880.96738276401095</v>
      </c>
      <c r="I2479">
        <v>775.70762034774998</v>
      </c>
      <c r="J2479">
        <v>996.44949691371801</v>
      </c>
      <c r="K2479" s="62"/>
      <c r="L2479" s="293"/>
      <c r="M2479" s="293"/>
      <c r="N2479" s="293"/>
      <c r="O2479" s="293"/>
      <c r="P2479" s="293"/>
      <c r="Q2479" s="293"/>
      <c r="R2479" s="293"/>
    </row>
    <row r="2480" spans="1:18" x14ac:dyDescent="0.25">
      <c r="A2480" t="s">
        <v>2773</v>
      </c>
      <c r="B2480" t="s">
        <v>91</v>
      </c>
      <c r="C2480">
        <v>2009</v>
      </c>
      <c r="D2480" t="s">
        <v>106</v>
      </c>
      <c r="E2480" t="s">
        <v>2</v>
      </c>
      <c r="F2480">
        <v>2326.6795747594301</v>
      </c>
      <c r="G2480">
        <v>795.69083641442899</v>
      </c>
      <c r="H2480">
        <v>806.694346148509</v>
      </c>
      <c r="I2480">
        <v>774.07663316030198</v>
      </c>
      <c r="J2480">
        <v>840.32782479399702</v>
      </c>
      <c r="K2480" s="62"/>
      <c r="L2480" s="293"/>
      <c r="M2480" s="293"/>
      <c r="N2480" s="293"/>
      <c r="O2480" s="293"/>
      <c r="P2480" s="293"/>
      <c r="Q2480" s="293"/>
      <c r="R2480" s="293"/>
    </row>
    <row r="2481" spans="1:18" x14ac:dyDescent="0.25">
      <c r="A2481" t="s">
        <v>2774</v>
      </c>
      <c r="B2481" t="s">
        <v>91</v>
      </c>
      <c r="C2481">
        <v>2009</v>
      </c>
      <c r="D2481" t="s">
        <v>53</v>
      </c>
      <c r="E2481" t="s">
        <v>2</v>
      </c>
      <c r="F2481">
        <v>707.71407763794696</v>
      </c>
      <c r="G2481">
        <v>783.36348985305597</v>
      </c>
      <c r="H2481">
        <v>804.45136731103298</v>
      </c>
      <c r="I2481">
        <v>746.02023252168203</v>
      </c>
      <c r="J2481">
        <v>866.228066122163</v>
      </c>
      <c r="K2481" s="62"/>
      <c r="L2481" s="293"/>
      <c r="M2481" s="293"/>
      <c r="N2481" s="293"/>
      <c r="O2481" s="293"/>
      <c r="P2481" s="293"/>
      <c r="Q2481" s="293"/>
      <c r="R2481" s="293"/>
    </row>
    <row r="2482" spans="1:18" x14ac:dyDescent="0.25">
      <c r="A2482" t="s">
        <v>2775</v>
      </c>
      <c r="B2482" t="s">
        <v>91</v>
      </c>
      <c r="C2482">
        <v>2009</v>
      </c>
      <c r="D2482" t="s">
        <v>54</v>
      </c>
      <c r="E2482" t="s">
        <v>2</v>
      </c>
      <c r="F2482">
        <v>312.08276716215801</v>
      </c>
      <c r="G2482">
        <v>875.38292659997796</v>
      </c>
      <c r="H2482">
        <v>877.05819545859595</v>
      </c>
      <c r="I2482">
        <v>781.79060219676603</v>
      </c>
      <c r="J2482">
        <v>980.67035446550506</v>
      </c>
      <c r="K2482" s="62"/>
      <c r="L2482" s="293"/>
      <c r="M2482" s="293"/>
      <c r="N2482" s="293"/>
      <c r="O2482" s="293"/>
      <c r="P2482" s="293"/>
      <c r="Q2482" s="293"/>
      <c r="R2482" s="293"/>
    </row>
    <row r="2483" spans="1:18" x14ac:dyDescent="0.25">
      <c r="A2483" t="s">
        <v>2776</v>
      </c>
      <c r="B2483" t="s">
        <v>91</v>
      </c>
      <c r="C2483">
        <v>2009</v>
      </c>
      <c r="D2483" t="s">
        <v>55</v>
      </c>
      <c r="E2483" t="s">
        <v>2</v>
      </c>
      <c r="F2483">
        <v>389.797377811008</v>
      </c>
      <c r="G2483">
        <v>832.49124962306496</v>
      </c>
      <c r="H2483">
        <v>833.93358315077296</v>
      </c>
      <c r="I2483">
        <v>752.71885934565103</v>
      </c>
      <c r="J2483">
        <v>921.482105528837</v>
      </c>
      <c r="K2483" s="62"/>
      <c r="L2483" s="293"/>
      <c r="M2483" s="293"/>
      <c r="N2483" s="293"/>
      <c r="O2483" s="293"/>
      <c r="P2483" s="293"/>
      <c r="Q2483" s="293"/>
      <c r="R2483" s="293"/>
    </row>
    <row r="2484" spans="1:18" x14ac:dyDescent="0.25">
      <c r="A2484" t="s">
        <v>2777</v>
      </c>
      <c r="B2484" t="s">
        <v>91</v>
      </c>
      <c r="C2484">
        <v>2009</v>
      </c>
      <c r="D2484" t="s">
        <v>56</v>
      </c>
      <c r="E2484" t="s">
        <v>2</v>
      </c>
      <c r="F2484">
        <v>320.98771132140803</v>
      </c>
      <c r="G2484">
        <v>695.89323011188606</v>
      </c>
      <c r="H2484">
        <v>661.15936776772696</v>
      </c>
      <c r="I2484">
        <v>589.48313460756106</v>
      </c>
      <c r="J2484">
        <v>739.02202371392195</v>
      </c>
      <c r="K2484" s="62"/>
      <c r="L2484" s="293"/>
      <c r="M2484" s="293"/>
      <c r="N2484" s="293"/>
      <c r="O2484" s="293"/>
      <c r="P2484" s="293"/>
      <c r="Q2484" s="293"/>
      <c r="R2484" s="293"/>
    </row>
    <row r="2485" spans="1:18" x14ac:dyDescent="0.25">
      <c r="A2485" t="s">
        <v>2778</v>
      </c>
      <c r="B2485" t="s">
        <v>91</v>
      </c>
      <c r="C2485">
        <v>2009</v>
      </c>
      <c r="D2485" t="s">
        <v>57</v>
      </c>
      <c r="E2485" t="s">
        <v>2</v>
      </c>
      <c r="F2485">
        <v>596.09764082692595</v>
      </c>
      <c r="G2485">
        <v>811.38149213514396</v>
      </c>
      <c r="H2485">
        <v>856.72106929767403</v>
      </c>
      <c r="I2485">
        <v>788.76256227391798</v>
      </c>
      <c r="J2485">
        <v>928.93114298326304</v>
      </c>
      <c r="K2485" s="62"/>
      <c r="L2485" s="293"/>
      <c r="M2485" s="293"/>
      <c r="N2485" s="293"/>
      <c r="O2485" s="293"/>
      <c r="P2485" s="293"/>
      <c r="Q2485" s="293"/>
      <c r="R2485" s="293"/>
    </row>
    <row r="2486" spans="1:18" x14ac:dyDescent="0.25">
      <c r="A2486" t="s">
        <v>2779</v>
      </c>
      <c r="B2486" t="s">
        <v>91</v>
      </c>
      <c r="C2486">
        <v>2010</v>
      </c>
      <c r="D2486" t="s">
        <v>5</v>
      </c>
      <c r="E2486" t="s">
        <v>2</v>
      </c>
      <c r="F2486">
        <v>12240.1526905297</v>
      </c>
      <c r="G2486">
        <v>787.41241050241501</v>
      </c>
      <c r="H2486">
        <v>783.30024900885098</v>
      </c>
      <c r="I2486">
        <v>769.40744831919403</v>
      </c>
      <c r="J2486">
        <v>797.37986876243997</v>
      </c>
      <c r="K2486" s="62"/>
      <c r="L2486" s="293"/>
      <c r="M2486" s="293"/>
      <c r="N2486" s="293"/>
      <c r="O2486" s="293"/>
      <c r="P2486" s="293"/>
      <c r="Q2486" s="293"/>
      <c r="R2486" s="293"/>
    </row>
    <row r="2487" spans="1:18" x14ac:dyDescent="0.25">
      <c r="A2487" t="s">
        <v>2780</v>
      </c>
      <c r="B2487" t="s">
        <v>91</v>
      </c>
      <c r="C2487">
        <v>2010</v>
      </c>
      <c r="D2487" t="s">
        <v>122</v>
      </c>
      <c r="E2487" t="s">
        <v>2</v>
      </c>
      <c r="F2487">
        <v>1818.5661823590001</v>
      </c>
      <c r="G2487">
        <v>591.85594921614995</v>
      </c>
      <c r="H2487">
        <v>561.25464115689601</v>
      </c>
      <c r="I2487">
        <v>535.49814275659503</v>
      </c>
      <c r="J2487">
        <v>587.920433261575</v>
      </c>
      <c r="K2487" s="62"/>
      <c r="L2487" s="293"/>
      <c r="M2487" s="293"/>
      <c r="N2487" s="293"/>
      <c r="O2487" s="293"/>
      <c r="P2487" s="293"/>
      <c r="Q2487" s="293"/>
      <c r="R2487" s="293"/>
    </row>
    <row r="2488" spans="1:18" x14ac:dyDescent="0.25">
      <c r="A2488" t="s">
        <v>2781</v>
      </c>
      <c r="B2488" t="s">
        <v>91</v>
      </c>
      <c r="C2488">
        <v>2010</v>
      </c>
      <c r="D2488" t="s">
        <v>123</v>
      </c>
      <c r="E2488" t="s">
        <v>2</v>
      </c>
      <c r="F2488">
        <v>2116.3518315880901</v>
      </c>
      <c r="G2488">
        <v>675.28560265860301</v>
      </c>
      <c r="H2488">
        <v>644.74205409993294</v>
      </c>
      <c r="I2488">
        <v>617.30902827702198</v>
      </c>
      <c r="J2488">
        <v>673.07157581982597</v>
      </c>
      <c r="K2488" s="62"/>
      <c r="L2488" s="293"/>
      <c r="M2488" s="293"/>
      <c r="N2488" s="293"/>
      <c r="O2488" s="293"/>
      <c r="P2488" s="293"/>
      <c r="Q2488" s="293"/>
      <c r="R2488" s="293"/>
    </row>
    <row r="2489" spans="1:18" x14ac:dyDescent="0.25">
      <c r="A2489" t="s">
        <v>2782</v>
      </c>
      <c r="B2489" t="s">
        <v>91</v>
      </c>
      <c r="C2489">
        <v>2010</v>
      </c>
      <c r="D2489" t="s">
        <v>124</v>
      </c>
      <c r="E2489" t="s">
        <v>2</v>
      </c>
      <c r="F2489">
        <v>2423.99498431045</v>
      </c>
      <c r="G2489">
        <v>763.63375252747903</v>
      </c>
      <c r="H2489">
        <v>739.73102543725099</v>
      </c>
      <c r="I2489">
        <v>710.38196038048898</v>
      </c>
      <c r="J2489">
        <v>769.97522060127403</v>
      </c>
      <c r="K2489" s="62"/>
      <c r="L2489" s="293"/>
      <c r="M2489" s="293"/>
      <c r="N2489" s="293"/>
      <c r="O2489" s="293"/>
      <c r="P2489" s="293"/>
      <c r="Q2489" s="293"/>
      <c r="R2489" s="293"/>
    </row>
    <row r="2490" spans="1:18" x14ac:dyDescent="0.25">
      <c r="A2490" t="s">
        <v>2783</v>
      </c>
      <c r="B2490" t="s">
        <v>91</v>
      </c>
      <c r="C2490">
        <v>2010</v>
      </c>
      <c r="D2490" t="s">
        <v>125</v>
      </c>
      <c r="E2490" t="s">
        <v>2</v>
      </c>
      <c r="F2490">
        <v>2735.51956190689</v>
      </c>
      <c r="G2490">
        <v>873.76691684561001</v>
      </c>
      <c r="H2490">
        <v>891.12541941700204</v>
      </c>
      <c r="I2490">
        <v>857.83481993858197</v>
      </c>
      <c r="J2490">
        <v>925.37086379127595</v>
      </c>
      <c r="K2490" s="62"/>
      <c r="L2490" s="293"/>
      <c r="M2490" s="293"/>
      <c r="N2490" s="293"/>
      <c r="O2490" s="293"/>
      <c r="P2490" s="293"/>
      <c r="Q2490" s="293"/>
      <c r="R2490" s="293"/>
    </row>
    <row r="2491" spans="1:18" x14ac:dyDescent="0.25">
      <c r="A2491" t="s">
        <v>2784</v>
      </c>
      <c r="B2491" t="s">
        <v>91</v>
      </c>
      <c r="C2491">
        <v>2010</v>
      </c>
      <c r="D2491" t="s">
        <v>126</v>
      </c>
      <c r="E2491" t="s">
        <v>2</v>
      </c>
      <c r="F2491">
        <v>3145.7201303653001</v>
      </c>
      <c r="G2491">
        <v>1037.1269523246101</v>
      </c>
      <c r="H2491">
        <v>1120.92418408038</v>
      </c>
      <c r="I2491">
        <v>1081.7417437662</v>
      </c>
      <c r="J2491">
        <v>1161.1535135803499</v>
      </c>
      <c r="K2491" s="62"/>
      <c r="L2491" s="293"/>
      <c r="M2491" s="293"/>
      <c r="N2491" s="293"/>
      <c r="O2491" s="293"/>
      <c r="P2491" s="293"/>
      <c r="Q2491" s="293"/>
      <c r="R2491" s="293"/>
    </row>
    <row r="2492" spans="1:18" x14ac:dyDescent="0.25">
      <c r="A2492" t="s">
        <v>2785</v>
      </c>
      <c r="B2492" t="s">
        <v>91</v>
      </c>
      <c r="C2492">
        <v>2010</v>
      </c>
      <c r="D2492" t="s">
        <v>6</v>
      </c>
      <c r="E2492" t="s">
        <v>2</v>
      </c>
      <c r="F2492">
        <v>2781.40272705702</v>
      </c>
      <c r="G2492">
        <v>796.39076969200403</v>
      </c>
      <c r="H2492">
        <v>771.15541198267704</v>
      </c>
      <c r="I2492">
        <v>742.50112368333203</v>
      </c>
      <c r="J2492">
        <v>800.62465244978296</v>
      </c>
      <c r="K2492" s="62"/>
      <c r="L2492" s="293"/>
      <c r="M2492" s="293"/>
      <c r="N2492" s="293"/>
      <c r="O2492" s="293"/>
      <c r="P2492" s="293"/>
      <c r="Q2492" s="293"/>
      <c r="R2492" s="293"/>
    </row>
    <row r="2493" spans="1:18" x14ac:dyDescent="0.25">
      <c r="A2493" t="s">
        <v>2786</v>
      </c>
      <c r="B2493" t="s">
        <v>91</v>
      </c>
      <c r="C2493">
        <v>2010</v>
      </c>
      <c r="D2493" t="s">
        <v>37</v>
      </c>
      <c r="E2493" t="s">
        <v>2</v>
      </c>
      <c r="F2493">
        <v>271.11177421293797</v>
      </c>
      <c r="G2493">
        <v>763.30810916419296</v>
      </c>
      <c r="H2493">
        <v>710.24332884331295</v>
      </c>
      <c r="I2493">
        <v>626.73016672127403</v>
      </c>
      <c r="J2493">
        <v>801.63168461626105</v>
      </c>
      <c r="K2493" s="62"/>
      <c r="L2493" s="293"/>
      <c r="M2493" s="293"/>
      <c r="N2493" s="293"/>
      <c r="O2493" s="293"/>
      <c r="P2493" s="293"/>
      <c r="Q2493" s="293"/>
      <c r="R2493" s="293"/>
    </row>
    <row r="2494" spans="1:18" x14ac:dyDescent="0.25">
      <c r="A2494" t="s">
        <v>2787</v>
      </c>
      <c r="B2494" t="s">
        <v>91</v>
      </c>
      <c r="C2494">
        <v>2010</v>
      </c>
      <c r="D2494" t="s">
        <v>38</v>
      </c>
      <c r="E2494" t="s">
        <v>2</v>
      </c>
      <c r="F2494">
        <v>445.127232564726</v>
      </c>
      <c r="G2494">
        <v>720.08417329611405</v>
      </c>
      <c r="H2494">
        <v>701.55212125334799</v>
      </c>
      <c r="I2494">
        <v>636.92099404064197</v>
      </c>
      <c r="J2494">
        <v>770.88736925350997</v>
      </c>
      <c r="K2494" s="62"/>
      <c r="L2494" s="293"/>
      <c r="M2494" s="293"/>
      <c r="N2494" s="293"/>
      <c r="O2494" s="293"/>
      <c r="P2494" s="293"/>
      <c r="Q2494" s="293"/>
      <c r="R2494" s="293"/>
    </row>
    <row r="2495" spans="1:18" x14ac:dyDescent="0.25">
      <c r="A2495" t="s">
        <v>2788</v>
      </c>
      <c r="B2495" t="s">
        <v>91</v>
      </c>
      <c r="C2495">
        <v>2010</v>
      </c>
      <c r="D2495" t="s">
        <v>39</v>
      </c>
      <c r="E2495" t="s">
        <v>2</v>
      </c>
      <c r="F2495">
        <v>482.94054785479898</v>
      </c>
      <c r="G2495">
        <v>814.62206979083601</v>
      </c>
      <c r="H2495">
        <v>746.72968682145301</v>
      </c>
      <c r="I2495">
        <v>679.59752641253897</v>
      </c>
      <c r="J2495">
        <v>818.54546769533397</v>
      </c>
      <c r="K2495" s="62"/>
      <c r="L2495" s="293"/>
      <c r="M2495" s="293"/>
      <c r="N2495" s="293"/>
      <c r="O2495" s="293"/>
      <c r="P2495" s="293"/>
      <c r="Q2495" s="293"/>
      <c r="R2495" s="293"/>
    </row>
    <row r="2496" spans="1:18" x14ac:dyDescent="0.25">
      <c r="A2496" t="s">
        <v>2789</v>
      </c>
      <c r="B2496" t="s">
        <v>91</v>
      </c>
      <c r="C2496">
        <v>2010</v>
      </c>
      <c r="D2496" t="s">
        <v>40</v>
      </c>
      <c r="E2496" t="s">
        <v>2</v>
      </c>
      <c r="F2496">
        <v>427.30723653004799</v>
      </c>
      <c r="G2496">
        <v>889.59328086365599</v>
      </c>
      <c r="H2496">
        <v>848.48805825773502</v>
      </c>
      <c r="I2496">
        <v>768.84411084151805</v>
      </c>
      <c r="J2496">
        <v>934.05325493436601</v>
      </c>
      <c r="K2496" s="62"/>
      <c r="L2496" s="293"/>
      <c r="M2496" s="293"/>
      <c r="N2496" s="293"/>
      <c r="O2496" s="293"/>
      <c r="P2496" s="293"/>
      <c r="Q2496" s="293"/>
      <c r="R2496" s="293"/>
    </row>
    <row r="2497" spans="1:18" x14ac:dyDescent="0.25">
      <c r="A2497" t="s">
        <v>2790</v>
      </c>
      <c r="B2497" t="s">
        <v>91</v>
      </c>
      <c r="C2497">
        <v>2010</v>
      </c>
      <c r="D2497" t="s">
        <v>41</v>
      </c>
      <c r="E2497" t="s">
        <v>2</v>
      </c>
      <c r="F2497">
        <v>603.38142581117802</v>
      </c>
      <c r="G2497">
        <v>783.002109799089</v>
      </c>
      <c r="H2497">
        <v>779.03370544137294</v>
      </c>
      <c r="I2497">
        <v>717.75555159764804</v>
      </c>
      <c r="J2497">
        <v>844.12150400527298</v>
      </c>
      <c r="K2497" s="62"/>
      <c r="L2497" s="293"/>
      <c r="M2497" s="293"/>
      <c r="N2497" s="293"/>
      <c r="O2497" s="293"/>
      <c r="P2497" s="293"/>
      <c r="Q2497" s="293"/>
      <c r="R2497" s="293"/>
    </row>
    <row r="2498" spans="1:18" x14ac:dyDescent="0.25">
      <c r="A2498" t="s">
        <v>2791</v>
      </c>
      <c r="B2498" t="s">
        <v>91</v>
      </c>
      <c r="C2498">
        <v>2010</v>
      </c>
      <c r="D2498" t="s">
        <v>42</v>
      </c>
      <c r="E2498" t="s">
        <v>2</v>
      </c>
      <c r="F2498">
        <v>551.53451008334605</v>
      </c>
      <c r="G2498">
        <v>816.61634031203698</v>
      </c>
      <c r="H2498">
        <v>828.58999286458504</v>
      </c>
      <c r="I2498">
        <v>760.57013184493405</v>
      </c>
      <c r="J2498">
        <v>901.03977833575402</v>
      </c>
      <c r="K2498" s="62"/>
      <c r="L2498" s="293"/>
      <c r="M2498" s="293"/>
      <c r="N2498" s="293"/>
      <c r="O2498" s="293"/>
      <c r="P2498" s="293"/>
      <c r="Q2498" s="293"/>
      <c r="R2498" s="293"/>
    </row>
    <row r="2499" spans="1:18" x14ac:dyDescent="0.25">
      <c r="A2499" t="s">
        <v>2792</v>
      </c>
      <c r="B2499" t="s">
        <v>91</v>
      </c>
      <c r="C2499">
        <v>2010</v>
      </c>
      <c r="D2499" t="s">
        <v>102</v>
      </c>
      <c r="E2499" t="s">
        <v>2</v>
      </c>
      <c r="F2499">
        <v>437.92730771737502</v>
      </c>
      <c r="G2499">
        <v>651.03812879816701</v>
      </c>
      <c r="H2499">
        <v>591.57754175545404</v>
      </c>
      <c r="I2499">
        <v>536.24927545595096</v>
      </c>
      <c r="J2499">
        <v>650.96710215650705</v>
      </c>
      <c r="K2499" s="62"/>
      <c r="L2499" s="293"/>
      <c r="M2499" s="293"/>
      <c r="N2499" s="293"/>
      <c r="O2499" s="293"/>
      <c r="P2499" s="293"/>
      <c r="Q2499" s="293"/>
      <c r="R2499" s="293"/>
    </row>
    <row r="2500" spans="1:18" x14ac:dyDescent="0.25">
      <c r="A2500" t="s">
        <v>2793</v>
      </c>
      <c r="B2500" t="s">
        <v>91</v>
      </c>
      <c r="C2500">
        <v>2010</v>
      </c>
      <c r="D2500" t="s">
        <v>103</v>
      </c>
      <c r="E2500" t="s">
        <v>2</v>
      </c>
      <c r="F2500">
        <v>1408.04437898571</v>
      </c>
      <c r="G2500">
        <v>725.78484816508296</v>
      </c>
      <c r="H2500">
        <v>692.09964660853495</v>
      </c>
      <c r="I2500">
        <v>655.94391928076095</v>
      </c>
      <c r="J2500">
        <v>729.70982017303299</v>
      </c>
      <c r="K2500" s="62"/>
      <c r="L2500" s="293"/>
      <c r="M2500" s="293"/>
      <c r="N2500" s="293"/>
      <c r="O2500" s="293"/>
      <c r="P2500" s="293"/>
      <c r="Q2500" s="293"/>
      <c r="R2500" s="293"/>
    </row>
    <row r="2501" spans="1:18" x14ac:dyDescent="0.25">
      <c r="A2501" t="s">
        <v>2794</v>
      </c>
      <c r="B2501" t="s">
        <v>91</v>
      </c>
      <c r="C2501">
        <v>2010</v>
      </c>
      <c r="D2501" t="s">
        <v>43</v>
      </c>
      <c r="E2501" t="s">
        <v>2</v>
      </c>
      <c r="F2501">
        <v>222.80051973278799</v>
      </c>
      <c r="G2501">
        <v>588.45417498491395</v>
      </c>
      <c r="H2501">
        <v>551.46416474830801</v>
      </c>
      <c r="I2501">
        <v>479.706477630032</v>
      </c>
      <c r="J2501">
        <v>630.72509702758202</v>
      </c>
      <c r="K2501" s="62"/>
      <c r="L2501" s="293"/>
      <c r="M2501" s="293"/>
      <c r="N2501" s="293"/>
      <c r="O2501" s="293"/>
      <c r="P2501" s="293"/>
      <c r="Q2501" s="293"/>
      <c r="R2501" s="293"/>
    </row>
    <row r="2502" spans="1:18" x14ac:dyDescent="0.25">
      <c r="A2502" t="s">
        <v>2795</v>
      </c>
      <c r="B2502" t="s">
        <v>91</v>
      </c>
      <c r="C2502">
        <v>2010</v>
      </c>
      <c r="D2502" t="s">
        <v>44</v>
      </c>
      <c r="E2502" t="s">
        <v>2</v>
      </c>
      <c r="F2502">
        <v>483.39805176497703</v>
      </c>
      <c r="G2502">
        <v>774.20489407888999</v>
      </c>
      <c r="H2502">
        <v>740.25961818471205</v>
      </c>
      <c r="I2502">
        <v>674.68756510574894</v>
      </c>
      <c r="J2502">
        <v>810.40420055160098</v>
      </c>
      <c r="K2502" s="62"/>
      <c r="L2502" s="293"/>
      <c r="M2502" s="293"/>
      <c r="N2502" s="293"/>
      <c r="O2502" s="293"/>
      <c r="P2502" s="293"/>
      <c r="Q2502" s="293"/>
      <c r="R2502" s="293"/>
    </row>
    <row r="2503" spans="1:18" x14ac:dyDescent="0.25">
      <c r="A2503" t="s">
        <v>2796</v>
      </c>
      <c r="B2503" t="s">
        <v>91</v>
      </c>
      <c r="C2503">
        <v>2010</v>
      </c>
      <c r="D2503" t="s">
        <v>45</v>
      </c>
      <c r="E2503" t="s">
        <v>2</v>
      </c>
      <c r="F2503">
        <v>701.84580748794497</v>
      </c>
      <c r="G2503">
        <v>749.01103218461003</v>
      </c>
      <c r="H2503">
        <v>717.08872993486796</v>
      </c>
      <c r="I2503">
        <v>664.44988228689499</v>
      </c>
      <c r="J2503">
        <v>772.75446156998498</v>
      </c>
      <c r="K2503" s="62"/>
      <c r="L2503" s="293"/>
      <c r="M2503" s="293"/>
      <c r="N2503" s="293"/>
      <c r="O2503" s="293"/>
      <c r="P2503" s="293"/>
      <c r="Q2503" s="293"/>
      <c r="R2503" s="293"/>
    </row>
    <row r="2504" spans="1:18" x14ac:dyDescent="0.25">
      <c r="A2504" t="s">
        <v>2797</v>
      </c>
      <c r="B2504" t="s">
        <v>91</v>
      </c>
      <c r="C2504">
        <v>2010</v>
      </c>
      <c r="D2504" t="s">
        <v>18</v>
      </c>
      <c r="E2504" t="s">
        <v>2</v>
      </c>
      <c r="F2504">
        <v>1997.0742746097501</v>
      </c>
      <c r="G2504">
        <v>762.08792672083405</v>
      </c>
      <c r="H2504">
        <v>754.82158408268799</v>
      </c>
      <c r="I2504">
        <v>721.92566415526596</v>
      </c>
      <c r="J2504">
        <v>788.82474615146896</v>
      </c>
      <c r="K2504" s="62"/>
      <c r="L2504" s="293"/>
      <c r="M2504" s="293"/>
      <c r="N2504" s="293"/>
      <c r="O2504" s="293"/>
      <c r="P2504" s="293"/>
      <c r="Q2504" s="293"/>
      <c r="R2504" s="293"/>
    </row>
    <row r="2505" spans="1:18" x14ac:dyDescent="0.25">
      <c r="A2505" t="s">
        <v>2798</v>
      </c>
      <c r="B2505" t="s">
        <v>91</v>
      </c>
      <c r="C2505">
        <v>2010</v>
      </c>
      <c r="D2505" t="s">
        <v>46</v>
      </c>
      <c r="E2505" t="s">
        <v>2</v>
      </c>
      <c r="F2505">
        <v>858.93302707231499</v>
      </c>
      <c r="G2505">
        <v>713.70183970977303</v>
      </c>
      <c r="H2505">
        <v>713.79745595350505</v>
      </c>
      <c r="I2505">
        <v>666.53527968400897</v>
      </c>
      <c r="J2505">
        <v>763.50893581914397</v>
      </c>
      <c r="K2505" s="62"/>
      <c r="L2505" s="293"/>
      <c r="M2505" s="293"/>
      <c r="N2505" s="293"/>
      <c r="O2505" s="293"/>
      <c r="P2505" s="293"/>
      <c r="Q2505" s="293"/>
      <c r="R2505" s="293"/>
    </row>
    <row r="2506" spans="1:18" x14ac:dyDescent="0.25">
      <c r="A2506" t="s">
        <v>2799</v>
      </c>
      <c r="B2506" t="s">
        <v>91</v>
      </c>
      <c r="C2506">
        <v>2010</v>
      </c>
      <c r="D2506" t="s">
        <v>47</v>
      </c>
      <c r="E2506" t="s">
        <v>2</v>
      </c>
      <c r="F2506">
        <v>614.84114497611904</v>
      </c>
      <c r="G2506">
        <v>861.27886726731697</v>
      </c>
      <c r="H2506">
        <v>840.88744412431697</v>
      </c>
      <c r="I2506">
        <v>775.32260107942602</v>
      </c>
      <c r="J2506">
        <v>910.48899567462195</v>
      </c>
      <c r="K2506" s="62"/>
      <c r="L2506" s="293"/>
      <c r="M2506" s="293"/>
      <c r="N2506" s="293"/>
      <c r="O2506" s="293"/>
      <c r="P2506" s="293"/>
      <c r="Q2506" s="293"/>
      <c r="R2506" s="293"/>
    </row>
    <row r="2507" spans="1:18" x14ac:dyDescent="0.25">
      <c r="A2507" t="s">
        <v>2800</v>
      </c>
      <c r="B2507" t="s">
        <v>91</v>
      </c>
      <c r="C2507">
        <v>2010</v>
      </c>
      <c r="D2507" t="s">
        <v>48</v>
      </c>
      <c r="E2507" t="s">
        <v>2</v>
      </c>
      <c r="F2507">
        <v>523.30010256132698</v>
      </c>
      <c r="G2507">
        <v>744.20140586391096</v>
      </c>
      <c r="H2507">
        <v>737.23446045600099</v>
      </c>
      <c r="I2507">
        <v>675.20611459688098</v>
      </c>
      <c r="J2507">
        <v>803.41396345622695</v>
      </c>
      <c r="K2507" s="62"/>
      <c r="L2507" s="293"/>
      <c r="M2507" s="293"/>
      <c r="N2507" s="293"/>
      <c r="O2507" s="293"/>
      <c r="P2507" s="293"/>
      <c r="Q2507" s="293"/>
      <c r="R2507" s="293"/>
    </row>
    <row r="2508" spans="1:18" x14ac:dyDescent="0.25">
      <c r="A2508" t="s">
        <v>2801</v>
      </c>
      <c r="B2508" t="s">
        <v>91</v>
      </c>
      <c r="C2508">
        <v>2010</v>
      </c>
      <c r="D2508" t="s">
        <v>104</v>
      </c>
      <c r="E2508" t="s">
        <v>2</v>
      </c>
      <c r="F2508">
        <v>1773.71180261723</v>
      </c>
      <c r="G2508">
        <v>742.791491526963</v>
      </c>
      <c r="H2508">
        <v>806.06692461119997</v>
      </c>
      <c r="I2508">
        <v>768.43503808324397</v>
      </c>
      <c r="J2508">
        <v>845.04436768118205</v>
      </c>
      <c r="K2508" s="62"/>
      <c r="L2508" s="293"/>
      <c r="M2508" s="293"/>
      <c r="N2508" s="293"/>
      <c r="O2508" s="293"/>
      <c r="P2508" s="293"/>
      <c r="Q2508" s="293"/>
      <c r="R2508" s="293"/>
    </row>
    <row r="2509" spans="1:18" x14ac:dyDescent="0.25">
      <c r="A2509" t="s">
        <v>2802</v>
      </c>
      <c r="B2509" t="s">
        <v>91</v>
      </c>
      <c r="C2509">
        <v>2010</v>
      </c>
      <c r="D2509" t="s">
        <v>49</v>
      </c>
      <c r="E2509" t="s">
        <v>2</v>
      </c>
      <c r="F2509">
        <v>526.59266146887899</v>
      </c>
      <c r="G2509">
        <v>812.16672548332701</v>
      </c>
      <c r="H2509">
        <v>802.55752440323397</v>
      </c>
      <c r="I2509">
        <v>735.04244208258694</v>
      </c>
      <c r="J2509">
        <v>874.576297686001</v>
      </c>
      <c r="K2509" s="62"/>
      <c r="L2509" s="293"/>
      <c r="M2509" s="293"/>
      <c r="N2509" s="293"/>
      <c r="O2509" s="293"/>
      <c r="P2509" s="293"/>
      <c r="Q2509" s="293"/>
      <c r="R2509" s="293"/>
    </row>
    <row r="2510" spans="1:18" x14ac:dyDescent="0.25">
      <c r="A2510" t="s">
        <v>2803</v>
      </c>
      <c r="B2510" t="s">
        <v>91</v>
      </c>
      <c r="C2510">
        <v>2010</v>
      </c>
      <c r="D2510" t="s">
        <v>50</v>
      </c>
      <c r="E2510" t="s">
        <v>2</v>
      </c>
      <c r="F2510">
        <v>1247.1191411483601</v>
      </c>
      <c r="G2510">
        <v>716.93291318775505</v>
      </c>
      <c r="H2510">
        <v>813.945342371381</v>
      </c>
      <c r="I2510">
        <v>768.251316544475</v>
      </c>
      <c r="J2510">
        <v>861.59520191089098</v>
      </c>
      <c r="K2510" s="62"/>
      <c r="L2510" s="293"/>
      <c r="M2510" s="293"/>
      <c r="N2510" s="293"/>
      <c r="O2510" s="293"/>
      <c r="P2510" s="293"/>
      <c r="Q2510" s="293"/>
      <c r="R2510" s="293"/>
    </row>
    <row r="2511" spans="1:18" x14ac:dyDescent="0.25">
      <c r="A2511" t="s">
        <v>2804</v>
      </c>
      <c r="B2511" t="s">
        <v>91</v>
      </c>
      <c r="C2511">
        <v>2010</v>
      </c>
      <c r="D2511" t="s">
        <v>105</v>
      </c>
      <c r="E2511" t="s">
        <v>2</v>
      </c>
      <c r="F2511">
        <v>1200.6021482429301</v>
      </c>
      <c r="G2511">
        <v>801.58778207943101</v>
      </c>
      <c r="H2511">
        <v>817.510535536416</v>
      </c>
      <c r="I2511">
        <v>771.70382445628297</v>
      </c>
      <c r="J2511">
        <v>865.31642186137503</v>
      </c>
      <c r="K2511" s="62"/>
      <c r="L2511" s="293"/>
      <c r="M2511" s="293"/>
      <c r="N2511" s="293"/>
      <c r="O2511" s="293"/>
      <c r="P2511" s="293"/>
      <c r="Q2511" s="293"/>
      <c r="R2511" s="293"/>
    </row>
    <row r="2512" spans="1:18" x14ac:dyDescent="0.25">
      <c r="A2512" t="s">
        <v>2805</v>
      </c>
      <c r="B2512" t="s">
        <v>91</v>
      </c>
      <c r="C2512">
        <v>2010</v>
      </c>
      <c r="D2512" t="s">
        <v>51</v>
      </c>
      <c r="E2512" t="s">
        <v>2</v>
      </c>
      <c r="F2512">
        <v>960.93199376308496</v>
      </c>
      <c r="G2512">
        <v>801.711992126719</v>
      </c>
      <c r="H2512">
        <v>818.16810659989301</v>
      </c>
      <c r="I2512">
        <v>767.01920903804</v>
      </c>
      <c r="J2512">
        <v>871.81925269999101</v>
      </c>
      <c r="K2512" s="62"/>
      <c r="L2512" s="293"/>
      <c r="M2512" s="293"/>
      <c r="N2512" s="293"/>
      <c r="O2512" s="293"/>
      <c r="P2512" s="293"/>
      <c r="Q2512" s="293"/>
      <c r="R2512" s="293"/>
    </row>
    <row r="2513" spans="1:18" x14ac:dyDescent="0.25">
      <c r="A2513" t="s">
        <v>2806</v>
      </c>
      <c r="B2513" t="s">
        <v>91</v>
      </c>
      <c r="C2513">
        <v>2010</v>
      </c>
      <c r="D2513" t="s">
        <v>52</v>
      </c>
      <c r="E2513" t="s">
        <v>2</v>
      </c>
      <c r="F2513">
        <v>239.67015447984801</v>
      </c>
      <c r="G2513">
        <v>801.09016137391495</v>
      </c>
      <c r="H2513">
        <v>816.88039684832097</v>
      </c>
      <c r="I2513">
        <v>716.11861824616199</v>
      </c>
      <c r="J2513">
        <v>927.78039127484396</v>
      </c>
      <c r="K2513" s="62"/>
      <c r="L2513" s="293"/>
      <c r="M2513" s="293"/>
      <c r="N2513" s="293"/>
      <c r="O2513" s="293"/>
      <c r="P2513" s="293"/>
      <c r="Q2513" s="293"/>
      <c r="R2513" s="293"/>
    </row>
    <row r="2514" spans="1:18" x14ac:dyDescent="0.25">
      <c r="A2514" t="s">
        <v>2807</v>
      </c>
      <c r="B2514" t="s">
        <v>91</v>
      </c>
      <c r="C2514">
        <v>2010</v>
      </c>
      <c r="D2514" t="s">
        <v>106</v>
      </c>
      <c r="E2514" t="s">
        <v>2</v>
      </c>
      <c r="F2514">
        <v>2641.3900512997302</v>
      </c>
      <c r="G2514">
        <v>900.462625342092</v>
      </c>
      <c r="H2514">
        <v>907.21902585753003</v>
      </c>
      <c r="I2514">
        <v>872.78902990379095</v>
      </c>
      <c r="J2514">
        <v>942.65426870188799</v>
      </c>
      <c r="K2514" s="62"/>
      <c r="L2514" s="293"/>
      <c r="M2514" s="293"/>
      <c r="N2514" s="293"/>
      <c r="O2514" s="293"/>
      <c r="P2514" s="293"/>
      <c r="Q2514" s="293"/>
      <c r="R2514" s="293"/>
    </row>
    <row r="2515" spans="1:18" x14ac:dyDescent="0.25">
      <c r="A2515" t="s">
        <v>2808</v>
      </c>
      <c r="B2515" t="s">
        <v>91</v>
      </c>
      <c r="C2515">
        <v>2010</v>
      </c>
      <c r="D2515" t="s">
        <v>53</v>
      </c>
      <c r="E2515" t="s">
        <v>2</v>
      </c>
      <c r="F2515">
        <v>795.42259178744803</v>
      </c>
      <c r="G2515">
        <v>876.29594450589798</v>
      </c>
      <c r="H2515">
        <v>896.37043706313204</v>
      </c>
      <c r="I2515">
        <v>834.93033983591397</v>
      </c>
      <c r="J2515">
        <v>961.12292110332396</v>
      </c>
      <c r="K2515" s="62"/>
      <c r="L2515" s="293"/>
      <c r="M2515" s="293"/>
      <c r="N2515" s="293"/>
      <c r="O2515" s="293"/>
      <c r="P2515" s="293"/>
      <c r="Q2515" s="293"/>
      <c r="R2515" s="293"/>
    </row>
    <row r="2516" spans="1:18" x14ac:dyDescent="0.25">
      <c r="A2516" t="s">
        <v>2809</v>
      </c>
      <c r="B2516" t="s">
        <v>91</v>
      </c>
      <c r="C2516">
        <v>2010</v>
      </c>
      <c r="D2516" t="s">
        <v>54</v>
      </c>
      <c r="E2516" t="s">
        <v>2</v>
      </c>
      <c r="F2516">
        <v>342.50039088332397</v>
      </c>
      <c r="G2516">
        <v>961.94464508727299</v>
      </c>
      <c r="H2516">
        <v>969.41957205017502</v>
      </c>
      <c r="I2516">
        <v>868.88421121125498</v>
      </c>
      <c r="J2516">
        <v>1078.3428751988999</v>
      </c>
      <c r="K2516" s="62"/>
      <c r="L2516" s="293"/>
      <c r="M2516" s="293"/>
      <c r="N2516" s="293"/>
      <c r="O2516" s="293"/>
      <c r="P2516" s="293"/>
      <c r="Q2516" s="293"/>
      <c r="R2516" s="293"/>
    </row>
    <row r="2517" spans="1:18" x14ac:dyDescent="0.25">
      <c r="A2517" t="s">
        <v>2810</v>
      </c>
      <c r="B2517" t="s">
        <v>91</v>
      </c>
      <c r="C2517">
        <v>2010</v>
      </c>
      <c r="D2517" t="s">
        <v>55</v>
      </c>
      <c r="E2517" t="s">
        <v>2</v>
      </c>
      <c r="F2517">
        <v>461.555999187022</v>
      </c>
      <c r="G2517">
        <v>988.40610571775903</v>
      </c>
      <c r="H2517">
        <v>986.971598658787</v>
      </c>
      <c r="I2517">
        <v>898.49039294723605</v>
      </c>
      <c r="J2517">
        <v>1081.7727234096001</v>
      </c>
      <c r="K2517" s="62"/>
      <c r="L2517" s="293"/>
      <c r="M2517" s="293"/>
      <c r="N2517" s="293"/>
      <c r="O2517" s="293"/>
      <c r="P2517" s="293"/>
      <c r="Q2517" s="293"/>
      <c r="R2517" s="293"/>
    </row>
    <row r="2518" spans="1:18" x14ac:dyDescent="0.25">
      <c r="A2518" t="s">
        <v>2811</v>
      </c>
      <c r="B2518" t="s">
        <v>91</v>
      </c>
      <c r="C2518">
        <v>2010</v>
      </c>
      <c r="D2518" t="s">
        <v>56</v>
      </c>
      <c r="E2518" t="s">
        <v>2</v>
      </c>
      <c r="F2518">
        <v>356.50827352678198</v>
      </c>
      <c r="G2518">
        <v>769.630571924317</v>
      </c>
      <c r="H2518">
        <v>722.54562619762805</v>
      </c>
      <c r="I2518">
        <v>648.04384373897597</v>
      </c>
      <c r="J2518">
        <v>803.13454398115198</v>
      </c>
      <c r="K2518" s="62"/>
      <c r="L2518" s="293"/>
      <c r="M2518" s="293"/>
      <c r="N2518" s="293"/>
      <c r="O2518" s="293"/>
      <c r="P2518" s="293"/>
      <c r="Q2518" s="293"/>
      <c r="R2518" s="293"/>
    </row>
    <row r="2519" spans="1:18" x14ac:dyDescent="0.25">
      <c r="A2519" t="s">
        <v>2812</v>
      </c>
      <c r="B2519" t="s">
        <v>91</v>
      </c>
      <c r="C2519">
        <v>2010</v>
      </c>
      <c r="D2519" t="s">
        <v>57</v>
      </c>
      <c r="E2519" t="s">
        <v>2</v>
      </c>
      <c r="F2519">
        <v>685.40279591517697</v>
      </c>
      <c r="G2519">
        <v>926.94652013088296</v>
      </c>
      <c r="H2519">
        <v>969.91462814381202</v>
      </c>
      <c r="I2519">
        <v>898.11693706100004</v>
      </c>
      <c r="J2519">
        <v>1045.8916759466499</v>
      </c>
      <c r="K2519" s="62"/>
      <c r="L2519" s="293"/>
      <c r="M2519" s="293"/>
      <c r="N2519" s="293"/>
      <c r="O2519" s="293"/>
      <c r="P2519" s="293"/>
      <c r="Q2519" s="293"/>
      <c r="R2519" s="293"/>
    </row>
    <row r="2520" spans="1:18" x14ac:dyDescent="0.25">
      <c r="A2520" t="s">
        <v>2813</v>
      </c>
      <c r="B2520" t="s">
        <v>91</v>
      </c>
      <c r="C2520">
        <v>2011</v>
      </c>
      <c r="D2520" t="s">
        <v>5</v>
      </c>
      <c r="E2520" t="s">
        <v>2</v>
      </c>
      <c r="F2520">
        <v>12263.836953767401</v>
      </c>
      <c r="G2520">
        <v>786.50488421713101</v>
      </c>
      <c r="H2520">
        <v>781.32251302463499</v>
      </c>
      <c r="I2520">
        <v>767.47503042224798</v>
      </c>
      <c r="J2520">
        <v>795.35602405972497</v>
      </c>
      <c r="K2520" s="62"/>
      <c r="L2520" s="293"/>
      <c r="M2520" s="293"/>
      <c r="N2520" s="293"/>
      <c r="O2520" s="293"/>
      <c r="P2520" s="293"/>
      <c r="Q2520" s="293"/>
      <c r="R2520" s="293"/>
    </row>
    <row r="2521" spans="1:18" x14ac:dyDescent="0.25">
      <c r="A2521" t="s">
        <v>2814</v>
      </c>
      <c r="B2521" t="s">
        <v>91</v>
      </c>
      <c r="C2521">
        <v>2011</v>
      </c>
      <c r="D2521" t="s">
        <v>122</v>
      </c>
      <c r="E2521" t="s">
        <v>2</v>
      </c>
      <c r="F2521">
        <v>1797.2544221400001</v>
      </c>
      <c r="G2521">
        <v>584.05702024899301</v>
      </c>
      <c r="H2521">
        <v>552.09837370819002</v>
      </c>
      <c r="I2521">
        <v>526.57653241309902</v>
      </c>
      <c r="J2521">
        <v>578.52665447482195</v>
      </c>
      <c r="K2521" s="62"/>
      <c r="L2521" s="293"/>
      <c r="M2521" s="293"/>
      <c r="N2521" s="293"/>
      <c r="O2521" s="293"/>
      <c r="P2521" s="293"/>
      <c r="Q2521" s="293"/>
      <c r="R2521" s="293"/>
    </row>
    <row r="2522" spans="1:18" x14ac:dyDescent="0.25">
      <c r="A2522" t="s">
        <v>2815</v>
      </c>
      <c r="B2522" t="s">
        <v>91</v>
      </c>
      <c r="C2522">
        <v>2011</v>
      </c>
      <c r="D2522" t="s">
        <v>123</v>
      </c>
      <c r="E2522" t="s">
        <v>2</v>
      </c>
      <c r="F2522">
        <v>2150.2211265802598</v>
      </c>
      <c r="G2522">
        <v>685.56324438302897</v>
      </c>
      <c r="H2522">
        <v>648.64186425077799</v>
      </c>
      <c r="I2522">
        <v>621.24588264448403</v>
      </c>
      <c r="J2522">
        <v>676.92592622433199</v>
      </c>
      <c r="K2522" s="62"/>
      <c r="L2522" s="293"/>
      <c r="M2522" s="293"/>
      <c r="N2522" s="293"/>
      <c r="O2522" s="293"/>
      <c r="P2522" s="293"/>
      <c r="Q2522" s="293"/>
      <c r="R2522" s="293"/>
    </row>
    <row r="2523" spans="1:18" x14ac:dyDescent="0.25">
      <c r="A2523" t="s">
        <v>2816</v>
      </c>
      <c r="B2523" t="s">
        <v>91</v>
      </c>
      <c r="C2523">
        <v>2011</v>
      </c>
      <c r="D2523" t="s">
        <v>124</v>
      </c>
      <c r="E2523" t="s">
        <v>2</v>
      </c>
      <c r="F2523">
        <v>2444.7222390461502</v>
      </c>
      <c r="G2523">
        <v>768.48333476238702</v>
      </c>
      <c r="H2523">
        <v>742.42687185649902</v>
      </c>
      <c r="I2523">
        <v>713.07521362164698</v>
      </c>
      <c r="J2523">
        <v>772.66987283615799</v>
      </c>
      <c r="K2523" s="62"/>
      <c r="L2523" s="293"/>
      <c r="M2523" s="293"/>
      <c r="N2523" s="293"/>
      <c r="O2523" s="293"/>
      <c r="P2523" s="293"/>
      <c r="Q2523" s="293"/>
      <c r="R2523" s="293"/>
    </row>
    <row r="2524" spans="1:18" x14ac:dyDescent="0.25">
      <c r="A2524" t="s">
        <v>2817</v>
      </c>
      <c r="B2524" t="s">
        <v>91</v>
      </c>
      <c r="C2524">
        <v>2011</v>
      </c>
      <c r="D2524" t="s">
        <v>125</v>
      </c>
      <c r="E2524" t="s">
        <v>2</v>
      </c>
      <c r="F2524">
        <v>2784.1735454059899</v>
      </c>
      <c r="G2524">
        <v>885.21632887233795</v>
      </c>
      <c r="H2524">
        <v>905.46862338333403</v>
      </c>
      <c r="I2524">
        <v>871.942034067073</v>
      </c>
      <c r="J2524">
        <v>939.94825521648795</v>
      </c>
      <c r="K2524" s="62"/>
      <c r="L2524" s="293"/>
      <c r="M2524" s="293"/>
      <c r="N2524" s="293"/>
      <c r="O2524" s="293"/>
      <c r="P2524" s="293"/>
      <c r="Q2524" s="293"/>
      <c r="R2524" s="293"/>
    </row>
    <row r="2525" spans="1:18" x14ac:dyDescent="0.25">
      <c r="A2525" t="s">
        <v>2818</v>
      </c>
      <c r="B2525" t="s">
        <v>91</v>
      </c>
      <c r="C2525">
        <v>2011</v>
      </c>
      <c r="D2525" t="s">
        <v>126</v>
      </c>
      <c r="E2525" t="s">
        <v>2</v>
      </c>
      <c r="F2525">
        <v>3087.46562059501</v>
      </c>
      <c r="G2525">
        <v>1011.35866554693</v>
      </c>
      <c r="H2525">
        <v>1097.46772950223</v>
      </c>
      <c r="I2525">
        <v>1058.7675249629201</v>
      </c>
      <c r="J2525">
        <v>1137.21179197877</v>
      </c>
      <c r="K2525" s="62"/>
      <c r="L2525" s="293"/>
      <c r="M2525" s="293"/>
      <c r="N2525" s="293"/>
      <c r="O2525" s="293"/>
      <c r="P2525" s="293"/>
      <c r="Q2525" s="293"/>
      <c r="R2525" s="293"/>
    </row>
    <row r="2526" spans="1:18" x14ac:dyDescent="0.25">
      <c r="A2526" t="s">
        <v>2819</v>
      </c>
      <c r="B2526" t="s">
        <v>91</v>
      </c>
      <c r="C2526">
        <v>2011</v>
      </c>
      <c r="D2526" t="s">
        <v>6</v>
      </c>
      <c r="E2526" t="s">
        <v>2</v>
      </c>
      <c r="F2526">
        <v>2792.6517049423701</v>
      </c>
      <c r="G2526">
        <v>797.83210151768901</v>
      </c>
      <c r="H2526">
        <v>770.58392859473895</v>
      </c>
      <c r="I2526">
        <v>741.98901142042405</v>
      </c>
      <c r="J2526">
        <v>799.99044420389203</v>
      </c>
      <c r="K2526" s="62"/>
      <c r="L2526" s="293"/>
      <c r="M2526" s="293"/>
      <c r="N2526" s="293"/>
      <c r="O2526" s="293"/>
      <c r="P2526" s="293"/>
      <c r="Q2526" s="293"/>
      <c r="R2526" s="293"/>
    </row>
    <row r="2527" spans="1:18" x14ac:dyDescent="0.25">
      <c r="A2527" t="s">
        <v>2820</v>
      </c>
      <c r="B2527" t="s">
        <v>91</v>
      </c>
      <c r="C2527">
        <v>2011</v>
      </c>
      <c r="D2527" t="s">
        <v>37</v>
      </c>
      <c r="E2527" t="s">
        <v>2</v>
      </c>
      <c r="F2527">
        <v>266.71792103355</v>
      </c>
      <c r="G2527">
        <v>750.32469978774702</v>
      </c>
      <c r="H2527">
        <v>700.725711409778</v>
      </c>
      <c r="I2527">
        <v>617.47996847653701</v>
      </c>
      <c r="J2527">
        <v>791.88909945908904</v>
      </c>
      <c r="K2527" s="62"/>
      <c r="L2527" s="293"/>
      <c r="M2527" s="293"/>
      <c r="N2527" s="293"/>
      <c r="O2527" s="293"/>
      <c r="P2527" s="293"/>
      <c r="Q2527" s="293"/>
      <c r="R2527" s="293"/>
    </row>
    <row r="2528" spans="1:18" x14ac:dyDescent="0.25">
      <c r="A2528" t="s">
        <v>2821</v>
      </c>
      <c r="B2528" t="s">
        <v>91</v>
      </c>
      <c r="C2528">
        <v>2011</v>
      </c>
      <c r="D2528" t="s">
        <v>38</v>
      </c>
      <c r="E2528" t="s">
        <v>2</v>
      </c>
      <c r="F2528">
        <v>489.91560353173998</v>
      </c>
      <c r="G2528">
        <v>792.96182369218195</v>
      </c>
      <c r="H2528">
        <v>771.51649053313304</v>
      </c>
      <c r="I2528">
        <v>703.64451769407299</v>
      </c>
      <c r="J2528">
        <v>844.08860402752896</v>
      </c>
      <c r="K2528" s="62"/>
      <c r="L2528" s="293"/>
      <c r="M2528" s="293"/>
      <c r="N2528" s="293"/>
      <c r="O2528" s="293"/>
      <c r="P2528" s="293"/>
      <c r="Q2528" s="293"/>
      <c r="R2528" s="293"/>
    </row>
    <row r="2529" spans="1:18" x14ac:dyDescent="0.25">
      <c r="A2529" t="s">
        <v>2822</v>
      </c>
      <c r="B2529" t="s">
        <v>91</v>
      </c>
      <c r="C2529">
        <v>2011</v>
      </c>
      <c r="D2529" t="s">
        <v>39</v>
      </c>
      <c r="E2529" t="s">
        <v>2</v>
      </c>
      <c r="F2529">
        <v>477.30248548151098</v>
      </c>
      <c r="G2529">
        <v>801.70398663247602</v>
      </c>
      <c r="H2529">
        <v>732.52367452361295</v>
      </c>
      <c r="I2529">
        <v>666.12971088387201</v>
      </c>
      <c r="J2529">
        <v>803.57806838348301</v>
      </c>
      <c r="K2529" s="62"/>
      <c r="L2529" s="293"/>
      <c r="M2529" s="293"/>
      <c r="N2529" s="293"/>
      <c r="O2529" s="293"/>
      <c r="P2529" s="293"/>
      <c r="Q2529" s="293"/>
      <c r="R2529" s="293"/>
    </row>
    <row r="2530" spans="1:18" x14ac:dyDescent="0.25">
      <c r="A2530" t="s">
        <v>2823</v>
      </c>
      <c r="B2530" t="s">
        <v>91</v>
      </c>
      <c r="C2530">
        <v>2011</v>
      </c>
      <c r="D2530" t="s">
        <v>40</v>
      </c>
      <c r="E2530" t="s">
        <v>2</v>
      </c>
      <c r="F2530">
        <v>400.08902123635301</v>
      </c>
      <c r="G2530">
        <v>836.16665531757496</v>
      </c>
      <c r="H2530">
        <v>795.27873534144601</v>
      </c>
      <c r="I2530">
        <v>718.31410859542098</v>
      </c>
      <c r="J2530">
        <v>878.16478162535805</v>
      </c>
      <c r="K2530" s="62"/>
      <c r="L2530" s="293"/>
      <c r="M2530" s="293"/>
      <c r="N2530" s="293"/>
      <c r="O2530" s="293"/>
      <c r="P2530" s="293"/>
      <c r="Q2530" s="293"/>
      <c r="R2530" s="293"/>
    </row>
    <row r="2531" spans="1:18" x14ac:dyDescent="0.25">
      <c r="A2531" t="s">
        <v>2824</v>
      </c>
      <c r="B2531" t="s">
        <v>91</v>
      </c>
      <c r="C2531">
        <v>2011</v>
      </c>
      <c r="D2531" t="s">
        <v>41</v>
      </c>
      <c r="E2531" t="s">
        <v>2</v>
      </c>
      <c r="F2531">
        <v>623.43287048666002</v>
      </c>
      <c r="G2531">
        <v>805.61454331101197</v>
      </c>
      <c r="H2531">
        <v>800.02198626158497</v>
      </c>
      <c r="I2531">
        <v>738.09393411140002</v>
      </c>
      <c r="J2531">
        <v>865.73559911899497</v>
      </c>
      <c r="K2531" s="62"/>
      <c r="L2531" s="293"/>
      <c r="M2531" s="293"/>
      <c r="N2531" s="293"/>
      <c r="O2531" s="293"/>
      <c r="P2531" s="293"/>
      <c r="Q2531" s="293"/>
      <c r="R2531" s="293"/>
    </row>
    <row r="2532" spans="1:18" x14ac:dyDescent="0.25">
      <c r="A2532" t="s">
        <v>2825</v>
      </c>
      <c r="B2532" t="s">
        <v>91</v>
      </c>
      <c r="C2532">
        <v>2011</v>
      </c>
      <c r="D2532" t="s">
        <v>42</v>
      </c>
      <c r="E2532" t="s">
        <v>2</v>
      </c>
      <c r="F2532">
        <v>535.19380317256798</v>
      </c>
      <c r="G2532">
        <v>787.86074366637399</v>
      </c>
      <c r="H2532">
        <v>797.06799026285205</v>
      </c>
      <c r="I2532">
        <v>730.62256006978396</v>
      </c>
      <c r="J2532">
        <v>867.90871905751499</v>
      </c>
      <c r="K2532" s="62"/>
      <c r="L2532" s="293"/>
      <c r="M2532" s="293"/>
      <c r="N2532" s="293"/>
      <c r="O2532" s="293"/>
      <c r="P2532" s="293"/>
      <c r="Q2532" s="293"/>
      <c r="R2532" s="293"/>
    </row>
    <row r="2533" spans="1:18" x14ac:dyDescent="0.25">
      <c r="A2533" t="s">
        <v>2826</v>
      </c>
      <c r="B2533" t="s">
        <v>91</v>
      </c>
      <c r="C2533">
        <v>2011</v>
      </c>
      <c r="D2533" t="s">
        <v>102</v>
      </c>
      <c r="E2533" t="s">
        <v>2</v>
      </c>
      <c r="F2533">
        <v>462.438000833665</v>
      </c>
      <c r="G2533">
        <v>686.92513492820206</v>
      </c>
      <c r="H2533">
        <v>621.63224651009</v>
      </c>
      <c r="I2533">
        <v>564.85806908399798</v>
      </c>
      <c r="J2533">
        <v>682.45759707977697</v>
      </c>
      <c r="K2533" s="62"/>
      <c r="L2533" s="293"/>
      <c r="M2533" s="293"/>
      <c r="N2533" s="293"/>
      <c r="O2533" s="293"/>
      <c r="P2533" s="293"/>
      <c r="Q2533" s="293"/>
      <c r="R2533" s="293"/>
    </row>
    <row r="2534" spans="1:18" x14ac:dyDescent="0.25">
      <c r="A2534" t="s">
        <v>2827</v>
      </c>
      <c r="B2534" t="s">
        <v>91</v>
      </c>
      <c r="C2534">
        <v>2011</v>
      </c>
      <c r="D2534" t="s">
        <v>103</v>
      </c>
      <c r="E2534" t="s">
        <v>2</v>
      </c>
      <c r="F2534">
        <v>1489.6826004843799</v>
      </c>
      <c r="G2534">
        <v>765.72255429789402</v>
      </c>
      <c r="H2534">
        <v>728.78161968417896</v>
      </c>
      <c r="I2534">
        <v>691.73858331226199</v>
      </c>
      <c r="J2534">
        <v>767.27250418753204</v>
      </c>
      <c r="K2534" s="62"/>
      <c r="L2534" s="293"/>
      <c r="M2534" s="293"/>
      <c r="N2534" s="293"/>
      <c r="O2534" s="293"/>
      <c r="P2534" s="293"/>
      <c r="Q2534" s="293"/>
      <c r="R2534" s="293"/>
    </row>
    <row r="2535" spans="1:18" x14ac:dyDescent="0.25">
      <c r="A2535" t="s">
        <v>2828</v>
      </c>
      <c r="B2535" t="s">
        <v>91</v>
      </c>
      <c r="C2535">
        <v>2011</v>
      </c>
      <c r="D2535" t="s">
        <v>43</v>
      </c>
      <c r="E2535" t="s">
        <v>2</v>
      </c>
      <c r="F2535">
        <v>247.42439362996501</v>
      </c>
      <c r="G2535">
        <v>654.28494190280503</v>
      </c>
      <c r="H2535">
        <v>628.93776491291499</v>
      </c>
      <c r="I2535">
        <v>551.23050502784895</v>
      </c>
      <c r="J2535">
        <v>714.33358573965597</v>
      </c>
      <c r="K2535" s="62"/>
      <c r="L2535" s="293"/>
      <c r="M2535" s="293"/>
      <c r="N2535" s="293"/>
      <c r="O2535" s="293"/>
      <c r="P2535" s="293"/>
      <c r="Q2535" s="293"/>
      <c r="R2535" s="293"/>
    </row>
    <row r="2536" spans="1:18" x14ac:dyDescent="0.25">
      <c r="A2536" t="s">
        <v>2829</v>
      </c>
      <c r="B2536" t="s">
        <v>91</v>
      </c>
      <c r="C2536">
        <v>2011</v>
      </c>
      <c r="D2536" t="s">
        <v>44</v>
      </c>
      <c r="E2536" t="s">
        <v>2</v>
      </c>
      <c r="F2536">
        <v>540.640557389077</v>
      </c>
      <c r="G2536">
        <v>862.78854391669097</v>
      </c>
      <c r="H2536">
        <v>817.055930924123</v>
      </c>
      <c r="I2536">
        <v>748.55390880783204</v>
      </c>
      <c r="J2536">
        <v>890.06559512526303</v>
      </c>
      <c r="K2536" s="62"/>
      <c r="L2536" s="293"/>
      <c r="M2536" s="293"/>
      <c r="N2536" s="293"/>
      <c r="O2536" s="293"/>
      <c r="P2536" s="293"/>
      <c r="Q2536" s="293"/>
      <c r="R2536" s="293"/>
    </row>
    <row r="2537" spans="1:18" x14ac:dyDescent="0.25">
      <c r="A2537" t="s">
        <v>2830</v>
      </c>
      <c r="B2537" t="s">
        <v>91</v>
      </c>
      <c r="C2537">
        <v>2011</v>
      </c>
      <c r="D2537" t="s">
        <v>45</v>
      </c>
      <c r="E2537" t="s">
        <v>2</v>
      </c>
      <c r="F2537">
        <v>701.61764946534595</v>
      </c>
      <c r="G2537">
        <v>745.862194864721</v>
      </c>
      <c r="H2537">
        <v>713.58842593478096</v>
      </c>
      <c r="I2537">
        <v>661.17415583048</v>
      </c>
      <c r="J2537">
        <v>769.01717148798195</v>
      </c>
      <c r="K2537" s="62"/>
      <c r="L2537" s="293"/>
      <c r="M2537" s="293"/>
      <c r="N2537" s="293"/>
      <c r="O2537" s="293"/>
      <c r="P2537" s="293"/>
      <c r="Q2537" s="293"/>
      <c r="R2537" s="293"/>
    </row>
    <row r="2538" spans="1:18" x14ac:dyDescent="0.25">
      <c r="A2538" t="s">
        <v>2831</v>
      </c>
      <c r="B2538" t="s">
        <v>91</v>
      </c>
      <c r="C2538">
        <v>2011</v>
      </c>
      <c r="D2538" t="s">
        <v>18</v>
      </c>
      <c r="E2538" t="s">
        <v>2</v>
      </c>
      <c r="F2538">
        <v>2011.2576399324601</v>
      </c>
      <c r="G2538">
        <v>765.62755142198102</v>
      </c>
      <c r="H2538">
        <v>758.00041903771603</v>
      </c>
      <c r="I2538">
        <v>725.08361979248696</v>
      </c>
      <c r="J2538">
        <v>792.02117770639097</v>
      </c>
      <c r="K2538" s="62"/>
      <c r="L2538" s="293"/>
      <c r="M2538" s="293"/>
      <c r="N2538" s="293"/>
      <c r="O2538" s="293"/>
      <c r="P2538" s="293"/>
      <c r="Q2538" s="293"/>
      <c r="R2538" s="293"/>
    </row>
    <row r="2539" spans="1:18" x14ac:dyDescent="0.25">
      <c r="A2539" t="s">
        <v>2832</v>
      </c>
      <c r="B2539" t="s">
        <v>91</v>
      </c>
      <c r="C2539">
        <v>2011</v>
      </c>
      <c r="D2539" t="s">
        <v>46</v>
      </c>
      <c r="E2539" t="s">
        <v>2</v>
      </c>
      <c r="F2539">
        <v>899.52908307235396</v>
      </c>
      <c r="G2539">
        <v>745.062686837255</v>
      </c>
      <c r="H2539">
        <v>745.36639612170904</v>
      </c>
      <c r="I2539">
        <v>697.129959688638</v>
      </c>
      <c r="J2539">
        <v>796.04399488395404</v>
      </c>
      <c r="K2539" s="62"/>
      <c r="L2539" s="293"/>
      <c r="M2539" s="293"/>
      <c r="N2539" s="293"/>
      <c r="O2539" s="293"/>
      <c r="P2539" s="293"/>
      <c r="Q2539" s="293"/>
      <c r="R2539" s="293"/>
    </row>
    <row r="2540" spans="1:18" x14ac:dyDescent="0.25">
      <c r="A2540" t="s">
        <v>2833</v>
      </c>
      <c r="B2540" t="s">
        <v>91</v>
      </c>
      <c r="C2540">
        <v>2011</v>
      </c>
      <c r="D2540" t="s">
        <v>47</v>
      </c>
      <c r="E2540" t="s">
        <v>2</v>
      </c>
      <c r="F2540">
        <v>586.67530272572606</v>
      </c>
      <c r="G2540">
        <v>821.00716886244504</v>
      </c>
      <c r="H2540">
        <v>804.696837020619</v>
      </c>
      <c r="I2540">
        <v>740.50243828272903</v>
      </c>
      <c r="J2540">
        <v>872.94053439043103</v>
      </c>
      <c r="K2540" s="62"/>
      <c r="L2540" s="293"/>
      <c r="M2540" s="293"/>
      <c r="N2540" s="293"/>
      <c r="O2540" s="293"/>
      <c r="P2540" s="293"/>
      <c r="Q2540" s="293"/>
      <c r="R2540" s="293"/>
    </row>
    <row r="2541" spans="1:18" x14ac:dyDescent="0.25">
      <c r="A2541" t="s">
        <v>2834</v>
      </c>
      <c r="B2541" t="s">
        <v>91</v>
      </c>
      <c r="C2541">
        <v>2011</v>
      </c>
      <c r="D2541" t="s">
        <v>48</v>
      </c>
      <c r="E2541" t="s">
        <v>2</v>
      </c>
      <c r="F2541">
        <v>525.05325413439095</v>
      </c>
      <c r="G2541">
        <v>744.714135558821</v>
      </c>
      <c r="H2541">
        <v>733.32896318215103</v>
      </c>
      <c r="I2541">
        <v>671.73526805857898</v>
      </c>
      <c r="J2541">
        <v>799.03759075205301</v>
      </c>
      <c r="K2541" s="62"/>
      <c r="L2541" s="293"/>
      <c r="M2541" s="293"/>
      <c r="N2541" s="293"/>
      <c r="O2541" s="293"/>
      <c r="P2541" s="293"/>
      <c r="Q2541" s="293"/>
      <c r="R2541" s="293"/>
    </row>
    <row r="2542" spans="1:18" x14ac:dyDescent="0.25">
      <c r="A2542" t="s">
        <v>2835</v>
      </c>
      <c r="B2542" t="s">
        <v>91</v>
      </c>
      <c r="C2542">
        <v>2011</v>
      </c>
      <c r="D2542" t="s">
        <v>104</v>
      </c>
      <c r="E2542" t="s">
        <v>2</v>
      </c>
      <c r="F2542">
        <v>1620.66578624935</v>
      </c>
      <c r="G2542">
        <v>673.82587769236795</v>
      </c>
      <c r="H2542">
        <v>731.37470840804099</v>
      </c>
      <c r="I2542">
        <v>695.70734409131103</v>
      </c>
      <c r="J2542">
        <v>768.377451439884</v>
      </c>
      <c r="K2542" s="62"/>
      <c r="L2542" s="293"/>
      <c r="M2542" s="293"/>
      <c r="N2542" s="293"/>
      <c r="O2542" s="293"/>
      <c r="P2542" s="293"/>
      <c r="Q2542" s="293"/>
      <c r="R2542" s="293"/>
    </row>
    <row r="2543" spans="1:18" x14ac:dyDescent="0.25">
      <c r="A2543" t="s">
        <v>2836</v>
      </c>
      <c r="B2543" t="s">
        <v>91</v>
      </c>
      <c r="C2543">
        <v>2011</v>
      </c>
      <c r="D2543" t="s">
        <v>49</v>
      </c>
      <c r="E2543" t="s">
        <v>2</v>
      </c>
      <c r="F2543">
        <v>508.91722909088401</v>
      </c>
      <c r="G2543">
        <v>783.70917826644995</v>
      </c>
      <c r="H2543">
        <v>769.15013825344499</v>
      </c>
      <c r="I2543">
        <v>703.27664821345195</v>
      </c>
      <c r="J2543">
        <v>839.49624820519</v>
      </c>
      <c r="K2543" s="62"/>
      <c r="L2543" s="293"/>
      <c r="M2543" s="293"/>
      <c r="N2543" s="293"/>
      <c r="O2543" s="293"/>
      <c r="P2543" s="293"/>
      <c r="Q2543" s="293"/>
      <c r="R2543" s="293"/>
    </row>
    <row r="2544" spans="1:18" x14ac:dyDescent="0.25">
      <c r="A2544" t="s">
        <v>2837</v>
      </c>
      <c r="B2544" t="s">
        <v>91</v>
      </c>
      <c r="C2544">
        <v>2011</v>
      </c>
      <c r="D2544" t="s">
        <v>50</v>
      </c>
      <c r="E2544" t="s">
        <v>2</v>
      </c>
      <c r="F2544">
        <v>1111.74855715848</v>
      </c>
      <c r="G2544">
        <v>633.18632939883696</v>
      </c>
      <c r="H2544">
        <v>720.14752591694003</v>
      </c>
      <c r="I2544">
        <v>677.43839978410699</v>
      </c>
      <c r="J2544">
        <v>764.79550273834002</v>
      </c>
      <c r="K2544" s="62"/>
      <c r="L2544" s="293"/>
      <c r="M2544" s="293"/>
      <c r="N2544" s="293"/>
      <c r="O2544" s="293"/>
      <c r="P2544" s="293"/>
      <c r="Q2544" s="293"/>
      <c r="R2544" s="293"/>
    </row>
    <row r="2545" spans="1:18" x14ac:dyDescent="0.25">
      <c r="A2545" t="s">
        <v>2838</v>
      </c>
      <c r="B2545" t="s">
        <v>91</v>
      </c>
      <c r="C2545">
        <v>2011</v>
      </c>
      <c r="D2545" t="s">
        <v>105</v>
      </c>
      <c r="E2545" t="s">
        <v>2</v>
      </c>
      <c r="F2545">
        <v>1222.07835318262</v>
      </c>
      <c r="G2545">
        <v>815.64329785931795</v>
      </c>
      <c r="H2545">
        <v>831.76894157167601</v>
      </c>
      <c r="I2545">
        <v>785.57852052048702</v>
      </c>
      <c r="J2545">
        <v>879.957072290817</v>
      </c>
      <c r="K2545" s="62"/>
      <c r="L2545" s="293"/>
      <c r="M2545" s="293"/>
      <c r="N2545" s="293"/>
      <c r="O2545" s="293"/>
      <c r="P2545" s="293"/>
      <c r="Q2545" s="293"/>
      <c r="R2545" s="293"/>
    </row>
    <row r="2546" spans="1:18" x14ac:dyDescent="0.25">
      <c r="A2546" t="s">
        <v>2839</v>
      </c>
      <c r="B2546" t="s">
        <v>91</v>
      </c>
      <c r="C2546">
        <v>2011</v>
      </c>
      <c r="D2546" t="s">
        <v>51</v>
      </c>
      <c r="E2546" t="s">
        <v>2</v>
      </c>
      <c r="F2546">
        <v>969.95489456852999</v>
      </c>
      <c r="G2546">
        <v>809.80062496850803</v>
      </c>
      <c r="H2546">
        <v>826.29089343250303</v>
      </c>
      <c r="I2546">
        <v>774.87810618676804</v>
      </c>
      <c r="J2546">
        <v>880.20680207591704</v>
      </c>
      <c r="K2546" s="62"/>
      <c r="L2546" s="293"/>
      <c r="M2546" s="293"/>
      <c r="N2546" s="293"/>
      <c r="O2546" s="293"/>
      <c r="P2546" s="293"/>
      <c r="Q2546" s="293"/>
      <c r="R2546" s="293"/>
    </row>
    <row r="2547" spans="1:18" x14ac:dyDescent="0.25">
      <c r="A2547" t="s">
        <v>2840</v>
      </c>
      <c r="B2547" t="s">
        <v>91</v>
      </c>
      <c r="C2547">
        <v>2011</v>
      </c>
      <c r="D2547" t="s">
        <v>52</v>
      </c>
      <c r="E2547" t="s">
        <v>2</v>
      </c>
      <c r="F2547">
        <v>252.123458614089</v>
      </c>
      <c r="G2547">
        <v>838.92942007150202</v>
      </c>
      <c r="H2547">
        <v>851.511825993603</v>
      </c>
      <c r="I2547">
        <v>749.05486635073305</v>
      </c>
      <c r="J2547">
        <v>964.00627067989001</v>
      </c>
      <c r="K2547" s="62"/>
      <c r="L2547" s="293"/>
      <c r="M2547" s="293"/>
      <c r="N2547" s="293"/>
      <c r="O2547" s="293"/>
      <c r="P2547" s="293"/>
      <c r="Q2547" s="293"/>
      <c r="R2547" s="293"/>
    </row>
    <row r="2548" spans="1:18" x14ac:dyDescent="0.25">
      <c r="A2548" t="s">
        <v>2841</v>
      </c>
      <c r="B2548" t="s">
        <v>91</v>
      </c>
      <c r="C2548">
        <v>2011</v>
      </c>
      <c r="D2548" t="s">
        <v>106</v>
      </c>
      <c r="E2548" t="s">
        <v>2</v>
      </c>
      <c r="F2548">
        <v>2665.0628681425901</v>
      </c>
      <c r="G2548">
        <v>905.41840831626496</v>
      </c>
      <c r="H2548">
        <v>912.61861162138405</v>
      </c>
      <c r="I2548">
        <v>878.13460465558899</v>
      </c>
      <c r="J2548">
        <v>948.10488925478205</v>
      </c>
      <c r="K2548" s="62"/>
      <c r="L2548" s="293"/>
      <c r="M2548" s="293"/>
      <c r="N2548" s="293"/>
      <c r="O2548" s="293"/>
      <c r="P2548" s="293"/>
      <c r="Q2548" s="293"/>
      <c r="R2548" s="293"/>
    </row>
    <row r="2549" spans="1:18" x14ac:dyDescent="0.25">
      <c r="A2549" t="s">
        <v>2842</v>
      </c>
      <c r="B2549" t="s">
        <v>91</v>
      </c>
      <c r="C2549">
        <v>2011</v>
      </c>
      <c r="D2549" t="s">
        <v>53</v>
      </c>
      <c r="E2549" t="s">
        <v>2</v>
      </c>
      <c r="F2549">
        <v>830.06830706731898</v>
      </c>
      <c r="G2549">
        <v>910.72183255871903</v>
      </c>
      <c r="H2549">
        <v>930.69805722051899</v>
      </c>
      <c r="I2549">
        <v>868.24049814555099</v>
      </c>
      <c r="J2549">
        <v>996.44979958301201</v>
      </c>
      <c r="K2549" s="62"/>
      <c r="L2549" s="293"/>
      <c r="M2549" s="293"/>
      <c r="N2549" s="293"/>
      <c r="O2549" s="293"/>
      <c r="P2549" s="293"/>
      <c r="Q2549" s="293"/>
      <c r="R2549" s="293"/>
    </row>
    <row r="2550" spans="1:18" x14ac:dyDescent="0.25">
      <c r="A2550" t="s">
        <v>2843</v>
      </c>
      <c r="B2550" t="s">
        <v>91</v>
      </c>
      <c r="C2550">
        <v>2011</v>
      </c>
      <c r="D2550" t="s">
        <v>54</v>
      </c>
      <c r="E2550" t="s">
        <v>2</v>
      </c>
      <c r="F2550">
        <v>374.04944962545898</v>
      </c>
      <c r="G2550">
        <v>1053.6010636737601</v>
      </c>
      <c r="H2550">
        <v>1060.49703483846</v>
      </c>
      <c r="I2550">
        <v>955.10888033315803</v>
      </c>
      <c r="J2550">
        <v>1174.2828050892999</v>
      </c>
      <c r="K2550" s="62"/>
      <c r="L2550" s="293"/>
      <c r="M2550" s="293"/>
      <c r="N2550" s="293"/>
      <c r="O2550" s="293"/>
      <c r="P2550" s="293"/>
      <c r="Q2550" s="293"/>
      <c r="R2550" s="293"/>
    </row>
    <row r="2551" spans="1:18" x14ac:dyDescent="0.25">
      <c r="A2551" t="s">
        <v>2844</v>
      </c>
      <c r="B2551" t="s">
        <v>91</v>
      </c>
      <c r="C2551">
        <v>2011</v>
      </c>
      <c r="D2551" t="s">
        <v>55</v>
      </c>
      <c r="E2551" t="s">
        <v>2</v>
      </c>
      <c r="F2551">
        <v>465.98251540336798</v>
      </c>
      <c r="G2551">
        <v>996.37041439310701</v>
      </c>
      <c r="H2551">
        <v>993.03210373197101</v>
      </c>
      <c r="I2551">
        <v>904.41048410655105</v>
      </c>
      <c r="J2551">
        <v>1087.9523789167999</v>
      </c>
      <c r="K2551" s="62"/>
      <c r="L2551" s="293"/>
      <c r="M2551" s="293"/>
      <c r="N2551" s="293"/>
      <c r="O2551" s="293"/>
      <c r="P2551" s="293"/>
      <c r="Q2551" s="293"/>
      <c r="R2551" s="293"/>
    </row>
    <row r="2552" spans="1:18" x14ac:dyDescent="0.25">
      <c r="A2552" t="s">
        <v>2845</v>
      </c>
      <c r="B2552" t="s">
        <v>91</v>
      </c>
      <c r="C2552">
        <v>2011</v>
      </c>
      <c r="D2552" t="s">
        <v>56</v>
      </c>
      <c r="E2552" t="s">
        <v>2</v>
      </c>
      <c r="F2552">
        <v>339.23449543507098</v>
      </c>
      <c r="G2552">
        <v>728.86254739718299</v>
      </c>
      <c r="H2552">
        <v>674.41368741109704</v>
      </c>
      <c r="I2552">
        <v>603.05252043502196</v>
      </c>
      <c r="J2552">
        <v>751.75859144576896</v>
      </c>
      <c r="K2552" s="62"/>
      <c r="L2552" s="293"/>
      <c r="M2552" s="293"/>
      <c r="N2552" s="293"/>
      <c r="O2552" s="293"/>
      <c r="P2552" s="293"/>
      <c r="Q2552" s="293"/>
      <c r="R2552" s="293"/>
    </row>
    <row r="2553" spans="1:18" x14ac:dyDescent="0.25">
      <c r="A2553" t="s">
        <v>2846</v>
      </c>
      <c r="B2553" t="s">
        <v>91</v>
      </c>
      <c r="C2553">
        <v>2011</v>
      </c>
      <c r="D2553" t="s">
        <v>57</v>
      </c>
      <c r="E2553" t="s">
        <v>2</v>
      </c>
      <c r="F2553">
        <v>655.72810061139501</v>
      </c>
      <c r="G2553">
        <v>881.48530106789406</v>
      </c>
      <c r="H2553">
        <v>931.04251692436196</v>
      </c>
      <c r="I2553">
        <v>860.61676580407095</v>
      </c>
      <c r="J2553">
        <v>1005.66246168448</v>
      </c>
      <c r="K2553" s="62"/>
      <c r="L2553" s="293"/>
      <c r="M2553" s="293"/>
      <c r="N2553" s="293"/>
      <c r="O2553" s="293"/>
      <c r="P2553" s="293"/>
      <c r="Q2553" s="293"/>
      <c r="R2553" s="293"/>
    </row>
    <row r="2554" spans="1:18" x14ac:dyDescent="0.25">
      <c r="A2554" t="s">
        <v>2847</v>
      </c>
      <c r="B2554" t="s">
        <v>91</v>
      </c>
      <c r="C2554">
        <v>2012</v>
      </c>
      <c r="D2554" t="s">
        <v>5</v>
      </c>
      <c r="E2554" t="s">
        <v>2</v>
      </c>
      <c r="F2554">
        <v>12331.686132586699</v>
      </c>
      <c r="G2554">
        <v>788.40494386893795</v>
      </c>
      <c r="H2554">
        <v>782.84311838222004</v>
      </c>
      <c r="I2554">
        <v>769.00487926789197</v>
      </c>
      <c r="J2554">
        <v>796.86674582583805</v>
      </c>
      <c r="K2554" s="62"/>
      <c r="L2554" s="293"/>
      <c r="M2554" s="293"/>
      <c r="N2554" s="293"/>
      <c r="O2554" s="293"/>
      <c r="P2554" s="293"/>
      <c r="Q2554" s="293"/>
      <c r="R2554" s="293"/>
    </row>
    <row r="2555" spans="1:18" x14ac:dyDescent="0.25">
      <c r="A2555" t="s">
        <v>2848</v>
      </c>
      <c r="B2555" t="s">
        <v>91</v>
      </c>
      <c r="C2555">
        <v>2012</v>
      </c>
      <c r="D2555" t="s">
        <v>122</v>
      </c>
      <c r="E2555" t="s">
        <v>2</v>
      </c>
      <c r="F2555">
        <v>1803.9319420084601</v>
      </c>
      <c r="G2555">
        <v>584.66901818196698</v>
      </c>
      <c r="H2555">
        <v>549.132098760178</v>
      </c>
      <c r="I2555">
        <v>523.78595653264404</v>
      </c>
      <c r="J2555">
        <v>575.37674024479395</v>
      </c>
      <c r="K2555" s="62"/>
      <c r="L2555" s="293"/>
      <c r="M2555" s="293"/>
      <c r="N2555" s="293"/>
      <c r="O2555" s="293"/>
      <c r="P2555" s="293"/>
      <c r="Q2555" s="293"/>
      <c r="R2555" s="293"/>
    </row>
    <row r="2556" spans="1:18" x14ac:dyDescent="0.25">
      <c r="A2556" t="s">
        <v>2849</v>
      </c>
      <c r="B2556" t="s">
        <v>91</v>
      </c>
      <c r="C2556">
        <v>2012</v>
      </c>
      <c r="D2556" t="s">
        <v>123</v>
      </c>
      <c r="E2556" t="s">
        <v>2</v>
      </c>
      <c r="F2556">
        <v>2208.9172501029202</v>
      </c>
      <c r="G2556">
        <v>701.93436400995404</v>
      </c>
      <c r="H2556">
        <v>666.42711621499996</v>
      </c>
      <c r="I2556">
        <v>638.628655378551</v>
      </c>
      <c r="J2556">
        <v>695.11443974714803</v>
      </c>
      <c r="K2556" s="62"/>
      <c r="L2556" s="293"/>
      <c r="M2556" s="293"/>
      <c r="N2556" s="293"/>
      <c r="O2556" s="293"/>
      <c r="P2556" s="293"/>
      <c r="Q2556" s="293"/>
      <c r="R2556" s="293"/>
    </row>
    <row r="2557" spans="1:18" x14ac:dyDescent="0.25">
      <c r="A2557" t="s">
        <v>2850</v>
      </c>
      <c r="B2557" t="s">
        <v>91</v>
      </c>
      <c r="C2557">
        <v>2012</v>
      </c>
      <c r="D2557" t="s">
        <v>124</v>
      </c>
      <c r="E2557" t="s">
        <v>2</v>
      </c>
      <c r="F2557">
        <v>2527.7209763260498</v>
      </c>
      <c r="G2557">
        <v>792.093537622658</v>
      </c>
      <c r="H2557">
        <v>762.72749741294797</v>
      </c>
      <c r="I2557">
        <v>733.05723244695298</v>
      </c>
      <c r="J2557">
        <v>793.28361978324699</v>
      </c>
      <c r="K2557" s="62"/>
      <c r="L2557" s="293"/>
      <c r="M2557" s="293"/>
      <c r="N2557" s="293"/>
      <c r="O2557" s="293"/>
      <c r="P2557" s="293"/>
      <c r="Q2557" s="293"/>
      <c r="R2557" s="293"/>
    </row>
    <row r="2558" spans="1:18" x14ac:dyDescent="0.25">
      <c r="A2558" t="s">
        <v>2851</v>
      </c>
      <c r="B2558" t="s">
        <v>91</v>
      </c>
      <c r="C2558">
        <v>2012</v>
      </c>
      <c r="D2558" t="s">
        <v>125</v>
      </c>
      <c r="E2558" t="s">
        <v>2</v>
      </c>
      <c r="F2558">
        <v>2779.15114879464</v>
      </c>
      <c r="G2558">
        <v>880.66264716617104</v>
      </c>
      <c r="H2558">
        <v>900.36997887510097</v>
      </c>
      <c r="I2558">
        <v>867.00311448424202</v>
      </c>
      <c r="J2558">
        <v>934.68621542863798</v>
      </c>
      <c r="K2558" s="62"/>
      <c r="L2558" s="293"/>
      <c r="M2558" s="293"/>
      <c r="N2558" s="293"/>
      <c r="O2558" s="293"/>
      <c r="P2558" s="293"/>
      <c r="Q2558" s="293"/>
      <c r="R2558" s="293"/>
    </row>
    <row r="2559" spans="1:18" x14ac:dyDescent="0.25">
      <c r="A2559" t="s">
        <v>2852</v>
      </c>
      <c r="B2559" t="s">
        <v>91</v>
      </c>
      <c r="C2559">
        <v>2012</v>
      </c>
      <c r="D2559" t="s">
        <v>126</v>
      </c>
      <c r="E2559" t="s">
        <v>2</v>
      </c>
      <c r="F2559">
        <v>3011.96481535458</v>
      </c>
      <c r="G2559">
        <v>983.63361354196502</v>
      </c>
      <c r="H2559">
        <v>1070.13567319448</v>
      </c>
      <c r="I2559">
        <v>1031.95482360711</v>
      </c>
      <c r="J2559">
        <v>1109.3593925770699</v>
      </c>
      <c r="K2559" s="62"/>
      <c r="L2559" s="293"/>
      <c r="M2559" s="293"/>
      <c r="N2559" s="293"/>
      <c r="O2559" s="293"/>
      <c r="P2559" s="293"/>
      <c r="Q2559" s="293"/>
      <c r="R2559" s="293"/>
    </row>
    <row r="2560" spans="1:18" x14ac:dyDescent="0.25">
      <c r="A2560" t="s">
        <v>2853</v>
      </c>
      <c r="B2560" t="s">
        <v>91</v>
      </c>
      <c r="C2560">
        <v>2012</v>
      </c>
      <c r="D2560" t="s">
        <v>6</v>
      </c>
      <c r="E2560" t="s">
        <v>2</v>
      </c>
      <c r="F2560">
        <v>2747.7116793887199</v>
      </c>
      <c r="G2560">
        <v>783.44211226201799</v>
      </c>
      <c r="H2560">
        <v>756.07640704404901</v>
      </c>
      <c r="I2560">
        <v>727.76952379149395</v>
      </c>
      <c r="J2560">
        <v>785.193360014066</v>
      </c>
      <c r="K2560" s="62"/>
      <c r="L2560" s="293"/>
      <c r="M2560" s="293"/>
      <c r="N2560" s="293"/>
      <c r="O2560" s="293"/>
      <c r="P2560" s="293"/>
      <c r="Q2560" s="293"/>
      <c r="R2560" s="293"/>
    </row>
    <row r="2561" spans="1:18" x14ac:dyDescent="0.25">
      <c r="A2561" t="s">
        <v>2854</v>
      </c>
      <c r="B2561" t="s">
        <v>91</v>
      </c>
      <c r="C2561">
        <v>2012</v>
      </c>
      <c r="D2561" t="s">
        <v>37</v>
      </c>
      <c r="E2561" t="s">
        <v>2</v>
      </c>
      <c r="F2561">
        <v>293.70447556735201</v>
      </c>
      <c r="G2561">
        <v>824.52619400733397</v>
      </c>
      <c r="H2561">
        <v>775.03140267596905</v>
      </c>
      <c r="I2561">
        <v>687.17178736168296</v>
      </c>
      <c r="J2561">
        <v>870.83532159762001</v>
      </c>
      <c r="K2561" s="62"/>
      <c r="L2561" s="293"/>
      <c r="M2561" s="293"/>
      <c r="N2561" s="293"/>
      <c r="O2561" s="293"/>
      <c r="P2561" s="293"/>
      <c r="Q2561" s="293"/>
      <c r="R2561" s="293"/>
    </row>
    <row r="2562" spans="1:18" x14ac:dyDescent="0.25">
      <c r="A2562" t="s">
        <v>2855</v>
      </c>
      <c r="B2562" t="s">
        <v>91</v>
      </c>
      <c r="C2562">
        <v>2012</v>
      </c>
      <c r="D2562" t="s">
        <v>38</v>
      </c>
      <c r="E2562" t="s">
        <v>2</v>
      </c>
      <c r="F2562">
        <v>479.10627920578901</v>
      </c>
      <c r="G2562">
        <v>773.50061221470503</v>
      </c>
      <c r="H2562">
        <v>754.60359803249901</v>
      </c>
      <c r="I2562">
        <v>687.20770725794898</v>
      </c>
      <c r="J2562">
        <v>826.72099686721106</v>
      </c>
      <c r="K2562" s="62"/>
      <c r="L2562" s="293"/>
      <c r="M2562" s="293"/>
      <c r="N2562" s="293"/>
      <c r="O2562" s="293"/>
      <c r="P2562" s="293"/>
      <c r="Q2562" s="293"/>
      <c r="R2562" s="293"/>
    </row>
    <row r="2563" spans="1:18" x14ac:dyDescent="0.25">
      <c r="A2563" t="s">
        <v>2856</v>
      </c>
      <c r="B2563" t="s">
        <v>91</v>
      </c>
      <c r="C2563">
        <v>2012</v>
      </c>
      <c r="D2563" t="s">
        <v>39</v>
      </c>
      <c r="E2563" t="s">
        <v>2</v>
      </c>
      <c r="F2563">
        <v>483.619447942855</v>
      </c>
      <c r="G2563">
        <v>810.58520011205496</v>
      </c>
      <c r="H2563">
        <v>744.97002368416304</v>
      </c>
      <c r="I2563">
        <v>677.74831785249899</v>
      </c>
      <c r="J2563">
        <v>816.87818038844705</v>
      </c>
      <c r="K2563" s="62"/>
      <c r="L2563" s="293"/>
      <c r="M2563" s="293"/>
      <c r="N2563" s="293"/>
      <c r="O2563" s="293"/>
      <c r="P2563" s="293"/>
      <c r="Q2563" s="293"/>
      <c r="R2563" s="293"/>
    </row>
    <row r="2564" spans="1:18" x14ac:dyDescent="0.25">
      <c r="A2564" t="s">
        <v>2857</v>
      </c>
      <c r="B2564" t="s">
        <v>91</v>
      </c>
      <c r="C2564">
        <v>2012</v>
      </c>
      <c r="D2564" t="s">
        <v>40</v>
      </c>
      <c r="E2564" t="s">
        <v>2</v>
      </c>
      <c r="F2564">
        <v>403.96052143289103</v>
      </c>
      <c r="G2564">
        <v>845.26484365861904</v>
      </c>
      <c r="H2564">
        <v>802.42034753265796</v>
      </c>
      <c r="I2564">
        <v>725.11038416475697</v>
      </c>
      <c r="J2564">
        <v>885.64855095065502</v>
      </c>
      <c r="K2564" s="62"/>
      <c r="L2564" s="293"/>
      <c r="M2564" s="293"/>
      <c r="N2564" s="293"/>
      <c r="O2564" s="293"/>
      <c r="P2564" s="293"/>
      <c r="Q2564" s="293"/>
      <c r="R2564" s="293"/>
    </row>
    <row r="2565" spans="1:18" x14ac:dyDescent="0.25">
      <c r="A2565" t="s">
        <v>2858</v>
      </c>
      <c r="B2565" t="s">
        <v>91</v>
      </c>
      <c r="C2565">
        <v>2012</v>
      </c>
      <c r="D2565" t="s">
        <v>41</v>
      </c>
      <c r="E2565" t="s">
        <v>2</v>
      </c>
      <c r="F2565">
        <v>562.79611374113597</v>
      </c>
      <c r="G2565">
        <v>726.835652052971</v>
      </c>
      <c r="H2565">
        <v>719.15682591242103</v>
      </c>
      <c r="I2565">
        <v>660.65624707458096</v>
      </c>
      <c r="J2565">
        <v>781.42771999498996</v>
      </c>
      <c r="K2565" s="62"/>
      <c r="L2565" s="293"/>
      <c r="M2565" s="293"/>
      <c r="N2565" s="293"/>
      <c r="O2565" s="293"/>
      <c r="P2565" s="293"/>
      <c r="Q2565" s="293"/>
      <c r="R2565" s="293"/>
    </row>
    <row r="2566" spans="1:18" x14ac:dyDescent="0.25">
      <c r="A2566" t="s">
        <v>2859</v>
      </c>
      <c r="B2566" t="s">
        <v>91</v>
      </c>
      <c r="C2566">
        <v>2012</v>
      </c>
      <c r="D2566" t="s">
        <v>42</v>
      </c>
      <c r="E2566" t="s">
        <v>2</v>
      </c>
      <c r="F2566">
        <v>524.52484149870997</v>
      </c>
      <c r="G2566">
        <v>768.23065087615203</v>
      </c>
      <c r="H2566">
        <v>776.45308722984601</v>
      </c>
      <c r="I2566">
        <v>711.135144208783</v>
      </c>
      <c r="J2566">
        <v>846.13704799990796</v>
      </c>
      <c r="K2566" s="62"/>
      <c r="L2566" s="293"/>
      <c r="M2566" s="293"/>
      <c r="N2566" s="293"/>
      <c r="O2566" s="293"/>
      <c r="P2566" s="293"/>
      <c r="Q2566" s="293"/>
      <c r="R2566" s="293"/>
    </row>
    <row r="2567" spans="1:18" x14ac:dyDescent="0.25">
      <c r="A2567" t="s">
        <v>2860</v>
      </c>
      <c r="B2567" t="s">
        <v>91</v>
      </c>
      <c r="C2567">
        <v>2012</v>
      </c>
      <c r="D2567" t="s">
        <v>102</v>
      </c>
      <c r="E2567" t="s">
        <v>2</v>
      </c>
      <c r="F2567">
        <v>492.13411572981499</v>
      </c>
      <c r="G2567">
        <v>731.46076266674902</v>
      </c>
      <c r="H2567">
        <v>661.32640187350398</v>
      </c>
      <c r="I2567">
        <v>602.67076099414703</v>
      </c>
      <c r="J2567">
        <v>724.03444372393199</v>
      </c>
      <c r="K2567" s="62"/>
      <c r="L2567" s="293"/>
      <c r="M2567" s="293"/>
      <c r="N2567" s="293"/>
      <c r="O2567" s="293"/>
      <c r="P2567" s="293"/>
      <c r="Q2567" s="293"/>
      <c r="R2567" s="293"/>
    </row>
    <row r="2568" spans="1:18" x14ac:dyDescent="0.25">
      <c r="A2568" t="s">
        <v>2861</v>
      </c>
      <c r="B2568" t="s">
        <v>91</v>
      </c>
      <c r="C2568">
        <v>2012</v>
      </c>
      <c r="D2568" t="s">
        <v>103</v>
      </c>
      <c r="E2568" t="s">
        <v>2</v>
      </c>
      <c r="F2568">
        <v>1573.0774034475901</v>
      </c>
      <c r="G2568">
        <v>806.33420649320306</v>
      </c>
      <c r="H2568">
        <v>764.11305557728895</v>
      </c>
      <c r="I2568">
        <v>726.26028188496002</v>
      </c>
      <c r="J2568">
        <v>803.40474868755905</v>
      </c>
      <c r="K2568" s="62"/>
      <c r="L2568" s="293"/>
      <c r="M2568" s="293"/>
      <c r="N2568" s="293"/>
      <c r="O2568" s="293"/>
      <c r="P2568" s="293"/>
      <c r="Q2568" s="293"/>
      <c r="R2568" s="293"/>
    </row>
    <row r="2569" spans="1:18" x14ac:dyDescent="0.25">
      <c r="A2569" t="s">
        <v>2862</v>
      </c>
      <c r="B2569" t="s">
        <v>91</v>
      </c>
      <c r="C2569">
        <v>2012</v>
      </c>
      <c r="D2569" t="s">
        <v>43</v>
      </c>
      <c r="E2569" t="s">
        <v>2</v>
      </c>
      <c r="F2569">
        <v>263.08758896749703</v>
      </c>
      <c r="G2569">
        <v>691.73504316645301</v>
      </c>
      <c r="H2569">
        <v>663.73865316619595</v>
      </c>
      <c r="I2569">
        <v>583.62257492118295</v>
      </c>
      <c r="J2569">
        <v>751.52978431188899</v>
      </c>
      <c r="K2569" s="62"/>
      <c r="L2569" s="293"/>
      <c r="M2569" s="293"/>
      <c r="N2569" s="293"/>
      <c r="O2569" s="293"/>
      <c r="P2569" s="293"/>
      <c r="Q2569" s="293"/>
      <c r="R2569" s="293"/>
    </row>
    <row r="2570" spans="1:18" x14ac:dyDescent="0.25">
      <c r="A2570" t="s">
        <v>2863</v>
      </c>
      <c r="B2570" t="s">
        <v>91</v>
      </c>
      <c r="C2570">
        <v>2012</v>
      </c>
      <c r="D2570" t="s">
        <v>44</v>
      </c>
      <c r="E2570" t="s">
        <v>2</v>
      </c>
      <c r="F2570">
        <v>567.52014329849601</v>
      </c>
      <c r="G2570">
        <v>902.559110829524</v>
      </c>
      <c r="H2570">
        <v>851.79711580628395</v>
      </c>
      <c r="I2570">
        <v>781.966937121314</v>
      </c>
      <c r="J2570">
        <v>926.10837121670704</v>
      </c>
      <c r="K2570" s="62"/>
      <c r="L2570" s="293"/>
      <c r="M2570" s="293"/>
      <c r="N2570" s="293"/>
      <c r="O2570" s="293"/>
      <c r="P2570" s="293"/>
      <c r="Q2570" s="293"/>
      <c r="R2570" s="293"/>
    </row>
    <row r="2571" spans="1:18" x14ac:dyDescent="0.25">
      <c r="A2571" t="s">
        <v>2864</v>
      </c>
      <c r="B2571" t="s">
        <v>91</v>
      </c>
      <c r="C2571">
        <v>2012</v>
      </c>
      <c r="D2571" t="s">
        <v>45</v>
      </c>
      <c r="E2571" t="s">
        <v>2</v>
      </c>
      <c r="F2571">
        <v>742.46967118160603</v>
      </c>
      <c r="G2571">
        <v>788.36848433987302</v>
      </c>
      <c r="H2571">
        <v>747.47068052452005</v>
      </c>
      <c r="I2571">
        <v>694.05703478377097</v>
      </c>
      <c r="J2571">
        <v>803.86797091513301</v>
      </c>
      <c r="K2571" s="62"/>
      <c r="L2571" s="293"/>
      <c r="M2571" s="293"/>
      <c r="N2571" s="293"/>
      <c r="O2571" s="293"/>
      <c r="P2571" s="293"/>
      <c r="Q2571" s="293"/>
      <c r="R2571" s="293"/>
    </row>
    <row r="2572" spans="1:18" x14ac:dyDescent="0.25">
      <c r="A2572" t="s">
        <v>2865</v>
      </c>
      <c r="B2572" t="s">
        <v>91</v>
      </c>
      <c r="C2572">
        <v>2012</v>
      </c>
      <c r="D2572" t="s">
        <v>18</v>
      </c>
      <c r="E2572" t="s">
        <v>2</v>
      </c>
      <c r="F2572">
        <v>2009.4434669979901</v>
      </c>
      <c r="G2572">
        <v>762.93590208858905</v>
      </c>
      <c r="H2572">
        <v>753.48170307042903</v>
      </c>
      <c r="I2572">
        <v>720.74287707481005</v>
      </c>
      <c r="J2572">
        <v>787.31902429729996</v>
      </c>
      <c r="K2572" s="62"/>
      <c r="L2572" s="293"/>
      <c r="M2572" s="293"/>
      <c r="N2572" s="293"/>
      <c r="O2572" s="293"/>
      <c r="P2572" s="293"/>
      <c r="Q2572" s="293"/>
      <c r="R2572" s="293"/>
    </row>
    <row r="2573" spans="1:18" x14ac:dyDescent="0.25">
      <c r="A2573" t="s">
        <v>2866</v>
      </c>
      <c r="B2573" t="s">
        <v>91</v>
      </c>
      <c r="C2573">
        <v>2012</v>
      </c>
      <c r="D2573" t="s">
        <v>46</v>
      </c>
      <c r="E2573" t="s">
        <v>2</v>
      </c>
      <c r="F2573">
        <v>894.96119097868495</v>
      </c>
      <c r="G2573">
        <v>739.43568363891302</v>
      </c>
      <c r="H2573">
        <v>740.71465158754995</v>
      </c>
      <c r="I2573">
        <v>692.63865390924502</v>
      </c>
      <c r="J2573">
        <v>791.23006459441501</v>
      </c>
      <c r="K2573" s="62"/>
      <c r="L2573" s="293"/>
      <c r="M2573" s="293"/>
      <c r="N2573" s="293"/>
      <c r="O2573" s="293"/>
      <c r="P2573" s="293"/>
      <c r="Q2573" s="293"/>
      <c r="R2573" s="293"/>
    </row>
    <row r="2574" spans="1:18" x14ac:dyDescent="0.25">
      <c r="A2574" t="s">
        <v>2867</v>
      </c>
      <c r="B2574" t="s">
        <v>91</v>
      </c>
      <c r="C2574">
        <v>2012</v>
      </c>
      <c r="D2574" t="s">
        <v>47</v>
      </c>
      <c r="E2574" t="s">
        <v>2</v>
      </c>
      <c r="F2574">
        <v>569.21386654117305</v>
      </c>
      <c r="G2574">
        <v>795.16912514133503</v>
      </c>
      <c r="H2574">
        <v>772.98066084590096</v>
      </c>
      <c r="I2574">
        <v>710.40892239446396</v>
      </c>
      <c r="J2574">
        <v>839.56150856669001</v>
      </c>
      <c r="K2574" s="62"/>
      <c r="L2574" s="293"/>
      <c r="M2574" s="293"/>
      <c r="N2574" s="293"/>
      <c r="O2574" s="293"/>
      <c r="P2574" s="293"/>
      <c r="Q2574" s="293"/>
      <c r="R2574" s="293"/>
    </row>
    <row r="2575" spans="1:18" x14ac:dyDescent="0.25">
      <c r="A2575" t="s">
        <v>2868</v>
      </c>
      <c r="B2575" t="s">
        <v>91</v>
      </c>
      <c r="C2575">
        <v>2012</v>
      </c>
      <c r="D2575" t="s">
        <v>48</v>
      </c>
      <c r="E2575" t="s">
        <v>2</v>
      </c>
      <c r="F2575">
        <v>545.26840947814401</v>
      </c>
      <c r="G2575">
        <v>770.52314597143197</v>
      </c>
      <c r="H2575">
        <v>758.04197705298895</v>
      </c>
      <c r="I2575">
        <v>695.55210588251498</v>
      </c>
      <c r="J2575">
        <v>824.62576555231499</v>
      </c>
      <c r="K2575" s="62"/>
      <c r="L2575" s="293"/>
      <c r="M2575" s="293"/>
      <c r="N2575" s="293"/>
      <c r="O2575" s="293"/>
      <c r="P2575" s="293"/>
      <c r="Q2575" s="293"/>
      <c r="R2575" s="293"/>
    </row>
    <row r="2576" spans="1:18" x14ac:dyDescent="0.25">
      <c r="A2576" t="s">
        <v>2869</v>
      </c>
      <c r="B2576" t="s">
        <v>91</v>
      </c>
      <c r="C2576">
        <v>2012</v>
      </c>
      <c r="D2576" t="s">
        <v>104</v>
      </c>
      <c r="E2576" t="s">
        <v>2</v>
      </c>
      <c r="F2576">
        <v>1669.18514667827</v>
      </c>
      <c r="G2576">
        <v>688.48276165971095</v>
      </c>
      <c r="H2576">
        <v>745.31453494615903</v>
      </c>
      <c r="I2576">
        <v>709.49306026008605</v>
      </c>
      <c r="J2576">
        <v>782.45712590490598</v>
      </c>
      <c r="K2576" s="62"/>
      <c r="L2576" s="293"/>
      <c r="M2576" s="293"/>
      <c r="N2576" s="293"/>
      <c r="O2576" s="293"/>
      <c r="P2576" s="293"/>
      <c r="Q2576" s="293"/>
      <c r="R2576" s="293"/>
    </row>
    <row r="2577" spans="1:18" x14ac:dyDescent="0.25">
      <c r="A2577" t="s">
        <v>2870</v>
      </c>
      <c r="B2577" t="s">
        <v>91</v>
      </c>
      <c r="C2577">
        <v>2012</v>
      </c>
      <c r="D2577" t="s">
        <v>49</v>
      </c>
      <c r="E2577" t="s">
        <v>2</v>
      </c>
      <c r="F2577">
        <v>515.19626764755901</v>
      </c>
      <c r="G2577">
        <v>791.42858756556996</v>
      </c>
      <c r="H2577">
        <v>772.20034604962598</v>
      </c>
      <c r="I2577">
        <v>706.47963211415095</v>
      </c>
      <c r="J2577">
        <v>842.35503671147796</v>
      </c>
      <c r="K2577" s="62"/>
      <c r="L2577" s="293"/>
      <c r="M2577" s="293"/>
      <c r="N2577" s="293"/>
      <c r="O2577" s="293"/>
      <c r="P2577" s="293"/>
      <c r="Q2577" s="293"/>
      <c r="R2577" s="293"/>
    </row>
    <row r="2578" spans="1:18" x14ac:dyDescent="0.25">
      <c r="A2578" t="s">
        <v>2871</v>
      </c>
      <c r="B2578" t="s">
        <v>91</v>
      </c>
      <c r="C2578">
        <v>2012</v>
      </c>
      <c r="D2578" t="s">
        <v>50</v>
      </c>
      <c r="E2578" t="s">
        <v>2</v>
      </c>
      <c r="F2578">
        <v>1153.98887903072</v>
      </c>
      <c r="G2578">
        <v>650.69546089345704</v>
      </c>
      <c r="H2578">
        <v>738.64947951428303</v>
      </c>
      <c r="I2578">
        <v>695.59944120497903</v>
      </c>
      <c r="J2578">
        <v>783.61686607631395</v>
      </c>
      <c r="K2578" s="62"/>
      <c r="L2578" s="293"/>
      <c r="M2578" s="293"/>
      <c r="N2578" s="293"/>
      <c r="O2578" s="293"/>
      <c r="P2578" s="293"/>
      <c r="Q2578" s="293"/>
      <c r="R2578" s="293"/>
    </row>
    <row r="2579" spans="1:18" x14ac:dyDescent="0.25">
      <c r="A2579" t="s">
        <v>2872</v>
      </c>
      <c r="B2579" t="s">
        <v>91</v>
      </c>
      <c r="C2579">
        <v>2012</v>
      </c>
      <c r="D2579" t="s">
        <v>105</v>
      </c>
      <c r="E2579" t="s">
        <v>2</v>
      </c>
      <c r="F2579">
        <v>1191.6892269673999</v>
      </c>
      <c r="G2579">
        <v>792.64696525106206</v>
      </c>
      <c r="H2579">
        <v>809.36013577915901</v>
      </c>
      <c r="I2579">
        <v>763.86299164907996</v>
      </c>
      <c r="J2579">
        <v>856.85053358282403</v>
      </c>
      <c r="K2579" s="62"/>
      <c r="L2579" s="293"/>
      <c r="M2579" s="293"/>
      <c r="N2579" s="293"/>
      <c r="O2579" s="293"/>
      <c r="P2579" s="293"/>
      <c r="Q2579" s="293"/>
      <c r="R2579" s="293"/>
    </row>
    <row r="2580" spans="1:18" x14ac:dyDescent="0.25">
      <c r="A2580" t="s">
        <v>2873</v>
      </c>
      <c r="B2580" t="s">
        <v>91</v>
      </c>
      <c r="C2580">
        <v>2012</v>
      </c>
      <c r="D2580" t="s">
        <v>51</v>
      </c>
      <c r="E2580" t="s">
        <v>2</v>
      </c>
      <c r="F2580">
        <v>943.25256055278805</v>
      </c>
      <c r="G2580">
        <v>784.44875465951498</v>
      </c>
      <c r="H2580">
        <v>802.21263198152803</v>
      </c>
      <c r="I2580">
        <v>751.61766818580304</v>
      </c>
      <c r="J2580">
        <v>855.30645479986094</v>
      </c>
      <c r="K2580" s="62"/>
      <c r="L2580" s="293"/>
      <c r="M2580" s="293"/>
      <c r="N2580" s="293"/>
      <c r="O2580" s="293"/>
      <c r="P2580" s="293"/>
      <c r="Q2580" s="293"/>
      <c r="R2580" s="293"/>
    </row>
    <row r="2581" spans="1:18" x14ac:dyDescent="0.25">
      <c r="A2581" t="s">
        <v>2874</v>
      </c>
      <c r="B2581" t="s">
        <v>91</v>
      </c>
      <c r="C2581">
        <v>2012</v>
      </c>
      <c r="D2581" t="s">
        <v>52</v>
      </c>
      <c r="E2581" t="s">
        <v>2</v>
      </c>
      <c r="F2581">
        <v>248.436666414619</v>
      </c>
      <c r="G2581">
        <v>825.39840664015105</v>
      </c>
      <c r="H2581">
        <v>836.97024313185796</v>
      </c>
      <c r="I2581">
        <v>735.59434556034705</v>
      </c>
      <c r="J2581">
        <v>948.35500575101798</v>
      </c>
      <c r="K2581" s="62"/>
      <c r="L2581" s="293"/>
      <c r="M2581" s="293"/>
      <c r="N2581" s="293"/>
      <c r="O2581" s="293"/>
      <c r="P2581" s="293"/>
      <c r="Q2581" s="293"/>
      <c r="R2581" s="293"/>
    </row>
    <row r="2582" spans="1:18" x14ac:dyDescent="0.25">
      <c r="A2582" t="s">
        <v>2875</v>
      </c>
      <c r="B2582" t="s">
        <v>91</v>
      </c>
      <c r="C2582">
        <v>2012</v>
      </c>
      <c r="D2582" t="s">
        <v>106</v>
      </c>
      <c r="E2582" t="s">
        <v>2</v>
      </c>
      <c r="F2582">
        <v>2648.4450933768899</v>
      </c>
      <c r="G2582">
        <v>898.18294125042405</v>
      </c>
      <c r="H2582">
        <v>905.28622600067695</v>
      </c>
      <c r="I2582">
        <v>870.99198087712898</v>
      </c>
      <c r="J2582">
        <v>940.58039862134797</v>
      </c>
      <c r="K2582" s="62"/>
      <c r="L2582" s="293"/>
      <c r="M2582" s="293"/>
      <c r="N2582" s="293"/>
      <c r="O2582" s="293"/>
      <c r="P2582" s="293"/>
      <c r="Q2582" s="293"/>
      <c r="R2582" s="293"/>
    </row>
    <row r="2583" spans="1:18" x14ac:dyDescent="0.25">
      <c r="A2583" t="s">
        <v>2876</v>
      </c>
      <c r="B2583" t="s">
        <v>91</v>
      </c>
      <c r="C2583">
        <v>2012</v>
      </c>
      <c r="D2583" t="s">
        <v>53</v>
      </c>
      <c r="E2583" t="s">
        <v>2</v>
      </c>
      <c r="F2583">
        <v>850.79170850584103</v>
      </c>
      <c r="G2583">
        <v>932.088464368019</v>
      </c>
      <c r="H2583">
        <v>950.54848425463399</v>
      </c>
      <c r="I2583">
        <v>887.57481692215595</v>
      </c>
      <c r="J2583">
        <v>1016.8017024452799</v>
      </c>
      <c r="K2583" s="62"/>
      <c r="L2583" s="293"/>
      <c r="M2583" s="293"/>
      <c r="N2583" s="293"/>
      <c r="O2583" s="293"/>
      <c r="P2583" s="293"/>
      <c r="Q2583" s="293"/>
      <c r="R2583" s="293"/>
    </row>
    <row r="2584" spans="1:18" x14ac:dyDescent="0.25">
      <c r="A2584" t="s">
        <v>2877</v>
      </c>
      <c r="B2584" t="s">
        <v>91</v>
      </c>
      <c r="C2584">
        <v>2012</v>
      </c>
      <c r="D2584" t="s">
        <v>54</v>
      </c>
      <c r="E2584" t="s">
        <v>2</v>
      </c>
      <c r="F2584">
        <v>349.76126191773699</v>
      </c>
      <c r="G2584">
        <v>984.85459795499401</v>
      </c>
      <c r="H2584">
        <v>997.85985879894895</v>
      </c>
      <c r="I2584">
        <v>895.464480376084</v>
      </c>
      <c r="J2584">
        <v>1108.70527464216</v>
      </c>
      <c r="K2584" s="62"/>
      <c r="L2584" s="293"/>
      <c r="M2584" s="293"/>
      <c r="N2584" s="293"/>
      <c r="O2584" s="293"/>
      <c r="P2584" s="293"/>
      <c r="Q2584" s="293"/>
      <c r="R2584" s="293"/>
    </row>
    <row r="2585" spans="1:18" x14ac:dyDescent="0.25">
      <c r="A2585" t="s">
        <v>2878</v>
      </c>
      <c r="B2585" t="s">
        <v>91</v>
      </c>
      <c r="C2585">
        <v>2012</v>
      </c>
      <c r="D2585" t="s">
        <v>55</v>
      </c>
      <c r="E2585" t="s">
        <v>2</v>
      </c>
      <c r="F2585">
        <v>450.595938199106</v>
      </c>
      <c r="G2585">
        <v>961.02531234479898</v>
      </c>
      <c r="H2585">
        <v>957.02579544682897</v>
      </c>
      <c r="I2585">
        <v>870.22254302365798</v>
      </c>
      <c r="J2585">
        <v>1050.1069915105099</v>
      </c>
      <c r="K2585" s="62"/>
      <c r="L2585" s="293"/>
      <c r="M2585" s="293"/>
      <c r="N2585" s="293"/>
      <c r="O2585" s="293"/>
      <c r="P2585" s="293"/>
      <c r="Q2585" s="293"/>
      <c r="R2585" s="293"/>
    </row>
    <row r="2586" spans="1:18" x14ac:dyDescent="0.25">
      <c r="A2586" t="s">
        <v>2879</v>
      </c>
      <c r="B2586" t="s">
        <v>91</v>
      </c>
      <c r="C2586">
        <v>2012</v>
      </c>
      <c r="D2586" t="s">
        <v>56</v>
      </c>
      <c r="E2586" t="s">
        <v>2</v>
      </c>
      <c r="F2586">
        <v>353.89258894906499</v>
      </c>
      <c r="G2586">
        <v>758.61219496048295</v>
      </c>
      <c r="H2586">
        <v>706.61648365403903</v>
      </c>
      <c r="I2586">
        <v>633.23991075681397</v>
      </c>
      <c r="J2586">
        <v>786.01134672947501</v>
      </c>
      <c r="K2586" s="62"/>
      <c r="L2586" s="293"/>
      <c r="M2586" s="293"/>
      <c r="N2586" s="293"/>
      <c r="O2586" s="293"/>
      <c r="P2586" s="293"/>
      <c r="Q2586" s="293"/>
      <c r="R2586" s="293"/>
    </row>
    <row r="2587" spans="1:18" x14ac:dyDescent="0.25">
      <c r="A2587" t="s">
        <v>2880</v>
      </c>
      <c r="B2587" t="s">
        <v>91</v>
      </c>
      <c r="C2587">
        <v>2012</v>
      </c>
      <c r="D2587" t="s">
        <v>57</v>
      </c>
      <c r="E2587" t="s">
        <v>2</v>
      </c>
      <c r="F2587">
        <v>643.40359580516099</v>
      </c>
      <c r="G2587">
        <v>863.18870348702796</v>
      </c>
      <c r="H2587">
        <v>912.13649171060194</v>
      </c>
      <c r="I2587">
        <v>842.54930828811405</v>
      </c>
      <c r="J2587">
        <v>985.90871996969804</v>
      </c>
      <c r="K2587" s="62"/>
      <c r="L2587" s="293"/>
      <c r="M2587" s="293"/>
      <c r="N2587" s="293"/>
      <c r="O2587" s="293"/>
      <c r="P2587" s="293"/>
      <c r="Q2587" s="293"/>
      <c r="R2587" s="293"/>
    </row>
    <row r="2588" spans="1:18" x14ac:dyDescent="0.25">
      <c r="A2588" t="s">
        <v>2881</v>
      </c>
      <c r="B2588" t="s">
        <v>91</v>
      </c>
      <c r="C2588">
        <v>2002</v>
      </c>
      <c r="D2588" t="s">
        <v>5</v>
      </c>
      <c r="E2588" t="s">
        <v>101</v>
      </c>
      <c r="F2588">
        <v>23312.0496961922</v>
      </c>
      <c r="G2588">
        <v>797.57231220866697</v>
      </c>
      <c r="H2588">
        <v>837.17151550648805</v>
      </c>
      <c r="I2588">
        <v>826.41142460586696</v>
      </c>
      <c r="J2588">
        <v>848.03623754489195</v>
      </c>
      <c r="K2588" s="62"/>
    </row>
    <row r="2589" spans="1:18" x14ac:dyDescent="0.25">
      <c r="A2589" t="s">
        <v>2882</v>
      </c>
      <c r="B2589" t="s">
        <v>91</v>
      </c>
      <c r="C2589">
        <v>2002</v>
      </c>
      <c r="D2589" t="s">
        <v>122</v>
      </c>
      <c r="E2589" t="s">
        <v>101</v>
      </c>
      <c r="F2589">
        <v>3076.8888441765198</v>
      </c>
      <c r="G2589">
        <v>531.21246576025101</v>
      </c>
      <c r="H2589">
        <v>557.01812772035998</v>
      </c>
      <c r="I2589">
        <v>537.379692691895</v>
      </c>
      <c r="J2589">
        <v>577.187192062853</v>
      </c>
      <c r="K2589" s="62"/>
    </row>
    <row r="2590" spans="1:18" x14ac:dyDescent="0.25">
      <c r="A2590" t="s">
        <v>2883</v>
      </c>
      <c r="B2590" t="s">
        <v>91</v>
      </c>
      <c r="C2590">
        <v>2002</v>
      </c>
      <c r="D2590" t="s">
        <v>123</v>
      </c>
      <c r="E2590" t="s">
        <v>101</v>
      </c>
      <c r="F2590">
        <v>3930.2501207826999</v>
      </c>
      <c r="G2590">
        <v>668.01679977134199</v>
      </c>
      <c r="H2590">
        <v>685.52031582280699</v>
      </c>
      <c r="I2590">
        <v>664.17524406624204</v>
      </c>
      <c r="J2590">
        <v>707.37481755696501</v>
      </c>
      <c r="K2590" s="62"/>
    </row>
    <row r="2591" spans="1:18" x14ac:dyDescent="0.25">
      <c r="A2591" t="s">
        <v>2884</v>
      </c>
      <c r="B2591" t="s">
        <v>91</v>
      </c>
      <c r="C2591">
        <v>2002</v>
      </c>
      <c r="D2591" t="s">
        <v>124</v>
      </c>
      <c r="E2591" t="s">
        <v>101</v>
      </c>
      <c r="F2591">
        <v>4681.4170662091101</v>
      </c>
      <c r="G2591">
        <v>782.542068329529</v>
      </c>
      <c r="H2591">
        <v>804.95110123580002</v>
      </c>
      <c r="I2591">
        <v>781.98480680338605</v>
      </c>
      <c r="J2591">
        <v>828.41906936318298</v>
      </c>
      <c r="K2591" s="62"/>
    </row>
    <row r="2592" spans="1:18" x14ac:dyDescent="0.25">
      <c r="A2592" t="s">
        <v>2885</v>
      </c>
      <c r="B2592" t="s">
        <v>91</v>
      </c>
      <c r="C2592">
        <v>2002</v>
      </c>
      <c r="D2592" t="s">
        <v>125</v>
      </c>
      <c r="E2592" t="s">
        <v>101</v>
      </c>
      <c r="F2592">
        <v>5393.9563210889901</v>
      </c>
      <c r="G2592">
        <v>917.06813308459505</v>
      </c>
      <c r="H2592">
        <v>971.77215126556098</v>
      </c>
      <c r="I2592">
        <v>945.87784125800999</v>
      </c>
      <c r="J2592">
        <v>998.19297794881504</v>
      </c>
      <c r="K2592" s="62"/>
    </row>
    <row r="2593" spans="1:11" x14ac:dyDescent="0.25">
      <c r="A2593" t="s">
        <v>2886</v>
      </c>
      <c r="B2593" t="s">
        <v>91</v>
      </c>
      <c r="C2593">
        <v>2002</v>
      </c>
      <c r="D2593" t="s">
        <v>126</v>
      </c>
      <c r="E2593" t="s">
        <v>101</v>
      </c>
      <c r="F2593">
        <v>6229.5373439348896</v>
      </c>
      <c r="G2593">
        <v>1095.00677512109</v>
      </c>
      <c r="H2593">
        <v>1202.2754250092801</v>
      </c>
      <c r="I2593">
        <v>1172.3036599546399</v>
      </c>
      <c r="J2593">
        <v>1232.81383047638</v>
      </c>
      <c r="K2593" s="62"/>
    </row>
    <row r="2594" spans="1:11" x14ac:dyDescent="0.25">
      <c r="A2594" t="s">
        <v>2887</v>
      </c>
      <c r="B2594" t="s">
        <v>91</v>
      </c>
      <c r="C2594">
        <v>2002</v>
      </c>
      <c r="D2594" t="s">
        <v>6</v>
      </c>
      <c r="E2594" t="s">
        <v>101</v>
      </c>
      <c r="F2594">
        <v>5390.3237638021001</v>
      </c>
      <c r="G2594">
        <v>808.30566871686597</v>
      </c>
      <c r="H2594">
        <v>830.67819513198003</v>
      </c>
      <c r="I2594">
        <v>808.58784831816899</v>
      </c>
      <c r="J2594">
        <v>853.21786453166601</v>
      </c>
      <c r="K2594" s="62"/>
    </row>
    <row r="2595" spans="1:11" x14ac:dyDescent="0.25">
      <c r="A2595" t="s">
        <v>2888</v>
      </c>
      <c r="B2595" t="s">
        <v>91</v>
      </c>
      <c r="C2595">
        <v>2002</v>
      </c>
      <c r="D2595" t="s">
        <v>37</v>
      </c>
      <c r="E2595" t="s">
        <v>101</v>
      </c>
      <c r="F2595">
        <v>481.94932007778499</v>
      </c>
      <c r="G2595">
        <v>710.01240454011599</v>
      </c>
      <c r="H2595">
        <v>721.275663732726</v>
      </c>
      <c r="I2595">
        <v>657.98740442637495</v>
      </c>
      <c r="J2595">
        <v>788.98407488314899</v>
      </c>
      <c r="K2595" s="62"/>
    </row>
    <row r="2596" spans="1:11" x14ac:dyDescent="0.25">
      <c r="A2596" t="s">
        <v>2889</v>
      </c>
      <c r="B2596" t="s">
        <v>91</v>
      </c>
      <c r="C2596">
        <v>2002</v>
      </c>
      <c r="D2596" t="s">
        <v>38</v>
      </c>
      <c r="E2596" t="s">
        <v>101</v>
      </c>
      <c r="F2596">
        <v>799.93443851504696</v>
      </c>
      <c r="G2596">
        <v>681.70033279507004</v>
      </c>
      <c r="H2596">
        <v>695.98067259680499</v>
      </c>
      <c r="I2596">
        <v>648.40306775806505</v>
      </c>
      <c r="J2596">
        <v>746.11584753061902</v>
      </c>
      <c r="K2596" s="62"/>
    </row>
    <row r="2597" spans="1:11" x14ac:dyDescent="0.25">
      <c r="A2597" t="s">
        <v>2890</v>
      </c>
      <c r="B2597" t="s">
        <v>91</v>
      </c>
      <c r="C2597">
        <v>2002</v>
      </c>
      <c r="D2597" t="s">
        <v>39</v>
      </c>
      <c r="E2597" t="s">
        <v>101</v>
      </c>
      <c r="F2597">
        <v>1052.2493136302401</v>
      </c>
      <c r="G2597">
        <v>951.19441859835104</v>
      </c>
      <c r="H2597">
        <v>939.49760629073501</v>
      </c>
      <c r="I2597">
        <v>882.84720883633702</v>
      </c>
      <c r="J2597">
        <v>998.79327712300903</v>
      </c>
      <c r="K2597" s="62"/>
    </row>
    <row r="2598" spans="1:11" x14ac:dyDescent="0.25">
      <c r="A2598" t="s">
        <v>2891</v>
      </c>
      <c r="B2598" t="s">
        <v>91</v>
      </c>
      <c r="C2598">
        <v>2002</v>
      </c>
      <c r="D2598" t="s">
        <v>40</v>
      </c>
      <c r="E2598" t="s">
        <v>101</v>
      </c>
      <c r="F2598">
        <v>892.69219308342804</v>
      </c>
      <c r="G2598">
        <v>954.975708812157</v>
      </c>
      <c r="H2598">
        <v>972.98621277193604</v>
      </c>
      <c r="I2598">
        <v>909.83537021073198</v>
      </c>
      <c r="J2598">
        <v>1039.34556284776</v>
      </c>
      <c r="K2598" s="62"/>
    </row>
    <row r="2599" spans="1:11" x14ac:dyDescent="0.25">
      <c r="A2599" t="s">
        <v>2892</v>
      </c>
      <c r="B2599" t="s">
        <v>91</v>
      </c>
      <c r="C2599">
        <v>2002</v>
      </c>
      <c r="D2599" t="s">
        <v>41</v>
      </c>
      <c r="E2599" t="s">
        <v>101</v>
      </c>
      <c r="F2599">
        <v>1095.5015532406601</v>
      </c>
      <c r="G2599">
        <v>735.49756171031402</v>
      </c>
      <c r="H2599">
        <v>797.934378369049</v>
      </c>
      <c r="I2599">
        <v>750.82083256496196</v>
      </c>
      <c r="J2599">
        <v>847.20291651847197</v>
      </c>
      <c r="K2599" s="62"/>
    </row>
    <row r="2600" spans="1:11" x14ac:dyDescent="0.25">
      <c r="A2600" t="s">
        <v>2893</v>
      </c>
      <c r="B2600" t="s">
        <v>91</v>
      </c>
      <c r="C2600">
        <v>2002</v>
      </c>
      <c r="D2600" t="s">
        <v>42</v>
      </c>
      <c r="E2600" t="s">
        <v>101</v>
      </c>
      <c r="F2600">
        <v>1067.9969452549001</v>
      </c>
      <c r="G2600">
        <v>830.512030214937</v>
      </c>
      <c r="H2600">
        <v>881.38713958980497</v>
      </c>
      <c r="I2600">
        <v>828.88278823915005</v>
      </c>
      <c r="J2600">
        <v>936.32456534355697</v>
      </c>
      <c r="K2600" s="62"/>
    </row>
    <row r="2601" spans="1:11" x14ac:dyDescent="0.25">
      <c r="A2601" t="s">
        <v>2894</v>
      </c>
      <c r="B2601" t="s">
        <v>91</v>
      </c>
      <c r="C2601">
        <v>2002</v>
      </c>
      <c r="D2601" t="s">
        <v>102</v>
      </c>
      <c r="E2601" t="s">
        <v>101</v>
      </c>
      <c r="F2601">
        <v>789.70622888187097</v>
      </c>
      <c r="G2601">
        <v>621.10679057915797</v>
      </c>
      <c r="H2601">
        <v>627.66769932497402</v>
      </c>
      <c r="I2601">
        <v>584.17982451045805</v>
      </c>
      <c r="J2601">
        <v>673.50883191206594</v>
      </c>
      <c r="K2601" s="62"/>
    </row>
    <row r="2602" spans="1:11" x14ac:dyDescent="0.25">
      <c r="A2602" t="s">
        <v>2895</v>
      </c>
      <c r="B2602" t="s">
        <v>91</v>
      </c>
      <c r="C2602">
        <v>2002</v>
      </c>
      <c r="D2602" t="s">
        <v>103</v>
      </c>
      <c r="E2602" t="s">
        <v>101</v>
      </c>
      <c r="F2602">
        <v>3404.7093697514201</v>
      </c>
      <c r="G2602">
        <v>934.656157110148</v>
      </c>
      <c r="H2602">
        <v>946.95677079052496</v>
      </c>
      <c r="I2602">
        <v>915.25110106732495</v>
      </c>
      <c r="J2602">
        <v>979.47624233315798</v>
      </c>
      <c r="K2602" s="62"/>
    </row>
    <row r="2603" spans="1:11" x14ac:dyDescent="0.25">
      <c r="A2603" t="s">
        <v>2896</v>
      </c>
      <c r="B2603" t="s">
        <v>91</v>
      </c>
      <c r="C2603">
        <v>2002</v>
      </c>
      <c r="D2603" t="s">
        <v>43</v>
      </c>
      <c r="E2603" t="s">
        <v>101</v>
      </c>
      <c r="F2603">
        <v>514.30913531540796</v>
      </c>
      <c r="G2603">
        <v>681.20415273563901</v>
      </c>
      <c r="H2603">
        <v>694.54320640379899</v>
      </c>
      <c r="I2603">
        <v>635.14080062619496</v>
      </c>
      <c r="J2603">
        <v>757.95689292757004</v>
      </c>
      <c r="K2603" s="62"/>
    </row>
    <row r="2604" spans="1:11" x14ac:dyDescent="0.25">
      <c r="A2604" t="s">
        <v>2897</v>
      </c>
      <c r="B2604" t="s">
        <v>91</v>
      </c>
      <c r="C2604">
        <v>2002</v>
      </c>
      <c r="D2604" t="s">
        <v>44</v>
      </c>
      <c r="E2604" t="s">
        <v>101</v>
      </c>
      <c r="F2604">
        <v>1192.04321252513</v>
      </c>
      <c r="G2604">
        <v>1044.31448541791</v>
      </c>
      <c r="H2604">
        <v>1071.0762296207199</v>
      </c>
      <c r="I2604">
        <v>1010.60344786163</v>
      </c>
      <c r="J2604">
        <v>1134.1979527600599</v>
      </c>
      <c r="K2604" s="62"/>
    </row>
    <row r="2605" spans="1:11" x14ac:dyDescent="0.25">
      <c r="A2605" t="s">
        <v>2898</v>
      </c>
      <c r="B2605" t="s">
        <v>91</v>
      </c>
      <c r="C2605">
        <v>2002</v>
      </c>
      <c r="D2605" t="s">
        <v>45</v>
      </c>
      <c r="E2605" t="s">
        <v>101</v>
      </c>
      <c r="F2605">
        <v>1698.3570219108699</v>
      </c>
      <c r="G2605">
        <v>972.55710533870501</v>
      </c>
      <c r="H2605">
        <v>988.09458968558101</v>
      </c>
      <c r="I2605">
        <v>941.41431119633296</v>
      </c>
      <c r="J2605">
        <v>1036.4813164467801</v>
      </c>
      <c r="K2605" s="62"/>
    </row>
    <row r="2606" spans="1:11" x14ac:dyDescent="0.25">
      <c r="A2606" t="s">
        <v>2899</v>
      </c>
      <c r="B2606" t="s">
        <v>91</v>
      </c>
      <c r="C2606">
        <v>2002</v>
      </c>
      <c r="D2606" t="s">
        <v>18</v>
      </c>
      <c r="E2606" t="s">
        <v>101</v>
      </c>
      <c r="F2606">
        <v>4628.1570008793497</v>
      </c>
      <c r="G2606">
        <v>945.62764229994502</v>
      </c>
      <c r="H2606">
        <v>987.90460439270703</v>
      </c>
      <c r="I2606">
        <v>959.532344011173</v>
      </c>
      <c r="J2606">
        <v>1016.90022482267</v>
      </c>
      <c r="K2606" s="62"/>
    </row>
    <row r="2607" spans="1:11" x14ac:dyDescent="0.25">
      <c r="A2607" t="s">
        <v>2900</v>
      </c>
      <c r="B2607" t="s">
        <v>91</v>
      </c>
      <c r="C2607">
        <v>2002</v>
      </c>
      <c r="D2607" t="s">
        <v>46</v>
      </c>
      <c r="E2607" t="s">
        <v>101</v>
      </c>
      <c r="F2607">
        <v>2005.8760383219101</v>
      </c>
      <c r="G2607">
        <v>892.47226460897798</v>
      </c>
      <c r="H2607">
        <v>928.33464241034198</v>
      </c>
      <c r="I2607">
        <v>887.96411328610805</v>
      </c>
      <c r="J2607">
        <v>970.06096167000601</v>
      </c>
      <c r="K2607" s="62"/>
    </row>
    <row r="2608" spans="1:11" x14ac:dyDescent="0.25">
      <c r="A2608" t="s">
        <v>2901</v>
      </c>
      <c r="B2608" t="s">
        <v>91</v>
      </c>
      <c r="C2608">
        <v>2002</v>
      </c>
      <c r="D2608" t="s">
        <v>47</v>
      </c>
      <c r="E2608" t="s">
        <v>101</v>
      </c>
      <c r="F2608">
        <v>1276.5783732454499</v>
      </c>
      <c r="G2608">
        <v>946.09717058752301</v>
      </c>
      <c r="H2608">
        <v>981.68915207314603</v>
      </c>
      <c r="I2608">
        <v>928.35982275157801</v>
      </c>
      <c r="J2608">
        <v>1037.2740239398499</v>
      </c>
      <c r="K2608" s="62"/>
    </row>
    <row r="2609" spans="1:11" x14ac:dyDescent="0.25">
      <c r="A2609" t="s">
        <v>2902</v>
      </c>
      <c r="B2609" t="s">
        <v>91</v>
      </c>
      <c r="C2609">
        <v>2002</v>
      </c>
      <c r="D2609" t="s">
        <v>48</v>
      </c>
      <c r="E2609" t="s">
        <v>101</v>
      </c>
      <c r="F2609">
        <v>1345.7025893119501</v>
      </c>
      <c r="G2609">
        <v>1037.22230390698</v>
      </c>
      <c r="H2609">
        <v>1110.95127631624</v>
      </c>
      <c r="I2609">
        <v>1051.87289733018</v>
      </c>
      <c r="J2609">
        <v>1172.4618680105</v>
      </c>
      <c r="K2609" s="62"/>
    </row>
    <row r="2610" spans="1:11" x14ac:dyDescent="0.25">
      <c r="A2610" t="s">
        <v>2903</v>
      </c>
      <c r="B2610" t="s">
        <v>91</v>
      </c>
      <c r="C2610">
        <v>2002</v>
      </c>
      <c r="D2610" t="s">
        <v>104</v>
      </c>
      <c r="E2610" t="s">
        <v>101</v>
      </c>
      <c r="F2610">
        <v>2501.5673454355601</v>
      </c>
      <c r="G2610">
        <v>578.66466468553404</v>
      </c>
      <c r="H2610">
        <v>648.04651367777001</v>
      </c>
      <c r="I2610">
        <v>622.44478238045997</v>
      </c>
      <c r="J2610">
        <v>674.41668031657105</v>
      </c>
      <c r="K2610" s="62"/>
    </row>
    <row r="2611" spans="1:11" x14ac:dyDescent="0.25">
      <c r="A2611" t="s">
        <v>2904</v>
      </c>
      <c r="B2611" t="s">
        <v>91</v>
      </c>
      <c r="C2611">
        <v>2002</v>
      </c>
      <c r="D2611" t="s">
        <v>49</v>
      </c>
      <c r="E2611" t="s">
        <v>101</v>
      </c>
      <c r="F2611">
        <v>758.73091930699502</v>
      </c>
      <c r="G2611">
        <v>630.80913485063502</v>
      </c>
      <c r="H2611">
        <v>677.18049476636099</v>
      </c>
      <c r="I2611">
        <v>629.54933978443603</v>
      </c>
      <c r="J2611">
        <v>727.44276268114504</v>
      </c>
      <c r="K2611" s="62"/>
    </row>
    <row r="2612" spans="1:11" x14ac:dyDescent="0.25">
      <c r="A2612" t="s">
        <v>2905</v>
      </c>
      <c r="B2612" t="s">
        <v>91</v>
      </c>
      <c r="C2612">
        <v>2002</v>
      </c>
      <c r="D2612" t="s">
        <v>50</v>
      </c>
      <c r="E2612" t="s">
        <v>101</v>
      </c>
      <c r="F2612">
        <v>1742.8364261285701</v>
      </c>
      <c r="G2612">
        <v>558.56382298901997</v>
      </c>
      <c r="H2612">
        <v>639.51441526675706</v>
      </c>
      <c r="I2612">
        <v>609.00223630350501</v>
      </c>
      <c r="J2612">
        <v>671.12739171000896</v>
      </c>
      <c r="K2612" s="62"/>
    </row>
    <row r="2613" spans="1:11" x14ac:dyDescent="0.25">
      <c r="A2613" t="s">
        <v>2906</v>
      </c>
      <c r="B2613" t="s">
        <v>91</v>
      </c>
      <c r="C2613">
        <v>2002</v>
      </c>
      <c r="D2613" t="s">
        <v>105</v>
      </c>
      <c r="E2613" t="s">
        <v>101</v>
      </c>
      <c r="F2613">
        <v>2190.9353829909901</v>
      </c>
      <c r="G2613">
        <v>761.29391919517695</v>
      </c>
      <c r="H2613">
        <v>813.18188873800398</v>
      </c>
      <c r="I2613">
        <v>779.166959267219</v>
      </c>
      <c r="J2613">
        <v>848.28898672121795</v>
      </c>
      <c r="K2613" s="62"/>
    </row>
    <row r="2614" spans="1:11" x14ac:dyDescent="0.25">
      <c r="A2614" t="s">
        <v>2907</v>
      </c>
      <c r="B2614" t="s">
        <v>91</v>
      </c>
      <c r="C2614">
        <v>2002</v>
      </c>
      <c r="D2614" t="s">
        <v>51</v>
      </c>
      <c r="E2614" t="s">
        <v>101</v>
      </c>
      <c r="F2614">
        <v>1629.7649681707601</v>
      </c>
      <c r="G2614">
        <v>703.106179240605</v>
      </c>
      <c r="H2614">
        <v>750.80426366198105</v>
      </c>
      <c r="I2614">
        <v>714.46334671468196</v>
      </c>
      <c r="J2614">
        <v>788.50189574877697</v>
      </c>
      <c r="K2614" s="62"/>
    </row>
    <row r="2615" spans="1:11" x14ac:dyDescent="0.25">
      <c r="A2615" t="s">
        <v>2908</v>
      </c>
      <c r="B2615" t="s">
        <v>91</v>
      </c>
      <c r="C2615">
        <v>2002</v>
      </c>
      <c r="D2615" t="s">
        <v>52</v>
      </c>
      <c r="E2615" t="s">
        <v>101</v>
      </c>
      <c r="F2615">
        <v>561.17041482023001</v>
      </c>
      <c r="G2615">
        <v>1002.1616094367999</v>
      </c>
      <c r="H2615">
        <v>1074.7492235694799</v>
      </c>
      <c r="I2615">
        <v>986.62512771764102</v>
      </c>
      <c r="J2615">
        <v>1168.5613544626001</v>
      </c>
      <c r="K2615" s="62"/>
    </row>
    <row r="2616" spans="1:11" x14ac:dyDescent="0.25">
      <c r="A2616" t="s">
        <v>2909</v>
      </c>
      <c r="B2616" t="s">
        <v>91</v>
      </c>
      <c r="C2616">
        <v>2002</v>
      </c>
      <c r="D2616" t="s">
        <v>106</v>
      </c>
      <c r="E2616" t="s">
        <v>101</v>
      </c>
      <c r="F2616">
        <v>4406.6506044508797</v>
      </c>
      <c r="G2616">
        <v>793.888109011241</v>
      </c>
      <c r="H2616">
        <v>848.60010544212798</v>
      </c>
      <c r="I2616">
        <v>823.52291650072596</v>
      </c>
      <c r="J2616">
        <v>874.242106716845</v>
      </c>
      <c r="K2616" s="62"/>
    </row>
    <row r="2617" spans="1:11" x14ac:dyDescent="0.25">
      <c r="A2617" t="s">
        <v>2910</v>
      </c>
      <c r="B2617" t="s">
        <v>91</v>
      </c>
      <c r="C2617">
        <v>2002</v>
      </c>
      <c r="D2617" t="s">
        <v>53</v>
      </c>
      <c r="E2617" t="s">
        <v>101</v>
      </c>
      <c r="F2617">
        <v>1366.1546811135699</v>
      </c>
      <c r="G2617">
        <v>799.96877846628001</v>
      </c>
      <c r="H2617">
        <v>868.60529792908699</v>
      </c>
      <c r="I2617">
        <v>822.58913350501803</v>
      </c>
      <c r="J2617">
        <v>916.50136162294802</v>
      </c>
      <c r="K2617" s="62"/>
    </row>
    <row r="2618" spans="1:11" x14ac:dyDescent="0.25">
      <c r="A2618" t="s">
        <v>2911</v>
      </c>
      <c r="B2618" t="s">
        <v>91</v>
      </c>
      <c r="C2618">
        <v>2002</v>
      </c>
      <c r="D2618" t="s">
        <v>54</v>
      </c>
      <c r="E2618" t="s">
        <v>101</v>
      </c>
      <c r="F2618">
        <v>718.40781501411595</v>
      </c>
      <c r="G2618">
        <v>1034.39471147572</v>
      </c>
      <c r="H2618">
        <v>1089.7592022056599</v>
      </c>
      <c r="I2618">
        <v>1010.9262247420201</v>
      </c>
      <c r="J2618">
        <v>1173.07112236947</v>
      </c>
      <c r="K2618" s="62"/>
    </row>
    <row r="2619" spans="1:11" x14ac:dyDescent="0.25">
      <c r="A2619" t="s">
        <v>2912</v>
      </c>
      <c r="B2619" t="s">
        <v>91</v>
      </c>
      <c r="C2619">
        <v>2002</v>
      </c>
      <c r="D2619" t="s">
        <v>55</v>
      </c>
      <c r="E2619" t="s">
        <v>101</v>
      </c>
      <c r="F2619">
        <v>748.601058183502</v>
      </c>
      <c r="G2619">
        <v>825.35949083076298</v>
      </c>
      <c r="H2619">
        <v>874.71355312624303</v>
      </c>
      <c r="I2619">
        <v>812.62542899648099</v>
      </c>
      <c r="J2619">
        <v>940.25520923524095</v>
      </c>
      <c r="K2619" s="62"/>
    </row>
    <row r="2620" spans="1:11" x14ac:dyDescent="0.25">
      <c r="A2620" t="s">
        <v>2913</v>
      </c>
      <c r="B2620" t="s">
        <v>91</v>
      </c>
      <c r="C2620">
        <v>2002</v>
      </c>
      <c r="D2620" t="s">
        <v>56</v>
      </c>
      <c r="E2620" t="s">
        <v>101</v>
      </c>
      <c r="F2620">
        <v>548.76551073074802</v>
      </c>
      <c r="G2620">
        <v>642.45467615433495</v>
      </c>
      <c r="H2620">
        <v>666.729602377285</v>
      </c>
      <c r="I2620">
        <v>611.410866068735</v>
      </c>
      <c r="J2620">
        <v>725.66047667801899</v>
      </c>
      <c r="K2620" s="62"/>
    </row>
    <row r="2621" spans="1:11" x14ac:dyDescent="0.25">
      <c r="A2621" t="s">
        <v>2914</v>
      </c>
      <c r="B2621" t="s">
        <v>91</v>
      </c>
      <c r="C2621">
        <v>2002</v>
      </c>
      <c r="D2621" t="s">
        <v>57</v>
      </c>
      <c r="E2621" t="s">
        <v>101</v>
      </c>
      <c r="F2621">
        <v>1024.7215394089101</v>
      </c>
      <c r="G2621">
        <v>738.66049104277795</v>
      </c>
      <c r="H2621">
        <v>804.62782385101605</v>
      </c>
      <c r="I2621">
        <v>755.65432692789102</v>
      </c>
      <c r="J2621">
        <v>855.91942341302502</v>
      </c>
      <c r="K2621" s="62"/>
    </row>
    <row r="2622" spans="1:11" x14ac:dyDescent="0.25">
      <c r="A2622" t="s">
        <v>2915</v>
      </c>
      <c r="B2622" t="s">
        <v>91</v>
      </c>
      <c r="C2622">
        <v>2003</v>
      </c>
      <c r="D2622" t="s">
        <v>5</v>
      </c>
      <c r="E2622" t="s">
        <v>101</v>
      </c>
      <c r="F2622">
        <v>24434.124996503</v>
      </c>
      <c r="G2622">
        <v>831.73742491213295</v>
      </c>
      <c r="H2622">
        <v>871.22527550226903</v>
      </c>
      <c r="I2622">
        <v>860.28083900264699</v>
      </c>
      <c r="J2622">
        <v>882.27365036778497</v>
      </c>
      <c r="K2622" s="62"/>
    </row>
    <row r="2623" spans="1:11" x14ac:dyDescent="0.25">
      <c r="A2623" t="s">
        <v>2916</v>
      </c>
      <c r="B2623" t="s">
        <v>91</v>
      </c>
      <c r="C2623">
        <v>2003</v>
      </c>
      <c r="D2623" t="s">
        <v>122</v>
      </c>
      <c r="E2623" t="s">
        <v>101</v>
      </c>
      <c r="F2623">
        <v>3181.5556414719599</v>
      </c>
      <c r="G2623">
        <v>544.797186500424</v>
      </c>
      <c r="H2623">
        <v>567.64243955743802</v>
      </c>
      <c r="I2623">
        <v>547.94411414671902</v>
      </c>
      <c r="J2623">
        <v>587.86405537787095</v>
      </c>
      <c r="K2623" s="62"/>
    </row>
    <row r="2624" spans="1:11" x14ac:dyDescent="0.25">
      <c r="A2624" t="s">
        <v>2917</v>
      </c>
      <c r="B2624" t="s">
        <v>91</v>
      </c>
      <c r="C2624">
        <v>2003</v>
      </c>
      <c r="D2624" t="s">
        <v>123</v>
      </c>
      <c r="E2624" t="s">
        <v>101</v>
      </c>
      <c r="F2624">
        <v>4143.1927155330504</v>
      </c>
      <c r="G2624">
        <v>699.04886458908595</v>
      </c>
      <c r="H2624">
        <v>713.74466890221902</v>
      </c>
      <c r="I2624">
        <v>692.08421976142597</v>
      </c>
      <c r="J2624">
        <v>735.90844275080997</v>
      </c>
      <c r="K2624" s="62"/>
    </row>
    <row r="2625" spans="1:11" x14ac:dyDescent="0.25">
      <c r="A2625" t="s">
        <v>2918</v>
      </c>
      <c r="B2625" t="s">
        <v>91</v>
      </c>
      <c r="C2625">
        <v>2003</v>
      </c>
      <c r="D2625" t="s">
        <v>124</v>
      </c>
      <c r="E2625" t="s">
        <v>101</v>
      </c>
      <c r="F2625">
        <v>4954.61302932546</v>
      </c>
      <c r="G2625">
        <v>822.41612183091297</v>
      </c>
      <c r="H2625">
        <v>842.21337079228704</v>
      </c>
      <c r="I2625">
        <v>818.83379453273199</v>
      </c>
      <c r="J2625">
        <v>866.08920175280196</v>
      </c>
      <c r="K2625" s="62"/>
    </row>
    <row r="2626" spans="1:11" x14ac:dyDescent="0.25">
      <c r="A2626" t="s">
        <v>2919</v>
      </c>
      <c r="B2626" t="s">
        <v>91</v>
      </c>
      <c r="C2626">
        <v>2003</v>
      </c>
      <c r="D2626" t="s">
        <v>125</v>
      </c>
      <c r="E2626" t="s">
        <v>101</v>
      </c>
      <c r="F2626">
        <v>5636.4972861432798</v>
      </c>
      <c r="G2626">
        <v>955.00993491108704</v>
      </c>
      <c r="H2626">
        <v>1011.05005245685</v>
      </c>
      <c r="I2626">
        <v>984.68519153179602</v>
      </c>
      <c r="J2626">
        <v>1037.9392091996699</v>
      </c>
      <c r="K2626" s="62"/>
    </row>
    <row r="2627" spans="1:11" x14ac:dyDescent="0.25">
      <c r="A2627" t="s">
        <v>2920</v>
      </c>
      <c r="B2627" t="s">
        <v>91</v>
      </c>
      <c r="C2627">
        <v>2003</v>
      </c>
      <c r="D2627" t="s">
        <v>126</v>
      </c>
      <c r="E2627" t="s">
        <v>101</v>
      </c>
      <c r="F2627">
        <v>6518.2663240292104</v>
      </c>
      <c r="G2627">
        <v>1146.7886346294199</v>
      </c>
      <c r="H2627">
        <v>1264.8189812608</v>
      </c>
      <c r="I2627">
        <v>1233.9805228305399</v>
      </c>
      <c r="J2627">
        <v>1296.2272735311101</v>
      </c>
      <c r="K2627" s="62"/>
    </row>
    <row r="2628" spans="1:11" x14ac:dyDescent="0.25">
      <c r="A2628" t="s">
        <v>2921</v>
      </c>
      <c r="B2628" t="s">
        <v>91</v>
      </c>
      <c r="C2628">
        <v>2003</v>
      </c>
      <c r="D2628" t="s">
        <v>6</v>
      </c>
      <c r="E2628" t="s">
        <v>101</v>
      </c>
      <c r="F2628">
        <v>5511.0006384615599</v>
      </c>
      <c r="G2628">
        <v>823.30910741135904</v>
      </c>
      <c r="H2628">
        <v>840.73952425456696</v>
      </c>
      <c r="I2628">
        <v>818.60947004237005</v>
      </c>
      <c r="J2628">
        <v>863.31469809887994</v>
      </c>
      <c r="K2628" s="62"/>
    </row>
    <row r="2629" spans="1:11" x14ac:dyDescent="0.25">
      <c r="A2629" t="s">
        <v>2922</v>
      </c>
      <c r="B2629" t="s">
        <v>91</v>
      </c>
      <c r="C2629">
        <v>2003</v>
      </c>
      <c r="D2629" t="s">
        <v>37</v>
      </c>
      <c r="E2629" t="s">
        <v>101</v>
      </c>
      <c r="F2629">
        <v>565.34371019760601</v>
      </c>
      <c r="G2629">
        <v>829.67964513883999</v>
      </c>
      <c r="H2629">
        <v>835.37458390910399</v>
      </c>
      <c r="I2629">
        <v>767.457031016119</v>
      </c>
      <c r="J2629">
        <v>907.65915119352201</v>
      </c>
      <c r="K2629" s="62"/>
    </row>
    <row r="2630" spans="1:11" x14ac:dyDescent="0.25">
      <c r="A2630" t="s">
        <v>2923</v>
      </c>
      <c r="B2630" t="s">
        <v>91</v>
      </c>
      <c r="C2630">
        <v>2003</v>
      </c>
      <c r="D2630" t="s">
        <v>38</v>
      </c>
      <c r="E2630" t="s">
        <v>101</v>
      </c>
      <c r="F2630">
        <v>905.73363229796803</v>
      </c>
      <c r="G2630">
        <v>767.42779507038404</v>
      </c>
      <c r="H2630">
        <v>777.31598241793301</v>
      </c>
      <c r="I2630">
        <v>727.27864609795404</v>
      </c>
      <c r="J2630">
        <v>829.87669452396506</v>
      </c>
      <c r="K2630" s="62"/>
    </row>
    <row r="2631" spans="1:11" x14ac:dyDescent="0.25">
      <c r="A2631" t="s">
        <v>2924</v>
      </c>
      <c r="B2631" t="s">
        <v>91</v>
      </c>
      <c r="C2631">
        <v>2003</v>
      </c>
      <c r="D2631" t="s">
        <v>39</v>
      </c>
      <c r="E2631" t="s">
        <v>101</v>
      </c>
      <c r="F2631">
        <v>1010.47981177746</v>
      </c>
      <c r="G2631">
        <v>908.31278924336402</v>
      </c>
      <c r="H2631">
        <v>888.36552121738998</v>
      </c>
      <c r="I2631">
        <v>833.65898851815803</v>
      </c>
      <c r="J2631">
        <v>945.68017977616205</v>
      </c>
      <c r="K2631" s="62"/>
    </row>
    <row r="2632" spans="1:11" x14ac:dyDescent="0.25">
      <c r="A2632" t="s">
        <v>2925</v>
      </c>
      <c r="B2632" t="s">
        <v>91</v>
      </c>
      <c r="C2632">
        <v>2003</v>
      </c>
      <c r="D2632" t="s">
        <v>40</v>
      </c>
      <c r="E2632" t="s">
        <v>101</v>
      </c>
      <c r="F2632">
        <v>818.70658032898996</v>
      </c>
      <c r="G2632">
        <v>872.15205847216396</v>
      </c>
      <c r="H2632">
        <v>879.54789476784504</v>
      </c>
      <c r="I2632">
        <v>819.860889629403</v>
      </c>
      <c r="J2632">
        <v>942.40535397886197</v>
      </c>
      <c r="K2632" s="62"/>
    </row>
    <row r="2633" spans="1:11" x14ac:dyDescent="0.25">
      <c r="A2633" t="s">
        <v>2926</v>
      </c>
      <c r="B2633" t="s">
        <v>91</v>
      </c>
      <c r="C2633">
        <v>2003</v>
      </c>
      <c r="D2633" t="s">
        <v>41</v>
      </c>
      <c r="E2633" t="s">
        <v>101</v>
      </c>
      <c r="F2633">
        <v>1128.2967136746799</v>
      </c>
      <c r="G2633">
        <v>756.35270665166104</v>
      </c>
      <c r="H2633">
        <v>813.41698108393496</v>
      </c>
      <c r="I2633">
        <v>766.07087621795802</v>
      </c>
      <c r="J2633">
        <v>862.89623100665005</v>
      </c>
      <c r="K2633" s="62"/>
    </row>
    <row r="2634" spans="1:11" x14ac:dyDescent="0.25">
      <c r="A2634" t="s">
        <v>2927</v>
      </c>
      <c r="B2634" t="s">
        <v>91</v>
      </c>
      <c r="C2634">
        <v>2003</v>
      </c>
      <c r="D2634" t="s">
        <v>42</v>
      </c>
      <c r="E2634" t="s">
        <v>101</v>
      </c>
      <c r="F2634">
        <v>1082.44019018482</v>
      </c>
      <c r="G2634">
        <v>839.66069642150796</v>
      </c>
      <c r="H2634">
        <v>887.32964307076702</v>
      </c>
      <c r="I2634">
        <v>834.78936201607303</v>
      </c>
      <c r="J2634">
        <v>942.28795622900805</v>
      </c>
      <c r="K2634" s="62"/>
    </row>
    <row r="2635" spans="1:11" x14ac:dyDescent="0.25">
      <c r="A2635" t="s">
        <v>2928</v>
      </c>
      <c r="B2635" t="s">
        <v>91</v>
      </c>
      <c r="C2635">
        <v>2003</v>
      </c>
      <c r="D2635" t="s">
        <v>102</v>
      </c>
      <c r="E2635" t="s">
        <v>101</v>
      </c>
      <c r="F2635">
        <v>828.353733180483</v>
      </c>
      <c r="G2635">
        <v>645.66330190614099</v>
      </c>
      <c r="H2635">
        <v>649.18084298533802</v>
      </c>
      <c r="I2635">
        <v>605.15977762030695</v>
      </c>
      <c r="J2635">
        <v>695.52617091347895</v>
      </c>
      <c r="K2635" s="62"/>
    </row>
    <row r="2636" spans="1:11" x14ac:dyDescent="0.25">
      <c r="A2636" t="s">
        <v>2929</v>
      </c>
      <c r="B2636" t="s">
        <v>91</v>
      </c>
      <c r="C2636">
        <v>2003</v>
      </c>
      <c r="D2636" t="s">
        <v>103</v>
      </c>
      <c r="E2636" t="s">
        <v>101</v>
      </c>
      <c r="F2636">
        <v>3631.6134168695198</v>
      </c>
      <c r="G2636">
        <v>989.915367637749</v>
      </c>
      <c r="H2636">
        <v>996.64486984660903</v>
      </c>
      <c r="I2636">
        <v>964.27678904366098</v>
      </c>
      <c r="J2636">
        <v>1029.81702125372</v>
      </c>
      <c r="K2636" s="62"/>
    </row>
    <row r="2637" spans="1:11" x14ac:dyDescent="0.25">
      <c r="A2637" t="s">
        <v>2930</v>
      </c>
      <c r="B2637" t="s">
        <v>91</v>
      </c>
      <c r="C2637">
        <v>2003</v>
      </c>
      <c r="D2637" t="s">
        <v>43</v>
      </c>
      <c r="E2637" t="s">
        <v>101</v>
      </c>
      <c r="F2637">
        <v>549.714910264727</v>
      </c>
      <c r="G2637">
        <v>727.31891647997099</v>
      </c>
      <c r="H2637">
        <v>742.41921726204805</v>
      </c>
      <c r="I2637">
        <v>680.84065863968101</v>
      </c>
      <c r="J2637">
        <v>808.01506412199296</v>
      </c>
      <c r="K2637" s="62"/>
    </row>
    <row r="2638" spans="1:11" x14ac:dyDescent="0.25">
      <c r="A2638" t="s">
        <v>2931</v>
      </c>
      <c r="B2638" t="s">
        <v>91</v>
      </c>
      <c r="C2638">
        <v>2003</v>
      </c>
      <c r="D2638" t="s">
        <v>44</v>
      </c>
      <c r="E2638" t="s">
        <v>101</v>
      </c>
      <c r="F2638">
        <v>1168.89983159956</v>
      </c>
      <c r="G2638">
        <v>1015.13702623565</v>
      </c>
      <c r="H2638">
        <v>1027.4018735054599</v>
      </c>
      <c r="I2638">
        <v>968.76347669168797</v>
      </c>
      <c r="J2638">
        <v>1088.6347732231</v>
      </c>
      <c r="K2638" s="62"/>
    </row>
    <row r="2639" spans="1:11" x14ac:dyDescent="0.25">
      <c r="A2639" t="s">
        <v>2932</v>
      </c>
      <c r="B2639" t="s">
        <v>91</v>
      </c>
      <c r="C2639">
        <v>2003</v>
      </c>
      <c r="D2639" t="s">
        <v>45</v>
      </c>
      <c r="E2639" t="s">
        <v>101</v>
      </c>
      <c r="F2639">
        <v>1912.9986750052101</v>
      </c>
      <c r="G2639">
        <v>1086.11031152891</v>
      </c>
      <c r="H2639">
        <v>1096.5897915395001</v>
      </c>
      <c r="I2639">
        <v>1047.6851742045501</v>
      </c>
      <c r="J2639">
        <v>1147.17694528067</v>
      </c>
      <c r="K2639" s="62"/>
    </row>
    <row r="2640" spans="1:11" x14ac:dyDescent="0.25">
      <c r="A2640" t="s">
        <v>2933</v>
      </c>
      <c r="B2640" t="s">
        <v>91</v>
      </c>
      <c r="C2640">
        <v>2003</v>
      </c>
      <c r="D2640" t="s">
        <v>18</v>
      </c>
      <c r="E2640" t="s">
        <v>101</v>
      </c>
      <c r="F2640">
        <v>4843.2105285533898</v>
      </c>
      <c r="G2640">
        <v>981.17166790988699</v>
      </c>
      <c r="H2640">
        <v>1025.3602015485701</v>
      </c>
      <c r="I2640">
        <v>996.55384696039096</v>
      </c>
      <c r="J2640">
        <v>1054.78507452749</v>
      </c>
      <c r="K2640" s="62"/>
    </row>
    <row r="2641" spans="1:11" x14ac:dyDescent="0.25">
      <c r="A2641" t="s">
        <v>2934</v>
      </c>
      <c r="B2641" t="s">
        <v>91</v>
      </c>
      <c r="C2641">
        <v>2003</v>
      </c>
      <c r="D2641" t="s">
        <v>46</v>
      </c>
      <c r="E2641" t="s">
        <v>101</v>
      </c>
      <c r="F2641">
        <v>2088.7388628578401</v>
      </c>
      <c r="G2641">
        <v>922.79163369023399</v>
      </c>
      <c r="H2641">
        <v>960.87719883219404</v>
      </c>
      <c r="I2641">
        <v>919.89629947760704</v>
      </c>
      <c r="J2641">
        <v>1003.20631343837</v>
      </c>
      <c r="K2641" s="62"/>
    </row>
    <row r="2642" spans="1:11" x14ac:dyDescent="0.25">
      <c r="A2642" t="s">
        <v>2935</v>
      </c>
      <c r="B2642" t="s">
        <v>91</v>
      </c>
      <c r="C2642">
        <v>2003</v>
      </c>
      <c r="D2642" t="s">
        <v>47</v>
      </c>
      <c r="E2642" t="s">
        <v>101</v>
      </c>
      <c r="F2642">
        <v>1365.2733194564801</v>
      </c>
      <c r="G2642">
        <v>1002.1605040309501</v>
      </c>
      <c r="H2642">
        <v>1036.4526055349399</v>
      </c>
      <c r="I2642">
        <v>981.95640898235399</v>
      </c>
      <c r="J2642">
        <v>1093.17587082468</v>
      </c>
      <c r="K2642" s="62"/>
    </row>
    <row r="2643" spans="1:11" x14ac:dyDescent="0.25">
      <c r="A2643" t="s">
        <v>2936</v>
      </c>
      <c r="B2643" t="s">
        <v>91</v>
      </c>
      <c r="C2643">
        <v>2003</v>
      </c>
      <c r="D2643" t="s">
        <v>48</v>
      </c>
      <c r="E2643" t="s">
        <v>101</v>
      </c>
      <c r="F2643">
        <v>1389.1983462390201</v>
      </c>
      <c r="G2643">
        <v>1060.19777324548</v>
      </c>
      <c r="H2643">
        <v>1136.1304762879799</v>
      </c>
      <c r="I2643">
        <v>1076.6463838263601</v>
      </c>
      <c r="J2643">
        <v>1198.0239861038101</v>
      </c>
      <c r="K2643" s="62"/>
    </row>
    <row r="2644" spans="1:11" x14ac:dyDescent="0.25">
      <c r="A2644" t="s">
        <v>2937</v>
      </c>
      <c r="B2644" t="s">
        <v>91</v>
      </c>
      <c r="C2644">
        <v>2003</v>
      </c>
      <c r="D2644" t="s">
        <v>104</v>
      </c>
      <c r="E2644" t="s">
        <v>101</v>
      </c>
      <c r="F2644">
        <v>2499.2363978676999</v>
      </c>
      <c r="G2644">
        <v>575.56120496416702</v>
      </c>
      <c r="H2644">
        <v>653.71701668460105</v>
      </c>
      <c r="I2644">
        <v>627.88588462965697</v>
      </c>
      <c r="J2644">
        <v>680.32383697348098</v>
      </c>
      <c r="K2644" s="62"/>
    </row>
    <row r="2645" spans="1:11" x14ac:dyDescent="0.25">
      <c r="A2645" t="s">
        <v>2938</v>
      </c>
      <c r="B2645" t="s">
        <v>91</v>
      </c>
      <c r="C2645">
        <v>2003</v>
      </c>
      <c r="D2645" t="s">
        <v>49</v>
      </c>
      <c r="E2645" t="s">
        <v>101</v>
      </c>
      <c r="F2645">
        <v>794.48258396664903</v>
      </c>
      <c r="G2645">
        <v>656.70572323247495</v>
      </c>
      <c r="H2645">
        <v>702.13503017758296</v>
      </c>
      <c r="I2645">
        <v>653.82737807077604</v>
      </c>
      <c r="J2645">
        <v>753.04865209725199</v>
      </c>
      <c r="K2645" s="62"/>
    </row>
    <row r="2646" spans="1:11" x14ac:dyDescent="0.25">
      <c r="A2646" t="s">
        <v>2939</v>
      </c>
      <c r="B2646" t="s">
        <v>91</v>
      </c>
      <c r="C2646">
        <v>2003</v>
      </c>
      <c r="D2646" t="s">
        <v>50</v>
      </c>
      <c r="E2646" t="s">
        <v>101</v>
      </c>
      <c r="F2646">
        <v>1704.7538139010601</v>
      </c>
      <c r="G2646">
        <v>544.22205356207496</v>
      </c>
      <c r="H2646">
        <v>635.78811762590396</v>
      </c>
      <c r="I2646">
        <v>605.15930099853199</v>
      </c>
      <c r="J2646">
        <v>667.53445923195602</v>
      </c>
      <c r="K2646" s="62"/>
    </row>
    <row r="2647" spans="1:11" x14ac:dyDescent="0.25">
      <c r="A2647" t="s">
        <v>2940</v>
      </c>
      <c r="B2647" t="s">
        <v>91</v>
      </c>
      <c r="C2647">
        <v>2003</v>
      </c>
      <c r="D2647" t="s">
        <v>105</v>
      </c>
      <c r="E2647" t="s">
        <v>101</v>
      </c>
      <c r="F2647">
        <v>2426.5577944061502</v>
      </c>
      <c r="G2647">
        <v>841.63133312273897</v>
      </c>
      <c r="H2647">
        <v>900.183987663518</v>
      </c>
      <c r="I2647">
        <v>864.39440816725903</v>
      </c>
      <c r="J2647">
        <v>937.06454313319796</v>
      </c>
      <c r="K2647" s="62"/>
    </row>
    <row r="2648" spans="1:11" x14ac:dyDescent="0.25">
      <c r="A2648" t="s">
        <v>2941</v>
      </c>
      <c r="B2648" t="s">
        <v>91</v>
      </c>
      <c r="C2648">
        <v>2003</v>
      </c>
      <c r="D2648" t="s">
        <v>51</v>
      </c>
      <c r="E2648" t="s">
        <v>101</v>
      </c>
      <c r="F2648">
        <v>1835.59162835808</v>
      </c>
      <c r="G2648">
        <v>789.97406120565802</v>
      </c>
      <c r="H2648">
        <v>847.34253949325205</v>
      </c>
      <c r="I2648">
        <v>808.66545278608396</v>
      </c>
      <c r="J2648">
        <v>887.37859218348001</v>
      </c>
      <c r="K2648" s="62"/>
    </row>
    <row r="2649" spans="1:11" x14ac:dyDescent="0.25">
      <c r="A2649" t="s">
        <v>2942</v>
      </c>
      <c r="B2649" t="s">
        <v>91</v>
      </c>
      <c r="C2649">
        <v>2003</v>
      </c>
      <c r="D2649" t="s">
        <v>52</v>
      </c>
      <c r="E2649" t="s">
        <v>101</v>
      </c>
      <c r="F2649">
        <v>590.96616604807605</v>
      </c>
      <c r="G2649">
        <v>1056.14541336445</v>
      </c>
      <c r="H2649">
        <v>1123.17627266318</v>
      </c>
      <c r="I2649">
        <v>1033.5728982795499</v>
      </c>
      <c r="J2649">
        <v>1218.4104545027501</v>
      </c>
      <c r="K2649" s="62"/>
    </row>
    <row r="2650" spans="1:11" x14ac:dyDescent="0.25">
      <c r="A2650" t="s">
        <v>2943</v>
      </c>
      <c r="B2650" t="s">
        <v>91</v>
      </c>
      <c r="C2650">
        <v>2003</v>
      </c>
      <c r="D2650" t="s">
        <v>106</v>
      </c>
      <c r="E2650" t="s">
        <v>101</v>
      </c>
      <c r="F2650">
        <v>4694.1524871641204</v>
      </c>
      <c r="G2650">
        <v>842.70181589055699</v>
      </c>
      <c r="H2650">
        <v>899.95214361297894</v>
      </c>
      <c r="I2650">
        <v>874.17954899515803</v>
      </c>
      <c r="J2650">
        <v>926.28693910481195</v>
      </c>
      <c r="K2650" s="62"/>
    </row>
    <row r="2651" spans="1:11" x14ac:dyDescent="0.25">
      <c r="A2651" t="s">
        <v>2944</v>
      </c>
      <c r="B2651" t="s">
        <v>91</v>
      </c>
      <c r="C2651">
        <v>2003</v>
      </c>
      <c r="D2651" t="s">
        <v>53</v>
      </c>
      <c r="E2651" t="s">
        <v>101</v>
      </c>
      <c r="F2651">
        <v>1414.0267969865299</v>
      </c>
      <c r="G2651">
        <v>825.16459036462197</v>
      </c>
      <c r="H2651">
        <v>900.44820025613706</v>
      </c>
      <c r="I2651">
        <v>853.56392374217398</v>
      </c>
      <c r="J2651">
        <v>949.21442169881198</v>
      </c>
      <c r="K2651" s="62"/>
    </row>
    <row r="2652" spans="1:11" x14ac:dyDescent="0.25">
      <c r="A2652" t="s">
        <v>2945</v>
      </c>
      <c r="B2652" t="s">
        <v>91</v>
      </c>
      <c r="C2652">
        <v>2003</v>
      </c>
      <c r="D2652" t="s">
        <v>54</v>
      </c>
      <c r="E2652" t="s">
        <v>101</v>
      </c>
      <c r="F2652">
        <v>797.47853082216704</v>
      </c>
      <c r="G2652">
        <v>1151.95951179027</v>
      </c>
      <c r="H2652">
        <v>1203.27792094913</v>
      </c>
      <c r="I2652">
        <v>1120.59883100364</v>
      </c>
      <c r="J2652">
        <v>1290.4085263291299</v>
      </c>
      <c r="K2652" s="62"/>
    </row>
    <row r="2653" spans="1:11" x14ac:dyDescent="0.25">
      <c r="A2653" t="s">
        <v>2946</v>
      </c>
      <c r="B2653" t="s">
        <v>91</v>
      </c>
      <c r="C2653">
        <v>2003</v>
      </c>
      <c r="D2653" t="s">
        <v>55</v>
      </c>
      <c r="E2653" t="s">
        <v>101</v>
      </c>
      <c r="F2653">
        <v>732.416381085534</v>
      </c>
      <c r="G2653">
        <v>807.34618005658501</v>
      </c>
      <c r="H2653">
        <v>858.27042069183301</v>
      </c>
      <c r="I2653">
        <v>796.70171858811398</v>
      </c>
      <c r="J2653">
        <v>923.30254421361803</v>
      </c>
      <c r="K2653" s="62"/>
    </row>
    <row r="2654" spans="1:11" x14ac:dyDescent="0.25">
      <c r="A2654" t="s">
        <v>2947</v>
      </c>
      <c r="B2654" t="s">
        <v>91</v>
      </c>
      <c r="C2654">
        <v>2003</v>
      </c>
      <c r="D2654" t="s">
        <v>56</v>
      </c>
      <c r="E2654" t="s">
        <v>101</v>
      </c>
      <c r="F2654">
        <v>636.61044254227397</v>
      </c>
      <c r="G2654">
        <v>735.07354372411999</v>
      </c>
      <c r="H2654">
        <v>754.64731058457198</v>
      </c>
      <c r="I2654">
        <v>696.45735348135304</v>
      </c>
      <c r="J2654">
        <v>816.35610440266396</v>
      </c>
      <c r="K2654" s="62"/>
    </row>
    <row r="2655" spans="1:11" x14ac:dyDescent="0.25">
      <c r="A2655" t="s">
        <v>2948</v>
      </c>
      <c r="B2655" t="s">
        <v>91</v>
      </c>
      <c r="C2655">
        <v>2003</v>
      </c>
      <c r="D2655" t="s">
        <v>57</v>
      </c>
      <c r="E2655" t="s">
        <v>101</v>
      </c>
      <c r="F2655">
        <v>1113.6203357275899</v>
      </c>
      <c r="G2655">
        <v>800.46889810135804</v>
      </c>
      <c r="H2655">
        <v>868.58255256142502</v>
      </c>
      <c r="I2655">
        <v>817.80625662534305</v>
      </c>
      <c r="J2655">
        <v>921.66193559984401</v>
      </c>
      <c r="K2655" s="62"/>
    </row>
    <row r="2656" spans="1:11" x14ac:dyDescent="0.25">
      <c r="A2656" t="s">
        <v>2949</v>
      </c>
      <c r="B2656" t="s">
        <v>91</v>
      </c>
      <c r="C2656">
        <v>2004</v>
      </c>
      <c r="D2656" t="s">
        <v>5</v>
      </c>
      <c r="E2656" t="s">
        <v>101</v>
      </c>
      <c r="F2656">
        <v>26225.437010977399</v>
      </c>
      <c r="G2656">
        <v>886.76681958061499</v>
      </c>
      <c r="H2656">
        <v>926.81313255058603</v>
      </c>
      <c r="I2656">
        <v>915.57281031417097</v>
      </c>
      <c r="J2656">
        <v>938.15647414227999</v>
      </c>
      <c r="K2656" s="62"/>
    </row>
    <row r="2657" spans="1:11" x14ac:dyDescent="0.25">
      <c r="A2657" t="s">
        <v>2950</v>
      </c>
      <c r="B2657" t="s">
        <v>91</v>
      </c>
      <c r="C2657">
        <v>2004</v>
      </c>
      <c r="D2657" t="s">
        <v>122</v>
      </c>
      <c r="E2657" t="s">
        <v>101</v>
      </c>
      <c r="F2657">
        <v>3538.9349326648899</v>
      </c>
      <c r="G2657">
        <v>602.11875733349405</v>
      </c>
      <c r="H2657">
        <v>623.99344780129297</v>
      </c>
      <c r="I2657">
        <v>603.45521055887605</v>
      </c>
      <c r="J2657">
        <v>645.04861438006105</v>
      </c>
      <c r="K2657" s="62"/>
    </row>
    <row r="2658" spans="1:11" x14ac:dyDescent="0.25">
      <c r="A2658" t="s">
        <v>2951</v>
      </c>
      <c r="B2658" t="s">
        <v>91</v>
      </c>
      <c r="C2658">
        <v>2004</v>
      </c>
      <c r="D2658" t="s">
        <v>123</v>
      </c>
      <c r="E2658" t="s">
        <v>101</v>
      </c>
      <c r="F2658">
        <v>4477.0579341959901</v>
      </c>
      <c r="G2658">
        <v>747.31473180745104</v>
      </c>
      <c r="H2658">
        <v>759.11107217951906</v>
      </c>
      <c r="I2658">
        <v>736.92454423874995</v>
      </c>
      <c r="J2658">
        <v>781.79331284273201</v>
      </c>
      <c r="K2658" s="62"/>
    </row>
    <row r="2659" spans="1:11" x14ac:dyDescent="0.25">
      <c r="A2659" t="s">
        <v>2952</v>
      </c>
      <c r="B2659" t="s">
        <v>91</v>
      </c>
      <c r="C2659">
        <v>2004</v>
      </c>
      <c r="D2659" t="s">
        <v>124</v>
      </c>
      <c r="E2659" t="s">
        <v>101</v>
      </c>
      <c r="F2659">
        <v>5269.7543720786398</v>
      </c>
      <c r="G2659">
        <v>868.93397642039304</v>
      </c>
      <c r="H2659">
        <v>888.09315916337096</v>
      </c>
      <c r="I2659">
        <v>864.18767534427195</v>
      </c>
      <c r="J2659">
        <v>912.49047966267301</v>
      </c>
      <c r="K2659" s="62"/>
    </row>
    <row r="2660" spans="1:11" x14ac:dyDescent="0.25">
      <c r="A2660" t="s">
        <v>2953</v>
      </c>
      <c r="B2660" t="s">
        <v>91</v>
      </c>
      <c r="C2660">
        <v>2004</v>
      </c>
      <c r="D2660" t="s">
        <v>125</v>
      </c>
      <c r="E2660" t="s">
        <v>101</v>
      </c>
      <c r="F2660">
        <v>6016.6924298582799</v>
      </c>
      <c r="G2660">
        <v>1014.14899159046</v>
      </c>
      <c r="H2660">
        <v>1070.84841450876</v>
      </c>
      <c r="I2660">
        <v>1043.80960848517</v>
      </c>
      <c r="J2660">
        <v>1098.4074694472999</v>
      </c>
      <c r="K2660" s="62"/>
    </row>
    <row r="2661" spans="1:11" x14ac:dyDescent="0.25">
      <c r="A2661" t="s">
        <v>2954</v>
      </c>
      <c r="B2661" t="s">
        <v>91</v>
      </c>
      <c r="C2661">
        <v>2004</v>
      </c>
      <c r="D2661" t="s">
        <v>126</v>
      </c>
      <c r="E2661" t="s">
        <v>101</v>
      </c>
      <c r="F2661">
        <v>6922.9973421796103</v>
      </c>
      <c r="G2661">
        <v>1212.7481978130299</v>
      </c>
      <c r="H2661">
        <v>1344.3846475498999</v>
      </c>
      <c r="I2661">
        <v>1312.57370272614</v>
      </c>
      <c r="J2661">
        <v>1376.76578248552</v>
      </c>
      <c r="K2661" s="62"/>
    </row>
    <row r="2662" spans="1:11" x14ac:dyDescent="0.25">
      <c r="A2662" t="s">
        <v>2955</v>
      </c>
      <c r="B2662" t="s">
        <v>91</v>
      </c>
      <c r="C2662">
        <v>2004</v>
      </c>
      <c r="D2662" t="s">
        <v>6</v>
      </c>
      <c r="E2662" t="s">
        <v>101</v>
      </c>
      <c r="F2662">
        <v>5971.5267797141396</v>
      </c>
      <c r="G2662">
        <v>888.03596142331105</v>
      </c>
      <c r="H2662">
        <v>902.07126576272401</v>
      </c>
      <c r="I2662">
        <v>879.24621124155999</v>
      </c>
      <c r="J2662">
        <v>925.33716852771897</v>
      </c>
      <c r="K2662" s="62"/>
    </row>
    <row r="2663" spans="1:11" x14ac:dyDescent="0.25">
      <c r="A2663" t="s">
        <v>2956</v>
      </c>
      <c r="B2663" t="s">
        <v>91</v>
      </c>
      <c r="C2663">
        <v>2004</v>
      </c>
      <c r="D2663" t="s">
        <v>37</v>
      </c>
      <c r="E2663" t="s">
        <v>101</v>
      </c>
      <c r="F2663">
        <v>616.57261020168198</v>
      </c>
      <c r="G2663">
        <v>896.79375474769301</v>
      </c>
      <c r="H2663">
        <v>896.51898248058899</v>
      </c>
      <c r="I2663">
        <v>826.61996744298995</v>
      </c>
      <c r="J2663">
        <v>970.71530479670298</v>
      </c>
      <c r="K2663" s="62"/>
    </row>
    <row r="2664" spans="1:11" x14ac:dyDescent="0.25">
      <c r="A2664" t="s">
        <v>2957</v>
      </c>
      <c r="B2664" t="s">
        <v>91</v>
      </c>
      <c r="C2664">
        <v>2004</v>
      </c>
      <c r="D2664" t="s">
        <v>38</v>
      </c>
      <c r="E2664" t="s">
        <v>101</v>
      </c>
      <c r="F2664">
        <v>1045.97284701076</v>
      </c>
      <c r="G2664">
        <v>881.03439746191702</v>
      </c>
      <c r="H2664">
        <v>887.50326134082604</v>
      </c>
      <c r="I2664">
        <v>834.22157973769504</v>
      </c>
      <c r="J2664">
        <v>943.28055900448703</v>
      </c>
      <c r="K2664" s="62"/>
    </row>
    <row r="2665" spans="1:11" x14ac:dyDescent="0.25">
      <c r="A2665" t="s">
        <v>2958</v>
      </c>
      <c r="B2665" t="s">
        <v>91</v>
      </c>
      <c r="C2665">
        <v>2004</v>
      </c>
      <c r="D2665" t="s">
        <v>39</v>
      </c>
      <c r="E2665" t="s">
        <v>101</v>
      </c>
      <c r="F2665">
        <v>1126.9970159397101</v>
      </c>
      <c r="G2665">
        <v>1003.8095125585299</v>
      </c>
      <c r="H2665">
        <v>974.90317025058505</v>
      </c>
      <c r="I2665">
        <v>917.92285971219201</v>
      </c>
      <c r="J2665">
        <v>1034.4522044058001</v>
      </c>
      <c r="K2665" s="62"/>
    </row>
    <row r="2666" spans="1:11" x14ac:dyDescent="0.25">
      <c r="A2666" t="s">
        <v>2959</v>
      </c>
      <c r="B2666" t="s">
        <v>91</v>
      </c>
      <c r="C2666">
        <v>2004</v>
      </c>
      <c r="D2666" t="s">
        <v>40</v>
      </c>
      <c r="E2666" t="s">
        <v>101</v>
      </c>
      <c r="F2666">
        <v>896.38686579364298</v>
      </c>
      <c r="G2666">
        <v>953.50161237489999</v>
      </c>
      <c r="H2666">
        <v>952.153245753585</v>
      </c>
      <c r="I2666">
        <v>890.32543532511795</v>
      </c>
      <c r="J2666">
        <v>1017.11568502726</v>
      </c>
      <c r="K2666" s="62"/>
    </row>
    <row r="2667" spans="1:11" x14ac:dyDescent="0.25">
      <c r="A2667" t="s">
        <v>2960</v>
      </c>
      <c r="B2667" t="s">
        <v>91</v>
      </c>
      <c r="C2667">
        <v>2004</v>
      </c>
      <c r="D2667" t="s">
        <v>41</v>
      </c>
      <c r="E2667" t="s">
        <v>101</v>
      </c>
      <c r="F2667">
        <v>1180.09602235379</v>
      </c>
      <c r="G2667">
        <v>788.40736122406202</v>
      </c>
      <c r="H2667">
        <v>848.38678373606695</v>
      </c>
      <c r="I2667">
        <v>800.06149552402405</v>
      </c>
      <c r="J2667">
        <v>898.83985146639702</v>
      </c>
      <c r="K2667" s="62"/>
    </row>
    <row r="2668" spans="1:11" x14ac:dyDescent="0.25">
      <c r="A2668" t="s">
        <v>2961</v>
      </c>
      <c r="B2668" t="s">
        <v>91</v>
      </c>
      <c r="C2668">
        <v>2004</v>
      </c>
      <c r="D2668" t="s">
        <v>42</v>
      </c>
      <c r="E2668" t="s">
        <v>101</v>
      </c>
      <c r="F2668">
        <v>1105.50141841452</v>
      </c>
      <c r="G2668">
        <v>856.94462882409505</v>
      </c>
      <c r="H2668">
        <v>907.69266388799997</v>
      </c>
      <c r="I2668">
        <v>854.540505371775</v>
      </c>
      <c r="J2668">
        <v>963.26472882193298</v>
      </c>
      <c r="K2668" s="62"/>
    </row>
    <row r="2669" spans="1:11" x14ac:dyDescent="0.25">
      <c r="A2669" t="s">
        <v>2962</v>
      </c>
      <c r="B2669" t="s">
        <v>91</v>
      </c>
      <c r="C2669">
        <v>2004</v>
      </c>
      <c r="D2669" t="s">
        <v>102</v>
      </c>
      <c r="E2669" t="s">
        <v>101</v>
      </c>
      <c r="F2669">
        <v>878.563476134648</v>
      </c>
      <c r="G2669">
        <v>678.07134179322702</v>
      </c>
      <c r="H2669">
        <v>673.42751071018199</v>
      </c>
      <c r="I2669">
        <v>629.04008805297701</v>
      </c>
      <c r="J2669">
        <v>720.08869184469404</v>
      </c>
      <c r="K2669" s="62"/>
    </row>
    <row r="2670" spans="1:11" x14ac:dyDescent="0.25">
      <c r="A2670" t="s">
        <v>2963</v>
      </c>
      <c r="B2670" t="s">
        <v>91</v>
      </c>
      <c r="C2670">
        <v>2004</v>
      </c>
      <c r="D2670" t="s">
        <v>103</v>
      </c>
      <c r="E2670" t="s">
        <v>101</v>
      </c>
      <c r="F2670">
        <v>3631.6777789726498</v>
      </c>
      <c r="G2670">
        <v>982.35759121768103</v>
      </c>
      <c r="H2670">
        <v>982.55393918571599</v>
      </c>
      <c r="I2670">
        <v>950.634869995646</v>
      </c>
      <c r="J2670">
        <v>1015.26591775058</v>
      </c>
      <c r="K2670" s="62"/>
    </row>
    <row r="2671" spans="1:11" x14ac:dyDescent="0.25">
      <c r="A2671" t="s">
        <v>2964</v>
      </c>
      <c r="B2671" t="s">
        <v>91</v>
      </c>
      <c r="C2671">
        <v>2004</v>
      </c>
      <c r="D2671" t="s">
        <v>43</v>
      </c>
      <c r="E2671" t="s">
        <v>101</v>
      </c>
      <c r="F2671">
        <v>554.57445621356999</v>
      </c>
      <c r="G2671">
        <v>731.86995211292697</v>
      </c>
      <c r="H2671">
        <v>742.56505500113497</v>
      </c>
      <c r="I2671">
        <v>681.14746198881005</v>
      </c>
      <c r="J2671">
        <v>807.97122322613905</v>
      </c>
      <c r="K2671" s="62"/>
    </row>
    <row r="2672" spans="1:11" x14ac:dyDescent="0.25">
      <c r="A2672" t="s">
        <v>2965</v>
      </c>
      <c r="B2672" t="s">
        <v>91</v>
      </c>
      <c r="C2672">
        <v>2004</v>
      </c>
      <c r="D2672" t="s">
        <v>44</v>
      </c>
      <c r="E2672" t="s">
        <v>101</v>
      </c>
      <c r="F2672">
        <v>1150.5444395920999</v>
      </c>
      <c r="G2672">
        <v>988.20252825102204</v>
      </c>
      <c r="H2672">
        <v>993.38134075917105</v>
      </c>
      <c r="I2672">
        <v>936.18673214089802</v>
      </c>
      <c r="J2672">
        <v>1053.12716670543</v>
      </c>
      <c r="K2672" s="62"/>
    </row>
    <row r="2673" spans="1:11" x14ac:dyDescent="0.25">
      <c r="A2673" t="s">
        <v>2966</v>
      </c>
      <c r="B2673" t="s">
        <v>91</v>
      </c>
      <c r="C2673">
        <v>2004</v>
      </c>
      <c r="D2673" t="s">
        <v>45</v>
      </c>
      <c r="E2673" t="s">
        <v>101</v>
      </c>
      <c r="F2673">
        <v>1926.55888316695</v>
      </c>
      <c r="G2673">
        <v>1085.46478512057</v>
      </c>
      <c r="H2673">
        <v>1090.4596126178101</v>
      </c>
      <c r="I2673">
        <v>1041.9742594270599</v>
      </c>
      <c r="J2673">
        <v>1140.60708622173</v>
      </c>
      <c r="K2673" s="62"/>
    </row>
    <row r="2674" spans="1:11" x14ac:dyDescent="0.25">
      <c r="A2674" t="s">
        <v>2967</v>
      </c>
      <c r="B2674" t="s">
        <v>91</v>
      </c>
      <c r="C2674">
        <v>2004</v>
      </c>
      <c r="D2674" t="s">
        <v>18</v>
      </c>
      <c r="E2674" t="s">
        <v>101</v>
      </c>
      <c r="F2674">
        <v>5130.7118881481701</v>
      </c>
      <c r="G2674">
        <v>1031.7820985804799</v>
      </c>
      <c r="H2674">
        <v>1076.4209950366001</v>
      </c>
      <c r="I2674">
        <v>1047.03146599604</v>
      </c>
      <c r="J2674">
        <v>1106.4234227787999</v>
      </c>
      <c r="K2674" s="62"/>
    </row>
    <row r="2675" spans="1:11" x14ac:dyDescent="0.25">
      <c r="A2675" t="s">
        <v>2968</v>
      </c>
      <c r="B2675" t="s">
        <v>91</v>
      </c>
      <c r="C2675">
        <v>2004</v>
      </c>
      <c r="D2675" t="s">
        <v>46</v>
      </c>
      <c r="E2675" t="s">
        <v>101</v>
      </c>
      <c r="F2675">
        <v>2160.8363050062999</v>
      </c>
      <c r="G2675">
        <v>947.00420070747805</v>
      </c>
      <c r="H2675">
        <v>988.37525212070796</v>
      </c>
      <c r="I2675">
        <v>946.90116516357</v>
      </c>
      <c r="J2675">
        <v>1031.1904165579399</v>
      </c>
      <c r="K2675" s="62"/>
    </row>
    <row r="2676" spans="1:11" x14ac:dyDescent="0.25">
      <c r="A2676" t="s">
        <v>2969</v>
      </c>
      <c r="B2676" t="s">
        <v>91</v>
      </c>
      <c r="C2676">
        <v>2004</v>
      </c>
      <c r="D2676" t="s">
        <v>47</v>
      </c>
      <c r="E2676" t="s">
        <v>101</v>
      </c>
      <c r="F2676">
        <v>1474.8369558260499</v>
      </c>
      <c r="G2676">
        <v>1075.39298534828</v>
      </c>
      <c r="H2676">
        <v>1106.25654412006</v>
      </c>
      <c r="I2676">
        <v>1050.28141924028</v>
      </c>
      <c r="J2676">
        <v>1164.43070830548</v>
      </c>
      <c r="K2676" s="62"/>
    </row>
    <row r="2677" spans="1:11" x14ac:dyDescent="0.25">
      <c r="A2677" t="s">
        <v>2970</v>
      </c>
      <c r="B2677" t="s">
        <v>91</v>
      </c>
      <c r="C2677">
        <v>2004</v>
      </c>
      <c r="D2677" t="s">
        <v>48</v>
      </c>
      <c r="E2677" t="s">
        <v>101</v>
      </c>
      <c r="F2677">
        <v>1495.0386273157901</v>
      </c>
      <c r="G2677">
        <v>1133.05996143587</v>
      </c>
      <c r="H2677">
        <v>1203.1699881171601</v>
      </c>
      <c r="I2677">
        <v>1142.44790701802</v>
      </c>
      <c r="J2677">
        <v>1266.26108031736</v>
      </c>
      <c r="K2677" s="62"/>
    </row>
    <row r="2678" spans="1:11" x14ac:dyDescent="0.25">
      <c r="A2678" t="s">
        <v>2971</v>
      </c>
      <c r="B2678" t="s">
        <v>91</v>
      </c>
      <c r="C2678">
        <v>2004</v>
      </c>
      <c r="D2678" t="s">
        <v>104</v>
      </c>
      <c r="E2678" t="s">
        <v>101</v>
      </c>
      <c r="F2678">
        <v>2976.0086970345901</v>
      </c>
      <c r="G2678">
        <v>677.59760861443203</v>
      </c>
      <c r="H2678">
        <v>774.38440456567605</v>
      </c>
      <c r="I2678">
        <v>746.30919143583299</v>
      </c>
      <c r="J2678">
        <v>803.23115103593705</v>
      </c>
      <c r="K2678" s="62"/>
    </row>
    <row r="2679" spans="1:11" x14ac:dyDescent="0.25">
      <c r="A2679" t="s">
        <v>2972</v>
      </c>
      <c r="B2679" t="s">
        <v>91</v>
      </c>
      <c r="C2679">
        <v>2004</v>
      </c>
      <c r="D2679" t="s">
        <v>49</v>
      </c>
      <c r="E2679" t="s">
        <v>101</v>
      </c>
      <c r="F2679">
        <v>946.60028143861405</v>
      </c>
      <c r="G2679">
        <v>775.26005637842002</v>
      </c>
      <c r="H2679">
        <v>823.77460826569802</v>
      </c>
      <c r="I2679">
        <v>771.76963089669505</v>
      </c>
      <c r="J2679">
        <v>878.34341656362005</v>
      </c>
      <c r="K2679" s="62"/>
    </row>
    <row r="2680" spans="1:11" x14ac:dyDescent="0.25">
      <c r="A2680" t="s">
        <v>2973</v>
      </c>
      <c r="B2680" t="s">
        <v>91</v>
      </c>
      <c r="C2680">
        <v>2004</v>
      </c>
      <c r="D2680" t="s">
        <v>50</v>
      </c>
      <c r="E2680" t="s">
        <v>101</v>
      </c>
      <c r="F2680">
        <v>2029.4084155959699</v>
      </c>
      <c r="G2680">
        <v>639.99205787339997</v>
      </c>
      <c r="H2680">
        <v>758.16487366701199</v>
      </c>
      <c r="I2680">
        <v>724.65029004939004</v>
      </c>
      <c r="J2680">
        <v>792.79833510759102</v>
      </c>
      <c r="K2680" s="62"/>
    </row>
    <row r="2681" spans="1:11" x14ac:dyDescent="0.25">
      <c r="A2681" t="s">
        <v>2974</v>
      </c>
      <c r="B2681" t="s">
        <v>91</v>
      </c>
      <c r="C2681">
        <v>2004</v>
      </c>
      <c r="D2681" t="s">
        <v>105</v>
      </c>
      <c r="E2681" t="s">
        <v>101</v>
      </c>
      <c r="F2681">
        <v>2646.4035923449301</v>
      </c>
      <c r="G2681">
        <v>912.58128436569598</v>
      </c>
      <c r="H2681">
        <v>979.34710448774103</v>
      </c>
      <c r="I2681">
        <v>942.04393795962403</v>
      </c>
      <c r="J2681">
        <v>1017.73835669349</v>
      </c>
      <c r="K2681" s="62"/>
    </row>
    <row r="2682" spans="1:11" x14ac:dyDescent="0.25">
      <c r="A2682" t="s">
        <v>2975</v>
      </c>
      <c r="B2682" t="s">
        <v>91</v>
      </c>
      <c r="C2682">
        <v>2004</v>
      </c>
      <c r="D2682" t="s">
        <v>51</v>
      </c>
      <c r="E2682" t="s">
        <v>101</v>
      </c>
      <c r="F2682">
        <v>2039.6883562437599</v>
      </c>
      <c r="G2682">
        <v>871.76973054086</v>
      </c>
      <c r="H2682">
        <v>937.85071525310195</v>
      </c>
      <c r="I2682">
        <v>897.20961892288096</v>
      </c>
      <c r="J2682">
        <v>979.84512070753203</v>
      </c>
      <c r="K2682" s="62"/>
    </row>
    <row r="2683" spans="1:11" x14ac:dyDescent="0.25">
      <c r="A2683" t="s">
        <v>2976</v>
      </c>
      <c r="B2683" t="s">
        <v>91</v>
      </c>
      <c r="C2683">
        <v>2004</v>
      </c>
      <c r="D2683" t="s">
        <v>52</v>
      </c>
      <c r="E2683" t="s">
        <v>101</v>
      </c>
      <c r="F2683">
        <v>606.71523610117299</v>
      </c>
      <c r="G2683">
        <v>1083.0332668710701</v>
      </c>
      <c r="H2683">
        <v>1153.7955776425799</v>
      </c>
      <c r="I2683">
        <v>1062.9441859908</v>
      </c>
      <c r="J2683">
        <v>1250.2791121872101</v>
      </c>
      <c r="K2683" s="62"/>
    </row>
    <row r="2684" spans="1:11" x14ac:dyDescent="0.25">
      <c r="A2684" t="s">
        <v>2977</v>
      </c>
      <c r="B2684" t="s">
        <v>91</v>
      </c>
      <c r="C2684">
        <v>2004</v>
      </c>
      <c r="D2684" t="s">
        <v>106</v>
      </c>
      <c r="E2684" t="s">
        <v>101</v>
      </c>
      <c r="F2684">
        <v>4990.5447986282397</v>
      </c>
      <c r="G2684">
        <v>892.341505734007</v>
      </c>
      <c r="H2684">
        <v>949.30616191003901</v>
      </c>
      <c r="I2684">
        <v>922.94481593140904</v>
      </c>
      <c r="J2684">
        <v>976.22501208511403</v>
      </c>
      <c r="K2684" s="62"/>
    </row>
    <row r="2685" spans="1:11" x14ac:dyDescent="0.25">
      <c r="A2685" t="s">
        <v>2978</v>
      </c>
      <c r="B2685" t="s">
        <v>91</v>
      </c>
      <c r="C2685">
        <v>2004</v>
      </c>
      <c r="D2685" t="s">
        <v>53</v>
      </c>
      <c r="E2685" t="s">
        <v>101</v>
      </c>
      <c r="F2685">
        <v>1497.6134986986899</v>
      </c>
      <c r="G2685">
        <v>868.88188087716401</v>
      </c>
      <c r="H2685">
        <v>945.626724593841</v>
      </c>
      <c r="I2685">
        <v>897.77994753824203</v>
      </c>
      <c r="J2685">
        <v>995.33855602904498</v>
      </c>
      <c r="K2685" s="62"/>
    </row>
    <row r="2686" spans="1:11" x14ac:dyDescent="0.25">
      <c r="A2686" t="s">
        <v>2979</v>
      </c>
      <c r="B2686" t="s">
        <v>91</v>
      </c>
      <c r="C2686">
        <v>2004</v>
      </c>
      <c r="D2686" t="s">
        <v>54</v>
      </c>
      <c r="E2686" t="s">
        <v>101</v>
      </c>
      <c r="F2686">
        <v>849.60463351916405</v>
      </c>
      <c r="G2686">
        <v>1227.00764495417</v>
      </c>
      <c r="H2686">
        <v>1282.9881592985801</v>
      </c>
      <c r="I2686">
        <v>1197.5518855544001</v>
      </c>
      <c r="J2686">
        <v>1372.87698980511</v>
      </c>
      <c r="K2686" s="62"/>
    </row>
    <row r="2687" spans="1:11" x14ac:dyDescent="0.25">
      <c r="A2687" t="s">
        <v>2980</v>
      </c>
      <c r="B2687" t="s">
        <v>91</v>
      </c>
      <c r="C2687">
        <v>2004</v>
      </c>
      <c r="D2687" t="s">
        <v>55</v>
      </c>
      <c r="E2687" t="s">
        <v>101</v>
      </c>
      <c r="F2687">
        <v>797.18454142333201</v>
      </c>
      <c r="G2687">
        <v>880.71119075448803</v>
      </c>
      <c r="H2687">
        <v>924.99719933604604</v>
      </c>
      <c r="I2687">
        <v>861.42412293340703</v>
      </c>
      <c r="J2687">
        <v>991.99375604206602</v>
      </c>
      <c r="K2687" s="62"/>
    </row>
    <row r="2688" spans="1:11" x14ac:dyDescent="0.25">
      <c r="A2688" t="s">
        <v>2981</v>
      </c>
      <c r="B2688" t="s">
        <v>91</v>
      </c>
      <c r="C2688">
        <v>2004</v>
      </c>
      <c r="D2688" t="s">
        <v>56</v>
      </c>
      <c r="E2688" t="s">
        <v>101</v>
      </c>
      <c r="F2688">
        <v>687.95790091465801</v>
      </c>
      <c r="G2688">
        <v>783.29242154033102</v>
      </c>
      <c r="H2688">
        <v>798.957978814547</v>
      </c>
      <c r="I2688">
        <v>739.63278108189502</v>
      </c>
      <c r="J2688">
        <v>861.72988590704801</v>
      </c>
      <c r="K2688" s="62"/>
    </row>
    <row r="2689" spans="1:11" x14ac:dyDescent="0.25">
      <c r="A2689" t="s">
        <v>2982</v>
      </c>
      <c r="B2689" t="s">
        <v>91</v>
      </c>
      <c r="C2689">
        <v>2004</v>
      </c>
      <c r="D2689" t="s">
        <v>57</v>
      </c>
      <c r="E2689" t="s">
        <v>101</v>
      </c>
      <c r="F2689">
        <v>1158.1842240723599</v>
      </c>
      <c r="G2689">
        <v>831.33611650661499</v>
      </c>
      <c r="H2689">
        <v>901.08358164117601</v>
      </c>
      <c r="I2689">
        <v>849.43057451004699</v>
      </c>
      <c r="J2689">
        <v>955.03282159924697</v>
      </c>
      <c r="K2689" s="62"/>
    </row>
    <row r="2690" spans="1:11" x14ac:dyDescent="0.25">
      <c r="A2690" t="s">
        <v>2983</v>
      </c>
      <c r="B2690" t="s">
        <v>91</v>
      </c>
      <c r="C2690">
        <v>2005</v>
      </c>
      <c r="D2690" t="s">
        <v>5</v>
      </c>
      <c r="E2690" t="s">
        <v>101</v>
      </c>
      <c r="F2690">
        <v>29024.393685360999</v>
      </c>
      <c r="G2690">
        <v>977.47973300727597</v>
      </c>
      <c r="H2690">
        <v>1017.6448230705</v>
      </c>
      <c r="I2690">
        <v>1005.91345329836</v>
      </c>
      <c r="J2690">
        <v>1029.47837133915</v>
      </c>
      <c r="K2690" s="62"/>
    </row>
    <row r="2691" spans="1:11" x14ac:dyDescent="0.25">
      <c r="A2691" t="s">
        <v>2984</v>
      </c>
      <c r="B2691" t="s">
        <v>91</v>
      </c>
      <c r="C2691">
        <v>2005</v>
      </c>
      <c r="D2691" t="s">
        <v>122</v>
      </c>
      <c r="E2691" t="s">
        <v>101</v>
      </c>
      <c r="F2691">
        <v>4018.5725963902801</v>
      </c>
      <c r="G2691">
        <v>681.46512718252802</v>
      </c>
      <c r="H2691">
        <v>699.76471697730699</v>
      </c>
      <c r="I2691">
        <v>678.146372095998</v>
      </c>
      <c r="J2691">
        <v>721.89323833561696</v>
      </c>
      <c r="K2691" s="62"/>
    </row>
    <row r="2692" spans="1:11" x14ac:dyDescent="0.25">
      <c r="A2692" t="s">
        <v>2985</v>
      </c>
      <c r="B2692" t="s">
        <v>91</v>
      </c>
      <c r="C2692">
        <v>2005</v>
      </c>
      <c r="D2692" t="s">
        <v>123</v>
      </c>
      <c r="E2692" t="s">
        <v>101</v>
      </c>
      <c r="F2692">
        <v>4924.2107218112096</v>
      </c>
      <c r="G2692">
        <v>818.27424005636703</v>
      </c>
      <c r="H2692">
        <v>826.03417660226205</v>
      </c>
      <c r="I2692">
        <v>803.00673242120695</v>
      </c>
      <c r="J2692">
        <v>849.55192537149298</v>
      </c>
      <c r="K2692" s="62"/>
    </row>
    <row r="2693" spans="1:11" x14ac:dyDescent="0.25">
      <c r="A2693" t="s">
        <v>2986</v>
      </c>
      <c r="B2693" t="s">
        <v>91</v>
      </c>
      <c r="C2693">
        <v>2005</v>
      </c>
      <c r="D2693" t="s">
        <v>124</v>
      </c>
      <c r="E2693" t="s">
        <v>101</v>
      </c>
      <c r="F2693">
        <v>5818.5720215267102</v>
      </c>
      <c r="G2693">
        <v>956.45610507271397</v>
      </c>
      <c r="H2693">
        <v>971.15503397168004</v>
      </c>
      <c r="I2693">
        <v>946.271238919182</v>
      </c>
      <c r="J2693">
        <v>996.525784029139</v>
      </c>
      <c r="K2693" s="62"/>
    </row>
    <row r="2694" spans="1:11" x14ac:dyDescent="0.25">
      <c r="A2694" t="s">
        <v>2987</v>
      </c>
      <c r="B2694" t="s">
        <v>91</v>
      </c>
      <c r="C2694">
        <v>2005</v>
      </c>
      <c r="D2694" t="s">
        <v>125</v>
      </c>
      <c r="E2694" t="s">
        <v>101</v>
      </c>
      <c r="F2694">
        <v>6597.1437038653103</v>
      </c>
      <c r="G2694">
        <v>1106.90330601767</v>
      </c>
      <c r="H2694">
        <v>1168.96898041178</v>
      </c>
      <c r="I2694">
        <v>1140.77758883307</v>
      </c>
      <c r="J2694">
        <v>1197.67813808503</v>
      </c>
      <c r="K2694" s="62"/>
    </row>
    <row r="2695" spans="1:11" x14ac:dyDescent="0.25">
      <c r="A2695" t="s">
        <v>2988</v>
      </c>
      <c r="B2695" t="s">
        <v>91</v>
      </c>
      <c r="C2695">
        <v>2005</v>
      </c>
      <c r="D2695" t="s">
        <v>126</v>
      </c>
      <c r="E2695" t="s">
        <v>101</v>
      </c>
      <c r="F2695">
        <v>7665.8946417675097</v>
      </c>
      <c r="G2695">
        <v>1336.7187066061799</v>
      </c>
      <c r="H2695">
        <v>1480.12149747988</v>
      </c>
      <c r="I2695">
        <v>1446.8162016127101</v>
      </c>
      <c r="J2695">
        <v>1513.99382657928</v>
      </c>
      <c r="K2695" s="62"/>
    </row>
    <row r="2696" spans="1:11" x14ac:dyDescent="0.25">
      <c r="A2696" t="s">
        <v>2989</v>
      </c>
      <c r="B2696" t="s">
        <v>91</v>
      </c>
      <c r="C2696">
        <v>2005</v>
      </c>
      <c r="D2696" t="s">
        <v>6</v>
      </c>
      <c r="E2696" t="s">
        <v>101</v>
      </c>
      <c r="F2696">
        <v>6473.4935367262997</v>
      </c>
      <c r="G2696">
        <v>961.56178179518997</v>
      </c>
      <c r="H2696">
        <v>973.30762498546301</v>
      </c>
      <c r="I2696">
        <v>949.64647390146695</v>
      </c>
      <c r="J2696">
        <v>997.40751222826805</v>
      </c>
      <c r="K2696" s="62"/>
    </row>
    <row r="2697" spans="1:11" x14ac:dyDescent="0.25">
      <c r="A2697" t="s">
        <v>2990</v>
      </c>
      <c r="B2697" t="s">
        <v>91</v>
      </c>
      <c r="C2697">
        <v>2005</v>
      </c>
      <c r="D2697" t="s">
        <v>37</v>
      </c>
      <c r="E2697" t="s">
        <v>101</v>
      </c>
      <c r="F2697">
        <v>670.75552356879098</v>
      </c>
      <c r="G2697">
        <v>970.77288308675099</v>
      </c>
      <c r="H2697">
        <v>965.86318620841803</v>
      </c>
      <c r="I2697">
        <v>893.57526064333899</v>
      </c>
      <c r="J2697">
        <v>1042.4061602105501</v>
      </c>
      <c r="K2697" s="62"/>
    </row>
    <row r="2698" spans="1:11" x14ac:dyDescent="0.25">
      <c r="A2698" t="s">
        <v>2991</v>
      </c>
      <c r="B2698" t="s">
        <v>91</v>
      </c>
      <c r="C2698">
        <v>2005</v>
      </c>
      <c r="D2698" t="s">
        <v>38</v>
      </c>
      <c r="E2698" t="s">
        <v>101</v>
      </c>
      <c r="F2698">
        <v>1088.5893341242399</v>
      </c>
      <c r="G2698">
        <v>917.54902110083003</v>
      </c>
      <c r="H2698">
        <v>925.42324884549896</v>
      </c>
      <c r="I2698">
        <v>870.93811161168401</v>
      </c>
      <c r="J2698">
        <v>982.40865545835595</v>
      </c>
      <c r="K2698" s="62"/>
    </row>
    <row r="2699" spans="1:11" x14ac:dyDescent="0.25">
      <c r="A2699" t="s">
        <v>2992</v>
      </c>
      <c r="B2699" t="s">
        <v>91</v>
      </c>
      <c r="C2699">
        <v>2005</v>
      </c>
      <c r="D2699" t="s">
        <v>39</v>
      </c>
      <c r="E2699" t="s">
        <v>101</v>
      </c>
      <c r="F2699">
        <v>1245.6229362609799</v>
      </c>
      <c r="G2699">
        <v>1108.4618650764301</v>
      </c>
      <c r="H2699">
        <v>1068.05342412613</v>
      </c>
      <c r="I2699">
        <v>1008.67329237557</v>
      </c>
      <c r="J2699">
        <v>1129.97675539239</v>
      </c>
      <c r="K2699" s="62"/>
    </row>
    <row r="2700" spans="1:11" x14ac:dyDescent="0.25">
      <c r="A2700" t="s">
        <v>2993</v>
      </c>
      <c r="B2700" t="s">
        <v>91</v>
      </c>
      <c r="C2700">
        <v>2005</v>
      </c>
      <c r="D2700" t="s">
        <v>40</v>
      </c>
      <c r="E2700" t="s">
        <v>101</v>
      </c>
      <c r="F2700">
        <v>1028.3103862027001</v>
      </c>
      <c r="G2700">
        <v>1094.2033095008401</v>
      </c>
      <c r="H2700">
        <v>1087.99934421224</v>
      </c>
      <c r="I2700">
        <v>1021.9572017392099</v>
      </c>
      <c r="J2700">
        <v>1157.16191311901</v>
      </c>
      <c r="K2700" s="62"/>
    </row>
    <row r="2701" spans="1:11" x14ac:dyDescent="0.25">
      <c r="A2701" t="s">
        <v>2994</v>
      </c>
      <c r="B2701" t="s">
        <v>91</v>
      </c>
      <c r="C2701">
        <v>2005</v>
      </c>
      <c r="D2701" t="s">
        <v>41</v>
      </c>
      <c r="E2701" t="s">
        <v>101</v>
      </c>
      <c r="F2701">
        <v>1269.0949668421799</v>
      </c>
      <c r="G2701">
        <v>846.68421298430599</v>
      </c>
      <c r="H2701">
        <v>908.78457366709097</v>
      </c>
      <c r="I2701">
        <v>858.88103502471301</v>
      </c>
      <c r="J2701">
        <v>960.80512015563602</v>
      </c>
      <c r="K2701" s="62"/>
    </row>
    <row r="2702" spans="1:11" x14ac:dyDescent="0.25">
      <c r="A2702" t="s">
        <v>2995</v>
      </c>
      <c r="B2702" t="s">
        <v>91</v>
      </c>
      <c r="C2702">
        <v>2005</v>
      </c>
      <c r="D2702" t="s">
        <v>42</v>
      </c>
      <c r="E2702" t="s">
        <v>101</v>
      </c>
      <c r="F2702">
        <v>1171.1203897274199</v>
      </c>
      <c r="G2702">
        <v>906.09628680099604</v>
      </c>
      <c r="H2702">
        <v>951.80874180185401</v>
      </c>
      <c r="I2702">
        <v>897.67056096892304</v>
      </c>
      <c r="J2702">
        <v>1008.33998302976</v>
      </c>
      <c r="K2702" s="62"/>
    </row>
    <row r="2703" spans="1:11" x14ac:dyDescent="0.25">
      <c r="A2703" t="s">
        <v>2996</v>
      </c>
      <c r="B2703" t="s">
        <v>91</v>
      </c>
      <c r="C2703">
        <v>2005</v>
      </c>
      <c r="D2703" t="s">
        <v>102</v>
      </c>
      <c r="E2703" t="s">
        <v>101</v>
      </c>
      <c r="F2703">
        <v>1075.8676214883899</v>
      </c>
      <c r="G2703">
        <v>826.25575722939197</v>
      </c>
      <c r="H2703">
        <v>815.92899890129604</v>
      </c>
      <c r="I2703">
        <v>767.21111758780603</v>
      </c>
      <c r="J2703">
        <v>866.89600654747596</v>
      </c>
      <c r="K2703" s="62"/>
    </row>
    <row r="2704" spans="1:11" x14ac:dyDescent="0.25">
      <c r="A2704" t="s">
        <v>2997</v>
      </c>
      <c r="B2704" t="s">
        <v>91</v>
      </c>
      <c r="C2704">
        <v>2005</v>
      </c>
      <c r="D2704" t="s">
        <v>103</v>
      </c>
      <c r="E2704" t="s">
        <v>101</v>
      </c>
      <c r="F2704">
        <v>3838.8042164629601</v>
      </c>
      <c r="G2704">
        <v>1034.9468660089201</v>
      </c>
      <c r="H2704">
        <v>1029.8854689079501</v>
      </c>
      <c r="I2704">
        <v>997.31909881445597</v>
      </c>
      <c r="J2704">
        <v>1063.2384063843799</v>
      </c>
      <c r="K2704" s="62"/>
    </row>
    <row r="2705" spans="1:11" x14ac:dyDescent="0.25">
      <c r="A2705" t="s">
        <v>2998</v>
      </c>
      <c r="B2705" t="s">
        <v>91</v>
      </c>
      <c r="C2705">
        <v>2005</v>
      </c>
      <c r="D2705" t="s">
        <v>43</v>
      </c>
      <c r="E2705" t="s">
        <v>101</v>
      </c>
      <c r="F2705">
        <v>598.03889828607601</v>
      </c>
      <c r="G2705">
        <v>792.26190406845899</v>
      </c>
      <c r="H2705">
        <v>795.00820448666104</v>
      </c>
      <c r="I2705">
        <v>731.68987112045397</v>
      </c>
      <c r="J2705">
        <v>862.28115749879703</v>
      </c>
      <c r="K2705" s="62"/>
    </row>
    <row r="2706" spans="1:11" x14ac:dyDescent="0.25">
      <c r="A2706" t="s">
        <v>2999</v>
      </c>
      <c r="B2706" t="s">
        <v>91</v>
      </c>
      <c r="C2706">
        <v>2005</v>
      </c>
      <c r="D2706" t="s">
        <v>44</v>
      </c>
      <c r="E2706" t="s">
        <v>101</v>
      </c>
      <c r="F2706">
        <v>1314.15454371292</v>
      </c>
      <c r="G2706">
        <v>1121.25400473783</v>
      </c>
      <c r="H2706">
        <v>1123.31177955308</v>
      </c>
      <c r="I2706">
        <v>1062.64585233192</v>
      </c>
      <c r="J2706">
        <v>1186.5057573485501</v>
      </c>
      <c r="K2706" s="62"/>
    </row>
    <row r="2707" spans="1:11" x14ac:dyDescent="0.25">
      <c r="A2707" t="s">
        <v>3000</v>
      </c>
      <c r="B2707" t="s">
        <v>91</v>
      </c>
      <c r="C2707">
        <v>2005</v>
      </c>
      <c r="D2707" t="s">
        <v>45</v>
      </c>
      <c r="E2707" t="s">
        <v>101</v>
      </c>
      <c r="F2707">
        <v>1926.6107744639301</v>
      </c>
      <c r="G2707">
        <v>1080.9749111895001</v>
      </c>
      <c r="H2707">
        <v>1081.1663431422101</v>
      </c>
      <c r="I2707">
        <v>1033.06453679226</v>
      </c>
      <c r="J2707">
        <v>1130.9170989592001</v>
      </c>
      <c r="K2707" s="62"/>
    </row>
    <row r="2708" spans="1:11" x14ac:dyDescent="0.25">
      <c r="A2708" t="s">
        <v>3001</v>
      </c>
      <c r="B2708" t="s">
        <v>91</v>
      </c>
      <c r="C2708">
        <v>2005</v>
      </c>
      <c r="D2708" t="s">
        <v>18</v>
      </c>
      <c r="E2708" t="s">
        <v>101</v>
      </c>
      <c r="F2708">
        <v>5479.0781922504302</v>
      </c>
      <c r="G2708">
        <v>1096.01292077583</v>
      </c>
      <c r="H2708">
        <v>1141.86079820338</v>
      </c>
      <c r="I2708">
        <v>1111.6911446427901</v>
      </c>
      <c r="J2708">
        <v>1172.63906317746</v>
      </c>
      <c r="K2708" s="62"/>
    </row>
    <row r="2709" spans="1:11" x14ac:dyDescent="0.25">
      <c r="A2709" t="s">
        <v>3002</v>
      </c>
      <c r="B2709" t="s">
        <v>91</v>
      </c>
      <c r="C2709">
        <v>2005</v>
      </c>
      <c r="D2709" t="s">
        <v>46</v>
      </c>
      <c r="E2709" t="s">
        <v>101</v>
      </c>
      <c r="F2709">
        <v>2453.9690121686099</v>
      </c>
      <c r="G2709">
        <v>1069.9808640045901</v>
      </c>
      <c r="H2709">
        <v>1116.1159934964501</v>
      </c>
      <c r="I2709">
        <v>1072.13764543045</v>
      </c>
      <c r="J2709">
        <v>1161.42730295463</v>
      </c>
      <c r="K2709" s="62"/>
    </row>
    <row r="2710" spans="1:11" x14ac:dyDescent="0.25">
      <c r="A2710" t="s">
        <v>3003</v>
      </c>
      <c r="B2710" t="s">
        <v>91</v>
      </c>
      <c r="C2710">
        <v>2005</v>
      </c>
      <c r="D2710" t="s">
        <v>47</v>
      </c>
      <c r="E2710" t="s">
        <v>101</v>
      </c>
      <c r="F2710">
        <v>1535.81307727168</v>
      </c>
      <c r="G2710">
        <v>1115.57570804945</v>
      </c>
      <c r="H2710">
        <v>1145.9520206822699</v>
      </c>
      <c r="I2710">
        <v>1089.1218045774899</v>
      </c>
      <c r="J2710">
        <v>1204.9691568359899</v>
      </c>
      <c r="K2710" s="62"/>
    </row>
    <row r="2711" spans="1:11" x14ac:dyDescent="0.25">
      <c r="A2711" t="s">
        <v>3004</v>
      </c>
      <c r="B2711" t="s">
        <v>91</v>
      </c>
      <c r="C2711">
        <v>2005</v>
      </c>
      <c r="D2711" t="s">
        <v>48</v>
      </c>
      <c r="E2711" t="s">
        <v>101</v>
      </c>
      <c r="F2711">
        <v>1489.2961028101099</v>
      </c>
      <c r="G2711">
        <v>1120.6731000203999</v>
      </c>
      <c r="H2711">
        <v>1189.02485085995</v>
      </c>
      <c r="I2711">
        <v>1128.9004237358199</v>
      </c>
      <c r="J2711">
        <v>1251.49958682539</v>
      </c>
      <c r="K2711" s="62"/>
    </row>
    <row r="2712" spans="1:11" x14ac:dyDescent="0.25">
      <c r="A2712" t="s">
        <v>3005</v>
      </c>
      <c r="B2712" t="s">
        <v>91</v>
      </c>
      <c r="C2712">
        <v>2005</v>
      </c>
      <c r="D2712" t="s">
        <v>104</v>
      </c>
      <c r="E2712" t="s">
        <v>101</v>
      </c>
      <c r="F2712">
        <v>3838.38677535019</v>
      </c>
      <c r="G2712">
        <v>864.73913448068902</v>
      </c>
      <c r="H2712">
        <v>992.48205997037201</v>
      </c>
      <c r="I2712">
        <v>960.74279757353804</v>
      </c>
      <c r="J2712">
        <v>1024.98795506331</v>
      </c>
      <c r="K2712" s="62"/>
    </row>
    <row r="2713" spans="1:11" x14ac:dyDescent="0.25">
      <c r="A2713" t="s">
        <v>3006</v>
      </c>
      <c r="B2713" t="s">
        <v>91</v>
      </c>
      <c r="C2713">
        <v>2005</v>
      </c>
      <c r="D2713" t="s">
        <v>49</v>
      </c>
      <c r="E2713" t="s">
        <v>101</v>
      </c>
      <c r="F2713">
        <v>1172.2391872390399</v>
      </c>
      <c r="G2713">
        <v>953.99398360884595</v>
      </c>
      <c r="H2713">
        <v>1001.79009371731</v>
      </c>
      <c r="I2713">
        <v>944.87003448913401</v>
      </c>
      <c r="J2713">
        <v>1061.22495030497</v>
      </c>
      <c r="K2713" s="62"/>
    </row>
    <row r="2714" spans="1:11" x14ac:dyDescent="0.25">
      <c r="A2714" t="s">
        <v>3007</v>
      </c>
      <c r="B2714" t="s">
        <v>91</v>
      </c>
      <c r="C2714">
        <v>2005</v>
      </c>
      <c r="D2714" t="s">
        <v>50</v>
      </c>
      <c r="E2714" t="s">
        <v>101</v>
      </c>
      <c r="F2714">
        <v>2666.1475881111301</v>
      </c>
      <c r="G2714">
        <v>830.57298516550895</v>
      </c>
      <c r="H2714">
        <v>995.98691381805804</v>
      </c>
      <c r="I2714">
        <v>957.46593852946</v>
      </c>
      <c r="J2714">
        <v>1035.62726202465</v>
      </c>
      <c r="K2714" s="62"/>
    </row>
    <row r="2715" spans="1:11" x14ac:dyDescent="0.25">
      <c r="A2715" t="s">
        <v>3008</v>
      </c>
      <c r="B2715" t="s">
        <v>91</v>
      </c>
      <c r="C2715">
        <v>2005</v>
      </c>
      <c r="D2715" t="s">
        <v>105</v>
      </c>
      <c r="E2715" t="s">
        <v>101</v>
      </c>
      <c r="F2715">
        <v>2927.6159631002201</v>
      </c>
      <c r="G2715">
        <v>1008.37875758199</v>
      </c>
      <c r="H2715">
        <v>1078.4010769343499</v>
      </c>
      <c r="I2715">
        <v>1039.35928257161</v>
      </c>
      <c r="J2715">
        <v>1118.5247422591799</v>
      </c>
      <c r="K2715" s="62"/>
    </row>
    <row r="2716" spans="1:11" x14ac:dyDescent="0.25">
      <c r="A2716" t="s">
        <v>3009</v>
      </c>
      <c r="B2716" t="s">
        <v>91</v>
      </c>
      <c r="C2716">
        <v>2005</v>
      </c>
      <c r="D2716" t="s">
        <v>51</v>
      </c>
      <c r="E2716" t="s">
        <v>101</v>
      </c>
      <c r="F2716">
        <v>2291.03020317542</v>
      </c>
      <c r="G2716">
        <v>978.77993898210605</v>
      </c>
      <c r="H2716">
        <v>1048.32609682405</v>
      </c>
      <c r="I2716">
        <v>1005.46995581897</v>
      </c>
      <c r="J2716">
        <v>1092.52736549011</v>
      </c>
      <c r="K2716" s="62"/>
    </row>
    <row r="2717" spans="1:11" x14ac:dyDescent="0.25">
      <c r="A2717" t="s">
        <v>3010</v>
      </c>
      <c r="B2717" t="s">
        <v>91</v>
      </c>
      <c r="C2717">
        <v>2005</v>
      </c>
      <c r="D2717" t="s">
        <v>52</v>
      </c>
      <c r="E2717" t="s">
        <v>101</v>
      </c>
      <c r="F2717">
        <v>636.58575992481099</v>
      </c>
      <c r="G2717">
        <v>1131.5269733283801</v>
      </c>
      <c r="H2717">
        <v>1201.92830864398</v>
      </c>
      <c r="I2717">
        <v>1109.54629838036</v>
      </c>
      <c r="J2717">
        <v>1299.8969138187499</v>
      </c>
      <c r="K2717" s="62"/>
    </row>
    <row r="2718" spans="1:11" x14ac:dyDescent="0.25">
      <c r="A2718" t="s">
        <v>3011</v>
      </c>
      <c r="B2718" t="s">
        <v>91</v>
      </c>
      <c r="C2718">
        <v>2005</v>
      </c>
      <c r="D2718" t="s">
        <v>106</v>
      </c>
      <c r="E2718" t="s">
        <v>101</v>
      </c>
      <c r="F2718">
        <v>5391.1473799825599</v>
      </c>
      <c r="G2718">
        <v>961.26813672824005</v>
      </c>
      <c r="H2718">
        <v>1014.3396961424</v>
      </c>
      <c r="I2718">
        <v>987.251023411456</v>
      </c>
      <c r="J2718">
        <v>1041.9793159626099</v>
      </c>
      <c r="K2718" s="62"/>
    </row>
    <row r="2719" spans="1:11" x14ac:dyDescent="0.25">
      <c r="A2719" t="s">
        <v>3012</v>
      </c>
      <c r="B2719" t="s">
        <v>91</v>
      </c>
      <c r="C2719">
        <v>2005</v>
      </c>
      <c r="D2719" t="s">
        <v>53</v>
      </c>
      <c r="E2719" t="s">
        <v>101</v>
      </c>
      <c r="F2719">
        <v>1622.1257698274501</v>
      </c>
      <c r="G2719">
        <v>938.855154232014</v>
      </c>
      <c r="H2719">
        <v>1012.45528593172</v>
      </c>
      <c r="I2719">
        <v>963.25292498813405</v>
      </c>
      <c r="J2719">
        <v>1063.4989268827101</v>
      </c>
      <c r="K2719" s="62"/>
    </row>
    <row r="2720" spans="1:11" x14ac:dyDescent="0.25">
      <c r="A2720" t="s">
        <v>3013</v>
      </c>
      <c r="B2720" t="s">
        <v>91</v>
      </c>
      <c r="C2720">
        <v>2005</v>
      </c>
      <c r="D2720" t="s">
        <v>54</v>
      </c>
      <c r="E2720" t="s">
        <v>101</v>
      </c>
      <c r="F2720">
        <v>920.37007546498</v>
      </c>
      <c r="G2720">
        <v>1330.2452382855099</v>
      </c>
      <c r="H2720">
        <v>1383.4909431416199</v>
      </c>
      <c r="I2720">
        <v>1294.8954471831701</v>
      </c>
      <c r="J2720">
        <v>1476.5176580203099</v>
      </c>
      <c r="K2720" s="62"/>
    </row>
    <row r="2721" spans="1:11" x14ac:dyDescent="0.25">
      <c r="A2721" t="s">
        <v>3014</v>
      </c>
      <c r="B2721" t="s">
        <v>91</v>
      </c>
      <c r="C2721">
        <v>2005</v>
      </c>
      <c r="D2721" t="s">
        <v>55</v>
      </c>
      <c r="E2721" t="s">
        <v>101</v>
      </c>
      <c r="F2721">
        <v>857.85072057076798</v>
      </c>
      <c r="G2721">
        <v>946.39548185292801</v>
      </c>
      <c r="H2721">
        <v>986.66096632860695</v>
      </c>
      <c r="I2721">
        <v>921.30200048489303</v>
      </c>
      <c r="J2721">
        <v>1055.4092757073599</v>
      </c>
      <c r="K2721" s="62"/>
    </row>
    <row r="2722" spans="1:11" x14ac:dyDescent="0.25">
      <c r="A2722" t="s">
        <v>3015</v>
      </c>
      <c r="B2722" t="s">
        <v>91</v>
      </c>
      <c r="C2722">
        <v>2005</v>
      </c>
      <c r="D2722" t="s">
        <v>56</v>
      </c>
      <c r="E2722" t="s">
        <v>101</v>
      </c>
      <c r="F2722">
        <v>715.54312649383598</v>
      </c>
      <c r="G2722">
        <v>807.51049699680198</v>
      </c>
      <c r="H2722">
        <v>821.90877607872903</v>
      </c>
      <c r="I2722">
        <v>761.91749822570102</v>
      </c>
      <c r="J2722">
        <v>885.315520964999</v>
      </c>
      <c r="K2722" s="62"/>
    </row>
    <row r="2723" spans="1:11" x14ac:dyDescent="0.25">
      <c r="A2723" t="s">
        <v>3016</v>
      </c>
      <c r="B2723" t="s">
        <v>91</v>
      </c>
      <c r="C2723">
        <v>2005</v>
      </c>
      <c r="D2723" t="s">
        <v>57</v>
      </c>
      <c r="E2723" t="s">
        <v>101</v>
      </c>
      <c r="F2723">
        <v>1275.25768762549</v>
      </c>
      <c r="G2723">
        <v>913.397141913582</v>
      </c>
      <c r="H2723">
        <v>978.53330920643805</v>
      </c>
      <c r="I2723">
        <v>925.09772177559103</v>
      </c>
      <c r="J2723">
        <v>1034.23013034428</v>
      </c>
      <c r="K2723" s="62"/>
    </row>
    <row r="2724" spans="1:11" x14ac:dyDescent="0.25">
      <c r="A2724" t="s">
        <v>3017</v>
      </c>
      <c r="B2724" t="s">
        <v>91</v>
      </c>
      <c r="C2724">
        <v>2006</v>
      </c>
      <c r="D2724" t="s">
        <v>5</v>
      </c>
      <c r="E2724" t="s">
        <v>101</v>
      </c>
      <c r="F2724">
        <v>30616.347996346001</v>
      </c>
      <c r="G2724">
        <v>1025.4438201550199</v>
      </c>
      <c r="H2724">
        <v>1062.8007747235999</v>
      </c>
      <c r="I2724">
        <v>1050.86891065954</v>
      </c>
      <c r="J2724">
        <v>1074.8338127409099</v>
      </c>
      <c r="K2724" s="62"/>
    </row>
    <row r="2725" spans="1:11" x14ac:dyDescent="0.25">
      <c r="A2725" t="s">
        <v>3018</v>
      </c>
      <c r="B2725" t="s">
        <v>91</v>
      </c>
      <c r="C2725">
        <v>2006</v>
      </c>
      <c r="D2725" t="s">
        <v>122</v>
      </c>
      <c r="E2725" t="s">
        <v>101</v>
      </c>
      <c r="F2725">
        <v>4312.26958477466</v>
      </c>
      <c r="G2725">
        <v>728.16930309413101</v>
      </c>
      <c r="H2725">
        <v>742.80351167490699</v>
      </c>
      <c r="I2725">
        <v>720.63876011307502</v>
      </c>
      <c r="J2725">
        <v>765.47298055727003</v>
      </c>
      <c r="K2725" s="62"/>
    </row>
    <row r="2726" spans="1:11" x14ac:dyDescent="0.25">
      <c r="A2726" t="s">
        <v>3019</v>
      </c>
      <c r="B2726" t="s">
        <v>91</v>
      </c>
      <c r="C2726">
        <v>2006</v>
      </c>
      <c r="D2726" t="s">
        <v>123</v>
      </c>
      <c r="E2726" t="s">
        <v>101</v>
      </c>
      <c r="F2726">
        <v>5189.7880870488698</v>
      </c>
      <c r="G2726">
        <v>858.14954354978704</v>
      </c>
      <c r="H2726">
        <v>860.88617354119003</v>
      </c>
      <c r="I2726">
        <v>837.497604256258</v>
      </c>
      <c r="J2726">
        <v>884.75967971984801</v>
      </c>
      <c r="K2726" s="62"/>
    </row>
    <row r="2727" spans="1:11" x14ac:dyDescent="0.25">
      <c r="A2727" t="s">
        <v>3020</v>
      </c>
      <c r="B2727" t="s">
        <v>91</v>
      </c>
      <c r="C2727">
        <v>2006</v>
      </c>
      <c r="D2727" t="s">
        <v>124</v>
      </c>
      <c r="E2727" t="s">
        <v>101</v>
      </c>
      <c r="F2727">
        <v>6103.4439760701198</v>
      </c>
      <c r="G2727">
        <v>998.66711871544396</v>
      </c>
      <c r="H2727">
        <v>1009.26317161115</v>
      </c>
      <c r="I2727">
        <v>984.00380993389501</v>
      </c>
      <c r="J2727">
        <v>1035.005041359</v>
      </c>
      <c r="K2727" s="62"/>
    </row>
    <row r="2728" spans="1:11" x14ac:dyDescent="0.25">
      <c r="A2728" t="s">
        <v>3021</v>
      </c>
      <c r="B2728" t="s">
        <v>91</v>
      </c>
      <c r="C2728">
        <v>2006</v>
      </c>
      <c r="D2728" t="s">
        <v>125</v>
      </c>
      <c r="E2728" t="s">
        <v>101</v>
      </c>
      <c r="F2728">
        <v>6868.5142611169404</v>
      </c>
      <c r="G2728">
        <v>1144.4471909352401</v>
      </c>
      <c r="H2728">
        <v>1204.4420623257899</v>
      </c>
      <c r="I2728">
        <v>1175.9638385534699</v>
      </c>
      <c r="J2728">
        <v>1233.4327800031499</v>
      </c>
      <c r="K2728" s="62"/>
    </row>
    <row r="2729" spans="1:11" x14ac:dyDescent="0.25">
      <c r="A2729" t="s">
        <v>3022</v>
      </c>
      <c r="B2729" t="s">
        <v>91</v>
      </c>
      <c r="C2729">
        <v>2006</v>
      </c>
      <c r="D2729" t="s">
        <v>126</v>
      </c>
      <c r="E2729" t="s">
        <v>101</v>
      </c>
      <c r="F2729">
        <v>8142.3320873353996</v>
      </c>
      <c r="G2729">
        <v>1410.2279944187901</v>
      </c>
      <c r="H2729">
        <v>1556.23444773145</v>
      </c>
      <c r="I2729">
        <v>1522.2238644904</v>
      </c>
      <c r="J2729">
        <v>1590.80671882097</v>
      </c>
      <c r="K2729" s="62"/>
    </row>
    <row r="2730" spans="1:11" x14ac:dyDescent="0.25">
      <c r="A2730" t="s">
        <v>3023</v>
      </c>
      <c r="B2730" t="s">
        <v>91</v>
      </c>
      <c r="C2730">
        <v>2006</v>
      </c>
      <c r="D2730" t="s">
        <v>6</v>
      </c>
      <c r="E2730" t="s">
        <v>101</v>
      </c>
      <c r="F2730">
        <v>6951.41163473697</v>
      </c>
      <c r="G2730">
        <v>1028.4963824603699</v>
      </c>
      <c r="H2730">
        <v>1036.27531642038</v>
      </c>
      <c r="I2730">
        <v>1011.95199521392</v>
      </c>
      <c r="J2730">
        <v>1061.03371627873</v>
      </c>
      <c r="K2730" s="62"/>
    </row>
    <row r="2731" spans="1:11" x14ac:dyDescent="0.25">
      <c r="A2731" t="s">
        <v>3024</v>
      </c>
      <c r="B2731" t="s">
        <v>91</v>
      </c>
      <c r="C2731">
        <v>2006</v>
      </c>
      <c r="D2731" t="s">
        <v>37</v>
      </c>
      <c r="E2731" t="s">
        <v>101</v>
      </c>
      <c r="F2731">
        <v>730.59721084621799</v>
      </c>
      <c r="G2731">
        <v>1052.91579357557</v>
      </c>
      <c r="H2731">
        <v>1033.77949489913</v>
      </c>
      <c r="I2731">
        <v>959.54261969438801</v>
      </c>
      <c r="J2731">
        <v>1112.1977685213601</v>
      </c>
      <c r="K2731" s="62"/>
    </row>
    <row r="2732" spans="1:11" x14ac:dyDescent="0.25">
      <c r="A2732" t="s">
        <v>3025</v>
      </c>
      <c r="B2732" t="s">
        <v>91</v>
      </c>
      <c r="C2732">
        <v>2006</v>
      </c>
      <c r="D2732" t="s">
        <v>38</v>
      </c>
      <c r="E2732" t="s">
        <v>101</v>
      </c>
      <c r="F2732">
        <v>1235.9075447377199</v>
      </c>
      <c r="G2732">
        <v>1037.9671997461301</v>
      </c>
      <c r="H2732">
        <v>1043.6250205408801</v>
      </c>
      <c r="I2732">
        <v>985.89495821764797</v>
      </c>
      <c r="J2732">
        <v>1103.8375383075299</v>
      </c>
      <c r="K2732" s="62"/>
    </row>
    <row r="2733" spans="1:11" x14ac:dyDescent="0.25">
      <c r="A2733" t="s">
        <v>3026</v>
      </c>
      <c r="B2733" t="s">
        <v>91</v>
      </c>
      <c r="C2733">
        <v>2006</v>
      </c>
      <c r="D2733" t="s">
        <v>39</v>
      </c>
      <c r="E2733" t="s">
        <v>101</v>
      </c>
      <c r="F2733">
        <v>1266.59858095339</v>
      </c>
      <c r="G2733">
        <v>1120.8440240641</v>
      </c>
      <c r="H2733">
        <v>1078.26855610507</v>
      </c>
      <c r="I2733">
        <v>1018.7077900141099</v>
      </c>
      <c r="J2733">
        <v>1140.35855540991</v>
      </c>
      <c r="K2733" s="62"/>
    </row>
    <row r="2734" spans="1:11" x14ac:dyDescent="0.25">
      <c r="A2734" t="s">
        <v>3027</v>
      </c>
      <c r="B2734" t="s">
        <v>91</v>
      </c>
      <c r="C2734">
        <v>2006</v>
      </c>
      <c r="D2734" t="s">
        <v>40</v>
      </c>
      <c r="E2734" t="s">
        <v>101</v>
      </c>
      <c r="F2734">
        <v>1081.03281406819</v>
      </c>
      <c r="G2734">
        <v>1150.2429312409599</v>
      </c>
      <c r="H2734">
        <v>1135.88796901458</v>
      </c>
      <c r="I2734">
        <v>1068.62074646008</v>
      </c>
      <c r="J2734">
        <v>1206.2530586339101</v>
      </c>
      <c r="K2734" s="62"/>
    </row>
    <row r="2735" spans="1:11" x14ac:dyDescent="0.25">
      <c r="A2735" t="s">
        <v>3028</v>
      </c>
      <c r="B2735" t="s">
        <v>91</v>
      </c>
      <c r="C2735">
        <v>2006</v>
      </c>
      <c r="D2735" t="s">
        <v>41</v>
      </c>
      <c r="E2735" t="s">
        <v>101</v>
      </c>
      <c r="F2735">
        <v>1435.66413471274</v>
      </c>
      <c r="G2735">
        <v>956.31249606177505</v>
      </c>
      <c r="H2735">
        <v>1012.43782131181</v>
      </c>
      <c r="I2735">
        <v>960.16517159215095</v>
      </c>
      <c r="J2735">
        <v>1066.79248910209</v>
      </c>
      <c r="K2735" s="62"/>
    </row>
    <row r="2736" spans="1:11" x14ac:dyDescent="0.25">
      <c r="A2736" t="s">
        <v>3029</v>
      </c>
      <c r="B2736" t="s">
        <v>91</v>
      </c>
      <c r="C2736">
        <v>2006</v>
      </c>
      <c r="D2736" t="s">
        <v>42</v>
      </c>
      <c r="E2736" t="s">
        <v>101</v>
      </c>
      <c r="F2736">
        <v>1201.61134941873</v>
      </c>
      <c r="G2736">
        <v>922.11045070541604</v>
      </c>
      <c r="H2736">
        <v>966.59241920239504</v>
      </c>
      <c r="I2736">
        <v>912.297156886567</v>
      </c>
      <c r="J2736">
        <v>1023.25630969262</v>
      </c>
      <c r="K2736" s="62"/>
    </row>
    <row r="2737" spans="1:11" x14ac:dyDescent="0.25">
      <c r="A2737" t="s">
        <v>3030</v>
      </c>
      <c r="B2737" t="s">
        <v>91</v>
      </c>
      <c r="C2737">
        <v>2006</v>
      </c>
      <c r="D2737" t="s">
        <v>102</v>
      </c>
      <c r="E2737" t="s">
        <v>101</v>
      </c>
      <c r="F2737">
        <v>1193.2208014205901</v>
      </c>
      <c r="G2737">
        <v>910.59838169417299</v>
      </c>
      <c r="H2737">
        <v>890.37243909501001</v>
      </c>
      <c r="I2737">
        <v>839.78181083822699</v>
      </c>
      <c r="J2737">
        <v>943.17801231281601</v>
      </c>
      <c r="K2737" s="62"/>
    </row>
    <row r="2738" spans="1:11" x14ac:dyDescent="0.25">
      <c r="A2738" t="s">
        <v>3031</v>
      </c>
      <c r="B2738" t="s">
        <v>91</v>
      </c>
      <c r="C2738">
        <v>2006</v>
      </c>
      <c r="D2738" t="s">
        <v>103</v>
      </c>
      <c r="E2738" t="s">
        <v>101</v>
      </c>
      <c r="F2738">
        <v>3905.8160808989101</v>
      </c>
      <c r="G2738">
        <v>1046.78768476402</v>
      </c>
      <c r="H2738">
        <v>1038.54276027742</v>
      </c>
      <c r="I2738">
        <v>1005.9708046335199</v>
      </c>
      <c r="J2738">
        <v>1071.8945509515499</v>
      </c>
      <c r="K2738" s="62"/>
    </row>
    <row r="2739" spans="1:11" x14ac:dyDescent="0.25">
      <c r="A2739" t="s">
        <v>3032</v>
      </c>
      <c r="B2739" t="s">
        <v>91</v>
      </c>
      <c r="C2739">
        <v>2006</v>
      </c>
      <c r="D2739" t="s">
        <v>43</v>
      </c>
      <c r="E2739" t="s">
        <v>101</v>
      </c>
      <c r="F2739">
        <v>635.10765183532703</v>
      </c>
      <c r="G2739">
        <v>842.966276227506</v>
      </c>
      <c r="H2739">
        <v>838.54933146217695</v>
      </c>
      <c r="I2739">
        <v>773.53206111094903</v>
      </c>
      <c r="J2739">
        <v>907.50309814293496</v>
      </c>
      <c r="K2739" s="62"/>
    </row>
    <row r="2740" spans="1:11" x14ac:dyDescent="0.25">
      <c r="A2740" t="s">
        <v>3033</v>
      </c>
      <c r="B2740" t="s">
        <v>91</v>
      </c>
      <c r="C2740">
        <v>2006</v>
      </c>
      <c r="D2740" t="s">
        <v>44</v>
      </c>
      <c r="E2740" t="s">
        <v>101</v>
      </c>
      <c r="F2740">
        <v>1302.6009358368999</v>
      </c>
      <c r="G2740">
        <v>1101.30449943092</v>
      </c>
      <c r="H2740">
        <v>1101.38077618272</v>
      </c>
      <c r="I2740">
        <v>1041.6407918795701</v>
      </c>
      <c r="J2740">
        <v>1163.6214934183399</v>
      </c>
      <c r="K2740" s="62"/>
    </row>
    <row r="2741" spans="1:11" x14ac:dyDescent="0.25">
      <c r="A2741" t="s">
        <v>3034</v>
      </c>
      <c r="B2741" t="s">
        <v>91</v>
      </c>
      <c r="C2741">
        <v>2006</v>
      </c>
      <c r="D2741" t="s">
        <v>45</v>
      </c>
      <c r="E2741" t="s">
        <v>101</v>
      </c>
      <c r="F2741">
        <v>1968.1074932266599</v>
      </c>
      <c r="G2741">
        <v>1096.4142822592601</v>
      </c>
      <c r="H2741">
        <v>1091.2536169955799</v>
      </c>
      <c r="I2741">
        <v>1043.22625082986</v>
      </c>
      <c r="J2741">
        <v>1140.9096071106801</v>
      </c>
      <c r="K2741" s="62"/>
    </row>
    <row r="2742" spans="1:11" x14ac:dyDescent="0.25">
      <c r="A2742" t="s">
        <v>3035</v>
      </c>
      <c r="B2742" t="s">
        <v>91</v>
      </c>
      <c r="C2742">
        <v>2006</v>
      </c>
      <c r="D2742" t="s">
        <v>18</v>
      </c>
      <c r="E2742" t="s">
        <v>101</v>
      </c>
      <c r="F2742">
        <v>5607.5123585648998</v>
      </c>
      <c r="G2742">
        <v>1114.19336325006</v>
      </c>
      <c r="H2742">
        <v>1155.84177091835</v>
      </c>
      <c r="I2742">
        <v>1125.6484330721901</v>
      </c>
      <c r="J2742">
        <v>1186.6371051229501</v>
      </c>
      <c r="K2742" s="62"/>
    </row>
    <row r="2743" spans="1:11" x14ac:dyDescent="0.25">
      <c r="A2743" t="s">
        <v>3036</v>
      </c>
      <c r="B2743" t="s">
        <v>91</v>
      </c>
      <c r="C2743">
        <v>2006</v>
      </c>
      <c r="D2743" t="s">
        <v>46</v>
      </c>
      <c r="E2743" t="s">
        <v>101</v>
      </c>
      <c r="F2743">
        <v>2441.7801498735598</v>
      </c>
      <c r="G2743">
        <v>1057.9957580488001</v>
      </c>
      <c r="H2743">
        <v>1100.30972036188</v>
      </c>
      <c r="I2743">
        <v>1056.83193630392</v>
      </c>
      <c r="J2743">
        <v>1145.1086337583899</v>
      </c>
      <c r="K2743" s="62"/>
    </row>
    <row r="2744" spans="1:11" x14ac:dyDescent="0.25">
      <c r="A2744" t="s">
        <v>3037</v>
      </c>
      <c r="B2744" t="s">
        <v>91</v>
      </c>
      <c r="C2744">
        <v>2006</v>
      </c>
      <c r="D2744" t="s">
        <v>47</v>
      </c>
      <c r="E2744" t="s">
        <v>101</v>
      </c>
      <c r="F2744">
        <v>1674.98788740537</v>
      </c>
      <c r="G2744">
        <v>1210.9250720454099</v>
      </c>
      <c r="H2744">
        <v>1235.9375059480001</v>
      </c>
      <c r="I2744">
        <v>1177.2149448730499</v>
      </c>
      <c r="J2744">
        <v>1296.8219579751001</v>
      </c>
      <c r="K2744" s="62"/>
    </row>
    <row r="2745" spans="1:11" x14ac:dyDescent="0.25">
      <c r="A2745" t="s">
        <v>3038</v>
      </c>
      <c r="B2745" t="s">
        <v>91</v>
      </c>
      <c r="C2745">
        <v>2006</v>
      </c>
      <c r="D2745" t="s">
        <v>48</v>
      </c>
      <c r="E2745" t="s">
        <v>101</v>
      </c>
      <c r="F2745">
        <v>1490.74432128594</v>
      </c>
      <c r="G2745">
        <v>1111.1358645284399</v>
      </c>
      <c r="H2745">
        <v>1173.2138952891701</v>
      </c>
      <c r="I2745">
        <v>1113.9662677420099</v>
      </c>
      <c r="J2745">
        <v>1234.7764076175299</v>
      </c>
      <c r="K2745" s="62"/>
    </row>
    <row r="2746" spans="1:11" x14ac:dyDescent="0.25">
      <c r="A2746" t="s">
        <v>3039</v>
      </c>
      <c r="B2746" t="s">
        <v>91</v>
      </c>
      <c r="C2746">
        <v>2006</v>
      </c>
      <c r="D2746" t="s">
        <v>104</v>
      </c>
      <c r="E2746" t="s">
        <v>101</v>
      </c>
      <c r="F2746">
        <v>4197.5935255169798</v>
      </c>
      <c r="G2746">
        <v>938.20260824951299</v>
      </c>
      <c r="H2746">
        <v>1073.34217038836</v>
      </c>
      <c r="I2746">
        <v>1040.4905882974399</v>
      </c>
      <c r="J2746">
        <v>1106.95210008295</v>
      </c>
      <c r="K2746" s="62"/>
    </row>
    <row r="2747" spans="1:11" x14ac:dyDescent="0.25">
      <c r="A2747" t="s">
        <v>3040</v>
      </c>
      <c r="B2747" t="s">
        <v>91</v>
      </c>
      <c r="C2747">
        <v>2006</v>
      </c>
      <c r="D2747" t="s">
        <v>49</v>
      </c>
      <c r="E2747" t="s">
        <v>101</v>
      </c>
      <c r="F2747">
        <v>1225.5190623814401</v>
      </c>
      <c r="G2747">
        <v>991.18346709163905</v>
      </c>
      <c r="H2747">
        <v>1035.80825087056</v>
      </c>
      <c r="I2747">
        <v>978.24014395464098</v>
      </c>
      <c r="J2747">
        <v>1095.8625659013001</v>
      </c>
      <c r="K2747" s="62"/>
    </row>
    <row r="2748" spans="1:11" x14ac:dyDescent="0.25">
      <c r="A2748" t="s">
        <v>3041</v>
      </c>
      <c r="B2748" t="s">
        <v>91</v>
      </c>
      <c r="C2748">
        <v>2006</v>
      </c>
      <c r="D2748" t="s">
        <v>50</v>
      </c>
      <c r="E2748" t="s">
        <v>101</v>
      </c>
      <c r="F2748">
        <v>2972.0744631355101</v>
      </c>
      <c r="G2748">
        <v>917.969911335814</v>
      </c>
      <c r="H2748">
        <v>1095.5875391104901</v>
      </c>
      <c r="I2748">
        <v>1055.38541554211</v>
      </c>
      <c r="J2748">
        <v>1136.8951969933601</v>
      </c>
      <c r="K2748" s="62"/>
    </row>
    <row r="2749" spans="1:11" x14ac:dyDescent="0.25">
      <c r="A2749" t="s">
        <v>3042</v>
      </c>
      <c r="B2749" t="s">
        <v>91</v>
      </c>
      <c r="C2749">
        <v>2006</v>
      </c>
      <c r="D2749" t="s">
        <v>105</v>
      </c>
      <c r="E2749" t="s">
        <v>101</v>
      </c>
      <c r="F2749">
        <v>3076.6918511743202</v>
      </c>
      <c r="G2749">
        <v>1056.8466100488899</v>
      </c>
      <c r="H2749">
        <v>1122.9915493521901</v>
      </c>
      <c r="I2749">
        <v>1083.33583853302</v>
      </c>
      <c r="J2749">
        <v>1163.7187898654199</v>
      </c>
      <c r="K2749" s="62"/>
    </row>
    <row r="2750" spans="1:11" x14ac:dyDescent="0.25">
      <c r="A2750" t="s">
        <v>3043</v>
      </c>
      <c r="B2750" t="s">
        <v>91</v>
      </c>
      <c r="C2750">
        <v>2006</v>
      </c>
      <c r="D2750" t="s">
        <v>51</v>
      </c>
      <c r="E2750" t="s">
        <v>101</v>
      </c>
      <c r="F2750">
        <v>2410.6682878911802</v>
      </c>
      <c r="G2750">
        <v>1028.0342218706701</v>
      </c>
      <c r="H2750">
        <v>1093.8159022463601</v>
      </c>
      <c r="I2750">
        <v>1050.22580007902</v>
      </c>
      <c r="J2750">
        <v>1138.7392095817199</v>
      </c>
      <c r="K2750" s="62"/>
    </row>
    <row r="2751" spans="1:11" x14ac:dyDescent="0.25">
      <c r="A2751" t="s">
        <v>3044</v>
      </c>
      <c r="B2751" t="s">
        <v>91</v>
      </c>
      <c r="C2751">
        <v>2006</v>
      </c>
      <c r="D2751" t="s">
        <v>52</v>
      </c>
      <c r="E2751" t="s">
        <v>101</v>
      </c>
      <c r="F2751">
        <v>666.02356328314102</v>
      </c>
      <c r="G2751">
        <v>1176.15901121928</v>
      </c>
      <c r="H2751">
        <v>1242.7069223030001</v>
      </c>
      <c r="I2751">
        <v>1149.3346409913499</v>
      </c>
      <c r="J2751">
        <v>1341.5954445325001</v>
      </c>
      <c r="K2751" s="62"/>
    </row>
    <row r="2752" spans="1:11" x14ac:dyDescent="0.25">
      <c r="A2752" t="s">
        <v>3045</v>
      </c>
      <c r="B2752" t="s">
        <v>91</v>
      </c>
      <c r="C2752">
        <v>2006</v>
      </c>
      <c r="D2752" t="s">
        <v>106</v>
      </c>
      <c r="E2752" t="s">
        <v>101</v>
      </c>
      <c r="F2752">
        <v>5684.1017440333599</v>
      </c>
      <c r="G2752">
        <v>1008.14478147795</v>
      </c>
      <c r="H2752">
        <v>1059.50610481936</v>
      </c>
      <c r="I2752">
        <v>1031.9373570809701</v>
      </c>
      <c r="J2752">
        <v>1087.6207633562401</v>
      </c>
      <c r="K2752" s="62"/>
    </row>
    <row r="2753" spans="1:11" x14ac:dyDescent="0.25">
      <c r="A2753" t="s">
        <v>3046</v>
      </c>
      <c r="B2753" t="s">
        <v>91</v>
      </c>
      <c r="C2753">
        <v>2006</v>
      </c>
      <c r="D2753" t="s">
        <v>53</v>
      </c>
      <c r="E2753" t="s">
        <v>101</v>
      </c>
      <c r="F2753">
        <v>1726.1073850576299</v>
      </c>
      <c r="G2753">
        <v>993.49456090251101</v>
      </c>
      <c r="H2753">
        <v>1068.74317435074</v>
      </c>
      <c r="I2753">
        <v>1018.3691705114099</v>
      </c>
      <c r="J2753">
        <v>1120.94349692828</v>
      </c>
      <c r="K2753" s="62"/>
    </row>
    <row r="2754" spans="1:11" x14ac:dyDescent="0.25">
      <c r="A2754" t="s">
        <v>3047</v>
      </c>
      <c r="B2754" t="s">
        <v>91</v>
      </c>
      <c r="C2754">
        <v>2006</v>
      </c>
      <c r="D2754" t="s">
        <v>54</v>
      </c>
      <c r="E2754" t="s">
        <v>101</v>
      </c>
      <c r="F2754">
        <v>932.62793198958195</v>
      </c>
      <c r="G2754">
        <v>1339.7901623180301</v>
      </c>
      <c r="H2754">
        <v>1384.2342023853</v>
      </c>
      <c r="I2754">
        <v>1296.17008737949</v>
      </c>
      <c r="J2754">
        <v>1476.6731313344301</v>
      </c>
      <c r="K2754" s="62"/>
    </row>
    <row r="2755" spans="1:11" x14ac:dyDescent="0.25">
      <c r="A2755" t="s">
        <v>3048</v>
      </c>
      <c r="B2755" t="s">
        <v>91</v>
      </c>
      <c r="C2755">
        <v>2006</v>
      </c>
      <c r="D2755" t="s">
        <v>55</v>
      </c>
      <c r="E2755" t="s">
        <v>101</v>
      </c>
      <c r="F2755">
        <v>917.439232957267</v>
      </c>
      <c r="G2755">
        <v>1010.1731259163899</v>
      </c>
      <c r="H2755">
        <v>1051.76535944376</v>
      </c>
      <c r="I2755">
        <v>984.32846118323096</v>
      </c>
      <c r="J2755">
        <v>1122.58073199466</v>
      </c>
      <c r="K2755" s="62"/>
    </row>
    <row r="2756" spans="1:11" x14ac:dyDescent="0.25">
      <c r="A2756" t="s">
        <v>3049</v>
      </c>
      <c r="B2756" t="s">
        <v>91</v>
      </c>
      <c r="C2756">
        <v>2006</v>
      </c>
      <c r="D2756" t="s">
        <v>56</v>
      </c>
      <c r="E2756" t="s">
        <v>101</v>
      </c>
      <c r="F2756">
        <v>788.31135919231701</v>
      </c>
      <c r="G2756">
        <v>884.848309790455</v>
      </c>
      <c r="H2756">
        <v>890.05381900792702</v>
      </c>
      <c r="I2756">
        <v>828.05384284957802</v>
      </c>
      <c r="J2756">
        <v>955.41185187441795</v>
      </c>
      <c r="K2756" s="62"/>
    </row>
    <row r="2757" spans="1:11" x14ac:dyDescent="0.25">
      <c r="A2757" t="s">
        <v>3050</v>
      </c>
      <c r="B2757" t="s">
        <v>91</v>
      </c>
      <c r="C2757">
        <v>2006</v>
      </c>
      <c r="D2757" t="s">
        <v>57</v>
      </c>
      <c r="E2757" t="s">
        <v>101</v>
      </c>
      <c r="F2757">
        <v>1319.61583483652</v>
      </c>
      <c r="G2757">
        <v>938.847467459124</v>
      </c>
      <c r="H2757">
        <v>1009.02870764534</v>
      </c>
      <c r="I2757">
        <v>954.79703069577397</v>
      </c>
      <c r="J2757">
        <v>1065.51552157834</v>
      </c>
      <c r="K2757" s="62"/>
    </row>
    <row r="2758" spans="1:11" x14ac:dyDescent="0.25">
      <c r="A2758" t="s">
        <v>3051</v>
      </c>
      <c r="B2758" t="s">
        <v>91</v>
      </c>
      <c r="C2758">
        <v>2007</v>
      </c>
      <c r="D2758" t="s">
        <v>5</v>
      </c>
      <c r="E2758" t="s">
        <v>101</v>
      </c>
      <c r="F2758">
        <v>31011.542550296901</v>
      </c>
      <c r="G2758">
        <v>1031.55216930508</v>
      </c>
      <c r="H2758">
        <v>1065.0985161798201</v>
      </c>
      <c r="I2758">
        <v>1053.21614444533</v>
      </c>
      <c r="J2758">
        <v>1077.0809951606</v>
      </c>
      <c r="K2758" s="62"/>
    </row>
    <row r="2759" spans="1:11" x14ac:dyDescent="0.25">
      <c r="A2759" t="s">
        <v>3052</v>
      </c>
      <c r="B2759" t="s">
        <v>91</v>
      </c>
      <c r="C2759">
        <v>2007</v>
      </c>
      <c r="D2759" t="s">
        <v>122</v>
      </c>
      <c r="E2759" t="s">
        <v>101</v>
      </c>
      <c r="F2759">
        <v>4499.43447608522</v>
      </c>
      <c r="G2759">
        <v>755.10844318776697</v>
      </c>
      <c r="H2759">
        <v>762.306687957436</v>
      </c>
      <c r="I2759">
        <v>740.03747397092104</v>
      </c>
      <c r="J2759">
        <v>785.07220813073195</v>
      </c>
      <c r="K2759" s="62"/>
    </row>
    <row r="2760" spans="1:11" x14ac:dyDescent="0.25">
      <c r="A2760" t="s">
        <v>3053</v>
      </c>
      <c r="B2760" t="s">
        <v>91</v>
      </c>
      <c r="C2760">
        <v>2007</v>
      </c>
      <c r="D2760" t="s">
        <v>123</v>
      </c>
      <c r="E2760" t="s">
        <v>101</v>
      </c>
      <c r="F2760">
        <v>5375.6652230215304</v>
      </c>
      <c r="G2760">
        <v>882.23428307789197</v>
      </c>
      <c r="H2760">
        <v>879.54270253937398</v>
      </c>
      <c r="I2760">
        <v>856.05401659535198</v>
      </c>
      <c r="J2760">
        <v>903.50981186149102</v>
      </c>
      <c r="K2760" s="62"/>
    </row>
    <row r="2761" spans="1:11" x14ac:dyDescent="0.25">
      <c r="A2761" t="s">
        <v>3054</v>
      </c>
      <c r="B2761" t="s">
        <v>91</v>
      </c>
      <c r="C2761">
        <v>2007</v>
      </c>
      <c r="D2761" t="s">
        <v>124</v>
      </c>
      <c r="E2761" t="s">
        <v>101</v>
      </c>
      <c r="F2761">
        <v>6135.69917912858</v>
      </c>
      <c r="G2761">
        <v>996.99540948988897</v>
      </c>
      <c r="H2761">
        <v>1002.01713956817</v>
      </c>
      <c r="I2761">
        <v>976.997429349566</v>
      </c>
      <c r="J2761">
        <v>1027.5135088863999</v>
      </c>
      <c r="K2761" s="62"/>
    </row>
    <row r="2762" spans="1:11" x14ac:dyDescent="0.25">
      <c r="A2762" t="s">
        <v>3055</v>
      </c>
      <c r="B2762" t="s">
        <v>91</v>
      </c>
      <c r="C2762">
        <v>2007</v>
      </c>
      <c r="D2762" t="s">
        <v>125</v>
      </c>
      <c r="E2762" t="s">
        <v>101</v>
      </c>
      <c r="F2762">
        <v>6979.3892701212699</v>
      </c>
      <c r="G2762">
        <v>1155.45341776297</v>
      </c>
      <c r="H2762">
        <v>1213.00950961903</v>
      </c>
      <c r="I2762">
        <v>1184.5472753823401</v>
      </c>
      <c r="J2762">
        <v>1241.97982499622</v>
      </c>
      <c r="K2762" s="62"/>
    </row>
    <row r="2763" spans="1:11" x14ac:dyDescent="0.25">
      <c r="A2763" t="s">
        <v>3056</v>
      </c>
      <c r="B2763" t="s">
        <v>91</v>
      </c>
      <c r="C2763">
        <v>2007</v>
      </c>
      <c r="D2763" t="s">
        <v>126</v>
      </c>
      <c r="E2763" t="s">
        <v>101</v>
      </c>
      <c r="F2763">
        <v>8021.3544019402998</v>
      </c>
      <c r="G2763">
        <v>1379.0665539886099</v>
      </c>
      <c r="H2763">
        <v>1523.1737072117301</v>
      </c>
      <c r="I2763">
        <v>1489.62606865562</v>
      </c>
      <c r="J2763">
        <v>1557.27958869243</v>
      </c>
      <c r="K2763" s="62"/>
    </row>
    <row r="2764" spans="1:11" x14ac:dyDescent="0.25">
      <c r="A2764" t="s">
        <v>3057</v>
      </c>
      <c r="B2764" t="s">
        <v>91</v>
      </c>
      <c r="C2764">
        <v>2007</v>
      </c>
      <c r="D2764" t="s">
        <v>6</v>
      </c>
      <c r="E2764" t="s">
        <v>101</v>
      </c>
      <c r="F2764">
        <v>7211.1314092945404</v>
      </c>
      <c r="G2764">
        <v>1061.2642529702</v>
      </c>
      <c r="H2764">
        <v>1064.9563397357999</v>
      </c>
      <c r="I2764">
        <v>1040.4022063616001</v>
      </c>
      <c r="J2764">
        <v>1089.9416210937</v>
      </c>
      <c r="K2764" s="62"/>
    </row>
    <row r="2765" spans="1:11" x14ac:dyDescent="0.25">
      <c r="A2765" t="s">
        <v>3058</v>
      </c>
      <c r="B2765" t="s">
        <v>91</v>
      </c>
      <c r="C2765">
        <v>2007</v>
      </c>
      <c r="D2765" t="s">
        <v>37</v>
      </c>
      <c r="E2765" t="s">
        <v>101</v>
      </c>
      <c r="F2765">
        <v>818.93958082429594</v>
      </c>
      <c r="G2765">
        <v>1174.9491833920999</v>
      </c>
      <c r="H2765">
        <v>1144.6562269078499</v>
      </c>
      <c r="I2765">
        <v>1066.8664425106799</v>
      </c>
      <c r="J2765">
        <v>1226.5774438922899</v>
      </c>
      <c r="K2765" s="62"/>
    </row>
    <row r="2766" spans="1:11" x14ac:dyDescent="0.25">
      <c r="A2766" t="s">
        <v>3059</v>
      </c>
      <c r="B2766" t="s">
        <v>91</v>
      </c>
      <c r="C2766">
        <v>2007</v>
      </c>
      <c r="D2766" t="s">
        <v>38</v>
      </c>
      <c r="E2766" t="s">
        <v>101</v>
      </c>
      <c r="F2766">
        <v>1296.84250148979</v>
      </c>
      <c r="G2766">
        <v>1086.1509417995201</v>
      </c>
      <c r="H2766">
        <v>1083.55199105628</v>
      </c>
      <c r="I2766">
        <v>1024.9715060353001</v>
      </c>
      <c r="J2766">
        <v>1144.59023498223</v>
      </c>
      <c r="K2766" s="62"/>
    </row>
    <row r="2767" spans="1:11" x14ac:dyDescent="0.25">
      <c r="A2767" t="s">
        <v>3060</v>
      </c>
      <c r="B2767" t="s">
        <v>91</v>
      </c>
      <c r="C2767">
        <v>2007</v>
      </c>
      <c r="D2767" t="s">
        <v>39</v>
      </c>
      <c r="E2767" t="s">
        <v>101</v>
      </c>
      <c r="F2767">
        <v>1321.1091922688299</v>
      </c>
      <c r="G2767">
        <v>1161.12885818773</v>
      </c>
      <c r="H2767">
        <v>1115.3472289581</v>
      </c>
      <c r="I2767">
        <v>1054.9379474150601</v>
      </c>
      <c r="J2767">
        <v>1178.26708079843</v>
      </c>
      <c r="K2767" s="62"/>
    </row>
    <row r="2768" spans="1:11" x14ac:dyDescent="0.25">
      <c r="A2768" t="s">
        <v>3061</v>
      </c>
      <c r="B2768" t="s">
        <v>91</v>
      </c>
      <c r="C2768">
        <v>2007</v>
      </c>
      <c r="D2768" t="s">
        <v>40</v>
      </c>
      <c r="E2768" t="s">
        <v>101</v>
      </c>
      <c r="F2768">
        <v>1099.60778335897</v>
      </c>
      <c r="G2768">
        <v>1163.2368384205799</v>
      </c>
      <c r="H2768">
        <v>1151.1551389886799</v>
      </c>
      <c r="I2768">
        <v>1083.53905552425</v>
      </c>
      <c r="J2768">
        <v>1221.85808503515</v>
      </c>
      <c r="K2768" s="62"/>
    </row>
    <row r="2769" spans="1:11" x14ac:dyDescent="0.25">
      <c r="A2769" t="s">
        <v>3062</v>
      </c>
      <c r="B2769" t="s">
        <v>91</v>
      </c>
      <c r="C2769">
        <v>2007</v>
      </c>
      <c r="D2769" t="s">
        <v>41</v>
      </c>
      <c r="E2769" t="s">
        <v>101</v>
      </c>
      <c r="F2769">
        <v>1460.1827530061501</v>
      </c>
      <c r="G2769">
        <v>968.18822472824399</v>
      </c>
      <c r="H2769">
        <v>1018.32902860385</v>
      </c>
      <c r="I2769">
        <v>966.22973297932504</v>
      </c>
      <c r="J2769">
        <v>1072.48556388977</v>
      </c>
      <c r="K2769" s="62"/>
    </row>
    <row r="2770" spans="1:11" x14ac:dyDescent="0.25">
      <c r="A2770" t="s">
        <v>3063</v>
      </c>
      <c r="B2770" t="s">
        <v>91</v>
      </c>
      <c r="C2770">
        <v>2007</v>
      </c>
      <c r="D2770" t="s">
        <v>42</v>
      </c>
      <c r="E2770" t="s">
        <v>101</v>
      </c>
      <c r="F2770">
        <v>1214.4495983465499</v>
      </c>
      <c r="G2770">
        <v>925.20329289026597</v>
      </c>
      <c r="H2770">
        <v>971.07484828825397</v>
      </c>
      <c r="I2770">
        <v>916.82811853013595</v>
      </c>
      <c r="J2770">
        <v>1027.67525013302</v>
      </c>
      <c r="K2770" s="62"/>
    </row>
    <row r="2771" spans="1:11" x14ac:dyDescent="0.25">
      <c r="A2771" t="s">
        <v>3064</v>
      </c>
      <c r="B2771" t="s">
        <v>91</v>
      </c>
      <c r="C2771">
        <v>2007</v>
      </c>
      <c r="D2771" t="s">
        <v>102</v>
      </c>
      <c r="E2771" t="s">
        <v>101</v>
      </c>
      <c r="F2771">
        <v>1185.36156639663</v>
      </c>
      <c r="G2771">
        <v>898.123658072034</v>
      </c>
      <c r="H2771">
        <v>869.18960069476805</v>
      </c>
      <c r="I2771">
        <v>819.623172885337</v>
      </c>
      <c r="J2771">
        <v>920.93348673500998</v>
      </c>
      <c r="K2771" s="62"/>
    </row>
    <row r="2772" spans="1:11" x14ac:dyDescent="0.25">
      <c r="A2772" t="s">
        <v>3065</v>
      </c>
      <c r="B2772" t="s">
        <v>91</v>
      </c>
      <c r="C2772">
        <v>2007</v>
      </c>
      <c r="D2772" t="s">
        <v>103</v>
      </c>
      <c r="E2772" t="s">
        <v>101</v>
      </c>
      <c r="F2772">
        <v>3803.9452049359702</v>
      </c>
      <c r="G2772">
        <v>1010.93473076857</v>
      </c>
      <c r="H2772">
        <v>996.60987657676401</v>
      </c>
      <c r="I2772">
        <v>964.91959353120899</v>
      </c>
      <c r="J2772">
        <v>1029.0691129080201</v>
      </c>
      <c r="K2772" s="62"/>
    </row>
    <row r="2773" spans="1:11" x14ac:dyDescent="0.25">
      <c r="A2773" t="s">
        <v>3066</v>
      </c>
      <c r="B2773" t="s">
        <v>91</v>
      </c>
      <c r="C2773">
        <v>2007</v>
      </c>
      <c r="D2773" t="s">
        <v>43</v>
      </c>
      <c r="E2773" t="s">
        <v>101</v>
      </c>
      <c r="F2773">
        <v>586.52535015172498</v>
      </c>
      <c r="G2773">
        <v>778.64927136941401</v>
      </c>
      <c r="H2773">
        <v>769.821428663387</v>
      </c>
      <c r="I2773">
        <v>707.75629128827302</v>
      </c>
      <c r="J2773">
        <v>835.80207117316399</v>
      </c>
      <c r="K2773" s="62"/>
    </row>
    <row r="2774" spans="1:11" x14ac:dyDescent="0.25">
      <c r="A2774" t="s">
        <v>3067</v>
      </c>
      <c r="B2774" t="s">
        <v>91</v>
      </c>
      <c r="C2774">
        <v>2007</v>
      </c>
      <c r="D2774" t="s">
        <v>44</v>
      </c>
      <c r="E2774" t="s">
        <v>101</v>
      </c>
      <c r="F2774">
        <v>1329.4308427394601</v>
      </c>
      <c r="G2774">
        <v>1111.1926134565799</v>
      </c>
      <c r="H2774">
        <v>1097.34224855049</v>
      </c>
      <c r="I2774">
        <v>1038.4164778496199</v>
      </c>
      <c r="J2774">
        <v>1158.7090854087401</v>
      </c>
      <c r="K2774" s="62"/>
    </row>
    <row r="2775" spans="1:11" x14ac:dyDescent="0.25">
      <c r="A2775" t="s">
        <v>3068</v>
      </c>
      <c r="B2775" t="s">
        <v>91</v>
      </c>
      <c r="C2775">
        <v>2007</v>
      </c>
      <c r="D2775" t="s">
        <v>45</v>
      </c>
      <c r="E2775" t="s">
        <v>101</v>
      </c>
      <c r="F2775">
        <v>1887.9890120447701</v>
      </c>
      <c r="G2775">
        <v>1041.28143003009</v>
      </c>
      <c r="H2775">
        <v>1033.3418820688601</v>
      </c>
      <c r="I2775">
        <v>986.91310033239097</v>
      </c>
      <c r="J2775">
        <v>1081.3787657212799</v>
      </c>
      <c r="K2775" s="62"/>
    </row>
    <row r="2776" spans="1:11" x14ac:dyDescent="0.25">
      <c r="A2776" t="s">
        <v>3069</v>
      </c>
      <c r="B2776" t="s">
        <v>91</v>
      </c>
      <c r="C2776">
        <v>2007</v>
      </c>
      <c r="D2776" t="s">
        <v>18</v>
      </c>
      <c r="E2776" t="s">
        <v>101</v>
      </c>
      <c r="F2776">
        <v>5396.99110475623</v>
      </c>
      <c r="G2776">
        <v>1063.7273890556801</v>
      </c>
      <c r="H2776">
        <v>1101.5024778396</v>
      </c>
      <c r="I2776">
        <v>1072.17478697103</v>
      </c>
      <c r="J2776">
        <v>1131.4263277694899</v>
      </c>
      <c r="K2776" s="62"/>
    </row>
    <row r="2777" spans="1:11" x14ac:dyDescent="0.25">
      <c r="A2777" t="s">
        <v>3070</v>
      </c>
      <c r="B2777" t="s">
        <v>91</v>
      </c>
      <c r="C2777">
        <v>2007</v>
      </c>
      <c r="D2777" t="s">
        <v>46</v>
      </c>
      <c r="E2777" t="s">
        <v>101</v>
      </c>
      <c r="F2777">
        <v>2398.067017286</v>
      </c>
      <c r="G2777">
        <v>1031.6041543861299</v>
      </c>
      <c r="H2777">
        <v>1072.2061364230699</v>
      </c>
      <c r="I2777">
        <v>1029.44908770506</v>
      </c>
      <c r="J2777">
        <v>1116.2744005054799</v>
      </c>
      <c r="K2777" s="62"/>
    </row>
    <row r="2778" spans="1:11" x14ac:dyDescent="0.25">
      <c r="A2778" t="s">
        <v>3071</v>
      </c>
      <c r="B2778" t="s">
        <v>91</v>
      </c>
      <c r="C2778">
        <v>2007</v>
      </c>
      <c r="D2778" t="s">
        <v>47</v>
      </c>
      <c r="E2778" t="s">
        <v>101</v>
      </c>
      <c r="F2778">
        <v>1609.84362738348</v>
      </c>
      <c r="G2778">
        <v>1158.5192738641999</v>
      </c>
      <c r="H2778">
        <v>1180.9472219603799</v>
      </c>
      <c r="I2778">
        <v>1123.74061475854</v>
      </c>
      <c r="J2778">
        <v>1240.3029675416999</v>
      </c>
      <c r="K2778" s="62"/>
    </row>
    <row r="2779" spans="1:11" x14ac:dyDescent="0.25">
      <c r="A2779" t="s">
        <v>3072</v>
      </c>
      <c r="B2779" t="s">
        <v>91</v>
      </c>
      <c r="C2779">
        <v>2007</v>
      </c>
      <c r="D2779" t="s">
        <v>48</v>
      </c>
      <c r="E2779" t="s">
        <v>101</v>
      </c>
      <c r="F2779">
        <v>1389.08046008672</v>
      </c>
      <c r="G2779">
        <v>1021.7658534352699</v>
      </c>
      <c r="H2779">
        <v>1075.22796100858</v>
      </c>
      <c r="I2779">
        <v>1019.00777049424</v>
      </c>
      <c r="J2779">
        <v>1133.7254625174501</v>
      </c>
      <c r="K2779" s="62"/>
    </row>
    <row r="2780" spans="1:11" x14ac:dyDescent="0.25">
      <c r="A2780" t="s">
        <v>3073</v>
      </c>
      <c r="B2780" t="s">
        <v>91</v>
      </c>
      <c r="C2780">
        <v>2007</v>
      </c>
      <c r="D2780" t="s">
        <v>104</v>
      </c>
      <c r="E2780" t="s">
        <v>101</v>
      </c>
      <c r="F2780">
        <v>4455.1514142590804</v>
      </c>
      <c r="G2780">
        <v>983.63347248548996</v>
      </c>
      <c r="H2780">
        <v>1125.3866716114201</v>
      </c>
      <c r="I2780">
        <v>1091.94899927854</v>
      </c>
      <c r="J2780">
        <v>1159.57329771734</v>
      </c>
      <c r="K2780" s="62"/>
    </row>
    <row r="2781" spans="1:11" x14ac:dyDescent="0.25">
      <c r="A2781" t="s">
        <v>3074</v>
      </c>
      <c r="B2781" t="s">
        <v>91</v>
      </c>
      <c r="C2781">
        <v>2007</v>
      </c>
      <c r="D2781" t="s">
        <v>49</v>
      </c>
      <c r="E2781" t="s">
        <v>101</v>
      </c>
      <c r="F2781">
        <v>1314.3720956622999</v>
      </c>
      <c r="G2781">
        <v>1053.75693139074</v>
      </c>
      <c r="H2781">
        <v>1099.3968558633301</v>
      </c>
      <c r="I2781">
        <v>1040.41499628263</v>
      </c>
      <c r="J2781">
        <v>1160.8363800541199</v>
      </c>
      <c r="K2781" s="62"/>
    </row>
    <row r="2782" spans="1:11" x14ac:dyDescent="0.25">
      <c r="A2782" t="s">
        <v>3075</v>
      </c>
      <c r="B2782" t="s">
        <v>91</v>
      </c>
      <c r="C2782">
        <v>2007</v>
      </c>
      <c r="D2782" t="s">
        <v>50</v>
      </c>
      <c r="E2782" t="s">
        <v>101</v>
      </c>
      <c r="F2782">
        <v>3140.7793185967498</v>
      </c>
      <c r="G2782">
        <v>956.98281471948098</v>
      </c>
      <c r="H2782">
        <v>1145.4746039123099</v>
      </c>
      <c r="I2782">
        <v>1104.57089547697</v>
      </c>
      <c r="J2782">
        <v>1187.4720628473301</v>
      </c>
      <c r="K2782" s="62"/>
    </row>
    <row r="2783" spans="1:11" x14ac:dyDescent="0.25">
      <c r="A2783" t="s">
        <v>3076</v>
      </c>
      <c r="B2783" t="s">
        <v>91</v>
      </c>
      <c r="C2783">
        <v>2007</v>
      </c>
      <c r="D2783" t="s">
        <v>105</v>
      </c>
      <c r="E2783" t="s">
        <v>101</v>
      </c>
      <c r="F2783">
        <v>3261.18602687354</v>
      </c>
      <c r="G2783">
        <v>1118.2078242218399</v>
      </c>
      <c r="H2783">
        <v>1182.3605787407</v>
      </c>
      <c r="I2783">
        <v>1141.7753159932599</v>
      </c>
      <c r="J2783">
        <v>1224.0105625623901</v>
      </c>
      <c r="K2783" s="62"/>
    </row>
    <row r="2784" spans="1:11" x14ac:dyDescent="0.25">
      <c r="A2784" t="s">
        <v>3077</v>
      </c>
      <c r="B2784" t="s">
        <v>91</v>
      </c>
      <c r="C2784">
        <v>2007</v>
      </c>
      <c r="D2784" t="s">
        <v>51</v>
      </c>
      <c r="E2784" t="s">
        <v>101</v>
      </c>
      <c r="F2784">
        <v>2543.78121982122</v>
      </c>
      <c r="G2784">
        <v>1084.9022778173901</v>
      </c>
      <c r="H2784">
        <v>1148.27867880385</v>
      </c>
      <c r="I2784">
        <v>1103.70319484982</v>
      </c>
      <c r="J2784">
        <v>1194.1807647078699</v>
      </c>
      <c r="K2784" s="62"/>
    </row>
    <row r="2785" spans="1:11" x14ac:dyDescent="0.25">
      <c r="A2785" t="s">
        <v>3078</v>
      </c>
      <c r="B2785" t="s">
        <v>91</v>
      </c>
      <c r="C2785">
        <v>2007</v>
      </c>
      <c r="D2785" t="s">
        <v>52</v>
      </c>
      <c r="E2785" t="s">
        <v>101</v>
      </c>
      <c r="F2785">
        <v>717.40480705232005</v>
      </c>
      <c r="G2785">
        <v>1254.7965071840199</v>
      </c>
      <c r="H2785">
        <v>1322.7175676757599</v>
      </c>
      <c r="I2785">
        <v>1226.77236961729</v>
      </c>
      <c r="J2785">
        <v>1424.1178763990799</v>
      </c>
      <c r="K2785" s="62"/>
    </row>
    <row r="2786" spans="1:11" x14ac:dyDescent="0.25">
      <c r="A2786" t="s">
        <v>3079</v>
      </c>
      <c r="B2786" t="s">
        <v>91</v>
      </c>
      <c r="C2786">
        <v>2007</v>
      </c>
      <c r="D2786" t="s">
        <v>106</v>
      </c>
      <c r="E2786" t="s">
        <v>101</v>
      </c>
      <c r="F2786">
        <v>5697.7758237809603</v>
      </c>
      <c r="G2786">
        <v>1005.58331135146</v>
      </c>
      <c r="H2786">
        <v>1050.6090282453799</v>
      </c>
      <c r="I2786">
        <v>1023.31001250229</v>
      </c>
      <c r="J2786">
        <v>1078.44795748092</v>
      </c>
      <c r="K2786" s="62"/>
    </row>
    <row r="2787" spans="1:11" x14ac:dyDescent="0.25">
      <c r="A2787" t="s">
        <v>3080</v>
      </c>
      <c r="B2787" t="s">
        <v>91</v>
      </c>
      <c r="C2787">
        <v>2007</v>
      </c>
      <c r="D2787" t="s">
        <v>53</v>
      </c>
      <c r="E2787" t="s">
        <v>101</v>
      </c>
      <c r="F2787">
        <v>1738.7781592068</v>
      </c>
      <c r="G2787">
        <v>993.66133438872703</v>
      </c>
      <c r="H2787">
        <v>1058.62436148504</v>
      </c>
      <c r="I2787">
        <v>1008.95977056028</v>
      </c>
      <c r="J2787">
        <v>1110.08284857953</v>
      </c>
      <c r="K2787" s="62"/>
    </row>
    <row r="2788" spans="1:11" x14ac:dyDescent="0.25">
      <c r="A2788" t="s">
        <v>3081</v>
      </c>
      <c r="B2788" t="s">
        <v>91</v>
      </c>
      <c r="C2788">
        <v>2007</v>
      </c>
      <c r="D2788" t="s">
        <v>54</v>
      </c>
      <c r="E2788" t="s">
        <v>101</v>
      </c>
      <c r="F2788">
        <v>887.255452359017</v>
      </c>
      <c r="G2788">
        <v>1273.2373571916701</v>
      </c>
      <c r="H2788">
        <v>1308.9754395996399</v>
      </c>
      <c r="I2788">
        <v>1223.6203517896599</v>
      </c>
      <c r="J2788">
        <v>1398.68080127602</v>
      </c>
      <c r="K2788" s="62"/>
    </row>
    <row r="2789" spans="1:11" x14ac:dyDescent="0.25">
      <c r="A2789" t="s">
        <v>3082</v>
      </c>
      <c r="B2789" t="s">
        <v>91</v>
      </c>
      <c r="C2789">
        <v>2007</v>
      </c>
      <c r="D2789" t="s">
        <v>55</v>
      </c>
      <c r="E2789" t="s">
        <v>101</v>
      </c>
      <c r="F2789">
        <v>956.651264588402</v>
      </c>
      <c r="G2789">
        <v>1051.5655732279599</v>
      </c>
      <c r="H2789">
        <v>1087.7275072062901</v>
      </c>
      <c r="I2789">
        <v>1019.37638107626</v>
      </c>
      <c r="J2789">
        <v>1159.4301023606699</v>
      </c>
      <c r="K2789" s="62"/>
    </row>
    <row r="2790" spans="1:11" x14ac:dyDescent="0.25">
      <c r="A2790" t="s">
        <v>3083</v>
      </c>
      <c r="B2790" t="s">
        <v>91</v>
      </c>
      <c r="C2790">
        <v>2007</v>
      </c>
      <c r="D2790" t="s">
        <v>56</v>
      </c>
      <c r="E2790" t="s">
        <v>101</v>
      </c>
      <c r="F2790">
        <v>769.08458842392997</v>
      </c>
      <c r="G2790">
        <v>858.42998082856695</v>
      </c>
      <c r="H2790">
        <v>854.37998765592704</v>
      </c>
      <c r="I2790">
        <v>794.17818794511095</v>
      </c>
      <c r="J2790">
        <v>917.88416441101595</v>
      </c>
      <c r="K2790" s="62"/>
    </row>
    <row r="2791" spans="1:11" x14ac:dyDescent="0.25">
      <c r="A2791" t="s">
        <v>3084</v>
      </c>
      <c r="B2791" t="s">
        <v>91</v>
      </c>
      <c r="C2791">
        <v>2007</v>
      </c>
      <c r="D2791" t="s">
        <v>57</v>
      </c>
      <c r="E2791" t="s">
        <v>101</v>
      </c>
      <c r="F2791">
        <v>1346.00635920278</v>
      </c>
      <c r="G2791">
        <v>952.07557096167898</v>
      </c>
      <c r="H2791">
        <v>1019.85312035026</v>
      </c>
      <c r="I2791">
        <v>965.56391246486999</v>
      </c>
      <c r="J2791">
        <v>1076.3771164545899</v>
      </c>
      <c r="K2791" s="62"/>
    </row>
    <row r="2792" spans="1:11" x14ac:dyDescent="0.25">
      <c r="A2792" t="s">
        <v>3085</v>
      </c>
      <c r="B2792" t="s">
        <v>91</v>
      </c>
      <c r="C2792">
        <v>2008</v>
      </c>
      <c r="D2792" t="s">
        <v>5</v>
      </c>
      <c r="E2792" t="s">
        <v>101</v>
      </c>
      <c r="F2792">
        <v>32182.6425801888</v>
      </c>
      <c r="G2792">
        <v>1063.5841753847301</v>
      </c>
      <c r="H2792">
        <v>1095.3794605466201</v>
      </c>
      <c r="I2792">
        <v>1083.3798528176801</v>
      </c>
      <c r="J2792">
        <v>1107.4782982798999</v>
      </c>
      <c r="K2792" s="62"/>
    </row>
    <row r="2793" spans="1:11" x14ac:dyDescent="0.25">
      <c r="A2793" t="s">
        <v>3086</v>
      </c>
      <c r="B2793" t="s">
        <v>91</v>
      </c>
      <c r="C2793">
        <v>2008</v>
      </c>
      <c r="D2793" t="s">
        <v>122</v>
      </c>
      <c r="E2793" t="s">
        <v>101</v>
      </c>
      <c r="F2793">
        <v>4820.7416910474303</v>
      </c>
      <c r="G2793">
        <v>805.22172612432701</v>
      </c>
      <c r="H2793">
        <v>806.87703734491595</v>
      </c>
      <c r="I2793">
        <v>784.082241274392</v>
      </c>
      <c r="J2793">
        <v>830.16242685396003</v>
      </c>
      <c r="K2793" s="62"/>
    </row>
    <row r="2794" spans="1:11" x14ac:dyDescent="0.25">
      <c r="A2794" t="s">
        <v>3087</v>
      </c>
      <c r="B2794" t="s">
        <v>91</v>
      </c>
      <c r="C2794">
        <v>2008</v>
      </c>
      <c r="D2794" t="s">
        <v>123</v>
      </c>
      <c r="E2794" t="s">
        <v>101</v>
      </c>
      <c r="F2794">
        <v>5560.6874411920699</v>
      </c>
      <c r="G2794">
        <v>906.86497392956198</v>
      </c>
      <c r="H2794">
        <v>897.25815197508405</v>
      </c>
      <c r="I2794">
        <v>873.68146370895795</v>
      </c>
      <c r="J2794">
        <v>921.30691033227595</v>
      </c>
      <c r="K2794" s="62"/>
    </row>
    <row r="2795" spans="1:11" x14ac:dyDescent="0.25">
      <c r="A2795" t="s">
        <v>3088</v>
      </c>
      <c r="B2795" t="s">
        <v>91</v>
      </c>
      <c r="C2795">
        <v>2008</v>
      </c>
      <c r="D2795" t="s">
        <v>124</v>
      </c>
      <c r="E2795" t="s">
        <v>101</v>
      </c>
      <c r="F2795">
        <v>6314.8854710183105</v>
      </c>
      <c r="G2795">
        <v>1019.04107883443</v>
      </c>
      <c r="H2795">
        <v>1020.23914093664</v>
      </c>
      <c r="I2795">
        <v>995.116452972047</v>
      </c>
      <c r="J2795">
        <v>1045.8335396376301</v>
      </c>
      <c r="K2795" s="62"/>
    </row>
    <row r="2796" spans="1:11" x14ac:dyDescent="0.25">
      <c r="A2796" t="s">
        <v>3089</v>
      </c>
      <c r="B2796" t="s">
        <v>91</v>
      </c>
      <c r="C2796">
        <v>2008</v>
      </c>
      <c r="D2796" t="s">
        <v>125</v>
      </c>
      <c r="E2796" t="s">
        <v>101</v>
      </c>
      <c r="F2796">
        <v>7049.9017260933297</v>
      </c>
      <c r="G2796">
        <v>1158.3021397002999</v>
      </c>
      <c r="H2796">
        <v>1217.66458425582</v>
      </c>
      <c r="I2796">
        <v>1189.2345352741499</v>
      </c>
      <c r="J2796">
        <v>1246.59957048977</v>
      </c>
      <c r="K2796" s="62"/>
    </row>
    <row r="2797" spans="1:11" x14ac:dyDescent="0.25">
      <c r="A2797" t="s">
        <v>3090</v>
      </c>
      <c r="B2797" t="s">
        <v>91</v>
      </c>
      <c r="C2797">
        <v>2008</v>
      </c>
      <c r="D2797" t="s">
        <v>126</v>
      </c>
      <c r="E2797" t="s">
        <v>101</v>
      </c>
      <c r="F2797">
        <v>8436.4262508376196</v>
      </c>
      <c r="G2797">
        <v>1440.46207381869</v>
      </c>
      <c r="H2797">
        <v>1597.8650237448001</v>
      </c>
      <c r="I2797">
        <v>1563.52996428285</v>
      </c>
      <c r="J2797">
        <v>1632.75706913307</v>
      </c>
      <c r="K2797" s="62"/>
    </row>
    <row r="2798" spans="1:11" x14ac:dyDescent="0.25">
      <c r="A2798" t="s">
        <v>3091</v>
      </c>
      <c r="B2798" t="s">
        <v>91</v>
      </c>
      <c r="C2798">
        <v>2008</v>
      </c>
      <c r="D2798" t="s">
        <v>6</v>
      </c>
      <c r="E2798" t="s">
        <v>101</v>
      </c>
      <c r="F2798">
        <v>7346.0397749867298</v>
      </c>
      <c r="G2798">
        <v>1076.1157755706799</v>
      </c>
      <c r="H2798">
        <v>1073.44145478578</v>
      </c>
      <c r="I2798">
        <v>1048.9049127384001</v>
      </c>
      <c r="J2798">
        <v>1098.40482328496</v>
      </c>
      <c r="K2798" s="62"/>
    </row>
    <row r="2799" spans="1:11" x14ac:dyDescent="0.25">
      <c r="A2799" t="s">
        <v>3092</v>
      </c>
      <c r="B2799" t="s">
        <v>91</v>
      </c>
      <c r="C2799">
        <v>2008</v>
      </c>
      <c r="D2799" t="s">
        <v>37</v>
      </c>
      <c r="E2799" t="s">
        <v>101</v>
      </c>
      <c r="F2799">
        <v>830.45535539379705</v>
      </c>
      <c r="G2799">
        <v>1187.7901415896199</v>
      </c>
      <c r="H2799">
        <v>1147.05061837582</v>
      </c>
      <c r="I2799">
        <v>1069.59404408516</v>
      </c>
      <c r="J2799">
        <v>1228.5914858070901</v>
      </c>
      <c r="K2799" s="62"/>
    </row>
    <row r="2800" spans="1:11" x14ac:dyDescent="0.25">
      <c r="A2800" t="s">
        <v>3093</v>
      </c>
      <c r="B2800" t="s">
        <v>91</v>
      </c>
      <c r="C2800">
        <v>2008</v>
      </c>
      <c r="D2800" t="s">
        <v>38</v>
      </c>
      <c r="E2800" t="s">
        <v>101</v>
      </c>
      <c r="F2800">
        <v>1308.85999642358</v>
      </c>
      <c r="G2800">
        <v>1093.0302443702301</v>
      </c>
      <c r="H2800">
        <v>1082.5429084285499</v>
      </c>
      <c r="I2800">
        <v>1024.1882346443599</v>
      </c>
      <c r="J2800">
        <v>1143.3343445304899</v>
      </c>
      <c r="K2800" s="62"/>
    </row>
    <row r="2801" spans="1:11" x14ac:dyDescent="0.25">
      <c r="A2801" t="s">
        <v>3094</v>
      </c>
      <c r="B2801" t="s">
        <v>91</v>
      </c>
      <c r="C2801">
        <v>2008</v>
      </c>
      <c r="D2801" t="s">
        <v>39</v>
      </c>
      <c r="E2801" t="s">
        <v>101</v>
      </c>
      <c r="F2801">
        <v>1333.1297118258501</v>
      </c>
      <c r="G2801">
        <v>1165.61865492638</v>
      </c>
      <c r="H2801">
        <v>1107.05611275761</v>
      </c>
      <c r="I2801">
        <v>1047.3421679061501</v>
      </c>
      <c r="J2801">
        <v>1169.2402629820899</v>
      </c>
      <c r="K2801" s="62"/>
    </row>
    <row r="2802" spans="1:11" x14ac:dyDescent="0.25">
      <c r="A2802" t="s">
        <v>3095</v>
      </c>
      <c r="B2802" t="s">
        <v>91</v>
      </c>
      <c r="C2802">
        <v>2008</v>
      </c>
      <c r="D2802" t="s">
        <v>40</v>
      </c>
      <c r="E2802" t="s">
        <v>101</v>
      </c>
      <c r="F2802">
        <v>1106.6017737073601</v>
      </c>
      <c r="G2802">
        <v>1168.0530443717601</v>
      </c>
      <c r="H2802">
        <v>1148.3236110514399</v>
      </c>
      <c r="I2802">
        <v>1081.09281647087</v>
      </c>
      <c r="J2802">
        <v>1218.61372288557</v>
      </c>
      <c r="K2802" s="62"/>
    </row>
    <row r="2803" spans="1:11" x14ac:dyDescent="0.25">
      <c r="A2803" t="s">
        <v>3096</v>
      </c>
      <c r="B2803" t="s">
        <v>91</v>
      </c>
      <c r="C2803">
        <v>2008</v>
      </c>
      <c r="D2803" t="s">
        <v>41</v>
      </c>
      <c r="E2803" t="s">
        <v>101</v>
      </c>
      <c r="F2803">
        <v>1513.59860563183</v>
      </c>
      <c r="G2803">
        <v>999.06839270488899</v>
      </c>
      <c r="H2803">
        <v>1042.3922115739199</v>
      </c>
      <c r="I2803">
        <v>990.045235592273</v>
      </c>
      <c r="J2803">
        <v>1096.7686260118401</v>
      </c>
      <c r="K2803" s="62"/>
    </row>
    <row r="2804" spans="1:11" x14ac:dyDescent="0.25">
      <c r="A2804" t="s">
        <v>3097</v>
      </c>
      <c r="B2804" t="s">
        <v>91</v>
      </c>
      <c r="C2804">
        <v>2008</v>
      </c>
      <c r="D2804" t="s">
        <v>42</v>
      </c>
      <c r="E2804" t="s">
        <v>101</v>
      </c>
      <c r="F2804">
        <v>1253.39433200437</v>
      </c>
      <c r="G2804">
        <v>946.87985435206099</v>
      </c>
      <c r="H2804">
        <v>988.07398093455504</v>
      </c>
      <c r="I2804">
        <v>933.710498859984</v>
      </c>
      <c r="J2804">
        <v>1044.7584057797001</v>
      </c>
      <c r="K2804" s="62"/>
    </row>
    <row r="2805" spans="1:11" x14ac:dyDescent="0.25">
      <c r="A2805" t="s">
        <v>3098</v>
      </c>
      <c r="B2805" t="s">
        <v>91</v>
      </c>
      <c r="C2805">
        <v>2008</v>
      </c>
      <c r="D2805" t="s">
        <v>102</v>
      </c>
      <c r="E2805" t="s">
        <v>101</v>
      </c>
      <c r="F2805">
        <v>1256.8838398862699</v>
      </c>
      <c r="G2805">
        <v>945.98565452622495</v>
      </c>
      <c r="H2805">
        <v>903.05533631797903</v>
      </c>
      <c r="I2805">
        <v>853.04786716369495</v>
      </c>
      <c r="J2805">
        <v>955.19474196962699</v>
      </c>
      <c r="K2805" s="62"/>
    </row>
    <row r="2806" spans="1:11" x14ac:dyDescent="0.25">
      <c r="A2806" t="s">
        <v>3099</v>
      </c>
      <c r="B2806" t="s">
        <v>91</v>
      </c>
      <c r="C2806">
        <v>2008</v>
      </c>
      <c r="D2806" t="s">
        <v>103</v>
      </c>
      <c r="E2806" t="s">
        <v>101</v>
      </c>
      <c r="F2806">
        <v>3665.5625019140102</v>
      </c>
      <c r="G2806">
        <v>968.13246507440397</v>
      </c>
      <c r="H2806">
        <v>946.29364951896196</v>
      </c>
      <c r="I2806">
        <v>915.62849166157605</v>
      </c>
      <c r="J2806">
        <v>977.71699094268797</v>
      </c>
      <c r="K2806" s="62"/>
    </row>
    <row r="2807" spans="1:11" x14ac:dyDescent="0.25">
      <c r="A2807" t="s">
        <v>3100</v>
      </c>
      <c r="B2807" t="s">
        <v>91</v>
      </c>
      <c r="C2807">
        <v>2008</v>
      </c>
      <c r="D2807" t="s">
        <v>43</v>
      </c>
      <c r="E2807" t="s">
        <v>101</v>
      </c>
      <c r="F2807">
        <v>630.95289298733701</v>
      </c>
      <c r="G2807">
        <v>841.595941080334</v>
      </c>
      <c r="H2807">
        <v>817.171248681066</v>
      </c>
      <c r="I2807">
        <v>753.60882796174201</v>
      </c>
      <c r="J2807">
        <v>884.59514777210302</v>
      </c>
      <c r="K2807" s="62"/>
    </row>
    <row r="2808" spans="1:11" x14ac:dyDescent="0.25">
      <c r="A2808" t="s">
        <v>3101</v>
      </c>
      <c r="B2808" t="s">
        <v>91</v>
      </c>
      <c r="C2808">
        <v>2008</v>
      </c>
      <c r="D2808" t="s">
        <v>44</v>
      </c>
      <c r="E2808" t="s">
        <v>101</v>
      </c>
      <c r="F2808">
        <v>1219.7119041702599</v>
      </c>
      <c r="G2808">
        <v>1006.91127525736</v>
      </c>
      <c r="H2808">
        <v>974.18540936986994</v>
      </c>
      <c r="I2808">
        <v>919.66909177922298</v>
      </c>
      <c r="J2808">
        <v>1031.06186716711</v>
      </c>
      <c r="K2808" s="62"/>
    </row>
    <row r="2809" spans="1:11" x14ac:dyDescent="0.25">
      <c r="A2809" t="s">
        <v>3102</v>
      </c>
      <c r="B2809" t="s">
        <v>91</v>
      </c>
      <c r="C2809">
        <v>2008</v>
      </c>
      <c r="D2809" t="s">
        <v>45</v>
      </c>
      <c r="E2809" t="s">
        <v>101</v>
      </c>
      <c r="F2809">
        <v>1814.8977047563999</v>
      </c>
      <c r="G2809">
        <v>994.37186933622399</v>
      </c>
      <c r="H2809">
        <v>984.064545918308</v>
      </c>
      <c r="I2809">
        <v>938.94663962909601</v>
      </c>
      <c r="J2809">
        <v>1030.7769108845</v>
      </c>
      <c r="K2809" s="62"/>
    </row>
    <row r="2810" spans="1:11" x14ac:dyDescent="0.25">
      <c r="A2810" t="s">
        <v>3103</v>
      </c>
      <c r="B2810" t="s">
        <v>91</v>
      </c>
      <c r="C2810">
        <v>2008</v>
      </c>
      <c r="D2810" t="s">
        <v>18</v>
      </c>
      <c r="E2810" t="s">
        <v>101</v>
      </c>
      <c r="F2810">
        <v>5581.5733007569797</v>
      </c>
      <c r="G2810">
        <v>1092.7227754298699</v>
      </c>
      <c r="H2810">
        <v>1129.8663126415299</v>
      </c>
      <c r="I2810">
        <v>1100.2765165332501</v>
      </c>
      <c r="J2810">
        <v>1160.04745602513</v>
      </c>
      <c r="K2810" s="62"/>
    </row>
    <row r="2811" spans="1:11" x14ac:dyDescent="0.25">
      <c r="A2811" t="s">
        <v>3104</v>
      </c>
      <c r="B2811" t="s">
        <v>91</v>
      </c>
      <c r="C2811">
        <v>2008</v>
      </c>
      <c r="D2811" t="s">
        <v>46</v>
      </c>
      <c r="E2811" t="s">
        <v>101</v>
      </c>
      <c r="F2811">
        <v>2609.0038783745899</v>
      </c>
      <c r="G2811">
        <v>1114.2970109100099</v>
      </c>
      <c r="H2811">
        <v>1163.51474104205</v>
      </c>
      <c r="I2811">
        <v>1119.0075428842799</v>
      </c>
      <c r="J2811">
        <v>1209.32957871249</v>
      </c>
      <c r="K2811" s="62"/>
    </row>
    <row r="2812" spans="1:11" x14ac:dyDescent="0.25">
      <c r="A2812" t="s">
        <v>3105</v>
      </c>
      <c r="B2812" t="s">
        <v>91</v>
      </c>
      <c r="C2812">
        <v>2008</v>
      </c>
      <c r="D2812" t="s">
        <v>47</v>
      </c>
      <c r="E2812" t="s">
        <v>101</v>
      </c>
      <c r="F2812">
        <v>1612.1340727649499</v>
      </c>
      <c r="G2812">
        <v>1155.8090870906799</v>
      </c>
      <c r="H2812">
        <v>1171.04426231003</v>
      </c>
      <c r="I2812">
        <v>1114.35293214282</v>
      </c>
      <c r="J2812">
        <v>1229.8638283355101</v>
      </c>
      <c r="K2812" s="62"/>
    </row>
    <row r="2813" spans="1:11" x14ac:dyDescent="0.25">
      <c r="A2813" t="s">
        <v>3106</v>
      </c>
      <c r="B2813" t="s">
        <v>91</v>
      </c>
      <c r="C2813">
        <v>2008</v>
      </c>
      <c r="D2813" t="s">
        <v>48</v>
      </c>
      <c r="E2813" t="s">
        <v>101</v>
      </c>
      <c r="F2813">
        <v>1360.4353496174199</v>
      </c>
      <c r="G2813">
        <v>991.751667299009</v>
      </c>
      <c r="H2813">
        <v>1035.9883164523001</v>
      </c>
      <c r="I2813">
        <v>981.27115233549205</v>
      </c>
      <c r="J2813">
        <v>1092.9456408523299</v>
      </c>
      <c r="K2813" s="62"/>
    </row>
    <row r="2814" spans="1:11" x14ac:dyDescent="0.25">
      <c r="A2814" t="s">
        <v>3107</v>
      </c>
      <c r="B2814" t="s">
        <v>91</v>
      </c>
      <c r="C2814">
        <v>2008</v>
      </c>
      <c r="D2814" t="s">
        <v>104</v>
      </c>
      <c r="E2814" t="s">
        <v>101</v>
      </c>
      <c r="F2814">
        <v>4940.4338912989197</v>
      </c>
      <c r="G2814">
        <v>1077.5139729290599</v>
      </c>
      <c r="H2814">
        <v>1227.90921270173</v>
      </c>
      <c r="I2814">
        <v>1193.23007750136</v>
      </c>
      <c r="J2814">
        <v>1263.32551487466</v>
      </c>
      <c r="K2814" s="62"/>
    </row>
    <row r="2815" spans="1:11" x14ac:dyDescent="0.25">
      <c r="A2815" t="s">
        <v>3108</v>
      </c>
      <c r="B2815" t="s">
        <v>91</v>
      </c>
      <c r="C2815">
        <v>2008</v>
      </c>
      <c r="D2815" t="s">
        <v>49</v>
      </c>
      <c r="E2815" t="s">
        <v>101</v>
      </c>
      <c r="F2815">
        <v>1437.15868011099</v>
      </c>
      <c r="G2815">
        <v>1143.20609651428</v>
      </c>
      <c r="H2815">
        <v>1184.6647010976801</v>
      </c>
      <c r="I2815">
        <v>1123.84634746352</v>
      </c>
      <c r="J2815">
        <v>1247.9041606150699</v>
      </c>
      <c r="K2815" s="62"/>
    </row>
    <row r="2816" spans="1:11" x14ac:dyDescent="0.25">
      <c r="A2816" t="s">
        <v>3109</v>
      </c>
      <c r="B2816" t="s">
        <v>91</v>
      </c>
      <c r="C2816">
        <v>2008</v>
      </c>
      <c r="D2816" t="s">
        <v>50</v>
      </c>
      <c r="E2816" t="s">
        <v>101</v>
      </c>
      <c r="F2816">
        <v>3503.2752111878999</v>
      </c>
      <c r="G2816">
        <v>1052.6984618491799</v>
      </c>
      <c r="H2816">
        <v>1259.7962198932801</v>
      </c>
      <c r="I2816">
        <v>1217.1558265609699</v>
      </c>
      <c r="J2816">
        <v>1303.5153585297201</v>
      </c>
      <c r="K2816" s="62"/>
    </row>
    <row r="2817" spans="1:11" x14ac:dyDescent="0.25">
      <c r="A2817" t="s">
        <v>3110</v>
      </c>
      <c r="B2817" t="s">
        <v>91</v>
      </c>
      <c r="C2817">
        <v>2008</v>
      </c>
      <c r="D2817" t="s">
        <v>105</v>
      </c>
      <c r="E2817" t="s">
        <v>101</v>
      </c>
      <c r="F2817">
        <v>3325.3739331802299</v>
      </c>
      <c r="G2817">
        <v>1137.2221157750801</v>
      </c>
      <c r="H2817">
        <v>1202.0130145529899</v>
      </c>
      <c r="I2817">
        <v>1161.15206478349</v>
      </c>
      <c r="J2817">
        <v>1243.9353731654501</v>
      </c>
      <c r="K2817" s="62"/>
    </row>
    <row r="2818" spans="1:11" x14ac:dyDescent="0.25">
      <c r="A2818" t="s">
        <v>3111</v>
      </c>
      <c r="B2818" t="s">
        <v>91</v>
      </c>
      <c r="C2818">
        <v>2008</v>
      </c>
      <c r="D2818" t="s">
        <v>51</v>
      </c>
      <c r="E2818" t="s">
        <v>101</v>
      </c>
      <c r="F2818">
        <v>2619.4812369349502</v>
      </c>
      <c r="G2818">
        <v>1115.9835538483301</v>
      </c>
      <c r="H2818">
        <v>1180.08018515203</v>
      </c>
      <c r="I2818">
        <v>1134.93331620612</v>
      </c>
      <c r="J2818">
        <v>1226.5507892426599</v>
      </c>
      <c r="K2818" s="62"/>
    </row>
    <row r="2819" spans="1:11" x14ac:dyDescent="0.25">
      <c r="A2819" t="s">
        <v>3112</v>
      </c>
      <c r="B2819" t="s">
        <v>91</v>
      </c>
      <c r="C2819">
        <v>2008</v>
      </c>
      <c r="D2819" t="s">
        <v>52</v>
      </c>
      <c r="E2819" t="s">
        <v>101</v>
      </c>
      <c r="F2819">
        <v>705.89269624528401</v>
      </c>
      <c r="G2819">
        <v>1223.6387051818101</v>
      </c>
      <c r="H2819">
        <v>1290.64097214868</v>
      </c>
      <c r="I2819">
        <v>1196.2837754749701</v>
      </c>
      <c r="J2819">
        <v>1390.4079167714699</v>
      </c>
      <c r="K2819" s="62"/>
    </row>
    <row r="2820" spans="1:11" x14ac:dyDescent="0.25">
      <c r="A2820" t="s">
        <v>3113</v>
      </c>
      <c r="B2820" t="s">
        <v>91</v>
      </c>
      <c r="C2820">
        <v>2008</v>
      </c>
      <c r="D2820" t="s">
        <v>106</v>
      </c>
      <c r="E2820" t="s">
        <v>101</v>
      </c>
      <c r="F2820">
        <v>6066.7753381657203</v>
      </c>
      <c r="G2820">
        <v>1064.29800362891</v>
      </c>
      <c r="H2820">
        <v>1111.94155217462</v>
      </c>
      <c r="I2820">
        <v>1083.9434628762101</v>
      </c>
      <c r="J2820">
        <v>1140.4760960369099</v>
      </c>
      <c r="K2820" s="62"/>
    </row>
    <row r="2821" spans="1:11" x14ac:dyDescent="0.25">
      <c r="A2821" t="s">
        <v>3114</v>
      </c>
      <c r="B2821" t="s">
        <v>91</v>
      </c>
      <c r="C2821">
        <v>2008</v>
      </c>
      <c r="D2821" t="s">
        <v>53</v>
      </c>
      <c r="E2821" t="s">
        <v>101</v>
      </c>
      <c r="F2821">
        <v>1934.3221326524299</v>
      </c>
      <c r="G2821">
        <v>1097.43169577294</v>
      </c>
      <c r="H2821">
        <v>1169.30643266415</v>
      </c>
      <c r="I2821">
        <v>1117.2528913942799</v>
      </c>
      <c r="J2821">
        <v>1223.14076327915</v>
      </c>
      <c r="K2821" s="62"/>
    </row>
    <row r="2822" spans="1:11" x14ac:dyDescent="0.25">
      <c r="A2822" t="s">
        <v>3115</v>
      </c>
      <c r="B2822" t="s">
        <v>91</v>
      </c>
      <c r="C2822">
        <v>2008</v>
      </c>
      <c r="D2822" t="s">
        <v>54</v>
      </c>
      <c r="E2822" t="s">
        <v>101</v>
      </c>
      <c r="F2822">
        <v>887.26378547867898</v>
      </c>
      <c r="G2822">
        <v>1270.78743265351</v>
      </c>
      <c r="H2822">
        <v>1305.7799973813201</v>
      </c>
      <c r="I2822">
        <v>1220.62939564576</v>
      </c>
      <c r="J2822">
        <v>1395.2704300415701</v>
      </c>
      <c r="K2822" s="62"/>
    </row>
    <row r="2823" spans="1:11" x14ac:dyDescent="0.25">
      <c r="A2823" t="s">
        <v>3116</v>
      </c>
      <c r="B2823" t="s">
        <v>91</v>
      </c>
      <c r="C2823">
        <v>2008</v>
      </c>
      <c r="D2823" t="s">
        <v>55</v>
      </c>
      <c r="E2823" t="s">
        <v>101</v>
      </c>
      <c r="F2823">
        <v>985.66113667913203</v>
      </c>
      <c r="G2823">
        <v>1082.02640863189</v>
      </c>
      <c r="H2823">
        <v>1119.13468531848</v>
      </c>
      <c r="I2823">
        <v>1049.86865403604</v>
      </c>
      <c r="J2823">
        <v>1191.74536807511</v>
      </c>
      <c r="K2823" s="62"/>
    </row>
    <row r="2824" spans="1:11" x14ac:dyDescent="0.25">
      <c r="A2824" t="s">
        <v>3117</v>
      </c>
      <c r="B2824" t="s">
        <v>91</v>
      </c>
      <c r="C2824">
        <v>2008</v>
      </c>
      <c r="D2824" t="s">
        <v>56</v>
      </c>
      <c r="E2824" t="s">
        <v>101</v>
      </c>
      <c r="F2824">
        <v>788.83382483407297</v>
      </c>
      <c r="G2824">
        <v>875.42179453114795</v>
      </c>
      <c r="H2824">
        <v>868.43310207487195</v>
      </c>
      <c r="I2824">
        <v>807.99387621027699</v>
      </c>
      <c r="J2824">
        <v>932.14473477710203</v>
      </c>
      <c r="K2824" s="62"/>
    </row>
    <row r="2825" spans="1:11" x14ac:dyDescent="0.25">
      <c r="A2825" t="s">
        <v>3118</v>
      </c>
      <c r="B2825" t="s">
        <v>91</v>
      </c>
      <c r="C2825">
        <v>2008</v>
      </c>
      <c r="D2825" t="s">
        <v>57</v>
      </c>
      <c r="E2825" t="s">
        <v>101</v>
      </c>
      <c r="F2825">
        <v>1470.6944585213901</v>
      </c>
      <c r="G2825">
        <v>1030.3021202442001</v>
      </c>
      <c r="H2825">
        <v>1112.9668533613601</v>
      </c>
      <c r="I2825">
        <v>1056.2332866583299</v>
      </c>
      <c r="J2825">
        <v>1171.9324597975699</v>
      </c>
      <c r="K2825" s="62"/>
    </row>
    <row r="2826" spans="1:11" x14ac:dyDescent="0.25">
      <c r="A2826" t="s">
        <v>3119</v>
      </c>
      <c r="B2826" t="s">
        <v>91</v>
      </c>
      <c r="C2826">
        <v>2009</v>
      </c>
      <c r="D2826" t="s">
        <v>5</v>
      </c>
      <c r="E2826" t="s">
        <v>101</v>
      </c>
      <c r="F2826">
        <v>32154.140039818802</v>
      </c>
      <c r="G2826">
        <v>1058.09458377381</v>
      </c>
      <c r="H2826">
        <v>1086.3888174216399</v>
      </c>
      <c r="I2826">
        <v>1074.4885233546499</v>
      </c>
      <c r="J2826">
        <v>1098.3875640316901</v>
      </c>
      <c r="K2826" s="62"/>
    </row>
    <row r="2827" spans="1:11" x14ac:dyDescent="0.25">
      <c r="A2827" t="s">
        <v>3120</v>
      </c>
      <c r="B2827" t="s">
        <v>91</v>
      </c>
      <c r="C2827">
        <v>2009</v>
      </c>
      <c r="D2827" t="s">
        <v>122</v>
      </c>
      <c r="E2827" t="s">
        <v>101</v>
      </c>
      <c r="F2827">
        <v>4878.4853813395603</v>
      </c>
      <c r="G2827">
        <v>812.25104707016897</v>
      </c>
      <c r="H2827">
        <v>805.55336457556302</v>
      </c>
      <c r="I2827">
        <v>782.93976654688402</v>
      </c>
      <c r="J2827">
        <v>828.65073327380799</v>
      </c>
      <c r="K2827" s="62"/>
    </row>
    <row r="2828" spans="1:11" x14ac:dyDescent="0.25">
      <c r="A2828" t="s">
        <v>3121</v>
      </c>
      <c r="B2828" t="s">
        <v>91</v>
      </c>
      <c r="C2828">
        <v>2009</v>
      </c>
      <c r="D2828" t="s">
        <v>123</v>
      </c>
      <c r="E2828" t="s">
        <v>101</v>
      </c>
      <c r="F2828">
        <v>5557.8932328793298</v>
      </c>
      <c r="G2828">
        <v>902.87832236191105</v>
      </c>
      <c r="H2828">
        <v>888.59322467127504</v>
      </c>
      <c r="I2828">
        <v>865.237524076103</v>
      </c>
      <c r="J2828">
        <v>912.41668941420596</v>
      </c>
      <c r="K2828" s="62"/>
    </row>
    <row r="2829" spans="1:11" x14ac:dyDescent="0.25">
      <c r="A2829" t="s">
        <v>3122</v>
      </c>
      <c r="B2829" t="s">
        <v>91</v>
      </c>
      <c r="C2829">
        <v>2009</v>
      </c>
      <c r="D2829" t="s">
        <v>124</v>
      </c>
      <c r="E2829" t="s">
        <v>101</v>
      </c>
      <c r="F2829">
        <v>6287.5390744608203</v>
      </c>
      <c r="G2829">
        <v>1010.11458997407</v>
      </c>
      <c r="H2829">
        <v>1007.65953139984</v>
      </c>
      <c r="I2829">
        <v>982.79614318550898</v>
      </c>
      <c r="J2829">
        <v>1032.9907863137901</v>
      </c>
      <c r="K2829" s="62"/>
    </row>
    <row r="2830" spans="1:11" x14ac:dyDescent="0.25">
      <c r="A2830" t="s">
        <v>3123</v>
      </c>
      <c r="B2830" t="s">
        <v>91</v>
      </c>
      <c r="C2830">
        <v>2009</v>
      </c>
      <c r="D2830" t="s">
        <v>125</v>
      </c>
      <c r="E2830" t="s">
        <v>101</v>
      </c>
      <c r="F2830">
        <v>7111.1362456533298</v>
      </c>
      <c r="G2830">
        <v>1162.5145283991301</v>
      </c>
      <c r="H2830">
        <v>1221.82448920506</v>
      </c>
      <c r="I2830">
        <v>1193.4348387704599</v>
      </c>
      <c r="J2830">
        <v>1250.7161625116801</v>
      </c>
      <c r="K2830" s="62"/>
    </row>
    <row r="2831" spans="1:11" x14ac:dyDescent="0.25">
      <c r="A2831" t="s">
        <v>3124</v>
      </c>
      <c r="B2831" t="s">
        <v>91</v>
      </c>
      <c r="C2831">
        <v>2009</v>
      </c>
      <c r="D2831" t="s">
        <v>126</v>
      </c>
      <c r="E2831" t="s">
        <v>101</v>
      </c>
      <c r="F2831">
        <v>8319.0861054857105</v>
      </c>
      <c r="G2831">
        <v>1413.55326902869</v>
      </c>
      <c r="H2831">
        <v>1567.7576283296501</v>
      </c>
      <c r="I2831">
        <v>1533.8573183659901</v>
      </c>
      <c r="J2831">
        <v>1602.21177137327</v>
      </c>
      <c r="K2831" s="62"/>
    </row>
    <row r="2832" spans="1:11" x14ac:dyDescent="0.25">
      <c r="A2832" t="s">
        <v>3125</v>
      </c>
      <c r="B2832" t="s">
        <v>91</v>
      </c>
      <c r="C2832">
        <v>2009</v>
      </c>
      <c r="D2832" t="s">
        <v>6</v>
      </c>
      <c r="E2832" t="s">
        <v>101</v>
      </c>
      <c r="F2832">
        <v>7361.4273134080704</v>
      </c>
      <c r="G2832">
        <v>1075.3280960315601</v>
      </c>
      <c r="H2832">
        <v>1069.92643660766</v>
      </c>
      <c r="I2832">
        <v>1045.49260589033</v>
      </c>
      <c r="J2832">
        <v>1094.7848583309999</v>
      </c>
      <c r="K2832" s="62"/>
    </row>
    <row r="2833" spans="1:11" x14ac:dyDescent="0.25">
      <c r="A2833" t="s">
        <v>3126</v>
      </c>
      <c r="B2833" t="s">
        <v>91</v>
      </c>
      <c r="C2833">
        <v>2009</v>
      </c>
      <c r="D2833" t="s">
        <v>37</v>
      </c>
      <c r="E2833" t="s">
        <v>101</v>
      </c>
      <c r="F2833">
        <v>790.54865861256496</v>
      </c>
      <c r="G2833">
        <v>1131.2298360319501</v>
      </c>
      <c r="H2833">
        <v>1088.55367769795</v>
      </c>
      <c r="I2833">
        <v>1013.25910696276</v>
      </c>
      <c r="J2833">
        <v>1167.9204254553799</v>
      </c>
      <c r="K2833" s="62"/>
    </row>
    <row r="2834" spans="1:11" x14ac:dyDescent="0.25">
      <c r="A2834" t="s">
        <v>3127</v>
      </c>
      <c r="B2834" t="s">
        <v>91</v>
      </c>
      <c r="C2834">
        <v>2009</v>
      </c>
      <c r="D2834" t="s">
        <v>38</v>
      </c>
      <c r="E2834" t="s">
        <v>101</v>
      </c>
      <c r="F2834">
        <v>1253.8636548300699</v>
      </c>
      <c r="G2834">
        <v>1041.8996001712401</v>
      </c>
      <c r="H2834">
        <v>1031.97582860446</v>
      </c>
      <c r="I2834">
        <v>975.14052589812195</v>
      </c>
      <c r="J2834">
        <v>1091.2371388916999</v>
      </c>
      <c r="K2834" s="62"/>
    </row>
    <row r="2835" spans="1:11" x14ac:dyDescent="0.25">
      <c r="A2835" t="s">
        <v>3128</v>
      </c>
      <c r="B2835" t="s">
        <v>91</v>
      </c>
      <c r="C2835">
        <v>2009</v>
      </c>
      <c r="D2835" t="s">
        <v>39</v>
      </c>
      <c r="E2835" t="s">
        <v>101</v>
      </c>
      <c r="F2835">
        <v>1321.14277507252</v>
      </c>
      <c r="G2835">
        <v>1152.59832238951</v>
      </c>
      <c r="H2835">
        <v>1085.5075384783199</v>
      </c>
      <c r="I2835">
        <v>1026.6286042889501</v>
      </c>
      <c r="J2835">
        <v>1146.8334109212699</v>
      </c>
      <c r="K2835" s="62"/>
    </row>
    <row r="2836" spans="1:11" x14ac:dyDescent="0.25">
      <c r="A2836" t="s">
        <v>3129</v>
      </c>
      <c r="B2836" t="s">
        <v>91</v>
      </c>
      <c r="C2836">
        <v>2009</v>
      </c>
      <c r="D2836" t="s">
        <v>40</v>
      </c>
      <c r="E2836" t="s">
        <v>101</v>
      </c>
      <c r="F2836">
        <v>1124.0751458360101</v>
      </c>
      <c r="G2836">
        <v>1190.20281419255</v>
      </c>
      <c r="H2836">
        <v>1165.84255059773</v>
      </c>
      <c r="I2836">
        <v>1098.0931815604299</v>
      </c>
      <c r="J2836">
        <v>1236.6501867028301</v>
      </c>
      <c r="K2836" s="62"/>
    </row>
    <row r="2837" spans="1:11" x14ac:dyDescent="0.25">
      <c r="A2837" t="s">
        <v>3130</v>
      </c>
      <c r="B2837" t="s">
        <v>91</v>
      </c>
      <c r="C2837">
        <v>2009</v>
      </c>
      <c r="D2837" t="s">
        <v>41</v>
      </c>
      <c r="E2837" t="s">
        <v>101</v>
      </c>
      <c r="F2837">
        <v>1560.5784340798</v>
      </c>
      <c r="G2837">
        <v>1026.7976669275299</v>
      </c>
      <c r="H2837">
        <v>1064.23225007526</v>
      </c>
      <c r="I2837">
        <v>1011.65223366845</v>
      </c>
      <c r="J2837">
        <v>1118.8191762260899</v>
      </c>
      <c r="K2837" s="62"/>
    </row>
    <row r="2838" spans="1:11" x14ac:dyDescent="0.25">
      <c r="A2838" t="s">
        <v>3131</v>
      </c>
      <c r="B2838" t="s">
        <v>91</v>
      </c>
      <c r="C2838">
        <v>2009</v>
      </c>
      <c r="D2838" t="s">
        <v>42</v>
      </c>
      <c r="E2838" t="s">
        <v>101</v>
      </c>
      <c r="F2838">
        <v>1311.21864497716</v>
      </c>
      <c r="G2838">
        <v>983.696796561881</v>
      </c>
      <c r="H2838">
        <v>1031.4064470608801</v>
      </c>
      <c r="I2838">
        <v>975.95490926337504</v>
      </c>
      <c r="J2838">
        <v>1089.17138757411</v>
      </c>
      <c r="K2838" s="62"/>
    </row>
    <row r="2839" spans="1:11" x14ac:dyDescent="0.25">
      <c r="A2839" t="s">
        <v>3132</v>
      </c>
      <c r="B2839" t="s">
        <v>91</v>
      </c>
      <c r="C2839">
        <v>2009</v>
      </c>
      <c r="D2839" t="s">
        <v>102</v>
      </c>
      <c r="E2839" t="s">
        <v>101</v>
      </c>
      <c r="F2839">
        <v>1309.9297701688699</v>
      </c>
      <c r="G2839">
        <v>984.24357214581596</v>
      </c>
      <c r="H2839">
        <v>935.570105534356</v>
      </c>
      <c r="I2839">
        <v>884.75232423227999</v>
      </c>
      <c r="J2839">
        <v>988.50903872494905</v>
      </c>
      <c r="K2839" s="62"/>
    </row>
    <row r="2840" spans="1:11" x14ac:dyDescent="0.25">
      <c r="A2840" t="s">
        <v>3133</v>
      </c>
      <c r="B2840" t="s">
        <v>91</v>
      </c>
      <c r="C2840">
        <v>2009</v>
      </c>
      <c r="D2840" t="s">
        <v>103</v>
      </c>
      <c r="E2840" t="s">
        <v>101</v>
      </c>
      <c r="F2840">
        <v>3601.4412363958099</v>
      </c>
      <c r="G2840">
        <v>950.12049470805096</v>
      </c>
      <c r="H2840">
        <v>925.06554769352999</v>
      </c>
      <c r="I2840">
        <v>894.80270304020701</v>
      </c>
      <c r="J2840">
        <v>956.08335148875199</v>
      </c>
      <c r="K2840" s="62"/>
    </row>
    <row r="2841" spans="1:11" x14ac:dyDescent="0.25">
      <c r="A2841" t="s">
        <v>3134</v>
      </c>
      <c r="B2841" t="s">
        <v>91</v>
      </c>
      <c r="C2841">
        <v>2009</v>
      </c>
      <c r="D2841" t="s">
        <v>43</v>
      </c>
      <c r="E2841" t="s">
        <v>101</v>
      </c>
      <c r="F2841">
        <v>617.83585874591904</v>
      </c>
      <c r="G2841">
        <v>827.73218663208297</v>
      </c>
      <c r="H2841">
        <v>806.438214214754</v>
      </c>
      <c r="I2841">
        <v>742.96882335806697</v>
      </c>
      <c r="J2841">
        <v>873.805502827071</v>
      </c>
      <c r="K2841" s="62"/>
    </row>
    <row r="2842" spans="1:11" x14ac:dyDescent="0.25">
      <c r="A2842" t="s">
        <v>3135</v>
      </c>
      <c r="B2842" t="s">
        <v>91</v>
      </c>
      <c r="C2842">
        <v>2009</v>
      </c>
      <c r="D2842" t="s">
        <v>44</v>
      </c>
      <c r="E2842" t="s">
        <v>101</v>
      </c>
      <c r="F2842">
        <v>1227.36055226438</v>
      </c>
      <c r="G2842">
        <v>1009.6497719407899</v>
      </c>
      <c r="H2842">
        <v>968.66574585240005</v>
      </c>
      <c r="I2842">
        <v>914.60636697233303</v>
      </c>
      <c r="J2842">
        <v>1025.0580071557099</v>
      </c>
      <c r="K2842" s="62"/>
    </row>
    <row r="2843" spans="1:11" x14ac:dyDescent="0.25">
      <c r="A2843" t="s">
        <v>3136</v>
      </c>
      <c r="B2843" t="s">
        <v>91</v>
      </c>
      <c r="C2843">
        <v>2009</v>
      </c>
      <c r="D2843" t="s">
        <v>45</v>
      </c>
      <c r="E2843" t="s">
        <v>101</v>
      </c>
      <c r="F2843">
        <v>1756.24482538549</v>
      </c>
      <c r="G2843">
        <v>960.50491965123001</v>
      </c>
      <c r="H2843">
        <v>946.46527608933104</v>
      </c>
      <c r="I2843">
        <v>902.36318707610496</v>
      </c>
      <c r="J2843">
        <v>992.15224488110402</v>
      </c>
      <c r="K2843" s="62"/>
    </row>
    <row r="2844" spans="1:11" x14ac:dyDescent="0.25">
      <c r="A2844" t="s">
        <v>3137</v>
      </c>
      <c r="B2844" t="s">
        <v>91</v>
      </c>
      <c r="C2844">
        <v>2009</v>
      </c>
      <c r="D2844" t="s">
        <v>18</v>
      </c>
      <c r="E2844" t="s">
        <v>101</v>
      </c>
      <c r="F2844">
        <v>5369.8258980866503</v>
      </c>
      <c r="G2844">
        <v>1046.9109079344901</v>
      </c>
      <c r="H2844">
        <v>1079.7070156565501</v>
      </c>
      <c r="I2844">
        <v>1050.8948736208899</v>
      </c>
      <c r="J2844">
        <v>1109.10633312401</v>
      </c>
      <c r="K2844" s="62"/>
    </row>
    <row r="2845" spans="1:11" x14ac:dyDescent="0.25">
      <c r="A2845" t="s">
        <v>3138</v>
      </c>
      <c r="B2845" t="s">
        <v>91</v>
      </c>
      <c r="C2845">
        <v>2009</v>
      </c>
      <c r="D2845" t="s">
        <v>46</v>
      </c>
      <c r="E2845" t="s">
        <v>101</v>
      </c>
      <c r="F2845">
        <v>2528.1854292561902</v>
      </c>
      <c r="G2845">
        <v>1073.07924383011</v>
      </c>
      <c r="H2845">
        <v>1119.24256046305</v>
      </c>
      <c r="I2845">
        <v>1075.78276928168</v>
      </c>
      <c r="J2845">
        <v>1163.99979820772</v>
      </c>
      <c r="K2845" s="62"/>
    </row>
    <row r="2846" spans="1:11" x14ac:dyDescent="0.25">
      <c r="A2846" t="s">
        <v>3139</v>
      </c>
      <c r="B2846" t="s">
        <v>91</v>
      </c>
      <c r="C2846">
        <v>2009</v>
      </c>
      <c r="D2846" t="s">
        <v>47</v>
      </c>
      <c r="E2846" t="s">
        <v>101</v>
      </c>
      <c r="F2846">
        <v>1615.9405601814699</v>
      </c>
      <c r="G2846">
        <v>1158.0731706869699</v>
      </c>
      <c r="H2846">
        <v>1167.4822494421401</v>
      </c>
      <c r="I2846">
        <v>1111.0292529834301</v>
      </c>
      <c r="J2846">
        <v>1226.05198570725</v>
      </c>
      <c r="K2846" s="62"/>
    </row>
    <row r="2847" spans="1:11" x14ac:dyDescent="0.25">
      <c r="A2847" t="s">
        <v>3140</v>
      </c>
      <c r="B2847" t="s">
        <v>91</v>
      </c>
      <c r="C2847">
        <v>2009</v>
      </c>
      <c r="D2847" t="s">
        <v>48</v>
      </c>
      <c r="E2847" t="s">
        <v>101</v>
      </c>
      <c r="F2847">
        <v>1225.69990864896</v>
      </c>
      <c r="G2847">
        <v>889.58718321487902</v>
      </c>
      <c r="H2847">
        <v>924.08907082560597</v>
      </c>
      <c r="I2847">
        <v>872.75798028172699</v>
      </c>
      <c r="J2847">
        <v>977.63684250508595</v>
      </c>
      <c r="K2847" s="62"/>
    </row>
    <row r="2848" spans="1:11" x14ac:dyDescent="0.25">
      <c r="A2848" t="s">
        <v>3141</v>
      </c>
      <c r="B2848" t="s">
        <v>91</v>
      </c>
      <c r="C2848">
        <v>2009</v>
      </c>
      <c r="D2848" t="s">
        <v>104</v>
      </c>
      <c r="E2848" t="s">
        <v>101</v>
      </c>
      <c r="F2848">
        <v>4762.1986489052997</v>
      </c>
      <c r="G2848">
        <v>1026.7386450946899</v>
      </c>
      <c r="H2848">
        <v>1173.73907733591</v>
      </c>
      <c r="I2848">
        <v>1140.03200162597</v>
      </c>
      <c r="J2848">
        <v>1208.1761009274401</v>
      </c>
      <c r="K2848" s="62"/>
    </row>
    <row r="2849" spans="1:11" x14ac:dyDescent="0.25">
      <c r="A2849" t="s">
        <v>3142</v>
      </c>
      <c r="B2849" t="s">
        <v>91</v>
      </c>
      <c r="C2849">
        <v>2009</v>
      </c>
      <c r="D2849" t="s">
        <v>49</v>
      </c>
      <c r="E2849" t="s">
        <v>101</v>
      </c>
      <c r="F2849">
        <v>1405.2895448509601</v>
      </c>
      <c r="G2849">
        <v>1113.87703496374</v>
      </c>
      <c r="H2849">
        <v>1147.3999149802401</v>
      </c>
      <c r="I2849">
        <v>1087.87930896891</v>
      </c>
      <c r="J2849">
        <v>1209.31726989405</v>
      </c>
      <c r="K2849" s="62"/>
    </row>
    <row r="2850" spans="1:11" x14ac:dyDescent="0.25">
      <c r="A2850" t="s">
        <v>3143</v>
      </c>
      <c r="B2850" t="s">
        <v>91</v>
      </c>
      <c r="C2850">
        <v>2009</v>
      </c>
      <c r="D2850" t="s">
        <v>50</v>
      </c>
      <c r="E2850" t="s">
        <v>101</v>
      </c>
      <c r="F2850">
        <v>3356.9091040543099</v>
      </c>
      <c r="G2850">
        <v>994.18020235218899</v>
      </c>
      <c r="H2850">
        <v>1195.05979589459</v>
      </c>
      <c r="I2850">
        <v>1153.8276678244799</v>
      </c>
      <c r="J2850">
        <v>1237.3578601982099</v>
      </c>
      <c r="K2850" s="62"/>
    </row>
    <row r="2851" spans="1:11" x14ac:dyDescent="0.25">
      <c r="A2851" t="s">
        <v>3144</v>
      </c>
      <c r="B2851" t="s">
        <v>91</v>
      </c>
      <c r="C2851">
        <v>2009</v>
      </c>
      <c r="D2851" t="s">
        <v>105</v>
      </c>
      <c r="E2851" t="s">
        <v>101</v>
      </c>
      <c r="F2851">
        <v>3402.3038413294998</v>
      </c>
      <c r="G2851">
        <v>1161.59626401234</v>
      </c>
      <c r="H2851">
        <v>1221.00197371845</v>
      </c>
      <c r="I2851">
        <v>1180.01262313179</v>
      </c>
      <c r="J2851">
        <v>1263.04379110794</v>
      </c>
      <c r="K2851" s="62"/>
    </row>
    <row r="2852" spans="1:11" x14ac:dyDescent="0.25">
      <c r="A2852" t="s">
        <v>3145</v>
      </c>
      <c r="B2852" t="s">
        <v>91</v>
      </c>
      <c r="C2852">
        <v>2009</v>
      </c>
      <c r="D2852" t="s">
        <v>51</v>
      </c>
      <c r="E2852" t="s">
        <v>101</v>
      </c>
      <c r="F2852">
        <v>2671.76514326611</v>
      </c>
      <c r="G2852">
        <v>1138.1660553311899</v>
      </c>
      <c r="H2852">
        <v>1197.2116562383401</v>
      </c>
      <c r="I2852">
        <v>1151.9158776519</v>
      </c>
      <c r="J2852">
        <v>1243.8222687775301</v>
      </c>
      <c r="K2852" s="62"/>
    </row>
    <row r="2853" spans="1:11" x14ac:dyDescent="0.25">
      <c r="A2853" t="s">
        <v>3146</v>
      </c>
      <c r="B2853" t="s">
        <v>91</v>
      </c>
      <c r="C2853">
        <v>2009</v>
      </c>
      <c r="D2853" t="s">
        <v>52</v>
      </c>
      <c r="E2853" t="s">
        <v>101</v>
      </c>
      <c r="F2853">
        <v>730.53869806339696</v>
      </c>
      <c r="G2853">
        <v>1256.17081309477</v>
      </c>
      <c r="H2853">
        <v>1317.72512032246</v>
      </c>
      <c r="I2853">
        <v>1223.06322472172</v>
      </c>
      <c r="J2853">
        <v>1417.7190754364899</v>
      </c>
      <c r="K2853" s="62"/>
    </row>
    <row r="2854" spans="1:11" x14ac:dyDescent="0.25">
      <c r="A2854" t="s">
        <v>3147</v>
      </c>
      <c r="B2854" t="s">
        <v>91</v>
      </c>
      <c r="C2854">
        <v>2009</v>
      </c>
      <c r="D2854" t="s">
        <v>106</v>
      </c>
      <c r="E2854" t="s">
        <v>101</v>
      </c>
      <c r="F2854">
        <v>6347.0133315246703</v>
      </c>
      <c r="G2854">
        <v>1108.6137608817</v>
      </c>
      <c r="H2854">
        <v>1154.54666876653</v>
      </c>
      <c r="I2854">
        <v>1126.14610221367</v>
      </c>
      <c r="J2854">
        <v>1183.47912711237</v>
      </c>
      <c r="K2854" s="62"/>
    </row>
    <row r="2855" spans="1:11" x14ac:dyDescent="0.25">
      <c r="A2855" t="s">
        <v>3148</v>
      </c>
      <c r="B2855" t="s">
        <v>91</v>
      </c>
      <c r="C2855">
        <v>2009</v>
      </c>
      <c r="D2855" t="s">
        <v>53</v>
      </c>
      <c r="E2855" t="s">
        <v>101</v>
      </c>
      <c r="F2855">
        <v>1953.4767268897499</v>
      </c>
      <c r="G2855">
        <v>1102.6686348928099</v>
      </c>
      <c r="H2855">
        <v>1167.49852652913</v>
      </c>
      <c r="I2855">
        <v>1115.86201527617</v>
      </c>
      <c r="J2855">
        <v>1220.89271614993</v>
      </c>
      <c r="K2855" s="62"/>
    </row>
    <row r="2856" spans="1:11" x14ac:dyDescent="0.25">
      <c r="A2856" t="s">
        <v>3149</v>
      </c>
      <c r="B2856" t="s">
        <v>91</v>
      </c>
      <c r="C2856">
        <v>2009</v>
      </c>
      <c r="D2856" t="s">
        <v>54</v>
      </c>
      <c r="E2856" t="s">
        <v>101</v>
      </c>
      <c r="F2856">
        <v>886.66473832299096</v>
      </c>
      <c r="G2856">
        <v>1269.38402050536</v>
      </c>
      <c r="H2856">
        <v>1299.23077625221</v>
      </c>
      <c r="I2856">
        <v>1214.54245188095</v>
      </c>
      <c r="J2856">
        <v>1388.2368691597701</v>
      </c>
      <c r="K2856" s="62"/>
    </row>
    <row r="2857" spans="1:11" x14ac:dyDescent="0.25">
      <c r="A2857" t="s">
        <v>3150</v>
      </c>
      <c r="B2857" t="s">
        <v>91</v>
      </c>
      <c r="C2857">
        <v>2009</v>
      </c>
      <c r="D2857" t="s">
        <v>55</v>
      </c>
      <c r="E2857" t="s">
        <v>101</v>
      </c>
      <c r="F2857">
        <v>1027.5341557714901</v>
      </c>
      <c r="G2857">
        <v>1126.6945424527601</v>
      </c>
      <c r="H2857">
        <v>1160.2170563188499</v>
      </c>
      <c r="I2857">
        <v>1089.9415337021501</v>
      </c>
      <c r="J2857">
        <v>1233.8143146871</v>
      </c>
      <c r="K2857" s="62"/>
    </row>
    <row r="2858" spans="1:11" x14ac:dyDescent="0.25">
      <c r="A2858" t="s">
        <v>3151</v>
      </c>
      <c r="B2858" t="s">
        <v>91</v>
      </c>
      <c r="C2858">
        <v>2009</v>
      </c>
      <c r="D2858" t="s">
        <v>56</v>
      </c>
      <c r="E2858" t="s">
        <v>101</v>
      </c>
      <c r="F2858">
        <v>846.85248665808797</v>
      </c>
      <c r="G2858">
        <v>935.15960848756902</v>
      </c>
      <c r="H2858">
        <v>918.13228902888</v>
      </c>
      <c r="I2858">
        <v>856.45649062897598</v>
      </c>
      <c r="J2858">
        <v>983.02772132700795</v>
      </c>
      <c r="K2858" s="62"/>
    </row>
    <row r="2859" spans="1:11" x14ac:dyDescent="0.25">
      <c r="A2859" t="s">
        <v>3152</v>
      </c>
      <c r="B2859" t="s">
        <v>91</v>
      </c>
      <c r="C2859">
        <v>2009</v>
      </c>
      <c r="D2859" t="s">
        <v>57</v>
      </c>
      <c r="E2859" t="s">
        <v>101</v>
      </c>
      <c r="F2859">
        <v>1632.4852238823401</v>
      </c>
      <c r="G2859">
        <v>1135.6181950166899</v>
      </c>
      <c r="H2859">
        <v>1226.5945990498899</v>
      </c>
      <c r="I2859">
        <v>1167.2622775084701</v>
      </c>
      <c r="J2859">
        <v>1288.1400896637199</v>
      </c>
      <c r="K2859" s="62"/>
    </row>
    <row r="2860" spans="1:11" x14ac:dyDescent="0.25">
      <c r="A2860" t="s">
        <v>3153</v>
      </c>
      <c r="B2860" t="s">
        <v>91</v>
      </c>
      <c r="C2860">
        <v>2010</v>
      </c>
      <c r="D2860" t="s">
        <v>5</v>
      </c>
      <c r="E2860" t="s">
        <v>101</v>
      </c>
      <c r="F2860">
        <v>33576.399860802201</v>
      </c>
      <c r="G2860">
        <v>1100.87603655255</v>
      </c>
      <c r="H2860">
        <v>1126.2280870422501</v>
      </c>
      <c r="I2860">
        <v>1114.16059123483</v>
      </c>
      <c r="J2860">
        <v>1138.3932717309499</v>
      </c>
      <c r="K2860" s="62"/>
    </row>
    <row r="2861" spans="1:11" x14ac:dyDescent="0.25">
      <c r="A2861" t="s">
        <v>3154</v>
      </c>
      <c r="B2861" t="s">
        <v>91</v>
      </c>
      <c r="C2861">
        <v>2010</v>
      </c>
      <c r="D2861" t="s">
        <v>122</v>
      </c>
      <c r="E2861" t="s">
        <v>101</v>
      </c>
      <c r="F2861">
        <v>5080.8962845059896</v>
      </c>
      <c r="G2861">
        <v>844.64671310949598</v>
      </c>
      <c r="H2861">
        <v>829.65244420577801</v>
      </c>
      <c r="I2861">
        <v>806.82616845455198</v>
      </c>
      <c r="J2861">
        <v>852.95710126984795</v>
      </c>
      <c r="K2861" s="62"/>
    </row>
    <row r="2862" spans="1:11" x14ac:dyDescent="0.25">
      <c r="A2862" t="s">
        <v>3155</v>
      </c>
      <c r="B2862" t="s">
        <v>91</v>
      </c>
      <c r="C2862">
        <v>2010</v>
      </c>
      <c r="D2862" t="s">
        <v>123</v>
      </c>
      <c r="E2862" t="s">
        <v>101</v>
      </c>
      <c r="F2862">
        <v>5842.2505765330097</v>
      </c>
      <c r="G2862">
        <v>948.04485519211801</v>
      </c>
      <c r="H2862">
        <v>926.34654763436095</v>
      </c>
      <c r="I2862">
        <v>902.59637104849901</v>
      </c>
      <c r="J2862">
        <v>950.56054229221104</v>
      </c>
      <c r="K2862" s="62"/>
    </row>
    <row r="2863" spans="1:11" x14ac:dyDescent="0.25">
      <c r="A2863" t="s">
        <v>3156</v>
      </c>
      <c r="B2863" t="s">
        <v>91</v>
      </c>
      <c r="C2863">
        <v>2010</v>
      </c>
      <c r="D2863" t="s">
        <v>124</v>
      </c>
      <c r="E2863" t="s">
        <v>101</v>
      </c>
      <c r="F2863">
        <v>6657.8862586498699</v>
      </c>
      <c r="G2863">
        <v>1065.8416192248401</v>
      </c>
      <c r="H2863">
        <v>1059.31423991321</v>
      </c>
      <c r="I2863">
        <v>1033.9201998390699</v>
      </c>
      <c r="J2863">
        <v>1085.17251570243</v>
      </c>
      <c r="K2863" s="62"/>
    </row>
    <row r="2864" spans="1:11" x14ac:dyDescent="0.25">
      <c r="A2864" t="s">
        <v>3157</v>
      </c>
      <c r="B2864" t="s">
        <v>91</v>
      </c>
      <c r="C2864">
        <v>2010</v>
      </c>
      <c r="D2864" t="s">
        <v>125</v>
      </c>
      <c r="E2864" t="s">
        <v>101</v>
      </c>
      <c r="F2864">
        <v>7442.72502955444</v>
      </c>
      <c r="G2864">
        <v>1208.87827114997</v>
      </c>
      <c r="H2864">
        <v>1269.5575435007299</v>
      </c>
      <c r="I2864">
        <v>1240.73227209283</v>
      </c>
      <c r="J2864">
        <v>1298.8809473614399</v>
      </c>
      <c r="K2864" s="62"/>
    </row>
    <row r="2865" spans="1:11" x14ac:dyDescent="0.25">
      <c r="A2865" t="s">
        <v>3158</v>
      </c>
      <c r="B2865" t="s">
        <v>91</v>
      </c>
      <c r="C2865">
        <v>2010</v>
      </c>
      <c r="D2865" t="s">
        <v>126</v>
      </c>
      <c r="E2865" t="s">
        <v>101</v>
      </c>
      <c r="F2865">
        <v>8552.6417115589193</v>
      </c>
      <c r="G2865">
        <v>1445.0544915585799</v>
      </c>
      <c r="H2865">
        <v>1610.1161650252</v>
      </c>
      <c r="I2865">
        <v>1575.80027480064</v>
      </c>
      <c r="J2865">
        <v>1644.9849013713399</v>
      </c>
      <c r="K2865" s="62"/>
    </row>
    <row r="2866" spans="1:11" x14ac:dyDescent="0.25">
      <c r="A2866" t="s">
        <v>3159</v>
      </c>
      <c r="B2866" t="s">
        <v>91</v>
      </c>
      <c r="C2866">
        <v>2010</v>
      </c>
      <c r="D2866" t="s">
        <v>6</v>
      </c>
      <c r="E2866" t="s">
        <v>101</v>
      </c>
      <c r="F2866">
        <v>7605.3217180731899</v>
      </c>
      <c r="G2866">
        <v>1108.79133270544</v>
      </c>
      <c r="H2866">
        <v>1096.61875068313</v>
      </c>
      <c r="I2866">
        <v>1071.97850998276</v>
      </c>
      <c r="J2866">
        <v>1121.6801823247499</v>
      </c>
      <c r="K2866" s="62"/>
    </row>
    <row r="2867" spans="1:11" x14ac:dyDescent="0.25">
      <c r="A2867" t="s">
        <v>3160</v>
      </c>
      <c r="B2867" t="s">
        <v>91</v>
      </c>
      <c r="C2867">
        <v>2010</v>
      </c>
      <c r="D2867" t="s">
        <v>37</v>
      </c>
      <c r="E2867" t="s">
        <v>101</v>
      </c>
      <c r="F2867">
        <v>799.75100606827402</v>
      </c>
      <c r="G2867">
        <v>1145.23363748983</v>
      </c>
      <c r="H2867">
        <v>1094.4134580312</v>
      </c>
      <c r="I2867">
        <v>1019.1370704313</v>
      </c>
      <c r="J2867">
        <v>1173.73686231851</v>
      </c>
      <c r="K2867" s="62"/>
    </row>
    <row r="2868" spans="1:11" x14ac:dyDescent="0.25">
      <c r="A2868" t="s">
        <v>3161</v>
      </c>
      <c r="B2868" t="s">
        <v>91</v>
      </c>
      <c r="C2868">
        <v>2010</v>
      </c>
      <c r="D2868" t="s">
        <v>38</v>
      </c>
      <c r="E2868" t="s">
        <v>101</v>
      </c>
      <c r="F2868">
        <v>1289.5603962391699</v>
      </c>
      <c r="G2868">
        <v>1064.38892017595</v>
      </c>
      <c r="H2868">
        <v>1054.68896765875</v>
      </c>
      <c r="I2868">
        <v>997.33519539952897</v>
      </c>
      <c r="J2868">
        <v>1114.4559723206301</v>
      </c>
      <c r="K2868" s="62"/>
    </row>
    <row r="2869" spans="1:11" x14ac:dyDescent="0.25">
      <c r="A2869" t="s">
        <v>3162</v>
      </c>
      <c r="B2869" t="s">
        <v>91</v>
      </c>
      <c r="C2869">
        <v>2010</v>
      </c>
      <c r="D2869" t="s">
        <v>39</v>
      </c>
      <c r="E2869" t="s">
        <v>101</v>
      </c>
      <c r="F2869">
        <v>1362.0851999101101</v>
      </c>
      <c r="G2869">
        <v>1187.70617874654</v>
      </c>
      <c r="H2869">
        <v>1098.5817987253899</v>
      </c>
      <c r="I2869">
        <v>1039.8745316684899</v>
      </c>
      <c r="J2869">
        <v>1159.6910951058601</v>
      </c>
      <c r="K2869" s="62"/>
    </row>
    <row r="2870" spans="1:11" x14ac:dyDescent="0.25">
      <c r="A2870" t="s">
        <v>3163</v>
      </c>
      <c r="B2870" t="s">
        <v>91</v>
      </c>
      <c r="C2870">
        <v>2010</v>
      </c>
      <c r="D2870" t="s">
        <v>40</v>
      </c>
      <c r="E2870" t="s">
        <v>101</v>
      </c>
      <c r="F2870">
        <v>1105.62350152463</v>
      </c>
      <c r="G2870">
        <v>1174.2963522013699</v>
      </c>
      <c r="H2870">
        <v>1143.96532096448</v>
      </c>
      <c r="I2870">
        <v>1076.9089267597101</v>
      </c>
      <c r="J2870">
        <v>1214.07447956293</v>
      </c>
      <c r="K2870" s="62"/>
    </row>
    <row r="2871" spans="1:11" x14ac:dyDescent="0.25">
      <c r="A2871" t="s">
        <v>3164</v>
      </c>
      <c r="B2871" t="s">
        <v>91</v>
      </c>
      <c r="C2871">
        <v>2010</v>
      </c>
      <c r="D2871" t="s">
        <v>41</v>
      </c>
      <c r="E2871" t="s">
        <v>101</v>
      </c>
      <c r="F2871">
        <v>1580.83840499401</v>
      </c>
      <c r="G2871">
        <v>1039.47817266834</v>
      </c>
      <c r="H2871">
        <v>1071.7970446078</v>
      </c>
      <c r="I2871">
        <v>1019.21424809761</v>
      </c>
      <c r="J2871">
        <v>1126.3736868086501</v>
      </c>
      <c r="K2871" s="62"/>
    </row>
    <row r="2872" spans="1:11" x14ac:dyDescent="0.25">
      <c r="A2872" t="s">
        <v>3165</v>
      </c>
      <c r="B2872" t="s">
        <v>91</v>
      </c>
      <c r="C2872">
        <v>2010</v>
      </c>
      <c r="D2872" t="s">
        <v>42</v>
      </c>
      <c r="E2872" t="s">
        <v>101</v>
      </c>
      <c r="F2872">
        <v>1467.4632093370899</v>
      </c>
      <c r="G2872">
        <v>1095.0482499959601</v>
      </c>
      <c r="H2872">
        <v>1143.1908511227</v>
      </c>
      <c r="I2872">
        <v>1085.0919510906899</v>
      </c>
      <c r="J2872">
        <v>1203.57807583983</v>
      </c>
      <c r="K2872" s="62"/>
    </row>
    <row r="2873" spans="1:11" x14ac:dyDescent="0.25">
      <c r="A2873" t="s">
        <v>3166</v>
      </c>
      <c r="B2873" t="s">
        <v>91</v>
      </c>
      <c r="C2873">
        <v>2010</v>
      </c>
      <c r="D2873" t="s">
        <v>102</v>
      </c>
      <c r="E2873" t="s">
        <v>101</v>
      </c>
      <c r="F2873">
        <v>1260.18126593134</v>
      </c>
      <c r="G2873">
        <v>948.37464887440899</v>
      </c>
      <c r="H2873">
        <v>883.93139052828201</v>
      </c>
      <c r="I2873">
        <v>834.972283268257</v>
      </c>
      <c r="J2873">
        <v>934.97494403441794</v>
      </c>
      <c r="K2873" s="62"/>
    </row>
    <row r="2874" spans="1:11" x14ac:dyDescent="0.25">
      <c r="A2874" t="s">
        <v>3167</v>
      </c>
      <c r="B2874" t="s">
        <v>91</v>
      </c>
      <c r="C2874">
        <v>2010</v>
      </c>
      <c r="D2874" t="s">
        <v>103</v>
      </c>
      <c r="E2874" t="s">
        <v>101</v>
      </c>
      <c r="F2874">
        <v>3873.2700866432401</v>
      </c>
      <c r="G2874">
        <v>1018.75881761813</v>
      </c>
      <c r="H2874">
        <v>989.02591976561803</v>
      </c>
      <c r="I2874">
        <v>957.82468898232901</v>
      </c>
      <c r="J2874">
        <v>1020.97734118838</v>
      </c>
      <c r="K2874" s="62"/>
    </row>
    <row r="2875" spans="1:11" x14ac:dyDescent="0.25">
      <c r="A2875" t="s">
        <v>3168</v>
      </c>
      <c r="B2875" t="s">
        <v>91</v>
      </c>
      <c r="C2875">
        <v>2010</v>
      </c>
      <c r="D2875" t="s">
        <v>43</v>
      </c>
      <c r="E2875" t="s">
        <v>101</v>
      </c>
      <c r="F2875">
        <v>627.28614370524997</v>
      </c>
      <c r="G2875">
        <v>833.96857586084298</v>
      </c>
      <c r="H2875">
        <v>806.82929627118301</v>
      </c>
      <c r="I2875">
        <v>743.75503372170203</v>
      </c>
      <c r="J2875">
        <v>873.74693344959701</v>
      </c>
      <c r="K2875" s="62"/>
    </row>
    <row r="2876" spans="1:11" x14ac:dyDescent="0.25">
      <c r="A2876" t="s">
        <v>3169</v>
      </c>
      <c r="B2876" t="s">
        <v>91</v>
      </c>
      <c r="C2876">
        <v>2010</v>
      </c>
      <c r="D2876" t="s">
        <v>44</v>
      </c>
      <c r="E2876" t="s">
        <v>101</v>
      </c>
      <c r="F2876">
        <v>1334.6084332017499</v>
      </c>
      <c r="G2876">
        <v>1094.1745234244599</v>
      </c>
      <c r="H2876">
        <v>1055.1666836951199</v>
      </c>
      <c r="I2876">
        <v>998.66020961157597</v>
      </c>
      <c r="J2876">
        <v>1114.00935411516</v>
      </c>
      <c r="K2876" s="62"/>
    </row>
    <row r="2877" spans="1:11" x14ac:dyDescent="0.25">
      <c r="A2877" t="s">
        <v>3170</v>
      </c>
      <c r="B2877" t="s">
        <v>91</v>
      </c>
      <c r="C2877">
        <v>2010</v>
      </c>
      <c r="D2877" t="s">
        <v>45</v>
      </c>
      <c r="E2877" t="s">
        <v>101</v>
      </c>
      <c r="F2877">
        <v>1911.37550973621</v>
      </c>
      <c r="G2877">
        <v>1044.4446622676001</v>
      </c>
      <c r="H2877">
        <v>1021.37861021942</v>
      </c>
      <c r="I2877">
        <v>975.75771962775104</v>
      </c>
      <c r="J2877">
        <v>1068.56974128514</v>
      </c>
      <c r="K2877" s="62"/>
    </row>
    <row r="2878" spans="1:11" x14ac:dyDescent="0.25">
      <c r="A2878" t="s">
        <v>3171</v>
      </c>
      <c r="B2878" t="s">
        <v>91</v>
      </c>
      <c r="C2878">
        <v>2010</v>
      </c>
      <c r="D2878" t="s">
        <v>18</v>
      </c>
      <c r="E2878" t="s">
        <v>101</v>
      </c>
      <c r="F2878">
        <v>5719.8454880005202</v>
      </c>
      <c r="G2878">
        <v>1109.7445749098799</v>
      </c>
      <c r="H2878">
        <v>1140.4402219937699</v>
      </c>
      <c r="I2878">
        <v>1110.9580618979801</v>
      </c>
      <c r="J2878">
        <v>1170.5043350363701</v>
      </c>
      <c r="K2878" s="62"/>
    </row>
    <row r="2879" spans="1:11" x14ac:dyDescent="0.25">
      <c r="A2879" t="s">
        <v>3172</v>
      </c>
      <c r="B2879" t="s">
        <v>91</v>
      </c>
      <c r="C2879">
        <v>2010</v>
      </c>
      <c r="D2879" t="s">
        <v>46</v>
      </c>
      <c r="E2879" t="s">
        <v>101</v>
      </c>
      <c r="F2879">
        <v>2535.5014143858898</v>
      </c>
      <c r="G2879">
        <v>1068.42978807805</v>
      </c>
      <c r="H2879">
        <v>1114.311933684</v>
      </c>
      <c r="I2879">
        <v>1071.10618665324</v>
      </c>
      <c r="J2879">
        <v>1158.8056503226401</v>
      </c>
      <c r="K2879" s="62"/>
    </row>
    <row r="2880" spans="1:11" x14ac:dyDescent="0.25">
      <c r="A2880" t="s">
        <v>3173</v>
      </c>
      <c r="B2880" t="s">
        <v>91</v>
      </c>
      <c r="C2880">
        <v>2010</v>
      </c>
      <c r="D2880" t="s">
        <v>47</v>
      </c>
      <c r="E2880" t="s">
        <v>101</v>
      </c>
      <c r="F2880">
        <v>1710.5711375548101</v>
      </c>
      <c r="G2880">
        <v>1225.0040372640699</v>
      </c>
      <c r="H2880">
        <v>1231.93630689665</v>
      </c>
      <c r="I2880">
        <v>1174.02030572686</v>
      </c>
      <c r="J2880">
        <v>1291.9617670505399</v>
      </c>
      <c r="K2880" s="62"/>
    </row>
    <row r="2881" spans="1:11" x14ac:dyDescent="0.25">
      <c r="A2881" t="s">
        <v>3174</v>
      </c>
      <c r="B2881" t="s">
        <v>91</v>
      </c>
      <c r="C2881">
        <v>2010</v>
      </c>
      <c r="D2881" t="s">
        <v>48</v>
      </c>
      <c r="E2881" t="s">
        <v>101</v>
      </c>
      <c r="F2881">
        <v>1473.77293605981</v>
      </c>
      <c r="G2881">
        <v>1064.31883647826</v>
      </c>
      <c r="H2881">
        <v>1095.30987901548</v>
      </c>
      <c r="I2881">
        <v>1039.84150811215</v>
      </c>
      <c r="J2881">
        <v>1152.9581842827999</v>
      </c>
      <c r="K2881" s="62"/>
    </row>
    <row r="2882" spans="1:11" x14ac:dyDescent="0.25">
      <c r="A2882" t="s">
        <v>3175</v>
      </c>
      <c r="B2882" t="s">
        <v>91</v>
      </c>
      <c r="C2882">
        <v>2010</v>
      </c>
      <c r="D2882" t="s">
        <v>104</v>
      </c>
      <c r="E2882" t="s">
        <v>101</v>
      </c>
      <c r="F2882">
        <v>4804.3183718052096</v>
      </c>
      <c r="G2882">
        <v>1026.92142173561</v>
      </c>
      <c r="H2882">
        <v>1169.82704019524</v>
      </c>
      <c r="I2882">
        <v>1136.3948001893</v>
      </c>
      <c r="J2882">
        <v>1203.9800578994</v>
      </c>
      <c r="K2882" s="62"/>
    </row>
    <row r="2883" spans="1:11" x14ac:dyDescent="0.25">
      <c r="A2883" t="s">
        <v>3176</v>
      </c>
      <c r="B2883" t="s">
        <v>91</v>
      </c>
      <c r="C2883">
        <v>2010</v>
      </c>
      <c r="D2883" t="s">
        <v>49</v>
      </c>
      <c r="E2883" t="s">
        <v>101</v>
      </c>
      <c r="F2883">
        <v>1431.0038194272499</v>
      </c>
      <c r="G2883">
        <v>1131.80987814075</v>
      </c>
      <c r="H2883">
        <v>1157.89354297818</v>
      </c>
      <c r="I2883">
        <v>1098.3929630745399</v>
      </c>
      <c r="J2883">
        <v>1219.76796919765</v>
      </c>
      <c r="K2883" s="62"/>
    </row>
    <row r="2884" spans="1:11" x14ac:dyDescent="0.25">
      <c r="A2884" t="s">
        <v>3177</v>
      </c>
      <c r="B2884" t="s">
        <v>91</v>
      </c>
      <c r="C2884">
        <v>2010</v>
      </c>
      <c r="D2884" t="s">
        <v>50</v>
      </c>
      <c r="E2884" t="s">
        <v>101</v>
      </c>
      <c r="F2884">
        <v>3373.3145523779199</v>
      </c>
      <c r="G2884">
        <v>988.07697446937095</v>
      </c>
      <c r="H2884">
        <v>1185.41903190426</v>
      </c>
      <c r="I2884">
        <v>1144.6139858639599</v>
      </c>
      <c r="J2884">
        <v>1227.27636851375</v>
      </c>
      <c r="K2884" s="62"/>
    </row>
    <row r="2885" spans="1:11" x14ac:dyDescent="0.25">
      <c r="A2885" t="s">
        <v>3178</v>
      </c>
      <c r="B2885" t="s">
        <v>91</v>
      </c>
      <c r="C2885">
        <v>2010</v>
      </c>
      <c r="D2885" t="s">
        <v>105</v>
      </c>
      <c r="E2885" t="s">
        <v>101</v>
      </c>
      <c r="F2885">
        <v>3300.7961473891701</v>
      </c>
      <c r="G2885">
        <v>1126.73617090485</v>
      </c>
      <c r="H2885">
        <v>1182.4724081863201</v>
      </c>
      <c r="I2885">
        <v>1142.2251348975699</v>
      </c>
      <c r="J2885">
        <v>1223.7690901859501</v>
      </c>
      <c r="K2885" s="62"/>
    </row>
    <row r="2886" spans="1:11" x14ac:dyDescent="0.25">
      <c r="A2886" t="s">
        <v>3179</v>
      </c>
      <c r="B2886" t="s">
        <v>91</v>
      </c>
      <c r="C2886">
        <v>2010</v>
      </c>
      <c r="D2886" t="s">
        <v>51</v>
      </c>
      <c r="E2886" t="s">
        <v>101</v>
      </c>
      <c r="F2886">
        <v>2613.4664741555798</v>
      </c>
      <c r="G2886">
        <v>1114.67952783027</v>
      </c>
      <c r="H2886">
        <v>1169.89240024009</v>
      </c>
      <c r="I2886">
        <v>1125.1939004747601</v>
      </c>
      <c r="J2886">
        <v>1215.90302024675</v>
      </c>
      <c r="K2886" s="62"/>
    </row>
    <row r="2887" spans="1:11" x14ac:dyDescent="0.25">
      <c r="A2887" t="s">
        <v>3180</v>
      </c>
      <c r="B2887" t="s">
        <v>91</v>
      </c>
      <c r="C2887">
        <v>2010</v>
      </c>
      <c r="D2887" t="s">
        <v>52</v>
      </c>
      <c r="E2887" t="s">
        <v>101</v>
      </c>
      <c r="F2887">
        <v>687.32967323359298</v>
      </c>
      <c r="G2887">
        <v>1175.06312419194</v>
      </c>
      <c r="H2887">
        <v>1232.2566562303</v>
      </c>
      <c r="I2887">
        <v>1141.17423462992</v>
      </c>
      <c r="J2887">
        <v>1328.6333306725701</v>
      </c>
      <c r="K2887" s="62"/>
    </row>
    <row r="2888" spans="1:11" x14ac:dyDescent="0.25">
      <c r="A2888" t="s">
        <v>3181</v>
      </c>
      <c r="B2888" t="s">
        <v>91</v>
      </c>
      <c r="C2888">
        <v>2010</v>
      </c>
      <c r="D2888" t="s">
        <v>106</v>
      </c>
      <c r="E2888" t="s">
        <v>101</v>
      </c>
      <c r="F2888">
        <v>7012.6667829597</v>
      </c>
      <c r="G2888">
        <v>1220.06527441198</v>
      </c>
      <c r="H2888">
        <v>1265.7034214297801</v>
      </c>
      <c r="I2888">
        <v>1236.10435533036</v>
      </c>
      <c r="J2888">
        <v>1295.8295948344901</v>
      </c>
      <c r="K2888" s="62"/>
    </row>
    <row r="2889" spans="1:11" x14ac:dyDescent="0.25">
      <c r="A2889" t="s">
        <v>3182</v>
      </c>
      <c r="B2889" t="s">
        <v>91</v>
      </c>
      <c r="C2889">
        <v>2010</v>
      </c>
      <c r="D2889" t="s">
        <v>53</v>
      </c>
      <c r="E2889" t="s">
        <v>101</v>
      </c>
      <c r="F2889">
        <v>2109.8904508118098</v>
      </c>
      <c r="G2889">
        <v>1184.65951949277</v>
      </c>
      <c r="H2889">
        <v>1253.4981348546901</v>
      </c>
      <c r="I2889">
        <v>1200.17982808291</v>
      </c>
      <c r="J2889">
        <v>1308.5615678184899</v>
      </c>
      <c r="K2889" s="62"/>
    </row>
    <row r="2890" spans="1:11" x14ac:dyDescent="0.25">
      <c r="A2890" t="s">
        <v>3183</v>
      </c>
      <c r="B2890" t="s">
        <v>91</v>
      </c>
      <c r="C2890">
        <v>2010</v>
      </c>
      <c r="D2890" t="s">
        <v>54</v>
      </c>
      <c r="E2890" t="s">
        <v>101</v>
      </c>
      <c r="F2890">
        <v>961.10513150738996</v>
      </c>
      <c r="G2890">
        <v>1376.9809041912199</v>
      </c>
      <c r="H2890">
        <v>1413.33629689226</v>
      </c>
      <c r="I2890">
        <v>1324.9143842114099</v>
      </c>
      <c r="J2890">
        <v>1506.0834863923601</v>
      </c>
      <c r="K2890" s="62"/>
    </row>
    <row r="2891" spans="1:11" x14ac:dyDescent="0.25">
      <c r="A2891" t="s">
        <v>3184</v>
      </c>
      <c r="B2891" t="s">
        <v>91</v>
      </c>
      <c r="C2891">
        <v>2010</v>
      </c>
      <c r="D2891" t="s">
        <v>55</v>
      </c>
      <c r="E2891" t="s">
        <v>101</v>
      </c>
      <c r="F2891">
        <v>1191.39287495655</v>
      </c>
      <c r="G2891">
        <v>1308.36028438013</v>
      </c>
      <c r="H2891">
        <v>1340.4311597823</v>
      </c>
      <c r="I2891">
        <v>1264.9851546948</v>
      </c>
      <c r="J2891">
        <v>1419.1829147000501</v>
      </c>
      <c r="K2891" s="62"/>
    </row>
    <row r="2892" spans="1:11" x14ac:dyDescent="0.25">
      <c r="A2892" t="s">
        <v>3185</v>
      </c>
      <c r="B2892" t="s">
        <v>91</v>
      </c>
      <c r="C2892">
        <v>2010</v>
      </c>
      <c r="D2892" t="s">
        <v>56</v>
      </c>
      <c r="E2892" t="s">
        <v>101</v>
      </c>
      <c r="F2892">
        <v>970.148569957154</v>
      </c>
      <c r="G2892">
        <v>1065.90991689061</v>
      </c>
      <c r="H2892">
        <v>1028.2189785319899</v>
      </c>
      <c r="I2892">
        <v>963.68706108645301</v>
      </c>
      <c r="J2892">
        <v>1095.8924232111001</v>
      </c>
      <c r="K2892" s="62"/>
    </row>
    <row r="2893" spans="1:11" x14ac:dyDescent="0.25">
      <c r="A2893" t="s">
        <v>3186</v>
      </c>
      <c r="B2893" t="s">
        <v>91</v>
      </c>
      <c r="C2893">
        <v>2010</v>
      </c>
      <c r="D2893" t="s">
        <v>57</v>
      </c>
      <c r="E2893" t="s">
        <v>101</v>
      </c>
      <c r="F2893">
        <v>1780.1297557268399</v>
      </c>
      <c r="G2893">
        <v>1229.3459083906</v>
      </c>
      <c r="H2893">
        <v>1325.57503033684</v>
      </c>
      <c r="I2893">
        <v>1264.2671101523199</v>
      </c>
      <c r="J2893">
        <v>1389.0710289922599</v>
      </c>
      <c r="K2893" s="62"/>
    </row>
    <row r="2894" spans="1:11" x14ac:dyDescent="0.25">
      <c r="A2894" t="s">
        <v>3187</v>
      </c>
      <c r="B2894" t="s">
        <v>91</v>
      </c>
      <c r="C2894">
        <v>2011</v>
      </c>
      <c r="D2894" t="s">
        <v>5</v>
      </c>
      <c r="E2894" t="s">
        <v>101</v>
      </c>
      <c r="F2894">
        <v>33782.287585882499</v>
      </c>
      <c r="G2894">
        <v>1102.64216644665</v>
      </c>
      <c r="H2894">
        <v>1125.5679126720599</v>
      </c>
      <c r="I2894">
        <v>1113.54564712505</v>
      </c>
      <c r="J2894">
        <v>1137.6872026005101</v>
      </c>
      <c r="K2894" s="62"/>
    </row>
    <row r="2895" spans="1:11" x14ac:dyDescent="0.25">
      <c r="A2895" t="s">
        <v>3188</v>
      </c>
      <c r="B2895" t="s">
        <v>91</v>
      </c>
      <c r="C2895">
        <v>2011</v>
      </c>
      <c r="D2895" t="s">
        <v>122</v>
      </c>
      <c r="E2895" t="s">
        <v>101</v>
      </c>
      <c r="F2895">
        <v>5043.7727522773403</v>
      </c>
      <c r="G2895">
        <v>835.67601884122496</v>
      </c>
      <c r="H2895">
        <v>813.88295511718695</v>
      </c>
      <c r="I2895">
        <v>791.39489853964596</v>
      </c>
      <c r="J2895">
        <v>836.844056107303</v>
      </c>
      <c r="K2895" s="62"/>
    </row>
    <row r="2896" spans="1:11" x14ac:dyDescent="0.25">
      <c r="A2896" t="s">
        <v>3189</v>
      </c>
      <c r="B2896" t="s">
        <v>91</v>
      </c>
      <c r="C2896">
        <v>2011</v>
      </c>
      <c r="D2896" t="s">
        <v>123</v>
      </c>
      <c r="E2896" t="s">
        <v>101</v>
      </c>
      <c r="F2896">
        <v>5907.9786512132996</v>
      </c>
      <c r="G2896">
        <v>957.46007211983897</v>
      </c>
      <c r="H2896">
        <v>927.24966957917297</v>
      </c>
      <c r="I2896">
        <v>903.60279511751401</v>
      </c>
      <c r="J2896">
        <v>951.35574109901802</v>
      </c>
      <c r="K2896" s="62"/>
    </row>
    <row r="2897" spans="1:11" x14ac:dyDescent="0.25">
      <c r="A2897" t="s">
        <v>3190</v>
      </c>
      <c r="B2897" t="s">
        <v>91</v>
      </c>
      <c r="C2897">
        <v>2011</v>
      </c>
      <c r="D2897" t="s">
        <v>124</v>
      </c>
      <c r="E2897" t="s">
        <v>101</v>
      </c>
      <c r="F2897">
        <v>6781.30393024972</v>
      </c>
      <c r="G2897">
        <v>1081.73918034129</v>
      </c>
      <c r="H2897">
        <v>1071.8453593107599</v>
      </c>
      <c r="I2897">
        <v>1046.38295169854</v>
      </c>
      <c r="J2897">
        <v>1097.76895463645</v>
      </c>
      <c r="K2897" s="62"/>
    </row>
    <row r="2898" spans="1:11" x14ac:dyDescent="0.25">
      <c r="A2898" t="s">
        <v>3191</v>
      </c>
      <c r="B2898" t="s">
        <v>91</v>
      </c>
      <c r="C2898">
        <v>2011</v>
      </c>
      <c r="D2898" t="s">
        <v>125</v>
      </c>
      <c r="E2898" t="s">
        <v>101</v>
      </c>
      <c r="F2898">
        <v>7609.2097764784603</v>
      </c>
      <c r="G2898">
        <v>1228.61364992314</v>
      </c>
      <c r="H2898">
        <v>1292.0355004923299</v>
      </c>
      <c r="I2898">
        <v>1263.0260274134901</v>
      </c>
      <c r="J2898">
        <v>1321.5407226150701</v>
      </c>
      <c r="K2898" s="62"/>
    </row>
    <row r="2899" spans="1:11" x14ac:dyDescent="0.25">
      <c r="A2899" t="s">
        <v>3192</v>
      </c>
      <c r="B2899" t="s">
        <v>91</v>
      </c>
      <c r="C2899">
        <v>2011</v>
      </c>
      <c r="D2899" t="s">
        <v>126</v>
      </c>
      <c r="E2899" t="s">
        <v>101</v>
      </c>
      <c r="F2899">
        <v>8440.0224756636799</v>
      </c>
      <c r="G2899">
        <v>1413.89778679746</v>
      </c>
      <c r="H2899">
        <v>1580.45345147383</v>
      </c>
      <c r="I2899">
        <v>1546.5545742144</v>
      </c>
      <c r="J2899">
        <v>1614.90212066036</v>
      </c>
      <c r="K2899" s="62"/>
    </row>
    <row r="2900" spans="1:11" x14ac:dyDescent="0.25">
      <c r="A2900" t="s">
        <v>3193</v>
      </c>
      <c r="B2900" t="s">
        <v>91</v>
      </c>
      <c r="C2900">
        <v>2011</v>
      </c>
      <c r="D2900" t="s">
        <v>6</v>
      </c>
      <c r="E2900" t="s">
        <v>101</v>
      </c>
      <c r="F2900">
        <v>7609.3953880617801</v>
      </c>
      <c r="G2900">
        <v>1105.34681567448</v>
      </c>
      <c r="H2900">
        <v>1090.56014263971</v>
      </c>
      <c r="I2900">
        <v>1066.05408029981</v>
      </c>
      <c r="J2900">
        <v>1115.4849891254701</v>
      </c>
      <c r="K2900" s="62"/>
    </row>
    <row r="2901" spans="1:11" x14ac:dyDescent="0.25">
      <c r="A2901" t="s">
        <v>3194</v>
      </c>
      <c r="B2901" t="s">
        <v>91</v>
      </c>
      <c r="C2901">
        <v>2011</v>
      </c>
      <c r="D2901" t="s">
        <v>37</v>
      </c>
      <c r="E2901" t="s">
        <v>101</v>
      </c>
      <c r="F2901">
        <v>780.15014807288605</v>
      </c>
      <c r="G2901">
        <v>1115.88709978528</v>
      </c>
      <c r="H2901">
        <v>1065.4212750842401</v>
      </c>
      <c r="I2901">
        <v>991.09791648789997</v>
      </c>
      <c r="J2901">
        <v>1143.79177462545</v>
      </c>
      <c r="K2901" s="62"/>
    </row>
    <row r="2902" spans="1:11" x14ac:dyDescent="0.25">
      <c r="A2902" t="s">
        <v>3195</v>
      </c>
      <c r="B2902" t="s">
        <v>91</v>
      </c>
      <c r="C2902">
        <v>2011</v>
      </c>
      <c r="D2902" t="s">
        <v>38</v>
      </c>
      <c r="E2902" t="s">
        <v>101</v>
      </c>
      <c r="F2902">
        <v>1356.3533023375301</v>
      </c>
      <c r="G2902">
        <v>1116.1288828761101</v>
      </c>
      <c r="H2902">
        <v>1102.51696792145</v>
      </c>
      <c r="I2902">
        <v>1043.99654947215</v>
      </c>
      <c r="J2902">
        <v>1163.43693795016</v>
      </c>
      <c r="K2902" s="62"/>
    </row>
    <row r="2903" spans="1:11" x14ac:dyDescent="0.25">
      <c r="A2903" t="s">
        <v>3196</v>
      </c>
      <c r="B2903" t="s">
        <v>91</v>
      </c>
      <c r="C2903">
        <v>2011</v>
      </c>
      <c r="D2903" t="s">
        <v>39</v>
      </c>
      <c r="E2903" t="s">
        <v>101</v>
      </c>
      <c r="F2903">
        <v>1319.9099245963901</v>
      </c>
      <c r="G2903">
        <v>1144.50334234812</v>
      </c>
      <c r="H2903">
        <v>1060.0118365134599</v>
      </c>
      <c r="I2903">
        <v>1002.3323466112701</v>
      </c>
      <c r="J2903">
        <v>1120.0895618571799</v>
      </c>
      <c r="K2903" s="62"/>
    </row>
    <row r="2904" spans="1:11" x14ac:dyDescent="0.25">
      <c r="A2904" t="s">
        <v>3197</v>
      </c>
      <c r="B2904" t="s">
        <v>91</v>
      </c>
      <c r="C2904">
        <v>2011</v>
      </c>
      <c r="D2904" t="s">
        <v>40</v>
      </c>
      <c r="E2904" t="s">
        <v>101</v>
      </c>
      <c r="F2904">
        <v>1071.8346647547601</v>
      </c>
      <c r="G2904">
        <v>1141.23304630028</v>
      </c>
      <c r="H2904">
        <v>1110.9076133129499</v>
      </c>
      <c r="I2904">
        <v>1044.75886586606</v>
      </c>
      <c r="J2904">
        <v>1180.1160911208599</v>
      </c>
      <c r="K2904" s="62"/>
    </row>
    <row r="2905" spans="1:11" x14ac:dyDescent="0.25">
      <c r="A2905" t="s">
        <v>3198</v>
      </c>
      <c r="B2905" t="s">
        <v>91</v>
      </c>
      <c r="C2905">
        <v>2011</v>
      </c>
      <c r="D2905" t="s">
        <v>41</v>
      </c>
      <c r="E2905" t="s">
        <v>101</v>
      </c>
      <c r="F2905">
        <v>1660.4432881048299</v>
      </c>
      <c r="G2905">
        <v>1087.6313574108401</v>
      </c>
      <c r="H2905">
        <v>1112.5431268602199</v>
      </c>
      <c r="I2905">
        <v>1059.3020194410501</v>
      </c>
      <c r="J2905">
        <v>1167.7530630716501</v>
      </c>
      <c r="K2905" s="62"/>
    </row>
    <row r="2906" spans="1:11" x14ac:dyDescent="0.25">
      <c r="A2906" t="s">
        <v>3199</v>
      </c>
      <c r="B2906" t="s">
        <v>91</v>
      </c>
      <c r="C2906">
        <v>2011</v>
      </c>
      <c r="D2906" t="s">
        <v>42</v>
      </c>
      <c r="E2906" t="s">
        <v>101</v>
      </c>
      <c r="F2906">
        <v>1420.70406019548</v>
      </c>
      <c r="G2906">
        <v>1051.8279856337299</v>
      </c>
      <c r="H2906">
        <v>1099.9724694035699</v>
      </c>
      <c r="I2906">
        <v>1043.18899260236</v>
      </c>
      <c r="J2906">
        <v>1159.0297671016399</v>
      </c>
      <c r="K2906" s="62"/>
    </row>
    <row r="2907" spans="1:11" x14ac:dyDescent="0.25">
      <c r="A2907" t="s">
        <v>3200</v>
      </c>
      <c r="B2907" t="s">
        <v>91</v>
      </c>
      <c r="C2907">
        <v>2011</v>
      </c>
      <c r="D2907" t="s">
        <v>102</v>
      </c>
      <c r="E2907" t="s">
        <v>101</v>
      </c>
      <c r="F2907">
        <v>1345.4457770425699</v>
      </c>
      <c r="G2907">
        <v>1011.07362012953</v>
      </c>
      <c r="H2907">
        <v>928.71033837850598</v>
      </c>
      <c r="I2907">
        <v>878.88947702685005</v>
      </c>
      <c r="J2907">
        <v>980.58248750303903</v>
      </c>
      <c r="K2907" s="62"/>
    </row>
    <row r="2908" spans="1:11" x14ac:dyDescent="0.25">
      <c r="A2908" t="s">
        <v>3201</v>
      </c>
      <c r="B2908" t="s">
        <v>91</v>
      </c>
      <c r="C2908">
        <v>2011</v>
      </c>
      <c r="D2908" t="s">
        <v>103</v>
      </c>
      <c r="E2908" t="s">
        <v>101</v>
      </c>
      <c r="F2908">
        <v>4127.8015160613904</v>
      </c>
      <c r="G2908">
        <v>1080.9526657347701</v>
      </c>
      <c r="H2908">
        <v>1048.0643261661</v>
      </c>
      <c r="I2908">
        <v>1015.99730821163</v>
      </c>
      <c r="J2908">
        <v>1080.87789237734</v>
      </c>
      <c r="K2908" s="62"/>
    </row>
    <row r="2909" spans="1:11" x14ac:dyDescent="0.25">
      <c r="A2909" t="s">
        <v>3202</v>
      </c>
      <c r="B2909" t="s">
        <v>91</v>
      </c>
      <c r="C2909">
        <v>2011</v>
      </c>
      <c r="D2909" t="s">
        <v>43</v>
      </c>
      <c r="E2909" t="s">
        <v>101</v>
      </c>
      <c r="F2909">
        <v>693.85245977739805</v>
      </c>
      <c r="G2909">
        <v>921.53647719894104</v>
      </c>
      <c r="H2909">
        <v>894.71761663554003</v>
      </c>
      <c r="I2909">
        <v>828.01814113934404</v>
      </c>
      <c r="J2909">
        <v>965.27522312271105</v>
      </c>
      <c r="K2909" s="62"/>
    </row>
    <row r="2910" spans="1:11" x14ac:dyDescent="0.25">
      <c r="A2910" t="s">
        <v>3203</v>
      </c>
      <c r="B2910" t="s">
        <v>91</v>
      </c>
      <c r="C2910">
        <v>2011</v>
      </c>
      <c r="D2910" t="s">
        <v>44</v>
      </c>
      <c r="E2910" t="s">
        <v>101</v>
      </c>
      <c r="F2910">
        <v>1479.6598160819101</v>
      </c>
      <c r="G2910">
        <v>1206.7723781996301</v>
      </c>
      <c r="H2910">
        <v>1165.51796553402</v>
      </c>
      <c r="I2910">
        <v>1106.12786276408</v>
      </c>
      <c r="J2910">
        <v>1227.2373812506601</v>
      </c>
      <c r="K2910" s="62"/>
    </row>
    <row r="2911" spans="1:11" x14ac:dyDescent="0.25">
      <c r="A2911" t="s">
        <v>3204</v>
      </c>
      <c r="B2911" t="s">
        <v>91</v>
      </c>
      <c r="C2911">
        <v>2011</v>
      </c>
      <c r="D2911" t="s">
        <v>45</v>
      </c>
      <c r="E2911" t="s">
        <v>101</v>
      </c>
      <c r="F2911">
        <v>1954.28924020205</v>
      </c>
      <c r="G2911">
        <v>1062.3388871565401</v>
      </c>
      <c r="H2911">
        <v>1035.85631632625</v>
      </c>
      <c r="I2911">
        <v>990.07842147122801</v>
      </c>
      <c r="J2911">
        <v>1083.1921354701101</v>
      </c>
      <c r="K2911" s="62"/>
    </row>
    <row r="2912" spans="1:11" x14ac:dyDescent="0.25">
      <c r="A2912" t="s">
        <v>3205</v>
      </c>
      <c r="B2912" t="s">
        <v>91</v>
      </c>
      <c r="C2912">
        <v>2011</v>
      </c>
      <c r="D2912" t="s">
        <v>18</v>
      </c>
      <c r="E2912" t="s">
        <v>101</v>
      </c>
      <c r="F2912">
        <v>5721.8399725411</v>
      </c>
      <c r="G2912">
        <v>1104.6428290885401</v>
      </c>
      <c r="H2912">
        <v>1131.5197439036299</v>
      </c>
      <c r="I2912">
        <v>1102.2814164381</v>
      </c>
      <c r="J2912">
        <v>1161.33510957368</v>
      </c>
      <c r="K2912" s="62"/>
    </row>
    <row r="2913" spans="1:11" x14ac:dyDescent="0.25">
      <c r="A2913" t="s">
        <v>3206</v>
      </c>
      <c r="B2913" t="s">
        <v>91</v>
      </c>
      <c r="C2913">
        <v>2011</v>
      </c>
      <c r="D2913" t="s">
        <v>46</v>
      </c>
      <c r="E2913" t="s">
        <v>101</v>
      </c>
      <c r="F2913">
        <v>2634.4828323769202</v>
      </c>
      <c r="G2913">
        <v>1103.72105876506</v>
      </c>
      <c r="H2913">
        <v>1146.69301519603</v>
      </c>
      <c r="I2913">
        <v>1103.0696188452</v>
      </c>
      <c r="J2913">
        <v>1191.59177201484</v>
      </c>
      <c r="K2913" s="62"/>
    </row>
    <row r="2914" spans="1:11" x14ac:dyDescent="0.25">
      <c r="A2914" t="s">
        <v>3207</v>
      </c>
      <c r="B2914" t="s">
        <v>91</v>
      </c>
      <c r="C2914">
        <v>2011</v>
      </c>
      <c r="D2914" t="s">
        <v>47</v>
      </c>
      <c r="E2914" t="s">
        <v>101</v>
      </c>
      <c r="F2914">
        <v>1583.53242370766</v>
      </c>
      <c r="G2914">
        <v>1132.0649297309601</v>
      </c>
      <c r="H2914">
        <v>1136.4164708917299</v>
      </c>
      <c r="I2914">
        <v>1080.9210553012599</v>
      </c>
      <c r="J2914">
        <v>1194.0143456061601</v>
      </c>
      <c r="K2914" s="62"/>
    </row>
    <row r="2915" spans="1:11" x14ac:dyDescent="0.25">
      <c r="A2915" t="s">
        <v>3208</v>
      </c>
      <c r="B2915" t="s">
        <v>91</v>
      </c>
      <c r="C2915">
        <v>2011</v>
      </c>
      <c r="D2915" t="s">
        <v>48</v>
      </c>
      <c r="E2915" t="s">
        <v>101</v>
      </c>
      <c r="F2915">
        <v>1503.8247164565</v>
      </c>
      <c r="G2915">
        <v>1078.70648910157</v>
      </c>
      <c r="H2915">
        <v>1106.0206106179</v>
      </c>
      <c r="I2915">
        <v>1050.6035257656199</v>
      </c>
      <c r="J2915">
        <v>1163.5932777445501</v>
      </c>
      <c r="K2915" s="62"/>
    </row>
    <row r="2916" spans="1:11" x14ac:dyDescent="0.25">
      <c r="A2916" t="s">
        <v>3209</v>
      </c>
      <c r="B2916" t="s">
        <v>91</v>
      </c>
      <c r="C2916">
        <v>2011</v>
      </c>
      <c r="D2916" t="s">
        <v>104</v>
      </c>
      <c r="E2916" t="s">
        <v>101</v>
      </c>
      <c r="F2916">
        <v>4277.3747347593999</v>
      </c>
      <c r="G2916">
        <v>905.99120453430396</v>
      </c>
      <c r="H2916">
        <v>1034.38563182296</v>
      </c>
      <c r="I2916">
        <v>1003.11187376908</v>
      </c>
      <c r="J2916">
        <v>1066.37446537092</v>
      </c>
      <c r="K2916" s="62"/>
    </row>
    <row r="2917" spans="1:11" x14ac:dyDescent="0.25">
      <c r="A2917" t="s">
        <v>3210</v>
      </c>
      <c r="B2917" t="s">
        <v>91</v>
      </c>
      <c r="C2917">
        <v>2011</v>
      </c>
      <c r="D2917" t="s">
        <v>49</v>
      </c>
      <c r="E2917" t="s">
        <v>101</v>
      </c>
      <c r="F2917">
        <v>1372.7596238511201</v>
      </c>
      <c r="G2917">
        <v>1083.6520842847799</v>
      </c>
      <c r="H2917">
        <v>1102.49721975275</v>
      </c>
      <c r="I2917">
        <v>1044.65604598952</v>
      </c>
      <c r="J2917">
        <v>1162.6955617951701</v>
      </c>
      <c r="K2917" s="62"/>
    </row>
    <row r="2918" spans="1:11" x14ac:dyDescent="0.25">
      <c r="A2918" t="s">
        <v>3211</v>
      </c>
      <c r="B2918" t="s">
        <v>91</v>
      </c>
      <c r="C2918">
        <v>2011</v>
      </c>
      <c r="D2918" t="s">
        <v>50</v>
      </c>
      <c r="E2918" t="s">
        <v>101</v>
      </c>
      <c r="F2918">
        <v>2904.6151109082598</v>
      </c>
      <c r="G2918">
        <v>840.84017314288997</v>
      </c>
      <c r="H2918">
        <v>1011.7139000703301</v>
      </c>
      <c r="I2918">
        <v>974.28012411722295</v>
      </c>
      <c r="J2918">
        <v>1050.1891495459799</v>
      </c>
      <c r="K2918" s="62"/>
    </row>
    <row r="2919" spans="1:11" x14ac:dyDescent="0.25">
      <c r="A2919" t="s">
        <v>3212</v>
      </c>
      <c r="B2919" t="s">
        <v>91</v>
      </c>
      <c r="C2919">
        <v>2011</v>
      </c>
      <c r="D2919" t="s">
        <v>105</v>
      </c>
      <c r="E2919" t="s">
        <v>101</v>
      </c>
      <c r="F2919">
        <v>3492.9871930213699</v>
      </c>
      <c r="G2919">
        <v>1191.2350943378999</v>
      </c>
      <c r="H2919">
        <v>1246.34196811726</v>
      </c>
      <c r="I2919">
        <v>1205.12156282245</v>
      </c>
      <c r="J2919">
        <v>1288.6067509038901</v>
      </c>
      <c r="K2919" s="62"/>
    </row>
    <row r="2920" spans="1:11" x14ac:dyDescent="0.25">
      <c r="A2920" t="s">
        <v>3213</v>
      </c>
      <c r="B2920" t="s">
        <v>91</v>
      </c>
      <c r="C2920">
        <v>2011</v>
      </c>
      <c r="D2920" t="s">
        <v>51</v>
      </c>
      <c r="E2920" t="s">
        <v>101</v>
      </c>
      <c r="F2920">
        <v>2753.8454139058599</v>
      </c>
      <c r="G2920">
        <v>1174.9840697972299</v>
      </c>
      <c r="H2920">
        <v>1230.84034167965</v>
      </c>
      <c r="I2920">
        <v>1185.0459787846601</v>
      </c>
      <c r="J2920">
        <v>1277.9437374550901</v>
      </c>
      <c r="K2920" s="62"/>
    </row>
    <row r="2921" spans="1:11" x14ac:dyDescent="0.25">
      <c r="A2921" t="s">
        <v>3214</v>
      </c>
      <c r="B2921" t="s">
        <v>91</v>
      </c>
      <c r="C2921">
        <v>2011</v>
      </c>
      <c r="D2921" t="s">
        <v>52</v>
      </c>
      <c r="E2921" t="s">
        <v>101</v>
      </c>
      <c r="F2921">
        <v>739.14177911550303</v>
      </c>
      <c r="G2921">
        <v>1255.9544937477699</v>
      </c>
      <c r="H2921">
        <v>1305.7938341782601</v>
      </c>
      <c r="I2921">
        <v>1212.71709227166</v>
      </c>
      <c r="J2921">
        <v>1404.0818171461101</v>
      </c>
      <c r="K2921" s="62"/>
    </row>
    <row r="2922" spans="1:11" x14ac:dyDescent="0.25">
      <c r="A2922" t="s">
        <v>3215</v>
      </c>
      <c r="B2922" t="s">
        <v>91</v>
      </c>
      <c r="C2922">
        <v>2011</v>
      </c>
      <c r="D2922" t="s">
        <v>106</v>
      </c>
      <c r="E2922" t="s">
        <v>101</v>
      </c>
      <c r="F2922">
        <v>7207.4430043950197</v>
      </c>
      <c r="G2922">
        <v>1248.9568990611299</v>
      </c>
      <c r="H2922">
        <v>1295.09226256684</v>
      </c>
      <c r="I2922">
        <v>1265.21870559234</v>
      </c>
      <c r="J2922">
        <v>1325.4905072118499</v>
      </c>
      <c r="K2922" s="62"/>
    </row>
    <row r="2923" spans="1:11" x14ac:dyDescent="0.25">
      <c r="A2923" t="s">
        <v>3216</v>
      </c>
      <c r="B2923" t="s">
        <v>91</v>
      </c>
      <c r="C2923">
        <v>2011</v>
      </c>
      <c r="D2923" t="s">
        <v>53</v>
      </c>
      <c r="E2923" t="s">
        <v>101</v>
      </c>
      <c r="F2923">
        <v>2269.6911882518898</v>
      </c>
      <c r="G2923">
        <v>1269.53003560307</v>
      </c>
      <c r="H2923">
        <v>1339.02640586249</v>
      </c>
      <c r="I2923">
        <v>1284.10065105031</v>
      </c>
      <c r="J2923">
        <v>1395.6843429381699</v>
      </c>
      <c r="K2923" s="62"/>
    </row>
    <row r="2924" spans="1:11" x14ac:dyDescent="0.25">
      <c r="A2924" t="s">
        <v>3217</v>
      </c>
      <c r="B2924" t="s">
        <v>91</v>
      </c>
      <c r="C2924">
        <v>2011</v>
      </c>
      <c r="D2924" t="s">
        <v>54</v>
      </c>
      <c r="E2924" t="s">
        <v>101</v>
      </c>
      <c r="F2924">
        <v>1007.27551194487</v>
      </c>
      <c r="G2924">
        <v>1442.84007326085</v>
      </c>
      <c r="H2924">
        <v>1482.3879588510699</v>
      </c>
      <c r="I2924">
        <v>1391.73294455259</v>
      </c>
      <c r="J2924">
        <v>1577.3719853022901</v>
      </c>
      <c r="K2924" s="62"/>
    </row>
    <row r="2925" spans="1:11" x14ac:dyDescent="0.25">
      <c r="A2925" t="s">
        <v>3218</v>
      </c>
      <c r="B2925" t="s">
        <v>91</v>
      </c>
      <c r="C2925">
        <v>2011</v>
      </c>
      <c r="D2925" t="s">
        <v>55</v>
      </c>
      <c r="E2925" t="s">
        <v>101</v>
      </c>
      <c r="F2925">
        <v>1200.2871831522</v>
      </c>
      <c r="G2925">
        <v>1316.24869300603</v>
      </c>
      <c r="H2925">
        <v>1346.42016007802</v>
      </c>
      <c r="I2925">
        <v>1270.95119979537</v>
      </c>
      <c r="J2925">
        <v>1425.1833089096699</v>
      </c>
      <c r="K2925" s="62"/>
    </row>
    <row r="2926" spans="1:11" x14ac:dyDescent="0.25">
      <c r="A2926" t="s">
        <v>3219</v>
      </c>
      <c r="B2926" t="s">
        <v>91</v>
      </c>
      <c r="C2926">
        <v>2011</v>
      </c>
      <c r="D2926" t="s">
        <v>56</v>
      </c>
      <c r="E2926" t="s">
        <v>101</v>
      </c>
      <c r="F2926">
        <v>960.38964182012</v>
      </c>
      <c r="G2926">
        <v>1049.5144051013201</v>
      </c>
      <c r="H2926">
        <v>1002.35986914948</v>
      </c>
      <c r="I2926">
        <v>939.07505050142697</v>
      </c>
      <c r="J2926">
        <v>1068.74153349723</v>
      </c>
      <c r="K2926" s="62"/>
    </row>
    <row r="2927" spans="1:11" x14ac:dyDescent="0.25">
      <c r="A2927" t="s">
        <v>3220</v>
      </c>
      <c r="B2927" t="s">
        <v>91</v>
      </c>
      <c r="C2927">
        <v>2011</v>
      </c>
      <c r="D2927" t="s">
        <v>57</v>
      </c>
      <c r="E2927" t="s">
        <v>101</v>
      </c>
      <c r="F2927">
        <v>1769.7994792260099</v>
      </c>
      <c r="G2927">
        <v>1213.97913312481</v>
      </c>
      <c r="H2927">
        <v>1317.3335859884701</v>
      </c>
      <c r="I2927">
        <v>1256.2170876736</v>
      </c>
      <c r="J2927">
        <v>1380.63781227457</v>
      </c>
      <c r="K2927" s="62"/>
    </row>
    <row r="2928" spans="1:11" x14ac:dyDescent="0.25">
      <c r="A2928" t="s">
        <v>3221</v>
      </c>
      <c r="B2928" t="s">
        <v>91</v>
      </c>
      <c r="C2928">
        <v>2012</v>
      </c>
      <c r="D2928" t="s">
        <v>5</v>
      </c>
      <c r="E2928" t="s">
        <v>101</v>
      </c>
      <c r="F2928">
        <v>34074.671660615102</v>
      </c>
      <c r="G2928">
        <v>1108.4557252856</v>
      </c>
      <c r="H2928">
        <v>1128.5313929391</v>
      </c>
      <c r="I2928">
        <v>1116.5326826938999</v>
      </c>
      <c r="J2928">
        <v>1140.6265192626399</v>
      </c>
      <c r="K2928" s="62"/>
    </row>
    <row r="2929" spans="1:11" x14ac:dyDescent="0.25">
      <c r="A2929" t="s">
        <v>3222</v>
      </c>
      <c r="B2929" t="s">
        <v>91</v>
      </c>
      <c r="C2929">
        <v>2012</v>
      </c>
      <c r="D2929" t="s">
        <v>122</v>
      </c>
      <c r="E2929" t="s">
        <v>101</v>
      </c>
      <c r="F2929">
        <v>5156.0856187565496</v>
      </c>
      <c r="G2929">
        <v>851.59384120194704</v>
      </c>
      <c r="H2929">
        <v>821.85016161687201</v>
      </c>
      <c r="I2929">
        <v>799.39092553240505</v>
      </c>
      <c r="J2929">
        <v>844.77660272624098</v>
      </c>
      <c r="K2929" s="62"/>
    </row>
    <row r="2930" spans="1:11" x14ac:dyDescent="0.25">
      <c r="A2930" t="s">
        <v>3223</v>
      </c>
      <c r="B2930" t="s">
        <v>91</v>
      </c>
      <c r="C2930">
        <v>2012</v>
      </c>
      <c r="D2930" t="s">
        <v>123</v>
      </c>
      <c r="E2930" t="s">
        <v>101</v>
      </c>
      <c r="F2930">
        <v>6059.0609749079704</v>
      </c>
      <c r="G2930">
        <v>978.75655632808798</v>
      </c>
      <c r="H2930">
        <v>944.08074841794496</v>
      </c>
      <c r="I2930">
        <v>920.29880736990106</v>
      </c>
      <c r="J2930">
        <v>968.31865400193101</v>
      </c>
      <c r="K2930" s="62"/>
    </row>
    <row r="2931" spans="1:11" x14ac:dyDescent="0.25">
      <c r="A2931" t="s">
        <v>3224</v>
      </c>
      <c r="B2931" t="s">
        <v>91</v>
      </c>
      <c r="C2931">
        <v>2012</v>
      </c>
      <c r="D2931" t="s">
        <v>124</v>
      </c>
      <c r="E2931" t="s">
        <v>101</v>
      </c>
      <c r="F2931">
        <v>6903.9437792696499</v>
      </c>
      <c r="G2931">
        <v>1097.9589278702599</v>
      </c>
      <c r="H2931">
        <v>1081.8232039948</v>
      </c>
      <c r="I2931">
        <v>1056.35127923507</v>
      </c>
      <c r="J2931">
        <v>1107.75233195582</v>
      </c>
      <c r="K2931" s="62"/>
    </row>
    <row r="2932" spans="1:11" x14ac:dyDescent="0.25">
      <c r="A2932" t="s">
        <v>3225</v>
      </c>
      <c r="B2932" t="s">
        <v>91</v>
      </c>
      <c r="C2932">
        <v>2012</v>
      </c>
      <c r="D2932" t="s">
        <v>125</v>
      </c>
      <c r="E2932" t="s">
        <v>101</v>
      </c>
      <c r="F2932">
        <v>7608.9131736426798</v>
      </c>
      <c r="G2932">
        <v>1223.9728939982499</v>
      </c>
      <c r="H2932">
        <v>1286.15433178735</v>
      </c>
      <c r="I2932">
        <v>1257.2905649412201</v>
      </c>
      <c r="J2932">
        <v>1315.51136737715</v>
      </c>
      <c r="K2932" s="62"/>
    </row>
    <row r="2933" spans="1:11" x14ac:dyDescent="0.25">
      <c r="A2933" t="s">
        <v>3226</v>
      </c>
      <c r="B2933" t="s">
        <v>91</v>
      </c>
      <c r="C2933">
        <v>2012</v>
      </c>
      <c r="D2933" t="s">
        <v>126</v>
      </c>
      <c r="E2933" t="s">
        <v>101</v>
      </c>
      <c r="F2933">
        <v>8346.6681140382807</v>
      </c>
      <c r="G2933">
        <v>1393.2197582405199</v>
      </c>
      <c r="H2933">
        <v>1564.04035960601</v>
      </c>
      <c r="I2933">
        <v>1530.34639793007</v>
      </c>
      <c r="J2933">
        <v>1598.2838647563899</v>
      </c>
      <c r="K2933" s="62"/>
    </row>
    <row r="2934" spans="1:11" x14ac:dyDescent="0.25">
      <c r="A2934" t="s">
        <v>3227</v>
      </c>
      <c r="B2934" t="s">
        <v>91</v>
      </c>
      <c r="C2934">
        <v>2012</v>
      </c>
      <c r="D2934" t="s">
        <v>6</v>
      </c>
      <c r="E2934" t="s">
        <v>101</v>
      </c>
      <c r="F2934">
        <v>7576.1771775531397</v>
      </c>
      <c r="G2934">
        <v>1097.3065025119199</v>
      </c>
      <c r="H2934">
        <v>1076.09781825035</v>
      </c>
      <c r="I2934">
        <v>1051.85654505549</v>
      </c>
      <c r="J2934">
        <v>1100.7542663694401</v>
      </c>
      <c r="K2934" s="62"/>
    </row>
    <row r="2935" spans="1:11" x14ac:dyDescent="0.25">
      <c r="A2935" t="s">
        <v>3228</v>
      </c>
      <c r="B2935" t="s">
        <v>91</v>
      </c>
      <c r="C2935">
        <v>2012</v>
      </c>
      <c r="D2935" t="s">
        <v>37</v>
      </c>
      <c r="E2935" t="s">
        <v>101</v>
      </c>
      <c r="F2935">
        <v>809.60365129252898</v>
      </c>
      <c r="G2935">
        <v>1155.7676073784501</v>
      </c>
      <c r="H2935">
        <v>1095.5007754389001</v>
      </c>
      <c r="I2935">
        <v>1020.43086355805</v>
      </c>
      <c r="J2935">
        <v>1174.58125477882</v>
      </c>
      <c r="K2935" s="62"/>
    </row>
    <row r="2936" spans="1:11" x14ac:dyDescent="0.25">
      <c r="A2936" t="s">
        <v>3229</v>
      </c>
      <c r="B2936" t="s">
        <v>91</v>
      </c>
      <c r="C2936">
        <v>2012</v>
      </c>
      <c r="D2936" t="s">
        <v>38</v>
      </c>
      <c r="E2936" t="s">
        <v>101</v>
      </c>
      <c r="F2936">
        <v>1337.76694789356</v>
      </c>
      <c r="G2936">
        <v>1095.2554796004399</v>
      </c>
      <c r="H2936">
        <v>1076.63479202198</v>
      </c>
      <c r="I2936">
        <v>1019.02444785972</v>
      </c>
      <c r="J2936">
        <v>1136.62409382499</v>
      </c>
      <c r="K2936" s="62"/>
    </row>
    <row r="2937" spans="1:11" x14ac:dyDescent="0.25">
      <c r="A2937" t="s">
        <v>3230</v>
      </c>
      <c r="B2937" t="s">
        <v>91</v>
      </c>
      <c r="C2937">
        <v>2012</v>
      </c>
      <c r="D2937" t="s">
        <v>39</v>
      </c>
      <c r="E2937" t="s">
        <v>101</v>
      </c>
      <c r="F2937">
        <v>1317.3736656030501</v>
      </c>
      <c r="G2937">
        <v>1140.4351518011099</v>
      </c>
      <c r="H2937">
        <v>1048.47524000055</v>
      </c>
      <c r="I2937">
        <v>991.30996650254394</v>
      </c>
      <c r="J2937">
        <v>1108.0197074365501</v>
      </c>
      <c r="K2937" s="62"/>
    </row>
    <row r="2938" spans="1:11" x14ac:dyDescent="0.25">
      <c r="A2938" t="s">
        <v>3231</v>
      </c>
      <c r="B2938" t="s">
        <v>91</v>
      </c>
      <c r="C2938">
        <v>2012</v>
      </c>
      <c r="D2938" t="s">
        <v>40</v>
      </c>
      <c r="E2938" t="s">
        <v>101</v>
      </c>
      <c r="F2938">
        <v>1066.8739381636899</v>
      </c>
      <c r="G2938">
        <v>1134.1759383450801</v>
      </c>
      <c r="H2938">
        <v>1093.53252176414</v>
      </c>
      <c r="I2938">
        <v>1028.2246900764701</v>
      </c>
      <c r="J2938">
        <v>1161.86837934443</v>
      </c>
      <c r="K2938" s="62"/>
    </row>
    <row r="2939" spans="1:11" x14ac:dyDescent="0.25">
      <c r="A2939" t="s">
        <v>3232</v>
      </c>
      <c r="B2939" t="s">
        <v>91</v>
      </c>
      <c r="C2939">
        <v>2012</v>
      </c>
      <c r="D2939" t="s">
        <v>41</v>
      </c>
      <c r="E2939" t="s">
        <v>101</v>
      </c>
      <c r="F2939">
        <v>1585.1446775920699</v>
      </c>
      <c r="G2939">
        <v>1037.78548122799</v>
      </c>
      <c r="H2939">
        <v>1056.31703090991</v>
      </c>
      <c r="I2939">
        <v>1004.63322789163</v>
      </c>
      <c r="J2939">
        <v>1109.9578723905699</v>
      </c>
      <c r="K2939" s="62"/>
    </row>
    <row r="2940" spans="1:11" x14ac:dyDescent="0.25">
      <c r="A2940" t="s">
        <v>3233</v>
      </c>
      <c r="B2940" t="s">
        <v>91</v>
      </c>
      <c r="C2940">
        <v>2012</v>
      </c>
      <c r="D2940" t="s">
        <v>42</v>
      </c>
      <c r="E2940" t="s">
        <v>101</v>
      </c>
      <c r="F2940">
        <v>1459.4142970083501</v>
      </c>
      <c r="G2940">
        <v>1073.7382536719299</v>
      </c>
      <c r="H2940">
        <v>1121.8196086779501</v>
      </c>
      <c r="I2940">
        <v>1064.7244908153</v>
      </c>
      <c r="J2940">
        <v>1181.16984203437</v>
      </c>
      <c r="K2940" s="62"/>
    </row>
    <row r="2941" spans="1:11" x14ac:dyDescent="0.25">
      <c r="A2941" t="s">
        <v>3234</v>
      </c>
      <c r="B2941" t="s">
        <v>91</v>
      </c>
      <c r="C2941">
        <v>2012</v>
      </c>
      <c r="D2941" t="s">
        <v>102</v>
      </c>
      <c r="E2941" t="s">
        <v>101</v>
      </c>
      <c r="F2941">
        <v>1357.85171048551</v>
      </c>
      <c r="G2941">
        <v>1021.30972868818</v>
      </c>
      <c r="H2941">
        <v>932.51857662397094</v>
      </c>
      <c r="I2941">
        <v>882.57548868877404</v>
      </c>
      <c r="J2941">
        <v>984.50835861401902</v>
      </c>
      <c r="K2941" s="62"/>
    </row>
    <row r="2942" spans="1:11" x14ac:dyDescent="0.25">
      <c r="A2942" t="s">
        <v>3235</v>
      </c>
      <c r="B2942" t="s">
        <v>91</v>
      </c>
      <c r="C2942">
        <v>2012</v>
      </c>
      <c r="D2942" t="s">
        <v>103</v>
      </c>
      <c r="E2942" t="s">
        <v>101</v>
      </c>
      <c r="F2942">
        <v>4315.8533297847198</v>
      </c>
      <c r="G2942">
        <v>1125.6848835374001</v>
      </c>
      <c r="H2942">
        <v>1084.1355974135899</v>
      </c>
      <c r="I2942">
        <v>1051.66151615847</v>
      </c>
      <c r="J2942">
        <v>1117.3488405538501</v>
      </c>
      <c r="K2942" s="62"/>
    </row>
    <row r="2943" spans="1:11" x14ac:dyDescent="0.25">
      <c r="A2943" t="s">
        <v>3236</v>
      </c>
      <c r="B2943" t="s">
        <v>91</v>
      </c>
      <c r="C2943">
        <v>2012</v>
      </c>
      <c r="D2943" t="s">
        <v>43</v>
      </c>
      <c r="E2943" t="s">
        <v>101</v>
      </c>
      <c r="F2943">
        <v>708.55350312006703</v>
      </c>
      <c r="G2943">
        <v>931.743291060763</v>
      </c>
      <c r="H2943">
        <v>911.847040957491</v>
      </c>
      <c r="I2943">
        <v>844.34547683098504</v>
      </c>
      <c r="J2943">
        <v>983.21114921754599</v>
      </c>
      <c r="K2943" s="62"/>
    </row>
    <row r="2944" spans="1:11" x14ac:dyDescent="0.25">
      <c r="A2944" t="s">
        <v>3237</v>
      </c>
      <c r="B2944" t="s">
        <v>91</v>
      </c>
      <c r="C2944">
        <v>2012</v>
      </c>
      <c r="D2944" t="s">
        <v>44</v>
      </c>
      <c r="E2944" t="s">
        <v>101</v>
      </c>
      <c r="F2944">
        <v>1543.9069547505801</v>
      </c>
      <c r="G2944">
        <v>1254.8518346410201</v>
      </c>
      <c r="H2944">
        <v>1197.5211491907301</v>
      </c>
      <c r="I2944">
        <v>1137.71507166377</v>
      </c>
      <c r="J2944">
        <v>1259.6224954126701</v>
      </c>
      <c r="K2944" s="62"/>
    </row>
    <row r="2945" spans="1:11" x14ac:dyDescent="0.25">
      <c r="A2945" t="s">
        <v>3238</v>
      </c>
      <c r="B2945" t="s">
        <v>91</v>
      </c>
      <c r="C2945">
        <v>2012</v>
      </c>
      <c r="D2945" t="s">
        <v>45</v>
      </c>
      <c r="E2945" t="s">
        <v>101</v>
      </c>
      <c r="F2945">
        <v>2063.3928719140299</v>
      </c>
      <c r="G2945">
        <v>1119.4804993104401</v>
      </c>
      <c r="H2945">
        <v>1081.7957006500901</v>
      </c>
      <c r="I2945">
        <v>1035.24420531178</v>
      </c>
      <c r="J2945">
        <v>1129.88822383604</v>
      </c>
      <c r="K2945" s="62"/>
    </row>
    <row r="2946" spans="1:11" x14ac:dyDescent="0.25">
      <c r="A2946" t="s">
        <v>3239</v>
      </c>
      <c r="B2946" t="s">
        <v>91</v>
      </c>
      <c r="C2946">
        <v>2012</v>
      </c>
      <c r="D2946" t="s">
        <v>18</v>
      </c>
      <c r="E2946" t="s">
        <v>101</v>
      </c>
      <c r="F2946">
        <v>5638.8544380141202</v>
      </c>
      <c r="G2946">
        <v>1085.47847525013</v>
      </c>
      <c r="H2946">
        <v>1109.5304295552801</v>
      </c>
      <c r="I2946">
        <v>1080.6631088075601</v>
      </c>
      <c r="J2946">
        <v>1138.97168912194</v>
      </c>
      <c r="K2946" s="62"/>
    </row>
    <row r="2947" spans="1:11" x14ac:dyDescent="0.25">
      <c r="A2947" t="s">
        <v>3240</v>
      </c>
      <c r="B2947" t="s">
        <v>91</v>
      </c>
      <c r="C2947">
        <v>2012</v>
      </c>
      <c r="D2947" t="s">
        <v>46</v>
      </c>
      <c r="E2947" t="s">
        <v>101</v>
      </c>
      <c r="F2947">
        <v>2541.1396664666399</v>
      </c>
      <c r="G2947">
        <v>1060.42976821499</v>
      </c>
      <c r="H2947">
        <v>1106.08289031761</v>
      </c>
      <c r="I2947">
        <v>1063.2661305618401</v>
      </c>
      <c r="J2947">
        <v>1150.17458395322</v>
      </c>
      <c r="K2947" s="62"/>
    </row>
    <row r="2948" spans="1:11" x14ac:dyDescent="0.25">
      <c r="A2948" t="s">
        <v>3241</v>
      </c>
      <c r="B2948" t="s">
        <v>91</v>
      </c>
      <c r="C2948">
        <v>2012</v>
      </c>
      <c r="D2948" t="s">
        <v>47</v>
      </c>
      <c r="E2948" t="s">
        <v>101</v>
      </c>
      <c r="F2948">
        <v>1602.6508726531099</v>
      </c>
      <c r="G2948">
        <v>1143.8682107039599</v>
      </c>
      <c r="H2948">
        <v>1140.60660226614</v>
      </c>
      <c r="I2948">
        <v>1085.2586372732801</v>
      </c>
      <c r="J2948">
        <v>1198.0386370134199</v>
      </c>
      <c r="K2948" s="62"/>
    </row>
    <row r="2949" spans="1:11" x14ac:dyDescent="0.25">
      <c r="A2949" t="s">
        <v>3242</v>
      </c>
      <c r="B2949" t="s">
        <v>91</v>
      </c>
      <c r="C2949">
        <v>2012</v>
      </c>
      <c r="D2949" t="s">
        <v>48</v>
      </c>
      <c r="E2949" t="s">
        <v>101</v>
      </c>
      <c r="F2949">
        <v>1495.0638988943699</v>
      </c>
      <c r="G2949">
        <v>1069.88972298151</v>
      </c>
      <c r="H2949">
        <v>1089.9636847653601</v>
      </c>
      <c r="I2949">
        <v>1035.2282332293701</v>
      </c>
      <c r="J2949">
        <v>1146.8345666200801</v>
      </c>
      <c r="K2949" s="62"/>
    </row>
    <row r="2950" spans="1:11" x14ac:dyDescent="0.25">
      <c r="A2950" t="s">
        <v>3243</v>
      </c>
      <c r="B2950" t="s">
        <v>91</v>
      </c>
      <c r="C2950">
        <v>2012</v>
      </c>
      <c r="D2950" t="s">
        <v>104</v>
      </c>
      <c r="E2950" t="s">
        <v>101</v>
      </c>
      <c r="F2950">
        <v>4634.0284276700004</v>
      </c>
      <c r="G2950">
        <v>974.91993412283102</v>
      </c>
      <c r="H2950">
        <v>1110.9319022961199</v>
      </c>
      <c r="I2950">
        <v>1078.6990826811</v>
      </c>
      <c r="J2950">
        <v>1143.87244715628</v>
      </c>
      <c r="K2950" s="62"/>
    </row>
    <row r="2951" spans="1:11" x14ac:dyDescent="0.25">
      <c r="A2951" t="s">
        <v>3244</v>
      </c>
      <c r="B2951" t="s">
        <v>91</v>
      </c>
      <c r="C2951">
        <v>2012</v>
      </c>
      <c r="D2951" t="s">
        <v>49</v>
      </c>
      <c r="E2951" t="s">
        <v>101</v>
      </c>
      <c r="F2951">
        <v>1444.1191121714</v>
      </c>
      <c r="G2951">
        <v>1138.6168304053499</v>
      </c>
      <c r="H2951">
        <v>1147.0139923514701</v>
      </c>
      <c r="I2951">
        <v>1088.3859032602099</v>
      </c>
      <c r="J2951">
        <v>1207.9702418634199</v>
      </c>
      <c r="K2951" s="62"/>
    </row>
    <row r="2952" spans="1:11" x14ac:dyDescent="0.25">
      <c r="A2952" t="s">
        <v>3245</v>
      </c>
      <c r="B2952" t="s">
        <v>91</v>
      </c>
      <c r="C2952">
        <v>2012</v>
      </c>
      <c r="D2952" t="s">
        <v>50</v>
      </c>
      <c r="E2952" t="s">
        <v>101</v>
      </c>
      <c r="F2952">
        <v>3189.9093154985699</v>
      </c>
      <c r="G2952">
        <v>915.343870751655</v>
      </c>
      <c r="H2952">
        <v>1101.96752748072</v>
      </c>
      <c r="I2952">
        <v>1063.08188031652</v>
      </c>
      <c r="J2952">
        <v>1141.8848072919</v>
      </c>
      <c r="K2952" s="62"/>
    </row>
    <row r="2953" spans="1:11" x14ac:dyDescent="0.25">
      <c r="A2953" t="s">
        <v>3246</v>
      </c>
      <c r="B2953" t="s">
        <v>91</v>
      </c>
      <c r="C2953">
        <v>2012</v>
      </c>
      <c r="D2953" t="s">
        <v>105</v>
      </c>
      <c r="E2953" t="s">
        <v>101</v>
      </c>
      <c r="F2953">
        <v>3407.18213636174</v>
      </c>
      <c r="G2953">
        <v>1156.9496926494101</v>
      </c>
      <c r="H2953">
        <v>1212.4290378227199</v>
      </c>
      <c r="I2953">
        <v>1171.8523022002801</v>
      </c>
      <c r="J2953">
        <v>1254.0468890408899</v>
      </c>
      <c r="K2953" s="62"/>
    </row>
    <row r="2954" spans="1:11" x14ac:dyDescent="0.25">
      <c r="A2954" t="s">
        <v>3247</v>
      </c>
      <c r="B2954" t="s">
        <v>91</v>
      </c>
      <c r="C2954">
        <v>2012</v>
      </c>
      <c r="D2954" t="s">
        <v>51</v>
      </c>
      <c r="E2954" t="s">
        <v>101</v>
      </c>
      <c r="F2954">
        <v>2686.9028536263399</v>
      </c>
      <c r="G2954">
        <v>1140.4559669719899</v>
      </c>
      <c r="H2954">
        <v>1196.54674361448</v>
      </c>
      <c r="I2954">
        <v>1151.5018644476399</v>
      </c>
      <c r="J2954">
        <v>1242.8954265286</v>
      </c>
      <c r="K2954" s="62"/>
    </row>
    <row r="2955" spans="1:11" x14ac:dyDescent="0.25">
      <c r="A2955" t="s">
        <v>3248</v>
      </c>
      <c r="B2955" t="s">
        <v>91</v>
      </c>
      <c r="C2955">
        <v>2012</v>
      </c>
      <c r="D2955" t="s">
        <v>52</v>
      </c>
      <c r="E2955" t="s">
        <v>101</v>
      </c>
      <c r="F2955">
        <v>720.27928273538896</v>
      </c>
      <c r="G2955">
        <v>1222.92655563073</v>
      </c>
      <c r="H2955">
        <v>1274.7157929098</v>
      </c>
      <c r="I2955">
        <v>1182.7527325579099</v>
      </c>
      <c r="J2955">
        <v>1371.8967879429399</v>
      </c>
      <c r="K2955" s="62"/>
    </row>
    <row r="2956" spans="1:11" x14ac:dyDescent="0.25">
      <c r="A2956" t="s">
        <v>3249</v>
      </c>
      <c r="B2956" t="s">
        <v>91</v>
      </c>
      <c r="C2956">
        <v>2012</v>
      </c>
      <c r="D2956" t="s">
        <v>106</v>
      </c>
      <c r="E2956" t="s">
        <v>101</v>
      </c>
      <c r="F2956">
        <v>7144.7244407461203</v>
      </c>
      <c r="G2956">
        <v>1236.1521296973599</v>
      </c>
      <c r="H2956">
        <v>1276.51605767554</v>
      </c>
      <c r="I2956">
        <v>1246.96763191077</v>
      </c>
      <c r="J2956">
        <v>1306.58575566578</v>
      </c>
      <c r="K2956" s="62"/>
    </row>
    <row r="2957" spans="1:11" x14ac:dyDescent="0.25">
      <c r="A2957" t="s">
        <v>3250</v>
      </c>
      <c r="B2957" t="s">
        <v>91</v>
      </c>
      <c r="C2957">
        <v>2012</v>
      </c>
      <c r="D2957" t="s">
        <v>53</v>
      </c>
      <c r="E2957" t="s">
        <v>101</v>
      </c>
      <c r="F2957">
        <v>2275.74188171284</v>
      </c>
      <c r="G2957">
        <v>1271.20794188024</v>
      </c>
      <c r="H2957">
        <v>1334.9143767206799</v>
      </c>
      <c r="I2957">
        <v>1280.3023363461</v>
      </c>
      <c r="J2957">
        <v>1391.24637509031</v>
      </c>
      <c r="K2957" s="62"/>
    </row>
    <row r="2958" spans="1:11" x14ac:dyDescent="0.25">
      <c r="A2958" t="s">
        <v>3251</v>
      </c>
      <c r="B2958" t="s">
        <v>91</v>
      </c>
      <c r="C2958">
        <v>2012</v>
      </c>
      <c r="D2958" t="s">
        <v>54</v>
      </c>
      <c r="E2958" t="s">
        <v>101</v>
      </c>
      <c r="F2958">
        <v>980.97365378787094</v>
      </c>
      <c r="G2958">
        <v>1404.9635555954701</v>
      </c>
      <c r="H2958">
        <v>1439.9743079786299</v>
      </c>
      <c r="I2958">
        <v>1350.8482479152001</v>
      </c>
      <c r="J2958">
        <v>1533.4145423492</v>
      </c>
      <c r="K2958" s="62"/>
    </row>
    <row r="2959" spans="1:11" x14ac:dyDescent="0.25">
      <c r="A2959" t="s">
        <v>3252</v>
      </c>
      <c r="B2959" t="s">
        <v>91</v>
      </c>
      <c r="C2959">
        <v>2012</v>
      </c>
      <c r="D2959" t="s">
        <v>55</v>
      </c>
      <c r="E2959" t="s">
        <v>101</v>
      </c>
      <c r="F2959">
        <v>1162.7966403964299</v>
      </c>
      <c r="G2959">
        <v>1272.59624435979</v>
      </c>
      <c r="H2959">
        <v>1299.55643720131</v>
      </c>
      <c r="I2959">
        <v>1225.60173934715</v>
      </c>
      <c r="J2959">
        <v>1376.79210381862</v>
      </c>
      <c r="K2959" s="62"/>
    </row>
    <row r="2960" spans="1:11" x14ac:dyDescent="0.25">
      <c r="A2960" t="s">
        <v>3253</v>
      </c>
      <c r="B2960" t="s">
        <v>91</v>
      </c>
      <c r="C2960">
        <v>2012</v>
      </c>
      <c r="D2960" t="s">
        <v>56</v>
      </c>
      <c r="E2960" t="s">
        <v>101</v>
      </c>
      <c r="F2960">
        <v>950.631929915564</v>
      </c>
      <c r="G2960">
        <v>1037.1397570512099</v>
      </c>
      <c r="H2960">
        <v>979.49980144159201</v>
      </c>
      <c r="I2960">
        <v>917.283775937266</v>
      </c>
      <c r="J2960">
        <v>1044.7763742382799</v>
      </c>
      <c r="K2960" s="62"/>
    </row>
    <row r="2961" spans="1:18" x14ac:dyDescent="0.25">
      <c r="A2961" t="s">
        <v>3254</v>
      </c>
      <c r="B2961" t="s">
        <v>91</v>
      </c>
      <c r="C2961">
        <v>2012</v>
      </c>
      <c r="D2961" t="s">
        <v>57</v>
      </c>
      <c r="E2961" t="s">
        <v>101</v>
      </c>
      <c r="F2961">
        <v>1774.5803349334899</v>
      </c>
      <c r="G2961">
        <v>1214.58416145366</v>
      </c>
      <c r="H2961">
        <v>1315.4866797325001</v>
      </c>
      <c r="I2961">
        <v>1254.61203757968</v>
      </c>
      <c r="J2961">
        <v>1378.53739757067</v>
      </c>
      <c r="K2961" s="62"/>
    </row>
    <row r="2962" spans="1:18" x14ac:dyDescent="0.25">
      <c r="A2962" t="s">
        <v>3255</v>
      </c>
      <c r="B2962" t="s">
        <v>89</v>
      </c>
      <c r="C2962">
        <v>2002</v>
      </c>
      <c r="D2962" t="s">
        <v>5</v>
      </c>
      <c r="E2962" t="s">
        <v>1</v>
      </c>
      <c r="F2962">
        <v>5478</v>
      </c>
      <c r="G2962">
        <v>387.039613271262</v>
      </c>
      <c r="H2962">
        <v>394.36644927460401</v>
      </c>
      <c r="I2962">
        <v>383.91086669869298</v>
      </c>
      <c r="J2962">
        <v>405.03297295540102</v>
      </c>
      <c r="K2962" s="62"/>
      <c r="N2962" s="292"/>
      <c r="O2962" s="292"/>
      <c r="P2962" s="292"/>
      <c r="Q2962" s="292"/>
      <c r="R2962" s="292"/>
    </row>
    <row r="2963" spans="1:18" x14ac:dyDescent="0.25">
      <c r="A2963" t="s">
        <v>3256</v>
      </c>
      <c r="B2963" t="s">
        <v>89</v>
      </c>
      <c r="C2963">
        <v>2002</v>
      </c>
      <c r="D2963" t="s">
        <v>122</v>
      </c>
      <c r="E2963" t="s">
        <v>1</v>
      </c>
      <c r="F2963">
        <v>485</v>
      </c>
      <c r="G2963">
        <v>172.332925893289</v>
      </c>
      <c r="H2963">
        <v>175.44787420193299</v>
      </c>
      <c r="I2963">
        <v>160.02619507357699</v>
      </c>
      <c r="J2963">
        <v>191.94310740466</v>
      </c>
      <c r="K2963" s="62"/>
      <c r="N2963" s="292"/>
      <c r="O2963" s="292"/>
      <c r="P2963" s="292"/>
      <c r="Q2963" s="292"/>
      <c r="R2963" s="292"/>
    </row>
    <row r="2964" spans="1:18" x14ac:dyDescent="0.25">
      <c r="A2964" t="s">
        <v>3257</v>
      </c>
      <c r="B2964" t="s">
        <v>89</v>
      </c>
      <c r="C2964">
        <v>2002</v>
      </c>
      <c r="D2964" t="s">
        <v>123</v>
      </c>
      <c r="E2964" t="s">
        <v>1</v>
      </c>
      <c r="F2964">
        <v>716</v>
      </c>
      <c r="G2964">
        <v>249.78022131364901</v>
      </c>
      <c r="H2964">
        <v>251.73918307645999</v>
      </c>
      <c r="I2964">
        <v>233.478900323571</v>
      </c>
      <c r="J2964">
        <v>271.038731532783</v>
      </c>
      <c r="K2964" s="62"/>
      <c r="N2964" s="292"/>
      <c r="O2964" s="292"/>
      <c r="P2964" s="292"/>
      <c r="Q2964" s="292"/>
      <c r="R2964" s="292"/>
    </row>
    <row r="2965" spans="1:18" x14ac:dyDescent="0.25">
      <c r="A2965" t="s">
        <v>3258</v>
      </c>
      <c r="B2965" t="s">
        <v>89</v>
      </c>
      <c r="C2965">
        <v>2002</v>
      </c>
      <c r="D2965" t="s">
        <v>124</v>
      </c>
      <c r="E2965" t="s">
        <v>1</v>
      </c>
      <c r="F2965">
        <v>973</v>
      </c>
      <c r="G2965">
        <v>335.34263193992098</v>
      </c>
      <c r="H2965">
        <v>338.70709776018401</v>
      </c>
      <c r="I2965">
        <v>317.63232699975401</v>
      </c>
      <c r="J2965">
        <v>360.80628116793099</v>
      </c>
      <c r="K2965" s="62"/>
      <c r="N2965" s="292"/>
      <c r="O2965" s="292"/>
      <c r="P2965" s="292"/>
      <c r="Q2965" s="292"/>
      <c r="R2965" s="292"/>
    </row>
    <row r="2966" spans="1:18" x14ac:dyDescent="0.25">
      <c r="A2966" t="s">
        <v>3259</v>
      </c>
      <c r="B2966" t="s">
        <v>89</v>
      </c>
      <c r="C2966">
        <v>2002</v>
      </c>
      <c r="D2966" t="s">
        <v>125</v>
      </c>
      <c r="E2966" t="s">
        <v>1</v>
      </c>
      <c r="F2966">
        <v>1391</v>
      </c>
      <c r="G2966">
        <v>489.079223098885</v>
      </c>
      <c r="H2966">
        <v>503.43224478982501</v>
      </c>
      <c r="I2966">
        <v>477.11464322973399</v>
      </c>
      <c r="J2966">
        <v>530.81514121780299</v>
      </c>
      <c r="K2966" s="62"/>
      <c r="N2966" s="292"/>
      <c r="O2966" s="292"/>
      <c r="P2966" s="292"/>
      <c r="Q2966" s="292"/>
      <c r="R2966" s="292"/>
    </row>
    <row r="2967" spans="1:18" x14ac:dyDescent="0.25">
      <c r="A2967" t="s">
        <v>3260</v>
      </c>
      <c r="B2967" t="s">
        <v>89</v>
      </c>
      <c r="C2967">
        <v>2002</v>
      </c>
      <c r="D2967" t="s">
        <v>126</v>
      </c>
      <c r="E2967" t="s">
        <v>1</v>
      </c>
      <c r="F2967">
        <v>1913</v>
      </c>
      <c r="G2967">
        <v>701.47261579981796</v>
      </c>
      <c r="H2967">
        <v>739.03467412930502</v>
      </c>
      <c r="I2967">
        <v>705.80918871785298</v>
      </c>
      <c r="J2967">
        <v>773.40326365118096</v>
      </c>
      <c r="K2967" s="62"/>
      <c r="N2967" s="292"/>
      <c r="O2967" s="292"/>
      <c r="P2967" s="292"/>
      <c r="Q2967" s="292"/>
      <c r="R2967" s="292"/>
    </row>
    <row r="2968" spans="1:18" x14ac:dyDescent="0.25">
      <c r="A2968" t="s">
        <v>3261</v>
      </c>
      <c r="B2968" t="s">
        <v>89</v>
      </c>
      <c r="C2968">
        <v>2002</v>
      </c>
      <c r="D2968" t="s">
        <v>6</v>
      </c>
      <c r="E2968" t="s">
        <v>1</v>
      </c>
      <c r="F2968">
        <v>1360</v>
      </c>
      <c r="G2968">
        <v>421.54595780820898</v>
      </c>
      <c r="H2968">
        <v>429.28907474488898</v>
      </c>
      <c r="I2968">
        <v>406.61557546103597</v>
      </c>
      <c r="J2968">
        <v>452.89099537985499</v>
      </c>
      <c r="K2968" s="62"/>
      <c r="N2968" s="292"/>
      <c r="O2968" s="292"/>
      <c r="P2968" s="292"/>
      <c r="Q2968" s="292"/>
      <c r="R2968" s="292"/>
    </row>
    <row r="2969" spans="1:18" x14ac:dyDescent="0.25">
      <c r="A2969" t="s">
        <v>3262</v>
      </c>
      <c r="B2969" t="s">
        <v>89</v>
      </c>
      <c r="C2969">
        <v>2002</v>
      </c>
      <c r="D2969" t="s">
        <v>37</v>
      </c>
      <c r="E2969" t="s">
        <v>1</v>
      </c>
      <c r="F2969">
        <v>118</v>
      </c>
      <c r="G2969">
        <v>358.92444336293897</v>
      </c>
      <c r="H2969">
        <v>370.84987797701001</v>
      </c>
      <c r="I2969">
        <v>306.36280228689702</v>
      </c>
      <c r="J2969">
        <v>444.79785631043097</v>
      </c>
      <c r="K2969" s="62"/>
      <c r="N2969" s="292"/>
      <c r="O2969" s="292"/>
      <c r="P2969" s="292"/>
      <c r="Q2969" s="292"/>
      <c r="R2969" s="292"/>
    </row>
    <row r="2970" spans="1:18" x14ac:dyDescent="0.25">
      <c r="A2970" t="s">
        <v>3263</v>
      </c>
      <c r="B2970" t="s">
        <v>89</v>
      </c>
      <c r="C2970">
        <v>2002</v>
      </c>
      <c r="D2970" t="s">
        <v>38</v>
      </c>
      <c r="E2970" t="s">
        <v>1</v>
      </c>
      <c r="F2970">
        <v>213</v>
      </c>
      <c r="G2970">
        <v>378.39086177186402</v>
      </c>
      <c r="H2970">
        <v>383.88482136136201</v>
      </c>
      <c r="I2970">
        <v>333.79327382570801</v>
      </c>
      <c r="J2970">
        <v>439.34005572037398</v>
      </c>
      <c r="K2970" s="62"/>
      <c r="N2970" s="292"/>
      <c r="O2970" s="292"/>
      <c r="P2970" s="292"/>
      <c r="Q2970" s="292"/>
      <c r="R2970" s="292"/>
    </row>
    <row r="2971" spans="1:18" x14ac:dyDescent="0.25">
      <c r="A2971" t="s">
        <v>3264</v>
      </c>
      <c r="B2971" t="s">
        <v>89</v>
      </c>
      <c r="C2971">
        <v>2002</v>
      </c>
      <c r="D2971" t="s">
        <v>39</v>
      </c>
      <c r="E2971" t="s">
        <v>1</v>
      </c>
      <c r="F2971">
        <v>287</v>
      </c>
      <c r="G2971">
        <v>544.57136351561599</v>
      </c>
      <c r="H2971">
        <v>568.44942167234603</v>
      </c>
      <c r="I2971">
        <v>504.01007537964699</v>
      </c>
      <c r="J2971">
        <v>638.78637959441301</v>
      </c>
      <c r="K2971" s="62"/>
      <c r="N2971" s="292"/>
      <c r="O2971" s="292"/>
      <c r="P2971" s="292"/>
      <c r="Q2971" s="292"/>
      <c r="R2971" s="292"/>
    </row>
    <row r="2972" spans="1:18" x14ac:dyDescent="0.25">
      <c r="A2972" t="s">
        <v>3265</v>
      </c>
      <c r="B2972" t="s">
        <v>89</v>
      </c>
      <c r="C2972">
        <v>2002</v>
      </c>
      <c r="D2972" t="s">
        <v>40</v>
      </c>
      <c r="E2972" t="s">
        <v>1</v>
      </c>
      <c r="F2972">
        <v>223</v>
      </c>
      <c r="G2972">
        <v>497.456946551263</v>
      </c>
      <c r="H2972">
        <v>512.98271792166497</v>
      </c>
      <c r="I2972">
        <v>447.475776191764</v>
      </c>
      <c r="J2972">
        <v>585.33606932373903</v>
      </c>
      <c r="K2972" s="62"/>
      <c r="N2972" s="292"/>
      <c r="O2972" s="292"/>
      <c r="P2972" s="292"/>
      <c r="Q2972" s="292"/>
      <c r="R2972" s="292"/>
    </row>
    <row r="2973" spans="1:18" x14ac:dyDescent="0.25">
      <c r="A2973" t="s">
        <v>3266</v>
      </c>
      <c r="B2973" t="s">
        <v>89</v>
      </c>
      <c r="C2973">
        <v>2002</v>
      </c>
      <c r="D2973" t="s">
        <v>41</v>
      </c>
      <c r="E2973" t="s">
        <v>1</v>
      </c>
      <c r="F2973">
        <v>248</v>
      </c>
      <c r="G2973">
        <v>339.600421761814</v>
      </c>
      <c r="H2973">
        <v>347.25390781843601</v>
      </c>
      <c r="I2973">
        <v>304.16332829755601</v>
      </c>
      <c r="J2973">
        <v>394.602771077586</v>
      </c>
      <c r="K2973" s="62"/>
      <c r="N2973" s="292"/>
      <c r="O2973" s="292"/>
      <c r="P2973" s="292"/>
      <c r="Q2973" s="292"/>
      <c r="R2973" s="292"/>
    </row>
    <row r="2974" spans="1:18" x14ac:dyDescent="0.25">
      <c r="A2974" t="s">
        <v>3267</v>
      </c>
      <c r="B2974" t="s">
        <v>89</v>
      </c>
      <c r="C2974">
        <v>2002</v>
      </c>
      <c r="D2974" t="s">
        <v>42</v>
      </c>
      <c r="E2974" t="s">
        <v>1</v>
      </c>
      <c r="F2974">
        <v>271</v>
      </c>
      <c r="G2974">
        <v>430.85630703678999</v>
      </c>
      <c r="H2974">
        <v>437.18093550306401</v>
      </c>
      <c r="I2974">
        <v>386.05297518512299</v>
      </c>
      <c r="J2974">
        <v>493.131247064565</v>
      </c>
      <c r="K2974" s="62"/>
      <c r="N2974" s="292"/>
      <c r="O2974" s="292"/>
      <c r="P2974" s="292"/>
      <c r="Q2974" s="292"/>
      <c r="R2974" s="292"/>
    </row>
    <row r="2975" spans="1:18" x14ac:dyDescent="0.25">
      <c r="A2975" t="s">
        <v>3268</v>
      </c>
      <c r="B2975" t="s">
        <v>89</v>
      </c>
      <c r="C2975">
        <v>2002</v>
      </c>
      <c r="D2975" t="s">
        <v>102</v>
      </c>
      <c r="E2975" t="s">
        <v>1</v>
      </c>
      <c r="F2975">
        <v>164</v>
      </c>
      <c r="G2975">
        <v>261.25882146782902</v>
      </c>
      <c r="H2975">
        <v>267.97168954092098</v>
      </c>
      <c r="I2975">
        <v>228.09491222918999</v>
      </c>
      <c r="J2975">
        <v>312.75351117295401</v>
      </c>
      <c r="K2975" s="62"/>
      <c r="N2975" s="292"/>
      <c r="O2975" s="292"/>
      <c r="P2975" s="292"/>
      <c r="Q2975" s="292"/>
      <c r="R2975" s="292"/>
    </row>
    <row r="2976" spans="1:18" x14ac:dyDescent="0.25">
      <c r="A2976" t="s">
        <v>3269</v>
      </c>
      <c r="B2976" t="s">
        <v>89</v>
      </c>
      <c r="C2976">
        <v>2002</v>
      </c>
      <c r="D2976" t="s">
        <v>103</v>
      </c>
      <c r="E2976" t="s">
        <v>1</v>
      </c>
      <c r="F2976">
        <v>744</v>
      </c>
      <c r="G2976">
        <v>423.03733986842599</v>
      </c>
      <c r="H2976">
        <v>432.92803544827302</v>
      </c>
      <c r="I2976">
        <v>402.16446705191203</v>
      </c>
      <c r="J2976">
        <v>465.40821099847199</v>
      </c>
      <c r="K2976" s="62"/>
      <c r="N2976" s="292"/>
      <c r="O2976" s="292"/>
      <c r="P2976" s="292"/>
      <c r="Q2976" s="292"/>
      <c r="R2976" s="292"/>
    </row>
    <row r="2977" spans="1:18" x14ac:dyDescent="0.25">
      <c r="A2977" t="s">
        <v>3270</v>
      </c>
      <c r="B2977" t="s">
        <v>89</v>
      </c>
      <c r="C2977">
        <v>2002</v>
      </c>
      <c r="D2977" t="s">
        <v>43</v>
      </c>
      <c r="E2977" t="s">
        <v>1</v>
      </c>
      <c r="F2977">
        <v>84</v>
      </c>
      <c r="G2977">
        <v>228.28568322643801</v>
      </c>
      <c r="H2977">
        <v>233.178363685135</v>
      </c>
      <c r="I2977">
        <v>185.428795506146</v>
      </c>
      <c r="J2977">
        <v>289.34997947431702</v>
      </c>
      <c r="K2977" s="62"/>
      <c r="N2977" s="292"/>
      <c r="O2977" s="292"/>
      <c r="P2977" s="292"/>
      <c r="Q2977" s="292"/>
      <c r="R2977" s="292"/>
    </row>
    <row r="2978" spans="1:18" x14ac:dyDescent="0.25">
      <c r="A2978" t="s">
        <v>3271</v>
      </c>
      <c r="B2978" t="s">
        <v>89</v>
      </c>
      <c r="C2978">
        <v>2002</v>
      </c>
      <c r="D2978" t="s">
        <v>44</v>
      </c>
      <c r="E2978" t="s">
        <v>1</v>
      </c>
      <c r="F2978">
        <v>292</v>
      </c>
      <c r="G2978">
        <v>531.30515475172399</v>
      </c>
      <c r="H2978">
        <v>557.400816480956</v>
      </c>
      <c r="I2978">
        <v>494.58638338641401</v>
      </c>
      <c r="J2978">
        <v>625.91231376440805</v>
      </c>
      <c r="K2978" s="62"/>
      <c r="N2978" s="292"/>
      <c r="O2978" s="292"/>
      <c r="P2978" s="292"/>
      <c r="Q2978" s="292"/>
      <c r="R2978" s="292"/>
    </row>
    <row r="2979" spans="1:18" x14ac:dyDescent="0.25">
      <c r="A2979" t="s">
        <v>3272</v>
      </c>
      <c r="B2979" t="s">
        <v>89</v>
      </c>
      <c r="C2979">
        <v>2002</v>
      </c>
      <c r="D2979" t="s">
        <v>45</v>
      </c>
      <c r="E2979" t="s">
        <v>1</v>
      </c>
      <c r="F2979">
        <v>368</v>
      </c>
      <c r="G2979">
        <v>437.49108374150001</v>
      </c>
      <c r="H2979">
        <v>452.18064892640098</v>
      </c>
      <c r="I2979">
        <v>406.88440696806401</v>
      </c>
      <c r="J2979">
        <v>501.11704121270901</v>
      </c>
      <c r="K2979" s="62"/>
      <c r="N2979" s="292"/>
      <c r="O2979" s="292"/>
      <c r="P2979" s="292"/>
      <c r="Q2979" s="292"/>
      <c r="R2979" s="292"/>
    </row>
    <row r="2980" spans="1:18" x14ac:dyDescent="0.25">
      <c r="A2980" t="s">
        <v>3273</v>
      </c>
      <c r="B2980" t="s">
        <v>89</v>
      </c>
      <c r="C2980">
        <v>2002</v>
      </c>
      <c r="D2980" t="s">
        <v>18</v>
      </c>
      <c r="E2980" t="s">
        <v>1</v>
      </c>
      <c r="F2980">
        <v>1035</v>
      </c>
      <c r="G2980">
        <v>436.07406939265599</v>
      </c>
      <c r="H2980">
        <v>442.25145816541601</v>
      </c>
      <c r="I2980">
        <v>415.55230341215798</v>
      </c>
      <c r="J2980">
        <v>470.207933522833</v>
      </c>
      <c r="K2980" s="62"/>
      <c r="N2980" s="292"/>
      <c r="O2980" s="292"/>
      <c r="P2980" s="292"/>
      <c r="Q2980" s="292"/>
      <c r="R2980" s="292"/>
    </row>
    <row r="2981" spans="1:18" x14ac:dyDescent="0.25">
      <c r="A2981" t="s">
        <v>3274</v>
      </c>
      <c r="B2981" t="s">
        <v>89</v>
      </c>
      <c r="C2981">
        <v>2002</v>
      </c>
      <c r="D2981" t="s">
        <v>46</v>
      </c>
      <c r="E2981" t="s">
        <v>1</v>
      </c>
      <c r="F2981">
        <v>490</v>
      </c>
      <c r="G2981">
        <v>449.84255510571302</v>
      </c>
      <c r="H2981">
        <v>457.76851164072002</v>
      </c>
      <c r="I2981">
        <v>417.86114746283698</v>
      </c>
      <c r="J2981">
        <v>500.43921772221898</v>
      </c>
      <c r="K2981" s="62"/>
      <c r="N2981" s="292"/>
      <c r="O2981" s="292"/>
      <c r="P2981" s="292"/>
      <c r="Q2981" s="292"/>
      <c r="R2981" s="292"/>
    </row>
    <row r="2982" spans="1:18" x14ac:dyDescent="0.25">
      <c r="A2982" t="s">
        <v>3275</v>
      </c>
      <c r="B2982" t="s">
        <v>89</v>
      </c>
      <c r="C2982">
        <v>2002</v>
      </c>
      <c r="D2982" t="s">
        <v>47</v>
      </c>
      <c r="E2982" t="s">
        <v>1</v>
      </c>
      <c r="F2982">
        <v>272</v>
      </c>
      <c r="G2982">
        <v>416.583707288683</v>
      </c>
      <c r="H2982">
        <v>427.03618979937397</v>
      </c>
      <c r="I2982">
        <v>377.42666896272198</v>
      </c>
      <c r="J2982">
        <v>481.315801280161</v>
      </c>
      <c r="K2982" s="62"/>
      <c r="N2982" s="292"/>
      <c r="O2982" s="292"/>
      <c r="P2982" s="292"/>
      <c r="Q2982" s="292"/>
      <c r="R2982" s="292"/>
    </row>
    <row r="2983" spans="1:18" x14ac:dyDescent="0.25">
      <c r="A2983" t="s">
        <v>3276</v>
      </c>
      <c r="B2983" t="s">
        <v>89</v>
      </c>
      <c r="C2983">
        <v>2002</v>
      </c>
      <c r="D2983" t="s">
        <v>48</v>
      </c>
      <c r="E2983" t="s">
        <v>1</v>
      </c>
      <c r="F2983">
        <v>273</v>
      </c>
      <c r="G2983">
        <v>432.47524752475198</v>
      </c>
      <c r="H2983">
        <v>436.90941646508702</v>
      </c>
      <c r="I2983">
        <v>386.13310159165701</v>
      </c>
      <c r="J2983">
        <v>492.45645783180697</v>
      </c>
      <c r="K2983" s="62"/>
      <c r="N2983" s="292"/>
      <c r="O2983" s="292"/>
      <c r="P2983" s="292"/>
      <c r="Q2983" s="292"/>
      <c r="R2983" s="292"/>
    </row>
    <row r="2984" spans="1:18" x14ac:dyDescent="0.25">
      <c r="A2984" t="s">
        <v>3277</v>
      </c>
      <c r="B2984" t="s">
        <v>89</v>
      </c>
      <c r="C2984">
        <v>2002</v>
      </c>
      <c r="D2984" t="s">
        <v>104</v>
      </c>
      <c r="E2984" t="s">
        <v>1</v>
      </c>
      <c r="F2984">
        <v>662</v>
      </c>
      <c r="G2984">
        <v>318.54336183542603</v>
      </c>
      <c r="H2984">
        <v>331.36923833817798</v>
      </c>
      <c r="I2984">
        <v>306.00337275017</v>
      </c>
      <c r="J2984">
        <v>358.23836002862402</v>
      </c>
      <c r="K2984" s="62"/>
      <c r="N2984" s="292"/>
      <c r="O2984" s="292"/>
      <c r="P2984" s="292"/>
      <c r="Q2984" s="292"/>
      <c r="R2984" s="292"/>
    </row>
    <row r="2985" spans="1:18" x14ac:dyDescent="0.25">
      <c r="A2985" t="s">
        <v>3278</v>
      </c>
      <c r="B2985" t="s">
        <v>89</v>
      </c>
      <c r="C2985">
        <v>2002</v>
      </c>
      <c r="D2985" t="s">
        <v>49</v>
      </c>
      <c r="E2985" t="s">
        <v>1</v>
      </c>
      <c r="F2985">
        <v>149</v>
      </c>
      <c r="G2985">
        <v>257.60273854186499</v>
      </c>
      <c r="H2985">
        <v>273.75828014523302</v>
      </c>
      <c r="I2985">
        <v>231.13447516500901</v>
      </c>
      <c r="J2985">
        <v>321.900204922559</v>
      </c>
      <c r="K2985" s="62"/>
      <c r="N2985" s="292"/>
      <c r="O2985" s="292"/>
      <c r="P2985" s="292"/>
      <c r="Q2985" s="292"/>
      <c r="R2985" s="292"/>
    </row>
    <row r="2986" spans="1:18" x14ac:dyDescent="0.25">
      <c r="A2986" t="s">
        <v>3279</v>
      </c>
      <c r="B2986" t="s">
        <v>89</v>
      </c>
      <c r="C2986">
        <v>2002</v>
      </c>
      <c r="D2986" t="s">
        <v>50</v>
      </c>
      <c r="E2986" t="s">
        <v>1</v>
      </c>
      <c r="F2986">
        <v>513</v>
      </c>
      <c r="G2986">
        <v>342.04560608081101</v>
      </c>
      <c r="H2986">
        <v>357.79480969672301</v>
      </c>
      <c r="I2986">
        <v>326.376728157331</v>
      </c>
      <c r="J2986">
        <v>391.33727188649601</v>
      </c>
      <c r="K2986" s="62"/>
      <c r="N2986" s="292"/>
      <c r="O2986" s="292"/>
      <c r="P2986" s="292"/>
      <c r="Q2986" s="292"/>
      <c r="R2986" s="292"/>
    </row>
    <row r="2987" spans="1:18" x14ac:dyDescent="0.25">
      <c r="A2987" t="s">
        <v>3280</v>
      </c>
      <c r="B2987" t="s">
        <v>89</v>
      </c>
      <c r="C2987">
        <v>2002</v>
      </c>
      <c r="D2987" t="s">
        <v>105</v>
      </c>
      <c r="E2987" t="s">
        <v>1</v>
      </c>
      <c r="F2987">
        <v>489</v>
      </c>
      <c r="G2987">
        <v>350.52758343846801</v>
      </c>
      <c r="H2987">
        <v>353.80773359189499</v>
      </c>
      <c r="I2987">
        <v>322.52535834979301</v>
      </c>
      <c r="J2987">
        <v>387.25851937576999</v>
      </c>
      <c r="K2987" s="62"/>
      <c r="N2987" s="292"/>
      <c r="O2987" s="292"/>
      <c r="P2987" s="292"/>
      <c r="Q2987" s="292"/>
      <c r="R2987" s="292"/>
    </row>
    <row r="2988" spans="1:18" x14ac:dyDescent="0.25">
      <c r="A2988" t="s">
        <v>3281</v>
      </c>
      <c r="B2988" t="s">
        <v>89</v>
      </c>
      <c r="C2988">
        <v>2002</v>
      </c>
      <c r="D2988" t="s">
        <v>51</v>
      </c>
      <c r="E2988" t="s">
        <v>1</v>
      </c>
      <c r="F2988">
        <v>358</v>
      </c>
      <c r="G2988">
        <v>318.49117032160501</v>
      </c>
      <c r="H2988">
        <v>321.27987245504301</v>
      </c>
      <c r="I2988">
        <v>288.35894064039098</v>
      </c>
      <c r="J2988">
        <v>356.88473894267202</v>
      </c>
      <c r="K2988" s="62"/>
      <c r="N2988" s="292"/>
      <c r="O2988" s="292"/>
      <c r="P2988" s="292"/>
      <c r="Q2988" s="292"/>
      <c r="R2988" s="292"/>
    </row>
    <row r="2989" spans="1:18" x14ac:dyDescent="0.25">
      <c r="A2989" t="s">
        <v>3282</v>
      </c>
      <c r="B2989" t="s">
        <v>89</v>
      </c>
      <c r="C2989">
        <v>2002</v>
      </c>
      <c r="D2989" t="s">
        <v>52</v>
      </c>
      <c r="E2989" t="s">
        <v>1</v>
      </c>
      <c r="F2989">
        <v>131</v>
      </c>
      <c r="G2989">
        <v>483.41267205431899</v>
      </c>
      <c r="H2989">
        <v>493.90777155306301</v>
      </c>
      <c r="I2989">
        <v>410.23231793680799</v>
      </c>
      <c r="J2989">
        <v>589.18877522800199</v>
      </c>
      <c r="K2989" s="62"/>
      <c r="N2989" s="292"/>
      <c r="O2989" s="292"/>
      <c r="P2989" s="292"/>
      <c r="Q2989" s="292"/>
      <c r="R2989" s="292"/>
    </row>
    <row r="2990" spans="1:18" x14ac:dyDescent="0.25">
      <c r="A2990" t="s">
        <v>3283</v>
      </c>
      <c r="B2990" t="s">
        <v>89</v>
      </c>
      <c r="C2990">
        <v>2002</v>
      </c>
      <c r="D2990" t="s">
        <v>106</v>
      </c>
      <c r="E2990" t="s">
        <v>1</v>
      </c>
      <c r="F2990">
        <v>1024</v>
      </c>
      <c r="G2990">
        <v>380.07148610178001</v>
      </c>
      <c r="H2990">
        <v>389.44525398066099</v>
      </c>
      <c r="I2990">
        <v>365.74339500354199</v>
      </c>
      <c r="J2990">
        <v>414.269417853064</v>
      </c>
      <c r="K2990" s="62"/>
      <c r="N2990" s="292"/>
      <c r="O2990" s="292"/>
      <c r="P2990" s="292"/>
      <c r="Q2990" s="292"/>
      <c r="R2990" s="292"/>
    </row>
    <row r="2991" spans="1:18" x14ac:dyDescent="0.25">
      <c r="A2991" t="s">
        <v>3284</v>
      </c>
      <c r="B2991" t="s">
        <v>89</v>
      </c>
      <c r="C2991">
        <v>2002</v>
      </c>
      <c r="D2991" t="s">
        <v>53</v>
      </c>
      <c r="E2991" t="s">
        <v>1</v>
      </c>
      <c r="F2991">
        <v>293</v>
      </c>
      <c r="G2991">
        <v>351.94772435165902</v>
      </c>
      <c r="H2991">
        <v>350.56991152932699</v>
      </c>
      <c r="I2991">
        <v>311.13806079080501</v>
      </c>
      <c r="J2991">
        <v>393.571698264026</v>
      </c>
      <c r="K2991" s="62"/>
      <c r="N2991" s="292"/>
      <c r="O2991" s="292"/>
      <c r="P2991" s="292"/>
      <c r="Q2991" s="292"/>
      <c r="R2991" s="292"/>
    </row>
    <row r="2992" spans="1:18" x14ac:dyDescent="0.25">
      <c r="A2992" t="s">
        <v>3285</v>
      </c>
      <c r="B2992" t="s">
        <v>89</v>
      </c>
      <c r="C2992">
        <v>2002</v>
      </c>
      <c r="D2992" t="s">
        <v>54</v>
      </c>
      <c r="E2992" t="s">
        <v>1</v>
      </c>
      <c r="F2992">
        <v>191</v>
      </c>
      <c r="G2992">
        <v>568.13111633302594</v>
      </c>
      <c r="H2992">
        <v>578.72610561296494</v>
      </c>
      <c r="I2992">
        <v>498.884520378861</v>
      </c>
      <c r="J2992">
        <v>667.62474800984205</v>
      </c>
      <c r="K2992" s="62"/>
      <c r="N2992" s="292"/>
      <c r="O2992" s="292"/>
      <c r="P2992" s="292"/>
      <c r="Q2992" s="292"/>
      <c r="R2992" s="292"/>
    </row>
    <row r="2993" spans="1:18" x14ac:dyDescent="0.25">
      <c r="A2993" t="s">
        <v>3286</v>
      </c>
      <c r="B2993" t="s">
        <v>89</v>
      </c>
      <c r="C2993">
        <v>2002</v>
      </c>
      <c r="D2993" t="s">
        <v>55</v>
      </c>
      <c r="E2993" t="s">
        <v>1</v>
      </c>
      <c r="F2993">
        <v>186</v>
      </c>
      <c r="G2993">
        <v>422.99645228781901</v>
      </c>
      <c r="H2993">
        <v>433.37512568490399</v>
      </c>
      <c r="I2993">
        <v>372.77773854451101</v>
      </c>
      <c r="J2993">
        <v>500.94392889135401</v>
      </c>
      <c r="K2993" s="62"/>
      <c r="N2993" s="292"/>
      <c r="O2993" s="292"/>
      <c r="P2993" s="292"/>
      <c r="Q2993" s="292"/>
      <c r="R2993" s="292"/>
    </row>
    <row r="2994" spans="1:18" x14ac:dyDescent="0.25">
      <c r="A2994" t="s">
        <v>3287</v>
      </c>
      <c r="B2994" t="s">
        <v>89</v>
      </c>
      <c r="C2994">
        <v>2002</v>
      </c>
      <c r="D2994" t="s">
        <v>56</v>
      </c>
      <c r="E2994" t="s">
        <v>1</v>
      </c>
      <c r="F2994">
        <v>98</v>
      </c>
      <c r="G2994">
        <v>235.65623046217499</v>
      </c>
      <c r="H2994">
        <v>248.62568185260099</v>
      </c>
      <c r="I2994">
        <v>201.01896883824199</v>
      </c>
      <c r="J2994">
        <v>303.95393842242999</v>
      </c>
      <c r="K2994" s="62"/>
      <c r="N2994" s="292"/>
      <c r="O2994" s="292"/>
      <c r="P2994" s="292"/>
      <c r="Q2994" s="292"/>
      <c r="R2994" s="292"/>
    </row>
    <row r="2995" spans="1:18" x14ac:dyDescent="0.25">
      <c r="A2995" t="s">
        <v>3288</v>
      </c>
      <c r="B2995" t="s">
        <v>89</v>
      </c>
      <c r="C2995">
        <v>2002</v>
      </c>
      <c r="D2995" t="s">
        <v>57</v>
      </c>
      <c r="E2995" t="s">
        <v>1</v>
      </c>
      <c r="F2995">
        <v>256</v>
      </c>
      <c r="G2995">
        <v>382.11806851257597</v>
      </c>
      <c r="H2995">
        <v>402.98014861233497</v>
      </c>
      <c r="I2995">
        <v>354.60887715862498</v>
      </c>
      <c r="J2995">
        <v>456.05236324008001</v>
      </c>
      <c r="K2995" s="62"/>
      <c r="N2995" s="292"/>
      <c r="O2995" s="292"/>
      <c r="P2995" s="292"/>
      <c r="Q2995" s="292"/>
      <c r="R2995" s="292"/>
    </row>
    <row r="2996" spans="1:18" x14ac:dyDescent="0.25">
      <c r="A2996" t="s">
        <v>3289</v>
      </c>
      <c r="B2996" t="s">
        <v>89</v>
      </c>
      <c r="C2996">
        <v>2003</v>
      </c>
      <c r="D2996" t="s">
        <v>5</v>
      </c>
      <c r="E2996" t="s">
        <v>1</v>
      </c>
      <c r="F2996">
        <v>5496</v>
      </c>
      <c r="G2996">
        <v>385.304584115019</v>
      </c>
      <c r="H2996">
        <v>393.45131773583603</v>
      </c>
      <c r="I2996">
        <v>383.00441161119198</v>
      </c>
      <c r="J2996">
        <v>404.10864065657597</v>
      </c>
      <c r="K2996" s="62"/>
      <c r="N2996" s="292"/>
      <c r="O2996" s="292"/>
      <c r="P2996" s="292"/>
      <c r="Q2996" s="292"/>
      <c r="R2996" s="292"/>
    </row>
    <row r="2997" spans="1:18" x14ac:dyDescent="0.25">
      <c r="A2997" t="s">
        <v>3290</v>
      </c>
      <c r="B2997" t="s">
        <v>89</v>
      </c>
      <c r="C2997">
        <v>2003</v>
      </c>
      <c r="D2997" t="s">
        <v>122</v>
      </c>
      <c r="E2997" t="s">
        <v>1</v>
      </c>
      <c r="F2997">
        <v>482</v>
      </c>
      <c r="G2997">
        <v>169.407530551348</v>
      </c>
      <c r="H2997">
        <v>172.26744164759501</v>
      </c>
      <c r="I2997">
        <v>156.931120595962</v>
      </c>
      <c r="J2997">
        <v>188.674817112677</v>
      </c>
      <c r="K2997" s="62"/>
      <c r="N2997" s="292"/>
      <c r="O2997" s="292"/>
      <c r="P2997" s="292"/>
      <c r="Q2997" s="292"/>
      <c r="R2997" s="292"/>
    </row>
    <row r="2998" spans="1:18" x14ac:dyDescent="0.25">
      <c r="A2998" t="s">
        <v>3291</v>
      </c>
      <c r="B2998" t="s">
        <v>89</v>
      </c>
      <c r="C2998">
        <v>2003</v>
      </c>
      <c r="D2998" t="s">
        <v>123</v>
      </c>
      <c r="E2998" t="s">
        <v>1</v>
      </c>
      <c r="F2998">
        <v>709</v>
      </c>
      <c r="G2998">
        <v>245.22519905092</v>
      </c>
      <c r="H2998">
        <v>246.52202905024001</v>
      </c>
      <c r="I2998">
        <v>228.51147636947999</v>
      </c>
      <c r="J2998">
        <v>265.56283883311198</v>
      </c>
      <c r="K2998" s="62"/>
      <c r="N2998" s="292"/>
      <c r="O2998" s="292"/>
      <c r="P2998" s="292"/>
      <c r="Q2998" s="292"/>
      <c r="R2998" s="292"/>
    </row>
    <row r="2999" spans="1:18" x14ac:dyDescent="0.25">
      <c r="A2999" t="s">
        <v>3292</v>
      </c>
      <c r="B2999" t="s">
        <v>89</v>
      </c>
      <c r="C2999">
        <v>2003</v>
      </c>
      <c r="D2999" t="s">
        <v>124</v>
      </c>
      <c r="E2999" t="s">
        <v>1</v>
      </c>
      <c r="F2999">
        <v>986</v>
      </c>
      <c r="G2999">
        <v>336.29610428589899</v>
      </c>
      <c r="H2999">
        <v>338.48078371916898</v>
      </c>
      <c r="I2999">
        <v>317.55574541260501</v>
      </c>
      <c r="J2999">
        <v>360.41605193343401</v>
      </c>
      <c r="K2999" s="62"/>
      <c r="N2999" s="292"/>
      <c r="O2999" s="292"/>
      <c r="P2999" s="292"/>
      <c r="Q2999" s="292"/>
      <c r="R2999" s="292"/>
    </row>
    <row r="3000" spans="1:18" x14ac:dyDescent="0.25">
      <c r="A3000" t="s">
        <v>3293</v>
      </c>
      <c r="B3000" t="s">
        <v>89</v>
      </c>
      <c r="C3000">
        <v>2003</v>
      </c>
      <c r="D3000" t="s">
        <v>125</v>
      </c>
      <c r="E3000" t="s">
        <v>1</v>
      </c>
      <c r="F3000">
        <v>1371</v>
      </c>
      <c r="G3000">
        <v>479.26840778715001</v>
      </c>
      <c r="H3000">
        <v>493.86881970794701</v>
      </c>
      <c r="I3000">
        <v>467.71318427185702</v>
      </c>
      <c r="J3000">
        <v>521.09105984707196</v>
      </c>
      <c r="K3000" s="62"/>
      <c r="N3000" s="292"/>
      <c r="O3000" s="292"/>
      <c r="P3000" s="292"/>
      <c r="Q3000" s="292"/>
      <c r="R3000" s="292"/>
    </row>
    <row r="3001" spans="1:18" x14ac:dyDescent="0.25">
      <c r="A3001" t="s">
        <v>3294</v>
      </c>
      <c r="B3001" t="s">
        <v>89</v>
      </c>
      <c r="C3001">
        <v>2003</v>
      </c>
      <c r="D3001" t="s">
        <v>126</v>
      </c>
      <c r="E3001" t="s">
        <v>1</v>
      </c>
      <c r="F3001">
        <v>1948</v>
      </c>
      <c r="G3001">
        <v>712.23300402916198</v>
      </c>
      <c r="H3001">
        <v>759.60342304402002</v>
      </c>
      <c r="I3001">
        <v>725.75103022931705</v>
      </c>
      <c r="J3001">
        <v>794.60978160484399</v>
      </c>
      <c r="K3001" s="62"/>
      <c r="N3001" s="292"/>
      <c r="O3001" s="292"/>
      <c r="P3001" s="292"/>
      <c r="Q3001" s="292"/>
      <c r="R3001" s="292"/>
    </row>
    <row r="3002" spans="1:18" x14ac:dyDescent="0.25">
      <c r="A3002" t="s">
        <v>3295</v>
      </c>
      <c r="B3002" t="s">
        <v>89</v>
      </c>
      <c r="C3002">
        <v>2003</v>
      </c>
      <c r="D3002" t="s">
        <v>6</v>
      </c>
      <c r="E3002" t="s">
        <v>1</v>
      </c>
      <c r="F3002">
        <v>1306</v>
      </c>
      <c r="G3002">
        <v>402.33390633568098</v>
      </c>
      <c r="H3002">
        <v>407.15094975020298</v>
      </c>
      <c r="I3002">
        <v>385.18264794970099</v>
      </c>
      <c r="J3002">
        <v>430.037626152207</v>
      </c>
      <c r="K3002" s="62"/>
      <c r="N3002" s="292"/>
      <c r="O3002" s="292"/>
      <c r="P3002" s="292"/>
      <c r="Q3002" s="292"/>
      <c r="R3002" s="292"/>
    </row>
    <row r="3003" spans="1:18" x14ac:dyDescent="0.25">
      <c r="A3003" t="s">
        <v>3296</v>
      </c>
      <c r="B3003" t="s">
        <v>89</v>
      </c>
      <c r="C3003">
        <v>2003</v>
      </c>
      <c r="D3003" t="s">
        <v>37</v>
      </c>
      <c r="E3003" t="s">
        <v>1</v>
      </c>
      <c r="F3003">
        <v>143</v>
      </c>
      <c r="G3003">
        <v>432.29843707488101</v>
      </c>
      <c r="H3003">
        <v>442.04948839473502</v>
      </c>
      <c r="I3003">
        <v>371.79451161890398</v>
      </c>
      <c r="J3003">
        <v>521.60175770191995</v>
      </c>
      <c r="K3003" s="62"/>
      <c r="N3003" s="292"/>
      <c r="O3003" s="292"/>
      <c r="P3003" s="292"/>
      <c r="Q3003" s="292"/>
      <c r="R3003" s="292"/>
    </row>
    <row r="3004" spans="1:18" x14ac:dyDescent="0.25">
      <c r="A3004" t="s">
        <v>3297</v>
      </c>
      <c r="B3004" t="s">
        <v>89</v>
      </c>
      <c r="C3004">
        <v>2003</v>
      </c>
      <c r="D3004" t="s">
        <v>38</v>
      </c>
      <c r="E3004" t="s">
        <v>1</v>
      </c>
      <c r="F3004">
        <v>214</v>
      </c>
      <c r="G3004">
        <v>376.39609533022599</v>
      </c>
      <c r="H3004">
        <v>375.99935637018001</v>
      </c>
      <c r="I3004">
        <v>326.89908738596603</v>
      </c>
      <c r="J3004">
        <v>430.34417139047798</v>
      </c>
      <c r="K3004" s="62"/>
      <c r="N3004" s="292"/>
      <c r="O3004" s="292"/>
      <c r="P3004" s="292"/>
      <c r="Q3004" s="292"/>
      <c r="R3004" s="292"/>
    </row>
    <row r="3005" spans="1:18" x14ac:dyDescent="0.25">
      <c r="A3005" t="s">
        <v>3298</v>
      </c>
      <c r="B3005" t="s">
        <v>89</v>
      </c>
      <c r="C3005">
        <v>2003</v>
      </c>
      <c r="D3005" t="s">
        <v>39</v>
      </c>
      <c r="E3005" t="s">
        <v>1</v>
      </c>
      <c r="F3005">
        <v>253</v>
      </c>
      <c r="G3005">
        <v>476.09190643759098</v>
      </c>
      <c r="H3005">
        <v>494.512415795278</v>
      </c>
      <c r="I3005">
        <v>434.82362195959098</v>
      </c>
      <c r="J3005">
        <v>560.03812294252998</v>
      </c>
      <c r="K3005" s="62"/>
      <c r="N3005" s="292"/>
      <c r="O3005" s="292"/>
      <c r="P3005" s="292"/>
      <c r="Q3005" s="292"/>
      <c r="R3005" s="292"/>
    </row>
    <row r="3006" spans="1:18" x14ac:dyDescent="0.25">
      <c r="A3006" t="s">
        <v>3299</v>
      </c>
      <c r="B3006" t="s">
        <v>89</v>
      </c>
      <c r="C3006">
        <v>2003</v>
      </c>
      <c r="D3006" t="s">
        <v>40</v>
      </c>
      <c r="E3006" t="s">
        <v>1</v>
      </c>
      <c r="F3006">
        <v>201</v>
      </c>
      <c r="G3006">
        <v>445.44910577754098</v>
      </c>
      <c r="H3006">
        <v>458.95071569104999</v>
      </c>
      <c r="I3006">
        <v>397.12400675190997</v>
      </c>
      <c r="J3006">
        <v>527.60386808764099</v>
      </c>
      <c r="K3006" s="62"/>
      <c r="N3006" s="292"/>
      <c r="O3006" s="292"/>
      <c r="P3006" s="292"/>
      <c r="Q3006" s="292"/>
      <c r="R3006" s="292"/>
    </row>
    <row r="3007" spans="1:18" x14ac:dyDescent="0.25">
      <c r="A3007" t="s">
        <v>3300</v>
      </c>
      <c r="B3007" t="s">
        <v>89</v>
      </c>
      <c r="C3007">
        <v>2003</v>
      </c>
      <c r="D3007" t="s">
        <v>41</v>
      </c>
      <c r="E3007" t="s">
        <v>1</v>
      </c>
      <c r="F3007">
        <v>248</v>
      </c>
      <c r="G3007">
        <v>338.783929620371</v>
      </c>
      <c r="H3007">
        <v>339.08756514958901</v>
      </c>
      <c r="I3007">
        <v>297.58388301569198</v>
      </c>
      <c r="J3007">
        <v>384.692711145754</v>
      </c>
      <c r="K3007" s="62"/>
      <c r="N3007" s="292"/>
      <c r="O3007" s="292"/>
      <c r="P3007" s="292"/>
      <c r="Q3007" s="292"/>
      <c r="R3007" s="292"/>
    </row>
    <row r="3008" spans="1:18" x14ac:dyDescent="0.25">
      <c r="A3008" t="s">
        <v>3301</v>
      </c>
      <c r="B3008" t="s">
        <v>89</v>
      </c>
      <c r="C3008">
        <v>2003</v>
      </c>
      <c r="D3008" t="s">
        <v>42</v>
      </c>
      <c r="E3008" t="s">
        <v>1</v>
      </c>
      <c r="F3008">
        <v>247</v>
      </c>
      <c r="G3008">
        <v>390.79186773198302</v>
      </c>
      <c r="H3008">
        <v>394.53227950516202</v>
      </c>
      <c r="I3008">
        <v>346.31881089591798</v>
      </c>
      <c r="J3008">
        <v>447.52042856591999</v>
      </c>
      <c r="K3008" s="62"/>
      <c r="N3008" s="292"/>
      <c r="O3008" s="292"/>
      <c r="P3008" s="292"/>
      <c r="Q3008" s="292"/>
      <c r="R3008" s="292"/>
    </row>
    <row r="3009" spans="1:18" x14ac:dyDescent="0.25">
      <c r="A3009" t="s">
        <v>3302</v>
      </c>
      <c r="B3009" t="s">
        <v>89</v>
      </c>
      <c r="C3009">
        <v>2003</v>
      </c>
      <c r="D3009" t="s">
        <v>102</v>
      </c>
      <c r="E3009" t="s">
        <v>1</v>
      </c>
      <c r="F3009">
        <v>171</v>
      </c>
      <c r="G3009">
        <v>269.69481902058197</v>
      </c>
      <c r="H3009">
        <v>279.35826772402498</v>
      </c>
      <c r="I3009">
        <v>238.51386727406199</v>
      </c>
      <c r="J3009">
        <v>325.116220162167</v>
      </c>
      <c r="K3009" s="62"/>
      <c r="N3009" s="292"/>
      <c r="O3009" s="292"/>
      <c r="P3009" s="292"/>
      <c r="Q3009" s="292"/>
      <c r="R3009" s="292"/>
    </row>
    <row r="3010" spans="1:18" x14ac:dyDescent="0.25">
      <c r="A3010" t="s">
        <v>3303</v>
      </c>
      <c r="B3010" t="s">
        <v>89</v>
      </c>
      <c r="C3010">
        <v>2003</v>
      </c>
      <c r="D3010" t="s">
        <v>103</v>
      </c>
      <c r="E3010" t="s">
        <v>1</v>
      </c>
      <c r="F3010">
        <v>744</v>
      </c>
      <c r="G3010">
        <v>419.07465612220801</v>
      </c>
      <c r="H3010">
        <v>432.047030033304</v>
      </c>
      <c r="I3010">
        <v>401.03364774146701</v>
      </c>
      <c r="J3010">
        <v>464.79095909465099</v>
      </c>
      <c r="K3010" s="62"/>
      <c r="N3010" s="292"/>
      <c r="O3010" s="292"/>
      <c r="P3010" s="292"/>
      <c r="Q3010" s="292"/>
      <c r="R3010" s="292"/>
    </row>
    <row r="3011" spans="1:18" x14ac:dyDescent="0.25">
      <c r="A3011" t="s">
        <v>3304</v>
      </c>
      <c r="B3011" t="s">
        <v>89</v>
      </c>
      <c r="C3011">
        <v>2003</v>
      </c>
      <c r="D3011" t="s">
        <v>43</v>
      </c>
      <c r="E3011" t="s">
        <v>1</v>
      </c>
      <c r="F3011">
        <v>100</v>
      </c>
      <c r="G3011">
        <v>270.57741219763</v>
      </c>
      <c r="H3011">
        <v>279.87383883099699</v>
      </c>
      <c r="I3011">
        <v>226.33544846558499</v>
      </c>
      <c r="J3011">
        <v>342.00129450072598</v>
      </c>
      <c r="K3011" s="62"/>
      <c r="N3011" s="292"/>
      <c r="O3011" s="292"/>
      <c r="P3011" s="292"/>
      <c r="Q3011" s="292"/>
      <c r="R3011" s="292"/>
    </row>
    <row r="3012" spans="1:18" x14ac:dyDescent="0.25">
      <c r="A3012" t="s">
        <v>3305</v>
      </c>
      <c r="B3012" t="s">
        <v>89</v>
      </c>
      <c r="C3012">
        <v>2003</v>
      </c>
      <c r="D3012" t="s">
        <v>44</v>
      </c>
      <c r="E3012" t="s">
        <v>1</v>
      </c>
      <c r="F3012">
        <v>254</v>
      </c>
      <c r="G3012">
        <v>457.69889179205302</v>
      </c>
      <c r="H3012">
        <v>474.66738571357598</v>
      </c>
      <c r="I3012">
        <v>417.25317627292702</v>
      </c>
      <c r="J3012">
        <v>537.68443956147303</v>
      </c>
      <c r="K3012" s="62"/>
      <c r="N3012" s="292"/>
      <c r="O3012" s="292"/>
      <c r="P3012" s="292"/>
      <c r="Q3012" s="292"/>
      <c r="R3012" s="292"/>
    </row>
    <row r="3013" spans="1:18" x14ac:dyDescent="0.25">
      <c r="A3013" t="s">
        <v>3306</v>
      </c>
      <c r="B3013" t="s">
        <v>89</v>
      </c>
      <c r="C3013">
        <v>2003</v>
      </c>
      <c r="D3013" t="s">
        <v>45</v>
      </c>
      <c r="E3013" t="s">
        <v>1</v>
      </c>
      <c r="F3013">
        <v>390</v>
      </c>
      <c r="G3013">
        <v>458.386713837402</v>
      </c>
      <c r="H3013">
        <v>481.06484063871898</v>
      </c>
      <c r="I3013">
        <v>433.38953176993499</v>
      </c>
      <c r="J3013">
        <v>532.45725947073004</v>
      </c>
      <c r="K3013" s="62"/>
      <c r="N3013" s="292"/>
      <c r="O3013" s="292"/>
      <c r="P3013" s="292"/>
      <c r="Q3013" s="292"/>
      <c r="R3013" s="292"/>
    </row>
    <row r="3014" spans="1:18" x14ac:dyDescent="0.25">
      <c r="A3014" t="s">
        <v>3307</v>
      </c>
      <c r="B3014" t="s">
        <v>89</v>
      </c>
      <c r="C3014">
        <v>2003</v>
      </c>
      <c r="D3014" t="s">
        <v>18</v>
      </c>
      <c r="E3014" t="s">
        <v>1</v>
      </c>
      <c r="F3014">
        <v>1087</v>
      </c>
      <c r="G3014">
        <v>452.971400710919</v>
      </c>
      <c r="H3014">
        <v>462.48249326859298</v>
      </c>
      <c r="I3014">
        <v>435.18333188856099</v>
      </c>
      <c r="J3014">
        <v>491.035324750884</v>
      </c>
      <c r="K3014" s="62"/>
      <c r="N3014" s="292"/>
      <c r="O3014" s="292"/>
      <c r="P3014" s="292"/>
      <c r="Q3014" s="292"/>
      <c r="R3014" s="292"/>
    </row>
    <row r="3015" spans="1:18" x14ac:dyDescent="0.25">
      <c r="A3015" t="s">
        <v>3308</v>
      </c>
      <c r="B3015" t="s">
        <v>89</v>
      </c>
      <c r="C3015">
        <v>2003</v>
      </c>
      <c r="D3015" t="s">
        <v>46</v>
      </c>
      <c r="E3015" t="s">
        <v>1</v>
      </c>
      <c r="F3015">
        <v>501</v>
      </c>
      <c r="G3015">
        <v>454.87974287037298</v>
      </c>
      <c r="H3015">
        <v>469.071117250523</v>
      </c>
      <c r="I3015">
        <v>428.501774839745</v>
      </c>
      <c r="J3015">
        <v>512.41748234740896</v>
      </c>
      <c r="K3015" s="62"/>
      <c r="N3015" s="292"/>
      <c r="O3015" s="292"/>
      <c r="P3015" s="292"/>
      <c r="Q3015" s="292"/>
      <c r="R3015" s="292"/>
    </row>
    <row r="3016" spans="1:18" x14ac:dyDescent="0.25">
      <c r="A3016" t="s">
        <v>3309</v>
      </c>
      <c r="B3016" t="s">
        <v>89</v>
      </c>
      <c r="C3016">
        <v>2003</v>
      </c>
      <c r="D3016" t="s">
        <v>47</v>
      </c>
      <c r="E3016" t="s">
        <v>1</v>
      </c>
      <c r="F3016">
        <v>303</v>
      </c>
      <c r="G3016">
        <v>459.48773941130997</v>
      </c>
      <c r="H3016">
        <v>468.42962331058402</v>
      </c>
      <c r="I3016">
        <v>416.87411894072198</v>
      </c>
      <c r="J3016">
        <v>524.57130190456496</v>
      </c>
      <c r="K3016" s="62"/>
      <c r="N3016" s="292"/>
      <c r="O3016" s="292"/>
      <c r="P3016" s="292"/>
      <c r="Q3016" s="292"/>
      <c r="R3016" s="292"/>
    </row>
    <row r="3017" spans="1:18" x14ac:dyDescent="0.25">
      <c r="A3017" t="s">
        <v>3310</v>
      </c>
      <c r="B3017" t="s">
        <v>89</v>
      </c>
      <c r="C3017">
        <v>2003</v>
      </c>
      <c r="D3017" t="s">
        <v>48</v>
      </c>
      <c r="E3017" t="s">
        <v>1</v>
      </c>
      <c r="F3017">
        <v>283</v>
      </c>
      <c r="G3017">
        <v>442.95575138130198</v>
      </c>
      <c r="H3017">
        <v>453.21960243981499</v>
      </c>
      <c r="I3017">
        <v>401.469110112789</v>
      </c>
      <c r="J3017">
        <v>509.74139853428801</v>
      </c>
      <c r="K3017" s="62"/>
      <c r="N3017" s="292"/>
      <c r="O3017" s="292"/>
      <c r="P3017" s="292"/>
      <c r="Q3017" s="292"/>
      <c r="R3017" s="292"/>
    </row>
    <row r="3018" spans="1:18" x14ac:dyDescent="0.25">
      <c r="A3018" t="s">
        <v>3311</v>
      </c>
      <c r="B3018" t="s">
        <v>89</v>
      </c>
      <c r="C3018">
        <v>2003</v>
      </c>
      <c r="D3018" t="s">
        <v>104</v>
      </c>
      <c r="E3018" t="s">
        <v>1</v>
      </c>
      <c r="F3018">
        <v>643</v>
      </c>
      <c r="G3018">
        <v>306.25026790944901</v>
      </c>
      <c r="H3018">
        <v>328.10378826383101</v>
      </c>
      <c r="I3018">
        <v>302.41267744154499</v>
      </c>
      <c r="J3018">
        <v>355.34048958115199</v>
      </c>
      <c r="K3018" s="62"/>
      <c r="N3018" s="292"/>
      <c r="O3018" s="292"/>
      <c r="P3018" s="292"/>
      <c r="Q3018" s="292"/>
      <c r="R3018" s="292"/>
    </row>
    <row r="3019" spans="1:18" x14ac:dyDescent="0.25">
      <c r="A3019" t="s">
        <v>3312</v>
      </c>
      <c r="B3019" t="s">
        <v>89</v>
      </c>
      <c r="C3019">
        <v>2003</v>
      </c>
      <c r="D3019" t="s">
        <v>49</v>
      </c>
      <c r="E3019" t="s">
        <v>1</v>
      </c>
      <c r="F3019">
        <v>159</v>
      </c>
      <c r="G3019">
        <v>272.89110100403298</v>
      </c>
      <c r="H3019">
        <v>284.04053918551602</v>
      </c>
      <c r="I3019">
        <v>240.90164918993</v>
      </c>
      <c r="J3019">
        <v>332.57398452681502</v>
      </c>
      <c r="K3019" s="62"/>
      <c r="N3019" s="292"/>
      <c r="O3019" s="292"/>
      <c r="P3019" s="292"/>
      <c r="Q3019" s="292"/>
      <c r="R3019" s="292"/>
    </row>
    <row r="3020" spans="1:18" x14ac:dyDescent="0.25">
      <c r="A3020" t="s">
        <v>3313</v>
      </c>
      <c r="B3020" t="s">
        <v>89</v>
      </c>
      <c r="C3020">
        <v>2003</v>
      </c>
      <c r="D3020" t="s">
        <v>50</v>
      </c>
      <c r="E3020" t="s">
        <v>1</v>
      </c>
      <c r="F3020">
        <v>484</v>
      </c>
      <c r="G3020">
        <v>319.06337758909399</v>
      </c>
      <c r="H3020">
        <v>351.72839123416901</v>
      </c>
      <c r="I3020">
        <v>319.667688042029</v>
      </c>
      <c r="J3020">
        <v>386.02333714797197</v>
      </c>
      <c r="K3020" s="62"/>
      <c r="N3020" s="292"/>
      <c r="O3020" s="292"/>
      <c r="P3020" s="292"/>
      <c r="Q3020" s="292"/>
      <c r="R3020" s="292"/>
    </row>
    <row r="3021" spans="1:18" x14ac:dyDescent="0.25">
      <c r="A3021" t="s">
        <v>3314</v>
      </c>
      <c r="B3021" t="s">
        <v>89</v>
      </c>
      <c r="C3021">
        <v>2003</v>
      </c>
      <c r="D3021" t="s">
        <v>105</v>
      </c>
      <c r="E3021" t="s">
        <v>1</v>
      </c>
      <c r="F3021">
        <v>500</v>
      </c>
      <c r="G3021">
        <v>357.11989943503602</v>
      </c>
      <c r="H3021">
        <v>363.42898143538798</v>
      </c>
      <c r="I3021">
        <v>331.90867285000701</v>
      </c>
      <c r="J3021">
        <v>397.10913128849103</v>
      </c>
      <c r="K3021" s="62"/>
      <c r="N3021" s="292"/>
      <c r="O3021" s="292"/>
      <c r="P3021" s="292"/>
      <c r="Q3021" s="292"/>
      <c r="R3021" s="292"/>
    </row>
    <row r="3022" spans="1:18" x14ac:dyDescent="0.25">
      <c r="A3022" t="s">
        <v>3315</v>
      </c>
      <c r="B3022" t="s">
        <v>89</v>
      </c>
      <c r="C3022">
        <v>2003</v>
      </c>
      <c r="D3022" t="s">
        <v>51</v>
      </c>
      <c r="E3022" t="s">
        <v>1</v>
      </c>
      <c r="F3022">
        <v>377</v>
      </c>
      <c r="G3022">
        <v>333.88538077989199</v>
      </c>
      <c r="H3022">
        <v>345.87391664638898</v>
      </c>
      <c r="I3022">
        <v>311.43086898102803</v>
      </c>
      <c r="J3022">
        <v>383.05026014013998</v>
      </c>
      <c r="K3022" s="62"/>
      <c r="N3022" s="292"/>
      <c r="O3022" s="292"/>
      <c r="P3022" s="292"/>
      <c r="Q3022" s="292"/>
      <c r="R3022" s="292"/>
    </row>
    <row r="3023" spans="1:18" x14ac:dyDescent="0.25">
      <c r="A3023" t="s">
        <v>3316</v>
      </c>
      <c r="B3023" t="s">
        <v>89</v>
      </c>
      <c r="C3023">
        <v>2003</v>
      </c>
      <c r="D3023" t="s">
        <v>52</v>
      </c>
      <c r="E3023" t="s">
        <v>1</v>
      </c>
      <c r="F3023">
        <v>123</v>
      </c>
      <c r="G3023">
        <v>453.94154118689102</v>
      </c>
      <c r="H3023">
        <v>439.34747053376901</v>
      </c>
      <c r="I3023">
        <v>364.42246525689501</v>
      </c>
      <c r="J3023">
        <v>525.02202489771105</v>
      </c>
      <c r="K3023" s="62"/>
      <c r="N3023" s="292"/>
      <c r="O3023" s="292"/>
      <c r="P3023" s="292"/>
      <c r="Q3023" s="292"/>
      <c r="R3023" s="292"/>
    </row>
    <row r="3024" spans="1:18" x14ac:dyDescent="0.25">
      <c r="A3024" t="s">
        <v>3317</v>
      </c>
      <c r="B3024" t="s">
        <v>89</v>
      </c>
      <c r="C3024">
        <v>2003</v>
      </c>
      <c r="D3024" t="s">
        <v>106</v>
      </c>
      <c r="E3024" t="s">
        <v>1</v>
      </c>
      <c r="F3024">
        <v>1045</v>
      </c>
      <c r="G3024">
        <v>385.72272257493</v>
      </c>
      <c r="H3024">
        <v>392.18268855160198</v>
      </c>
      <c r="I3024">
        <v>368.54598611693598</v>
      </c>
      <c r="J3024">
        <v>416.92701906941102</v>
      </c>
      <c r="K3024" s="62"/>
      <c r="N3024" s="292"/>
      <c r="O3024" s="292"/>
      <c r="P3024" s="292"/>
      <c r="Q3024" s="292"/>
      <c r="R3024" s="292"/>
    </row>
    <row r="3025" spans="1:18" x14ac:dyDescent="0.25">
      <c r="A3025" t="s">
        <v>3318</v>
      </c>
      <c r="B3025" t="s">
        <v>89</v>
      </c>
      <c r="C3025">
        <v>2003</v>
      </c>
      <c r="D3025" t="s">
        <v>53</v>
      </c>
      <c r="E3025" t="s">
        <v>1</v>
      </c>
      <c r="F3025">
        <v>308</v>
      </c>
      <c r="G3025">
        <v>368.06443517644402</v>
      </c>
      <c r="H3025">
        <v>376.31145045374501</v>
      </c>
      <c r="I3025">
        <v>335.00907601663403</v>
      </c>
      <c r="J3025">
        <v>421.25656182262099</v>
      </c>
      <c r="K3025" s="62"/>
      <c r="N3025" s="292"/>
      <c r="O3025" s="292"/>
      <c r="P3025" s="292"/>
      <c r="Q3025" s="292"/>
      <c r="R3025" s="292"/>
    </row>
    <row r="3026" spans="1:18" x14ac:dyDescent="0.25">
      <c r="A3026" t="s">
        <v>3319</v>
      </c>
      <c r="B3026" t="s">
        <v>89</v>
      </c>
      <c r="C3026">
        <v>2003</v>
      </c>
      <c r="D3026" t="s">
        <v>54</v>
      </c>
      <c r="E3026" t="s">
        <v>1</v>
      </c>
      <c r="F3026">
        <v>196</v>
      </c>
      <c r="G3026">
        <v>583.73291241028096</v>
      </c>
      <c r="H3026">
        <v>575.97909029765003</v>
      </c>
      <c r="I3026">
        <v>497.52272589354402</v>
      </c>
      <c r="J3026">
        <v>663.21433931129104</v>
      </c>
      <c r="K3026" s="62"/>
      <c r="N3026" s="292"/>
      <c r="O3026" s="292"/>
      <c r="P3026" s="292"/>
      <c r="Q3026" s="292"/>
      <c r="R3026" s="292"/>
    </row>
    <row r="3027" spans="1:18" x14ac:dyDescent="0.25">
      <c r="A3027" t="s">
        <v>3320</v>
      </c>
      <c r="B3027" t="s">
        <v>89</v>
      </c>
      <c r="C3027">
        <v>2003</v>
      </c>
      <c r="D3027" t="s">
        <v>55</v>
      </c>
      <c r="E3027" t="s">
        <v>1</v>
      </c>
      <c r="F3027">
        <v>142</v>
      </c>
      <c r="G3027">
        <v>322.55133563510799</v>
      </c>
      <c r="H3027">
        <v>327.49697329522598</v>
      </c>
      <c r="I3027">
        <v>275.40234079817998</v>
      </c>
      <c r="J3027">
        <v>386.51154981557801</v>
      </c>
      <c r="K3027" s="62"/>
      <c r="N3027" s="292"/>
      <c r="O3027" s="292"/>
      <c r="P3027" s="292"/>
      <c r="Q3027" s="292"/>
      <c r="R3027" s="292"/>
    </row>
    <row r="3028" spans="1:18" x14ac:dyDescent="0.25">
      <c r="A3028" t="s">
        <v>3321</v>
      </c>
      <c r="B3028" t="s">
        <v>89</v>
      </c>
      <c r="C3028">
        <v>2003</v>
      </c>
      <c r="D3028" t="s">
        <v>56</v>
      </c>
      <c r="E3028" t="s">
        <v>1</v>
      </c>
      <c r="F3028">
        <v>114</v>
      </c>
      <c r="G3028">
        <v>269.42074539739599</v>
      </c>
      <c r="H3028">
        <v>276.51140477498097</v>
      </c>
      <c r="I3028">
        <v>227.231587157375</v>
      </c>
      <c r="J3028">
        <v>333.15664663977702</v>
      </c>
      <c r="K3028" s="62"/>
      <c r="N3028" s="292"/>
      <c r="O3028" s="292"/>
      <c r="P3028" s="292"/>
      <c r="Q3028" s="292"/>
      <c r="R3028" s="292"/>
    </row>
    <row r="3029" spans="1:18" x14ac:dyDescent="0.25">
      <c r="A3029" t="s">
        <v>3322</v>
      </c>
      <c r="B3029" t="s">
        <v>89</v>
      </c>
      <c r="C3029">
        <v>2003</v>
      </c>
      <c r="D3029" t="s">
        <v>57</v>
      </c>
      <c r="E3029" t="s">
        <v>1</v>
      </c>
      <c r="F3029">
        <v>285</v>
      </c>
      <c r="G3029">
        <v>423.31971778685499</v>
      </c>
      <c r="H3029">
        <v>435.01577715298498</v>
      </c>
      <c r="I3029">
        <v>385.431944425621</v>
      </c>
      <c r="J3029">
        <v>489.15429296274198</v>
      </c>
      <c r="K3029" s="62"/>
      <c r="N3029" s="292"/>
      <c r="O3029" s="292"/>
      <c r="P3029" s="292"/>
      <c r="Q3029" s="292"/>
      <c r="R3029" s="292"/>
    </row>
    <row r="3030" spans="1:18" x14ac:dyDescent="0.25">
      <c r="A3030" t="s">
        <v>3323</v>
      </c>
      <c r="B3030" t="s">
        <v>89</v>
      </c>
      <c r="C3030">
        <v>2004</v>
      </c>
      <c r="D3030" t="s">
        <v>5</v>
      </c>
      <c r="E3030" t="s">
        <v>1</v>
      </c>
      <c r="F3030">
        <v>5678</v>
      </c>
      <c r="G3030">
        <v>394.69449408827199</v>
      </c>
      <c r="H3030">
        <v>403.88322461311498</v>
      </c>
      <c r="I3030">
        <v>393.347359523497</v>
      </c>
      <c r="J3030">
        <v>414.62783207869199</v>
      </c>
      <c r="K3030" s="62"/>
      <c r="N3030" s="292"/>
      <c r="O3030" s="292"/>
      <c r="P3030" s="292"/>
      <c r="Q3030" s="292"/>
      <c r="R3030" s="292"/>
    </row>
    <row r="3031" spans="1:18" x14ac:dyDescent="0.25">
      <c r="A3031" t="s">
        <v>3324</v>
      </c>
      <c r="B3031" t="s">
        <v>89</v>
      </c>
      <c r="C3031">
        <v>2004</v>
      </c>
      <c r="D3031" t="s">
        <v>122</v>
      </c>
      <c r="E3031" t="s">
        <v>1</v>
      </c>
      <c r="F3031">
        <v>511</v>
      </c>
      <c r="G3031">
        <v>178.26493448502001</v>
      </c>
      <c r="H3031">
        <v>180.236904863494</v>
      </c>
      <c r="I3031">
        <v>164.818032386109</v>
      </c>
      <c r="J3031">
        <v>196.70046040422901</v>
      </c>
      <c r="K3031" s="62"/>
      <c r="N3031" s="292"/>
      <c r="O3031" s="292"/>
      <c r="P3031" s="292"/>
      <c r="Q3031" s="292"/>
      <c r="R3031" s="292"/>
    </row>
    <row r="3032" spans="1:18" x14ac:dyDescent="0.25">
      <c r="A3032" t="s">
        <v>3325</v>
      </c>
      <c r="B3032" t="s">
        <v>89</v>
      </c>
      <c r="C3032">
        <v>2004</v>
      </c>
      <c r="D3032" t="s">
        <v>123</v>
      </c>
      <c r="E3032" t="s">
        <v>1</v>
      </c>
      <c r="F3032">
        <v>776</v>
      </c>
      <c r="G3032">
        <v>265.15772784429498</v>
      </c>
      <c r="H3032">
        <v>267.01480084801398</v>
      </c>
      <c r="I3032">
        <v>248.34628474897099</v>
      </c>
      <c r="J3032">
        <v>286.70267172413702</v>
      </c>
      <c r="K3032" s="62"/>
      <c r="N3032" s="292"/>
      <c r="O3032" s="292"/>
      <c r="P3032" s="292"/>
      <c r="Q3032" s="292"/>
      <c r="R3032" s="292"/>
    </row>
    <row r="3033" spans="1:18" x14ac:dyDescent="0.25">
      <c r="A3033" t="s">
        <v>3326</v>
      </c>
      <c r="B3033" t="s">
        <v>89</v>
      </c>
      <c r="C3033">
        <v>2004</v>
      </c>
      <c r="D3033" t="s">
        <v>124</v>
      </c>
      <c r="E3033" t="s">
        <v>1</v>
      </c>
      <c r="F3033">
        <v>1054</v>
      </c>
      <c r="G3033">
        <v>356.35436635527901</v>
      </c>
      <c r="H3033">
        <v>360.45832530907199</v>
      </c>
      <c r="I3033">
        <v>338.88510410357901</v>
      </c>
      <c r="J3033">
        <v>383.03804338573599</v>
      </c>
      <c r="K3033" s="62"/>
      <c r="N3033" s="292"/>
      <c r="O3033" s="292"/>
      <c r="P3033" s="292"/>
      <c r="Q3033" s="292"/>
      <c r="R3033" s="292"/>
    </row>
    <row r="3034" spans="1:18" x14ac:dyDescent="0.25">
      <c r="A3034" t="s">
        <v>3327</v>
      </c>
      <c r="B3034" t="s">
        <v>89</v>
      </c>
      <c r="C3034">
        <v>2004</v>
      </c>
      <c r="D3034" t="s">
        <v>125</v>
      </c>
      <c r="E3034" t="s">
        <v>1</v>
      </c>
      <c r="F3034">
        <v>1333</v>
      </c>
      <c r="G3034">
        <v>462.40248094714502</v>
      </c>
      <c r="H3034">
        <v>477.052200497667</v>
      </c>
      <c r="I3034">
        <v>451.492206894437</v>
      </c>
      <c r="J3034">
        <v>503.66959493104099</v>
      </c>
      <c r="K3034" s="62"/>
      <c r="N3034" s="292"/>
      <c r="O3034" s="292"/>
      <c r="P3034" s="292"/>
      <c r="Q3034" s="292"/>
      <c r="R3034" s="292"/>
    </row>
    <row r="3035" spans="1:18" x14ac:dyDescent="0.25">
      <c r="A3035" t="s">
        <v>3328</v>
      </c>
      <c r="B3035" t="s">
        <v>89</v>
      </c>
      <c r="C3035">
        <v>2004</v>
      </c>
      <c r="D3035" t="s">
        <v>126</v>
      </c>
      <c r="E3035" t="s">
        <v>1</v>
      </c>
      <c r="F3035">
        <v>2004</v>
      </c>
      <c r="G3035">
        <v>728.13681996054095</v>
      </c>
      <c r="H3035">
        <v>781.10064067371502</v>
      </c>
      <c r="I3035">
        <v>746.746990318798</v>
      </c>
      <c r="J3035">
        <v>816.60856219930395</v>
      </c>
      <c r="K3035" s="62"/>
      <c r="N3035" s="292"/>
      <c r="O3035" s="292"/>
      <c r="P3035" s="292"/>
      <c r="Q3035" s="292"/>
      <c r="R3035" s="292"/>
    </row>
    <row r="3036" spans="1:18" x14ac:dyDescent="0.25">
      <c r="A3036" t="s">
        <v>3329</v>
      </c>
      <c r="B3036" t="s">
        <v>89</v>
      </c>
      <c r="C3036">
        <v>2004</v>
      </c>
      <c r="D3036" t="s">
        <v>6</v>
      </c>
      <c r="E3036" t="s">
        <v>1</v>
      </c>
      <c r="F3036">
        <v>1447</v>
      </c>
      <c r="G3036">
        <v>442.60780727137001</v>
      </c>
      <c r="H3036">
        <v>448.09366011705299</v>
      </c>
      <c r="I3036">
        <v>425.11527682240501</v>
      </c>
      <c r="J3036">
        <v>471.98360177532601</v>
      </c>
      <c r="K3036" s="62"/>
      <c r="N3036" s="292"/>
      <c r="O3036" s="292"/>
      <c r="P3036" s="292"/>
      <c r="Q3036" s="292"/>
      <c r="R3036" s="292"/>
    </row>
    <row r="3037" spans="1:18" x14ac:dyDescent="0.25">
      <c r="A3037" t="s">
        <v>3330</v>
      </c>
      <c r="B3037" t="s">
        <v>89</v>
      </c>
      <c r="C3037">
        <v>2004</v>
      </c>
      <c r="D3037" t="s">
        <v>37</v>
      </c>
      <c r="E3037" t="s">
        <v>1</v>
      </c>
      <c r="F3037">
        <v>152</v>
      </c>
      <c r="G3037">
        <v>452.987632245567</v>
      </c>
      <c r="H3037">
        <v>455.30277848211603</v>
      </c>
      <c r="I3037">
        <v>385.04123555631497</v>
      </c>
      <c r="J3037">
        <v>534.56414629594997</v>
      </c>
      <c r="K3037" s="62"/>
      <c r="N3037" s="292"/>
      <c r="O3037" s="292"/>
      <c r="P3037" s="292"/>
      <c r="Q3037" s="292"/>
      <c r="R3037" s="292"/>
    </row>
    <row r="3038" spans="1:18" x14ac:dyDescent="0.25">
      <c r="A3038" t="s">
        <v>3331</v>
      </c>
      <c r="B3038" t="s">
        <v>89</v>
      </c>
      <c r="C3038">
        <v>2004</v>
      </c>
      <c r="D3038" t="s">
        <v>38</v>
      </c>
      <c r="E3038" t="s">
        <v>1</v>
      </c>
      <c r="F3038">
        <v>270</v>
      </c>
      <c r="G3038">
        <v>470.62104547593702</v>
      </c>
      <c r="H3038">
        <v>468.06275516553302</v>
      </c>
      <c r="I3038">
        <v>413.48465461776601</v>
      </c>
      <c r="J3038">
        <v>527.79862681994905</v>
      </c>
      <c r="K3038" s="62"/>
      <c r="N3038" s="292"/>
      <c r="O3038" s="292"/>
      <c r="P3038" s="292"/>
      <c r="Q3038" s="292"/>
      <c r="R3038" s="292"/>
    </row>
    <row r="3039" spans="1:18" x14ac:dyDescent="0.25">
      <c r="A3039" t="s">
        <v>3332</v>
      </c>
      <c r="B3039" t="s">
        <v>89</v>
      </c>
      <c r="C3039">
        <v>2004</v>
      </c>
      <c r="D3039" t="s">
        <v>39</v>
      </c>
      <c r="E3039" t="s">
        <v>1</v>
      </c>
      <c r="F3039">
        <v>285</v>
      </c>
      <c r="G3039">
        <v>529.71023920599202</v>
      </c>
      <c r="H3039">
        <v>551.524276025272</v>
      </c>
      <c r="I3039">
        <v>488.70265015871797</v>
      </c>
      <c r="J3039">
        <v>620.11658521346703</v>
      </c>
      <c r="K3039" s="62"/>
      <c r="N3039" s="292"/>
      <c r="O3039" s="292"/>
      <c r="P3039" s="292"/>
      <c r="Q3039" s="292"/>
      <c r="R3039" s="292"/>
    </row>
    <row r="3040" spans="1:18" x14ac:dyDescent="0.25">
      <c r="A3040" t="s">
        <v>3333</v>
      </c>
      <c r="B3040" t="s">
        <v>89</v>
      </c>
      <c r="C3040">
        <v>2004</v>
      </c>
      <c r="D3040" t="s">
        <v>40</v>
      </c>
      <c r="E3040" t="s">
        <v>1</v>
      </c>
      <c r="F3040">
        <v>213</v>
      </c>
      <c r="G3040">
        <v>469.47322018955299</v>
      </c>
      <c r="H3040">
        <v>480.30680875449502</v>
      </c>
      <c r="I3040">
        <v>417.44016201702499</v>
      </c>
      <c r="J3040">
        <v>549.90507033166296</v>
      </c>
      <c r="K3040" s="62"/>
      <c r="N3040" s="292"/>
      <c r="O3040" s="292"/>
      <c r="P3040" s="292"/>
      <c r="Q3040" s="292"/>
      <c r="R3040" s="292"/>
    </row>
    <row r="3041" spans="1:18" x14ac:dyDescent="0.25">
      <c r="A3041" t="s">
        <v>3334</v>
      </c>
      <c r="B3041" t="s">
        <v>89</v>
      </c>
      <c r="C3041">
        <v>2004</v>
      </c>
      <c r="D3041" t="s">
        <v>41</v>
      </c>
      <c r="E3041" t="s">
        <v>1</v>
      </c>
      <c r="F3041">
        <v>244</v>
      </c>
      <c r="G3041">
        <v>332.02699760505101</v>
      </c>
      <c r="H3041">
        <v>342.518754434176</v>
      </c>
      <c r="I3041">
        <v>299.57598888175301</v>
      </c>
      <c r="J3041">
        <v>389.74168139473602</v>
      </c>
      <c r="K3041" s="62"/>
      <c r="N3041" s="292"/>
      <c r="O3041" s="292"/>
      <c r="P3041" s="292"/>
      <c r="Q3041" s="292"/>
      <c r="R3041" s="292"/>
    </row>
    <row r="3042" spans="1:18" x14ac:dyDescent="0.25">
      <c r="A3042" t="s">
        <v>3335</v>
      </c>
      <c r="B3042" t="s">
        <v>89</v>
      </c>
      <c r="C3042">
        <v>2004</v>
      </c>
      <c r="D3042" t="s">
        <v>42</v>
      </c>
      <c r="E3042" t="s">
        <v>1</v>
      </c>
      <c r="F3042">
        <v>283</v>
      </c>
      <c r="G3042">
        <v>446.80212823063198</v>
      </c>
      <c r="H3042">
        <v>455.68582229254201</v>
      </c>
      <c r="I3042">
        <v>403.44782449020101</v>
      </c>
      <c r="J3042">
        <v>512.74007100401695</v>
      </c>
      <c r="K3042" s="62"/>
      <c r="N3042" s="292"/>
      <c r="O3042" s="292"/>
      <c r="P3042" s="292"/>
      <c r="Q3042" s="292"/>
      <c r="R3042" s="292"/>
    </row>
    <row r="3043" spans="1:18" x14ac:dyDescent="0.25">
      <c r="A3043" t="s">
        <v>3336</v>
      </c>
      <c r="B3043" t="s">
        <v>89</v>
      </c>
      <c r="C3043">
        <v>2004</v>
      </c>
      <c r="D3043" t="s">
        <v>102</v>
      </c>
      <c r="E3043" t="s">
        <v>1</v>
      </c>
      <c r="F3043">
        <v>159</v>
      </c>
      <c r="G3043">
        <v>248.10023873796601</v>
      </c>
      <c r="H3043">
        <v>258.07747276027902</v>
      </c>
      <c r="I3043">
        <v>218.98839213766399</v>
      </c>
      <c r="J3043">
        <v>302.05467657877102</v>
      </c>
      <c r="K3043" s="62"/>
      <c r="N3043" s="292"/>
      <c r="O3043" s="292"/>
      <c r="P3043" s="292"/>
      <c r="Q3043" s="292"/>
      <c r="R3043" s="292"/>
    </row>
    <row r="3044" spans="1:18" x14ac:dyDescent="0.25">
      <c r="A3044" t="s">
        <v>3337</v>
      </c>
      <c r="B3044" t="s">
        <v>89</v>
      </c>
      <c r="C3044">
        <v>2004</v>
      </c>
      <c r="D3044" t="s">
        <v>103</v>
      </c>
      <c r="E3044" t="s">
        <v>1</v>
      </c>
      <c r="F3044">
        <v>681</v>
      </c>
      <c r="G3044">
        <v>379.918437480823</v>
      </c>
      <c r="H3044">
        <v>387.04700542118297</v>
      </c>
      <c r="I3044">
        <v>358.25962030426501</v>
      </c>
      <c r="J3044">
        <v>417.51568907258201</v>
      </c>
      <c r="K3044" s="62"/>
      <c r="N3044" s="292"/>
      <c r="O3044" s="292"/>
      <c r="P3044" s="292"/>
      <c r="Q3044" s="292"/>
      <c r="R3044" s="292"/>
    </row>
    <row r="3045" spans="1:18" x14ac:dyDescent="0.25">
      <c r="A3045" t="s">
        <v>3338</v>
      </c>
      <c r="B3045" t="s">
        <v>89</v>
      </c>
      <c r="C3045">
        <v>2004</v>
      </c>
      <c r="D3045" t="s">
        <v>43</v>
      </c>
      <c r="E3045" t="s">
        <v>1</v>
      </c>
      <c r="F3045">
        <v>91</v>
      </c>
      <c r="G3045">
        <v>245.41531823085199</v>
      </c>
      <c r="H3045">
        <v>250.38800157571899</v>
      </c>
      <c r="I3045">
        <v>200.67980655959701</v>
      </c>
      <c r="J3045">
        <v>308.48964452315698</v>
      </c>
      <c r="K3045" s="62"/>
      <c r="N3045" s="292"/>
      <c r="O3045" s="292"/>
      <c r="P3045" s="292"/>
      <c r="Q3045" s="292"/>
      <c r="R3045" s="292"/>
    </row>
    <row r="3046" spans="1:18" x14ac:dyDescent="0.25">
      <c r="A3046" t="s">
        <v>3339</v>
      </c>
      <c r="B3046" t="s">
        <v>89</v>
      </c>
      <c r="C3046">
        <v>2004</v>
      </c>
      <c r="D3046" t="s">
        <v>44</v>
      </c>
      <c r="E3046" t="s">
        <v>1</v>
      </c>
      <c r="F3046">
        <v>241</v>
      </c>
      <c r="G3046">
        <v>428.09435839136</v>
      </c>
      <c r="H3046">
        <v>443.19590132706702</v>
      </c>
      <c r="I3046">
        <v>388.24938212147401</v>
      </c>
      <c r="J3046">
        <v>503.65481109594401</v>
      </c>
      <c r="K3046" s="62"/>
      <c r="N3046" s="292"/>
      <c r="O3046" s="292"/>
      <c r="P3046" s="292"/>
      <c r="Q3046" s="292"/>
      <c r="R3046" s="292"/>
    </row>
    <row r="3047" spans="1:18" x14ac:dyDescent="0.25">
      <c r="A3047" t="s">
        <v>3340</v>
      </c>
      <c r="B3047" t="s">
        <v>89</v>
      </c>
      <c r="C3047">
        <v>2004</v>
      </c>
      <c r="D3047" t="s">
        <v>45</v>
      </c>
      <c r="E3047" t="s">
        <v>1</v>
      </c>
      <c r="F3047">
        <v>349</v>
      </c>
      <c r="G3047">
        <v>406.414123181908</v>
      </c>
      <c r="H3047">
        <v>419.37617392830498</v>
      </c>
      <c r="I3047">
        <v>376.19707340965601</v>
      </c>
      <c r="J3047">
        <v>466.12262668032503</v>
      </c>
      <c r="K3047" s="62"/>
      <c r="N3047" s="292"/>
      <c r="O3047" s="292"/>
      <c r="P3047" s="292"/>
      <c r="Q3047" s="292"/>
      <c r="R3047" s="292"/>
    </row>
    <row r="3048" spans="1:18" x14ac:dyDescent="0.25">
      <c r="A3048" t="s">
        <v>3341</v>
      </c>
      <c r="B3048" t="s">
        <v>89</v>
      </c>
      <c r="C3048">
        <v>2004</v>
      </c>
      <c r="D3048" t="s">
        <v>18</v>
      </c>
      <c r="E3048" t="s">
        <v>1</v>
      </c>
      <c r="F3048">
        <v>1113</v>
      </c>
      <c r="G3048">
        <v>460.12650378271098</v>
      </c>
      <c r="H3048">
        <v>470.06850117316799</v>
      </c>
      <c r="I3048">
        <v>442.68140125275698</v>
      </c>
      <c r="J3048">
        <v>498.69816685354999</v>
      </c>
      <c r="K3048" s="62"/>
      <c r="N3048" s="292"/>
      <c r="O3048" s="292"/>
      <c r="P3048" s="292"/>
      <c r="Q3048" s="292"/>
      <c r="R3048" s="292"/>
    </row>
    <row r="3049" spans="1:18" x14ac:dyDescent="0.25">
      <c r="A3049" t="s">
        <v>3342</v>
      </c>
      <c r="B3049" t="s">
        <v>89</v>
      </c>
      <c r="C3049">
        <v>2004</v>
      </c>
      <c r="D3049" t="s">
        <v>46</v>
      </c>
      <c r="E3049" t="s">
        <v>1</v>
      </c>
      <c r="F3049">
        <v>506</v>
      </c>
      <c r="G3049">
        <v>455.09736025542998</v>
      </c>
      <c r="H3049">
        <v>468.075715641763</v>
      </c>
      <c r="I3049">
        <v>427.84264238547502</v>
      </c>
      <c r="J3049">
        <v>511.04865107903402</v>
      </c>
      <c r="K3049" s="62"/>
      <c r="N3049" s="292"/>
      <c r="O3049" s="292"/>
      <c r="P3049" s="292"/>
      <c r="Q3049" s="292"/>
      <c r="R3049" s="292"/>
    </row>
    <row r="3050" spans="1:18" x14ac:dyDescent="0.25">
      <c r="A3050" t="s">
        <v>3343</v>
      </c>
      <c r="B3050" t="s">
        <v>89</v>
      </c>
      <c r="C3050">
        <v>2004</v>
      </c>
      <c r="D3050" t="s">
        <v>47</v>
      </c>
      <c r="E3050" t="s">
        <v>1</v>
      </c>
      <c r="F3050">
        <v>306</v>
      </c>
      <c r="G3050">
        <v>460.843373493976</v>
      </c>
      <c r="H3050">
        <v>467.19941099599401</v>
      </c>
      <c r="I3050">
        <v>415.995910838182</v>
      </c>
      <c r="J3050">
        <v>522.934328431675</v>
      </c>
      <c r="K3050" s="62"/>
      <c r="N3050" s="292"/>
      <c r="O3050" s="292"/>
      <c r="P3050" s="292"/>
      <c r="Q3050" s="292"/>
      <c r="R3050" s="292"/>
    </row>
    <row r="3051" spans="1:18" x14ac:dyDescent="0.25">
      <c r="A3051" t="s">
        <v>3344</v>
      </c>
      <c r="B3051" t="s">
        <v>89</v>
      </c>
      <c r="C3051">
        <v>2004</v>
      </c>
      <c r="D3051" t="s">
        <v>48</v>
      </c>
      <c r="E3051" t="s">
        <v>1</v>
      </c>
      <c r="F3051">
        <v>301</v>
      </c>
      <c r="G3051">
        <v>468.081797682917</v>
      </c>
      <c r="H3051">
        <v>480.41355260275498</v>
      </c>
      <c r="I3051">
        <v>427.11936462243602</v>
      </c>
      <c r="J3051">
        <v>538.46505738363896</v>
      </c>
      <c r="K3051" s="62"/>
      <c r="N3051" s="292"/>
      <c r="O3051" s="292"/>
      <c r="P3051" s="292"/>
      <c r="Q3051" s="292"/>
      <c r="R3051" s="292"/>
    </row>
    <row r="3052" spans="1:18" x14ac:dyDescent="0.25">
      <c r="A3052" t="s">
        <v>3345</v>
      </c>
      <c r="B3052" t="s">
        <v>89</v>
      </c>
      <c r="C3052">
        <v>2004</v>
      </c>
      <c r="D3052" t="s">
        <v>104</v>
      </c>
      <c r="E3052" t="s">
        <v>1</v>
      </c>
      <c r="F3052">
        <v>695</v>
      </c>
      <c r="G3052">
        <v>326.34930175336399</v>
      </c>
      <c r="H3052">
        <v>354.64344216656701</v>
      </c>
      <c r="I3052">
        <v>328.17151947182998</v>
      </c>
      <c r="J3052">
        <v>382.64528915002302</v>
      </c>
      <c r="K3052" s="62"/>
      <c r="N3052" s="292"/>
      <c r="O3052" s="292"/>
      <c r="P3052" s="292"/>
      <c r="Q3052" s="292"/>
      <c r="R3052" s="292"/>
    </row>
    <row r="3053" spans="1:18" x14ac:dyDescent="0.25">
      <c r="A3053" t="s">
        <v>3346</v>
      </c>
      <c r="B3053" t="s">
        <v>89</v>
      </c>
      <c r="C3053">
        <v>2004</v>
      </c>
      <c r="D3053" t="s">
        <v>49</v>
      </c>
      <c r="E3053" t="s">
        <v>1</v>
      </c>
      <c r="F3053">
        <v>185</v>
      </c>
      <c r="G3053">
        <v>313.49024791147701</v>
      </c>
      <c r="H3053">
        <v>325.524479857872</v>
      </c>
      <c r="I3053">
        <v>279.86507865758</v>
      </c>
      <c r="J3053">
        <v>376.45180395849201</v>
      </c>
      <c r="K3053" s="62"/>
      <c r="N3053" s="292"/>
      <c r="O3053" s="292"/>
      <c r="P3053" s="292"/>
      <c r="Q3053" s="292"/>
      <c r="R3053" s="292"/>
    </row>
    <row r="3054" spans="1:18" x14ac:dyDescent="0.25">
      <c r="A3054" t="s">
        <v>3347</v>
      </c>
      <c r="B3054" t="s">
        <v>89</v>
      </c>
      <c r="C3054">
        <v>2004</v>
      </c>
      <c r="D3054" t="s">
        <v>50</v>
      </c>
      <c r="E3054" t="s">
        <v>1</v>
      </c>
      <c r="F3054">
        <v>510</v>
      </c>
      <c r="G3054">
        <v>331.27854029581198</v>
      </c>
      <c r="H3054">
        <v>370.336612975859</v>
      </c>
      <c r="I3054">
        <v>337.81764573817202</v>
      </c>
      <c r="J3054">
        <v>405.061093241332</v>
      </c>
      <c r="K3054" s="62"/>
      <c r="N3054" s="292"/>
      <c r="O3054" s="292"/>
      <c r="P3054" s="292"/>
      <c r="Q3054" s="292"/>
      <c r="R3054" s="292"/>
    </row>
    <row r="3055" spans="1:18" x14ac:dyDescent="0.25">
      <c r="A3055" t="s">
        <v>3348</v>
      </c>
      <c r="B3055" t="s">
        <v>89</v>
      </c>
      <c r="C3055">
        <v>2004</v>
      </c>
      <c r="D3055" t="s">
        <v>105</v>
      </c>
      <c r="E3055" t="s">
        <v>1</v>
      </c>
      <c r="F3055">
        <v>556</v>
      </c>
      <c r="G3055">
        <v>394.04398267907402</v>
      </c>
      <c r="H3055">
        <v>400.84533652172399</v>
      </c>
      <c r="I3055">
        <v>367.816588803147</v>
      </c>
      <c r="J3055">
        <v>436.01618581308099</v>
      </c>
      <c r="K3055" s="62"/>
      <c r="N3055" s="292"/>
      <c r="O3055" s="292"/>
      <c r="P3055" s="292"/>
      <c r="Q3055" s="292"/>
      <c r="R3055" s="292"/>
    </row>
    <row r="3056" spans="1:18" x14ac:dyDescent="0.25">
      <c r="A3056" t="s">
        <v>3349</v>
      </c>
      <c r="B3056" t="s">
        <v>89</v>
      </c>
      <c r="C3056">
        <v>2004</v>
      </c>
      <c r="D3056" t="s">
        <v>51</v>
      </c>
      <c r="E3056" t="s">
        <v>1</v>
      </c>
      <c r="F3056">
        <v>430</v>
      </c>
      <c r="G3056">
        <v>377.32868838792899</v>
      </c>
      <c r="H3056">
        <v>386.54877299758499</v>
      </c>
      <c r="I3056">
        <v>350.39370460339899</v>
      </c>
      <c r="J3056">
        <v>425.38307804190498</v>
      </c>
      <c r="K3056" s="62"/>
      <c r="N3056" s="292"/>
      <c r="O3056" s="292"/>
      <c r="P3056" s="292"/>
      <c r="Q3056" s="292"/>
      <c r="R3056" s="292"/>
    </row>
    <row r="3057" spans="1:18" x14ac:dyDescent="0.25">
      <c r="A3057" t="s">
        <v>3350</v>
      </c>
      <c r="B3057" t="s">
        <v>89</v>
      </c>
      <c r="C3057">
        <v>2004</v>
      </c>
      <c r="D3057" t="s">
        <v>52</v>
      </c>
      <c r="E3057" t="s">
        <v>1</v>
      </c>
      <c r="F3057">
        <v>126</v>
      </c>
      <c r="G3057">
        <v>464.22518605850701</v>
      </c>
      <c r="H3057">
        <v>460.49168366975198</v>
      </c>
      <c r="I3057">
        <v>382.84796610155399</v>
      </c>
      <c r="J3057">
        <v>549.13168542446203</v>
      </c>
      <c r="K3057" s="62"/>
      <c r="N3057" s="292"/>
      <c r="O3057" s="292"/>
      <c r="P3057" s="292"/>
      <c r="Q3057" s="292"/>
      <c r="R3057" s="292"/>
    </row>
    <row r="3058" spans="1:18" x14ac:dyDescent="0.25">
      <c r="A3058" t="s">
        <v>3351</v>
      </c>
      <c r="B3058" t="s">
        <v>89</v>
      </c>
      <c r="C3058">
        <v>2004</v>
      </c>
      <c r="D3058" t="s">
        <v>106</v>
      </c>
      <c r="E3058" t="s">
        <v>1</v>
      </c>
      <c r="F3058">
        <v>1027</v>
      </c>
      <c r="G3058">
        <v>377.06615363151099</v>
      </c>
      <c r="H3058">
        <v>385.44933654555501</v>
      </c>
      <c r="I3058">
        <v>361.90890661182902</v>
      </c>
      <c r="J3058">
        <v>410.10275634213298</v>
      </c>
      <c r="K3058" s="62"/>
      <c r="N3058" s="292"/>
      <c r="O3058" s="292"/>
      <c r="P3058" s="292"/>
      <c r="Q3058" s="292"/>
      <c r="R3058" s="292"/>
    </row>
    <row r="3059" spans="1:18" x14ac:dyDescent="0.25">
      <c r="A3059" t="s">
        <v>3352</v>
      </c>
      <c r="B3059" t="s">
        <v>89</v>
      </c>
      <c r="C3059">
        <v>2004</v>
      </c>
      <c r="D3059" t="s">
        <v>53</v>
      </c>
      <c r="E3059" t="s">
        <v>1</v>
      </c>
      <c r="F3059">
        <v>290</v>
      </c>
      <c r="G3059">
        <v>344.21773552208299</v>
      </c>
      <c r="H3059">
        <v>346.933118754887</v>
      </c>
      <c r="I3059">
        <v>307.68716695384097</v>
      </c>
      <c r="J3059">
        <v>389.75140039168502</v>
      </c>
      <c r="K3059" s="62"/>
      <c r="N3059" s="292"/>
      <c r="O3059" s="292"/>
      <c r="P3059" s="292"/>
      <c r="Q3059" s="292"/>
      <c r="R3059" s="292"/>
    </row>
    <row r="3060" spans="1:18" x14ac:dyDescent="0.25">
      <c r="A3060" t="s">
        <v>3353</v>
      </c>
      <c r="B3060" t="s">
        <v>89</v>
      </c>
      <c r="C3060">
        <v>2004</v>
      </c>
      <c r="D3060" t="s">
        <v>54</v>
      </c>
      <c r="E3060" t="s">
        <v>1</v>
      </c>
      <c r="F3060">
        <v>181</v>
      </c>
      <c r="G3060">
        <v>538.17792578496699</v>
      </c>
      <c r="H3060">
        <v>538.12336873928996</v>
      </c>
      <c r="I3060">
        <v>461.79932843111601</v>
      </c>
      <c r="J3060">
        <v>623.35599954595102</v>
      </c>
      <c r="K3060" s="62"/>
      <c r="N3060" s="292"/>
      <c r="O3060" s="292"/>
      <c r="P3060" s="292"/>
      <c r="Q3060" s="292"/>
      <c r="R3060" s="292"/>
    </row>
    <row r="3061" spans="1:18" x14ac:dyDescent="0.25">
      <c r="A3061" t="s">
        <v>3354</v>
      </c>
      <c r="B3061" t="s">
        <v>89</v>
      </c>
      <c r="C3061">
        <v>2004</v>
      </c>
      <c r="D3061" t="s">
        <v>55</v>
      </c>
      <c r="E3061" t="s">
        <v>1</v>
      </c>
      <c r="F3061">
        <v>151</v>
      </c>
      <c r="G3061">
        <v>343.33007435028799</v>
      </c>
      <c r="H3061">
        <v>348.07353764161797</v>
      </c>
      <c r="I3061">
        <v>294.349474099247</v>
      </c>
      <c r="J3061">
        <v>408.70342557701002</v>
      </c>
      <c r="K3061" s="62"/>
      <c r="N3061" s="292"/>
      <c r="O3061" s="292"/>
      <c r="P3061" s="292"/>
      <c r="Q3061" s="292"/>
      <c r="R3061" s="292"/>
    </row>
    <row r="3062" spans="1:18" x14ac:dyDescent="0.25">
      <c r="A3062" t="s">
        <v>3355</v>
      </c>
      <c r="B3062" t="s">
        <v>89</v>
      </c>
      <c r="C3062">
        <v>2004</v>
      </c>
      <c r="D3062" t="s">
        <v>56</v>
      </c>
      <c r="E3062" t="s">
        <v>1</v>
      </c>
      <c r="F3062">
        <v>134</v>
      </c>
      <c r="G3062">
        <v>311.780171711766</v>
      </c>
      <c r="H3062">
        <v>317.75843671725499</v>
      </c>
      <c r="I3062">
        <v>265.48171076739499</v>
      </c>
      <c r="J3062">
        <v>377.19829897948199</v>
      </c>
      <c r="K3062" s="62"/>
      <c r="N3062" s="292"/>
      <c r="O3062" s="292"/>
      <c r="P3062" s="292"/>
      <c r="Q3062" s="292"/>
      <c r="R3062" s="292"/>
    </row>
    <row r="3063" spans="1:18" x14ac:dyDescent="0.25">
      <c r="A3063" t="s">
        <v>3356</v>
      </c>
      <c r="B3063" t="s">
        <v>89</v>
      </c>
      <c r="C3063">
        <v>2004</v>
      </c>
      <c r="D3063" t="s">
        <v>57</v>
      </c>
      <c r="E3063" t="s">
        <v>1</v>
      </c>
      <c r="F3063">
        <v>271</v>
      </c>
      <c r="G3063">
        <v>401.332839689004</v>
      </c>
      <c r="H3063">
        <v>422.58208307082901</v>
      </c>
      <c r="I3063">
        <v>372.56742264741501</v>
      </c>
      <c r="J3063">
        <v>477.31408911862002</v>
      </c>
      <c r="K3063" s="62"/>
      <c r="N3063" s="292"/>
      <c r="O3063" s="292"/>
      <c r="P3063" s="292"/>
      <c r="Q3063" s="292"/>
      <c r="R3063" s="292"/>
    </row>
    <row r="3064" spans="1:18" x14ac:dyDescent="0.25">
      <c r="A3064" t="s">
        <v>3357</v>
      </c>
      <c r="B3064" t="s">
        <v>89</v>
      </c>
      <c r="C3064">
        <v>2005</v>
      </c>
      <c r="D3064" t="s">
        <v>5</v>
      </c>
      <c r="E3064" t="s">
        <v>1</v>
      </c>
      <c r="F3064">
        <v>6127</v>
      </c>
      <c r="G3064">
        <v>423.20696526691302</v>
      </c>
      <c r="H3064">
        <v>431.240825507095</v>
      </c>
      <c r="I3064">
        <v>420.42917694841299</v>
      </c>
      <c r="J3064">
        <v>442.25859820864599</v>
      </c>
      <c r="K3064" s="62"/>
      <c r="N3064" s="292"/>
      <c r="O3064" s="292"/>
      <c r="P3064" s="292"/>
      <c r="Q3064" s="292"/>
      <c r="R3064" s="292"/>
    </row>
    <row r="3065" spans="1:18" x14ac:dyDescent="0.25">
      <c r="A3065" t="s">
        <v>3358</v>
      </c>
      <c r="B3065" t="s">
        <v>89</v>
      </c>
      <c r="C3065">
        <v>2005</v>
      </c>
      <c r="D3065" t="s">
        <v>122</v>
      </c>
      <c r="E3065" t="s">
        <v>1</v>
      </c>
      <c r="F3065">
        <v>567</v>
      </c>
      <c r="G3065">
        <v>196.80666435265499</v>
      </c>
      <c r="H3065">
        <v>197.26345205692101</v>
      </c>
      <c r="I3065">
        <v>181.22265028685001</v>
      </c>
      <c r="J3065">
        <v>214.33409755190701</v>
      </c>
      <c r="K3065" s="62"/>
      <c r="N3065" s="292"/>
      <c r="O3065" s="292"/>
      <c r="P3065" s="292"/>
      <c r="Q3065" s="292"/>
      <c r="R3065" s="292"/>
    </row>
    <row r="3066" spans="1:18" x14ac:dyDescent="0.25">
      <c r="A3066" t="s">
        <v>3359</v>
      </c>
      <c r="B3066" t="s">
        <v>89</v>
      </c>
      <c r="C3066">
        <v>2005</v>
      </c>
      <c r="D3066" t="s">
        <v>123</v>
      </c>
      <c r="E3066" t="s">
        <v>1</v>
      </c>
      <c r="F3066">
        <v>819</v>
      </c>
      <c r="G3066">
        <v>277.91539698806201</v>
      </c>
      <c r="H3066">
        <v>279.47541318227002</v>
      </c>
      <c r="I3066">
        <v>260.48098832095002</v>
      </c>
      <c r="J3066">
        <v>299.47859784681299</v>
      </c>
      <c r="K3066" s="62"/>
      <c r="N3066" s="292"/>
      <c r="O3066" s="292"/>
      <c r="P3066" s="292"/>
      <c r="Q3066" s="292"/>
      <c r="R3066" s="292"/>
    </row>
    <row r="3067" spans="1:18" x14ac:dyDescent="0.25">
      <c r="A3067" t="s">
        <v>3360</v>
      </c>
      <c r="B3067" t="s">
        <v>89</v>
      </c>
      <c r="C3067">
        <v>2005</v>
      </c>
      <c r="D3067" t="s">
        <v>124</v>
      </c>
      <c r="E3067" t="s">
        <v>1</v>
      </c>
      <c r="F3067">
        <v>1089</v>
      </c>
      <c r="G3067">
        <v>366.14272505673699</v>
      </c>
      <c r="H3067">
        <v>368.695938144997</v>
      </c>
      <c r="I3067">
        <v>347.01144832412399</v>
      </c>
      <c r="J3067">
        <v>391.375315546092</v>
      </c>
      <c r="K3067" s="62"/>
      <c r="N3067" s="292"/>
      <c r="O3067" s="292"/>
      <c r="P3067" s="292"/>
      <c r="Q3067" s="292"/>
      <c r="R3067" s="292"/>
    </row>
    <row r="3068" spans="1:18" x14ac:dyDescent="0.25">
      <c r="A3068" t="s">
        <v>3361</v>
      </c>
      <c r="B3068" t="s">
        <v>89</v>
      </c>
      <c r="C3068">
        <v>2005</v>
      </c>
      <c r="D3068" t="s">
        <v>125</v>
      </c>
      <c r="E3068" t="s">
        <v>1</v>
      </c>
      <c r="F3068">
        <v>1486</v>
      </c>
      <c r="G3068">
        <v>512.007718016745</v>
      </c>
      <c r="H3068">
        <v>525.80478298806599</v>
      </c>
      <c r="I3068">
        <v>499.19658914386002</v>
      </c>
      <c r="J3068">
        <v>553.45428864563098</v>
      </c>
      <c r="K3068" s="62"/>
      <c r="N3068" s="292"/>
      <c r="O3068" s="292"/>
      <c r="P3068" s="292"/>
      <c r="Q3068" s="292"/>
      <c r="R3068" s="292"/>
    </row>
    <row r="3069" spans="1:18" x14ac:dyDescent="0.25">
      <c r="A3069" t="s">
        <v>3362</v>
      </c>
      <c r="B3069" t="s">
        <v>89</v>
      </c>
      <c r="C3069">
        <v>2005</v>
      </c>
      <c r="D3069" t="s">
        <v>126</v>
      </c>
      <c r="E3069" t="s">
        <v>1</v>
      </c>
      <c r="F3069">
        <v>2166</v>
      </c>
      <c r="G3069">
        <v>781.08659747715501</v>
      </c>
      <c r="H3069">
        <v>833.46628475922103</v>
      </c>
      <c r="I3069">
        <v>798.23394478346302</v>
      </c>
      <c r="J3069">
        <v>869.83649052858902</v>
      </c>
      <c r="K3069" s="62"/>
      <c r="N3069" s="292"/>
      <c r="O3069" s="292"/>
      <c r="P3069" s="292"/>
      <c r="Q3069" s="292"/>
      <c r="R3069" s="292"/>
    </row>
    <row r="3070" spans="1:18" x14ac:dyDescent="0.25">
      <c r="A3070" t="s">
        <v>3363</v>
      </c>
      <c r="B3070" t="s">
        <v>89</v>
      </c>
      <c r="C3070">
        <v>2005</v>
      </c>
      <c r="D3070" t="s">
        <v>6</v>
      </c>
      <c r="E3070" t="s">
        <v>1</v>
      </c>
      <c r="F3070">
        <v>1471</v>
      </c>
      <c r="G3070">
        <v>448.45236679806197</v>
      </c>
      <c r="H3070">
        <v>453.78046615384699</v>
      </c>
      <c r="I3070">
        <v>430.75192675412598</v>
      </c>
      <c r="J3070">
        <v>477.71490949292399</v>
      </c>
      <c r="K3070" s="62"/>
      <c r="N3070" s="292"/>
      <c r="O3070" s="292"/>
      <c r="P3070" s="292"/>
      <c r="Q3070" s="292"/>
      <c r="R3070" s="292"/>
    </row>
    <row r="3071" spans="1:18" x14ac:dyDescent="0.25">
      <c r="A3071" t="s">
        <v>3364</v>
      </c>
      <c r="B3071" t="s">
        <v>89</v>
      </c>
      <c r="C3071">
        <v>2005</v>
      </c>
      <c r="D3071" t="s">
        <v>37</v>
      </c>
      <c r="E3071" t="s">
        <v>1</v>
      </c>
      <c r="F3071">
        <v>172</v>
      </c>
      <c r="G3071">
        <v>508.16911395396897</v>
      </c>
      <c r="H3071">
        <v>511.327380768436</v>
      </c>
      <c r="I3071">
        <v>437.18674748395603</v>
      </c>
      <c r="J3071">
        <v>594.35946625692497</v>
      </c>
      <c r="K3071" s="62"/>
      <c r="N3071" s="292"/>
      <c r="O3071" s="292"/>
      <c r="P3071" s="292"/>
      <c r="Q3071" s="292"/>
      <c r="R3071" s="292"/>
    </row>
    <row r="3072" spans="1:18" x14ac:dyDescent="0.25">
      <c r="A3072" t="s">
        <v>3365</v>
      </c>
      <c r="B3072" t="s">
        <v>89</v>
      </c>
      <c r="C3072">
        <v>2005</v>
      </c>
      <c r="D3072" t="s">
        <v>38</v>
      </c>
      <c r="E3072" t="s">
        <v>1</v>
      </c>
      <c r="F3072">
        <v>241</v>
      </c>
      <c r="G3072">
        <v>419.582854556217</v>
      </c>
      <c r="H3072">
        <v>425.77750238807602</v>
      </c>
      <c r="I3072">
        <v>373.34114817720098</v>
      </c>
      <c r="J3072">
        <v>483.47442029441299</v>
      </c>
      <c r="K3072" s="62"/>
      <c r="N3072" s="292"/>
      <c r="O3072" s="292"/>
      <c r="P3072" s="292"/>
      <c r="Q3072" s="292"/>
      <c r="R3072" s="292"/>
    </row>
    <row r="3073" spans="1:18" x14ac:dyDescent="0.25">
      <c r="A3073" t="s">
        <v>3366</v>
      </c>
      <c r="B3073" t="s">
        <v>89</v>
      </c>
      <c r="C3073">
        <v>2005</v>
      </c>
      <c r="D3073" t="s">
        <v>39</v>
      </c>
      <c r="E3073" t="s">
        <v>1</v>
      </c>
      <c r="F3073">
        <v>291</v>
      </c>
      <c r="G3073">
        <v>539.33833750347503</v>
      </c>
      <c r="H3073">
        <v>550.32181316841604</v>
      </c>
      <c r="I3073">
        <v>488.32617742610898</v>
      </c>
      <c r="J3073">
        <v>617.95037325486703</v>
      </c>
      <c r="K3073" s="62"/>
      <c r="N3073" s="292"/>
      <c r="O3073" s="292"/>
      <c r="P3073" s="292"/>
      <c r="Q3073" s="292"/>
      <c r="R3073" s="292"/>
    </row>
    <row r="3074" spans="1:18" x14ac:dyDescent="0.25">
      <c r="A3074" t="s">
        <v>3367</v>
      </c>
      <c r="B3074" t="s">
        <v>89</v>
      </c>
      <c r="C3074">
        <v>2005</v>
      </c>
      <c r="D3074" t="s">
        <v>40</v>
      </c>
      <c r="E3074" t="s">
        <v>1</v>
      </c>
      <c r="F3074">
        <v>232</v>
      </c>
      <c r="G3074">
        <v>510.27141160427601</v>
      </c>
      <c r="H3074">
        <v>521.98762448375498</v>
      </c>
      <c r="I3074">
        <v>456.43758742463302</v>
      </c>
      <c r="J3074">
        <v>594.24706137039402</v>
      </c>
      <c r="K3074" s="62"/>
      <c r="N3074" s="292"/>
      <c r="O3074" s="292"/>
      <c r="P3074" s="292"/>
      <c r="Q3074" s="292"/>
      <c r="R3074" s="292"/>
    </row>
    <row r="3075" spans="1:18" x14ac:dyDescent="0.25">
      <c r="A3075" t="s">
        <v>3368</v>
      </c>
      <c r="B3075" t="s">
        <v>89</v>
      </c>
      <c r="C3075">
        <v>2005</v>
      </c>
      <c r="D3075" t="s">
        <v>41</v>
      </c>
      <c r="E3075" t="s">
        <v>1</v>
      </c>
      <c r="F3075">
        <v>239</v>
      </c>
      <c r="G3075">
        <v>324.33606101317702</v>
      </c>
      <c r="H3075">
        <v>336.78131893768301</v>
      </c>
      <c r="I3075">
        <v>294.64318391016701</v>
      </c>
      <c r="J3075">
        <v>383.16547056059602</v>
      </c>
      <c r="K3075" s="62"/>
      <c r="N3075" s="292"/>
      <c r="O3075" s="292"/>
      <c r="P3075" s="292"/>
      <c r="Q3075" s="292"/>
      <c r="R3075" s="292"/>
    </row>
    <row r="3076" spans="1:18" x14ac:dyDescent="0.25">
      <c r="A3076" t="s">
        <v>3369</v>
      </c>
      <c r="B3076" t="s">
        <v>89</v>
      </c>
      <c r="C3076">
        <v>2005</v>
      </c>
      <c r="D3076" t="s">
        <v>42</v>
      </c>
      <c r="E3076" t="s">
        <v>1</v>
      </c>
      <c r="F3076">
        <v>296</v>
      </c>
      <c r="G3076">
        <v>465.24787023356703</v>
      </c>
      <c r="H3076">
        <v>474.26119950006898</v>
      </c>
      <c r="I3076">
        <v>421.15877510165598</v>
      </c>
      <c r="J3076">
        <v>532.14561351162001</v>
      </c>
      <c r="K3076" s="62"/>
      <c r="N3076" s="292"/>
      <c r="O3076" s="292"/>
      <c r="P3076" s="292"/>
      <c r="Q3076" s="292"/>
      <c r="R3076" s="292"/>
    </row>
    <row r="3077" spans="1:18" x14ac:dyDescent="0.25">
      <c r="A3077" t="s">
        <v>3370</v>
      </c>
      <c r="B3077" t="s">
        <v>89</v>
      </c>
      <c r="C3077">
        <v>2005</v>
      </c>
      <c r="D3077" t="s">
        <v>102</v>
      </c>
      <c r="E3077" t="s">
        <v>1</v>
      </c>
      <c r="F3077">
        <v>197</v>
      </c>
      <c r="G3077">
        <v>305.97664015904599</v>
      </c>
      <c r="H3077">
        <v>317.329418300844</v>
      </c>
      <c r="I3077">
        <v>273.87959935274199</v>
      </c>
      <c r="J3077">
        <v>365.62797291920401</v>
      </c>
      <c r="K3077" s="62"/>
      <c r="N3077" s="292"/>
      <c r="O3077" s="292"/>
      <c r="P3077" s="292"/>
      <c r="Q3077" s="292"/>
      <c r="R3077" s="292"/>
    </row>
    <row r="3078" spans="1:18" x14ac:dyDescent="0.25">
      <c r="A3078" t="s">
        <v>3371</v>
      </c>
      <c r="B3078" t="s">
        <v>89</v>
      </c>
      <c r="C3078">
        <v>2005</v>
      </c>
      <c r="D3078" t="s">
        <v>103</v>
      </c>
      <c r="E3078" t="s">
        <v>1</v>
      </c>
      <c r="F3078">
        <v>744</v>
      </c>
      <c r="G3078">
        <v>412.57923018482899</v>
      </c>
      <c r="H3078">
        <v>419.77322595161598</v>
      </c>
      <c r="I3078">
        <v>389.875113149838</v>
      </c>
      <c r="J3078">
        <v>451.33965348400397</v>
      </c>
      <c r="K3078" s="62"/>
      <c r="N3078" s="292"/>
      <c r="O3078" s="292"/>
      <c r="P3078" s="292"/>
      <c r="Q3078" s="292"/>
      <c r="R3078" s="292"/>
    </row>
    <row r="3079" spans="1:18" x14ac:dyDescent="0.25">
      <c r="A3079" t="s">
        <v>3372</v>
      </c>
      <c r="B3079" t="s">
        <v>89</v>
      </c>
      <c r="C3079">
        <v>2005</v>
      </c>
      <c r="D3079" t="s">
        <v>43</v>
      </c>
      <c r="E3079" t="s">
        <v>1</v>
      </c>
      <c r="F3079">
        <v>99</v>
      </c>
      <c r="G3079">
        <v>266.36532407781101</v>
      </c>
      <c r="H3079">
        <v>274.71463917801498</v>
      </c>
      <c r="I3079">
        <v>222.32624779226501</v>
      </c>
      <c r="J3079">
        <v>335.553500161925</v>
      </c>
      <c r="K3079" s="62"/>
      <c r="N3079" s="292"/>
      <c r="O3079" s="292"/>
      <c r="P3079" s="292"/>
      <c r="Q3079" s="292"/>
      <c r="R3079" s="292"/>
    </row>
    <row r="3080" spans="1:18" x14ac:dyDescent="0.25">
      <c r="A3080" t="s">
        <v>3373</v>
      </c>
      <c r="B3080" t="s">
        <v>89</v>
      </c>
      <c r="C3080">
        <v>2005</v>
      </c>
      <c r="D3080" t="s">
        <v>44</v>
      </c>
      <c r="E3080" t="s">
        <v>1</v>
      </c>
      <c r="F3080">
        <v>305</v>
      </c>
      <c r="G3080">
        <v>537.189354844391</v>
      </c>
      <c r="H3080">
        <v>559.32850559082203</v>
      </c>
      <c r="I3080">
        <v>497.42263675722597</v>
      </c>
      <c r="J3080">
        <v>626.72233215179301</v>
      </c>
      <c r="K3080" s="62"/>
      <c r="N3080" s="292"/>
      <c r="O3080" s="292"/>
      <c r="P3080" s="292"/>
      <c r="Q3080" s="292"/>
      <c r="R3080" s="292"/>
    </row>
    <row r="3081" spans="1:18" x14ac:dyDescent="0.25">
      <c r="A3081" t="s">
        <v>3374</v>
      </c>
      <c r="B3081" t="s">
        <v>89</v>
      </c>
      <c r="C3081">
        <v>2005</v>
      </c>
      <c r="D3081" t="s">
        <v>45</v>
      </c>
      <c r="E3081" t="s">
        <v>1</v>
      </c>
      <c r="F3081">
        <v>340</v>
      </c>
      <c r="G3081">
        <v>393.58684956879102</v>
      </c>
      <c r="H3081">
        <v>404.52175651735598</v>
      </c>
      <c r="I3081">
        <v>362.31550238137402</v>
      </c>
      <c r="J3081">
        <v>450.26290055452</v>
      </c>
      <c r="K3081" s="62"/>
      <c r="N3081" s="292"/>
      <c r="O3081" s="292"/>
      <c r="P3081" s="292"/>
      <c r="Q3081" s="292"/>
      <c r="R3081" s="292"/>
    </row>
    <row r="3082" spans="1:18" x14ac:dyDescent="0.25">
      <c r="A3082" t="s">
        <v>3375</v>
      </c>
      <c r="B3082" t="s">
        <v>89</v>
      </c>
      <c r="C3082">
        <v>2005</v>
      </c>
      <c r="D3082" t="s">
        <v>18</v>
      </c>
      <c r="E3082" t="s">
        <v>1</v>
      </c>
      <c r="F3082">
        <v>1181</v>
      </c>
      <c r="G3082">
        <v>484.87087900808802</v>
      </c>
      <c r="H3082">
        <v>496.44813475564899</v>
      </c>
      <c r="I3082">
        <v>468.29174429662203</v>
      </c>
      <c r="J3082">
        <v>525.84377507575596</v>
      </c>
      <c r="K3082" s="62"/>
      <c r="N3082" s="292"/>
      <c r="O3082" s="292"/>
      <c r="P3082" s="292"/>
      <c r="Q3082" s="292"/>
      <c r="R3082" s="292"/>
    </row>
    <row r="3083" spans="1:18" x14ac:dyDescent="0.25">
      <c r="A3083" t="s">
        <v>3376</v>
      </c>
      <c r="B3083" t="s">
        <v>89</v>
      </c>
      <c r="C3083">
        <v>2005</v>
      </c>
      <c r="D3083" t="s">
        <v>46</v>
      </c>
      <c r="E3083" t="s">
        <v>1</v>
      </c>
      <c r="F3083">
        <v>572</v>
      </c>
      <c r="G3083">
        <v>511.01998516970002</v>
      </c>
      <c r="H3083">
        <v>527.86205697338096</v>
      </c>
      <c r="I3083">
        <v>485.01016076645402</v>
      </c>
      <c r="J3083">
        <v>573.45264213318399</v>
      </c>
      <c r="K3083" s="62"/>
      <c r="N3083" s="292"/>
      <c r="O3083" s="292"/>
      <c r="P3083" s="292"/>
      <c r="Q3083" s="292"/>
      <c r="R3083" s="292"/>
    </row>
    <row r="3084" spans="1:18" x14ac:dyDescent="0.25">
      <c r="A3084" t="s">
        <v>3377</v>
      </c>
      <c r="B3084" t="s">
        <v>89</v>
      </c>
      <c r="C3084">
        <v>2005</v>
      </c>
      <c r="D3084" t="s">
        <v>47</v>
      </c>
      <c r="E3084" t="s">
        <v>1</v>
      </c>
      <c r="F3084">
        <v>320</v>
      </c>
      <c r="G3084">
        <v>479.436661922241</v>
      </c>
      <c r="H3084">
        <v>483.59852380875998</v>
      </c>
      <c r="I3084">
        <v>431.85873634172401</v>
      </c>
      <c r="J3084">
        <v>539.81121220852106</v>
      </c>
      <c r="K3084" s="62"/>
      <c r="N3084" s="292"/>
      <c r="O3084" s="292"/>
      <c r="P3084" s="292"/>
      <c r="Q3084" s="292"/>
      <c r="R3084" s="292"/>
    </row>
    <row r="3085" spans="1:18" x14ac:dyDescent="0.25">
      <c r="A3085" t="s">
        <v>3378</v>
      </c>
      <c r="B3085" t="s">
        <v>89</v>
      </c>
      <c r="C3085">
        <v>2005</v>
      </c>
      <c r="D3085" t="s">
        <v>48</v>
      </c>
      <c r="E3085" t="s">
        <v>1</v>
      </c>
      <c r="F3085">
        <v>289</v>
      </c>
      <c r="G3085">
        <v>445.35535967453598</v>
      </c>
      <c r="H3085">
        <v>459.40628754945698</v>
      </c>
      <c r="I3085">
        <v>406.908080032133</v>
      </c>
      <c r="J3085">
        <v>516.691763890478</v>
      </c>
      <c r="K3085" s="62"/>
      <c r="N3085" s="292"/>
      <c r="O3085" s="292"/>
      <c r="P3085" s="292"/>
      <c r="Q3085" s="292"/>
      <c r="R3085" s="292"/>
    </row>
    <row r="3086" spans="1:18" x14ac:dyDescent="0.25">
      <c r="A3086" t="s">
        <v>3379</v>
      </c>
      <c r="B3086" t="s">
        <v>89</v>
      </c>
      <c r="C3086">
        <v>2005</v>
      </c>
      <c r="D3086" t="s">
        <v>104</v>
      </c>
      <c r="E3086" t="s">
        <v>1</v>
      </c>
      <c r="F3086">
        <v>785</v>
      </c>
      <c r="G3086">
        <v>362.70052487617397</v>
      </c>
      <c r="H3086">
        <v>395.505546826878</v>
      </c>
      <c r="I3086">
        <v>367.71185660247602</v>
      </c>
      <c r="J3086">
        <v>424.80787045434499</v>
      </c>
      <c r="K3086" s="62"/>
      <c r="N3086" s="292"/>
      <c r="O3086" s="292"/>
      <c r="P3086" s="292"/>
      <c r="Q3086" s="292"/>
      <c r="R3086" s="292"/>
    </row>
    <row r="3087" spans="1:18" x14ac:dyDescent="0.25">
      <c r="A3087" t="s">
        <v>3380</v>
      </c>
      <c r="B3087" t="s">
        <v>89</v>
      </c>
      <c r="C3087">
        <v>2005</v>
      </c>
      <c r="D3087" t="s">
        <v>49</v>
      </c>
      <c r="E3087" t="s">
        <v>1</v>
      </c>
      <c r="F3087">
        <v>216</v>
      </c>
      <c r="G3087">
        <v>362.92761610323299</v>
      </c>
      <c r="H3087">
        <v>371.79253250550403</v>
      </c>
      <c r="I3087">
        <v>323.44312762063203</v>
      </c>
      <c r="J3087">
        <v>425.28096193016898</v>
      </c>
      <c r="K3087" s="62"/>
      <c r="N3087" s="292"/>
      <c r="O3087" s="292"/>
      <c r="P3087" s="292"/>
      <c r="Q3087" s="292"/>
      <c r="R3087" s="292"/>
    </row>
    <row r="3088" spans="1:18" x14ac:dyDescent="0.25">
      <c r="A3088" t="s">
        <v>3381</v>
      </c>
      <c r="B3088" t="s">
        <v>89</v>
      </c>
      <c r="C3088">
        <v>2005</v>
      </c>
      <c r="D3088" t="s">
        <v>50</v>
      </c>
      <c r="E3088" t="s">
        <v>1</v>
      </c>
      <c r="F3088">
        <v>569</v>
      </c>
      <c r="G3088">
        <v>362.61439241377599</v>
      </c>
      <c r="H3088">
        <v>411.14298570074698</v>
      </c>
      <c r="I3088">
        <v>376.95368871891299</v>
      </c>
      <c r="J3088">
        <v>447.52329225769103</v>
      </c>
      <c r="K3088" s="62"/>
      <c r="N3088" s="292"/>
      <c r="O3088" s="292"/>
      <c r="P3088" s="292"/>
      <c r="Q3088" s="292"/>
      <c r="R3088" s="292"/>
    </row>
    <row r="3089" spans="1:18" x14ac:dyDescent="0.25">
      <c r="A3089" t="s">
        <v>3382</v>
      </c>
      <c r="B3089" t="s">
        <v>89</v>
      </c>
      <c r="C3089">
        <v>2005</v>
      </c>
      <c r="D3089" t="s">
        <v>105</v>
      </c>
      <c r="E3089" t="s">
        <v>1</v>
      </c>
      <c r="F3089">
        <v>608</v>
      </c>
      <c r="G3089">
        <v>429.68501544180498</v>
      </c>
      <c r="H3089">
        <v>439.67651991457302</v>
      </c>
      <c r="I3089">
        <v>405.05333005015501</v>
      </c>
      <c r="J3089">
        <v>476.44375726470503</v>
      </c>
      <c r="K3089" s="62"/>
      <c r="N3089" s="292"/>
      <c r="O3089" s="292"/>
      <c r="P3089" s="292"/>
      <c r="Q3089" s="292"/>
      <c r="R3089" s="292"/>
    </row>
    <row r="3090" spans="1:18" x14ac:dyDescent="0.25">
      <c r="A3090" t="s">
        <v>3383</v>
      </c>
      <c r="B3090" t="s">
        <v>89</v>
      </c>
      <c r="C3090">
        <v>2005</v>
      </c>
      <c r="D3090" t="s">
        <v>51</v>
      </c>
      <c r="E3090" t="s">
        <v>1</v>
      </c>
      <c r="F3090">
        <v>479</v>
      </c>
      <c r="G3090">
        <v>419.54244473250901</v>
      </c>
      <c r="H3090">
        <v>429.64065105301</v>
      </c>
      <c r="I3090">
        <v>391.57337179818899</v>
      </c>
      <c r="J3090">
        <v>470.37509082003101</v>
      </c>
      <c r="K3090" s="62"/>
      <c r="N3090" s="292"/>
      <c r="O3090" s="292"/>
      <c r="P3090" s="292"/>
      <c r="Q3090" s="292"/>
      <c r="R3090" s="292"/>
    </row>
    <row r="3091" spans="1:18" x14ac:dyDescent="0.25">
      <c r="A3091" t="s">
        <v>3384</v>
      </c>
      <c r="B3091" t="s">
        <v>89</v>
      </c>
      <c r="C3091">
        <v>2005</v>
      </c>
      <c r="D3091" t="s">
        <v>52</v>
      </c>
      <c r="E3091" t="s">
        <v>1</v>
      </c>
      <c r="F3091">
        <v>129</v>
      </c>
      <c r="G3091">
        <v>472.06059940718001</v>
      </c>
      <c r="H3091">
        <v>479.30886962471698</v>
      </c>
      <c r="I3091">
        <v>399.53948845827</v>
      </c>
      <c r="J3091">
        <v>570.23374847879097</v>
      </c>
      <c r="K3091" s="62"/>
      <c r="N3091" s="292"/>
      <c r="O3091" s="292"/>
      <c r="P3091" s="292"/>
      <c r="Q3091" s="292"/>
      <c r="R3091" s="292"/>
    </row>
    <row r="3092" spans="1:18" x14ac:dyDescent="0.25">
      <c r="A3092" t="s">
        <v>3385</v>
      </c>
      <c r="B3092" t="s">
        <v>89</v>
      </c>
      <c r="C3092">
        <v>2005</v>
      </c>
      <c r="D3092" t="s">
        <v>106</v>
      </c>
      <c r="E3092" t="s">
        <v>1</v>
      </c>
      <c r="F3092">
        <v>1141</v>
      </c>
      <c r="G3092">
        <v>417.148038197745</v>
      </c>
      <c r="H3092">
        <v>422.89757639689702</v>
      </c>
      <c r="I3092">
        <v>398.48960899948003</v>
      </c>
      <c r="J3092">
        <v>448.39893854496501</v>
      </c>
      <c r="K3092" s="62"/>
      <c r="N3092" s="292"/>
      <c r="O3092" s="292"/>
      <c r="P3092" s="292"/>
      <c r="Q3092" s="292"/>
      <c r="R3092" s="292"/>
    </row>
    <row r="3093" spans="1:18" x14ac:dyDescent="0.25">
      <c r="A3093" t="s">
        <v>3386</v>
      </c>
      <c r="B3093" t="s">
        <v>89</v>
      </c>
      <c r="C3093">
        <v>2005</v>
      </c>
      <c r="D3093" t="s">
        <v>53</v>
      </c>
      <c r="E3093" t="s">
        <v>1</v>
      </c>
      <c r="F3093">
        <v>291</v>
      </c>
      <c r="G3093">
        <v>344.15062207294602</v>
      </c>
      <c r="H3093">
        <v>348.21678282031598</v>
      </c>
      <c r="I3093">
        <v>308.84595895591599</v>
      </c>
      <c r="J3093">
        <v>391.164840300268</v>
      </c>
      <c r="K3093" s="62"/>
      <c r="N3093" s="292"/>
      <c r="O3093" s="292"/>
      <c r="P3093" s="292"/>
      <c r="Q3093" s="292"/>
      <c r="R3093" s="292"/>
    </row>
    <row r="3094" spans="1:18" x14ac:dyDescent="0.25">
      <c r="A3094" t="s">
        <v>3387</v>
      </c>
      <c r="B3094" t="s">
        <v>89</v>
      </c>
      <c r="C3094">
        <v>2005</v>
      </c>
      <c r="D3094" t="s">
        <v>54</v>
      </c>
      <c r="E3094" t="s">
        <v>1</v>
      </c>
      <c r="F3094">
        <v>210</v>
      </c>
      <c r="G3094">
        <v>624.386763000624</v>
      </c>
      <c r="H3094">
        <v>626.22441292160704</v>
      </c>
      <c r="I3094">
        <v>543.58541828803595</v>
      </c>
      <c r="J3094">
        <v>717.77879387797304</v>
      </c>
      <c r="K3094" s="62"/>
      <c r="N3094" s="292"/>
      <c r="O3094" s="292"/>
      <c r="P3094" s="292"/>
      <c r="Q3094" s="292"/>
      <c r="R3094" s="292"/>
    </row>
    <row r="3095" spans="1:18" x14ac:dyDescent="0.25">
      <c r="A3095" t="s">
        <v>3388</v>
      </c>
      <c r="B3095" t="s">
        <v>89</v>
      </c>
      <c r="C3095">
        <v>2005</v>
      </c>
      <c r="D3095" t="s">
        <v>55</v>
      </c>
      <c r="E3095" t="s">
        <v>1</v>
      </c>
      <c r="F3095">
        <v>181</v>
      </c>
      <c r="G3095">
        <v>410.97134553380897</v>
      </c>
      <c r="H3095">
        <v>413.53541698908799</v>
      </c>
      <c r="I3095">
        <v>354.98565619386898</v>
      </c>
      <c r="J3095">
        <v>478.91914308020802</v>
      </c>
      <c r="K3095" s="62"/>
      <c r="N3095" s="292"/>
      <c r="O3095" s="292"/>
      <c r="P3095" s="292"/>
      <c r="Q3095" s="292"/>
      <c r="R3095" s="292"/>
    </row>
    <row r="3096" spans="1:18" x14ac:dyDescent="0.25">
      <c r="A3096" t="s">
        <v>3389</v>
      </c>
      <c r="B3096" t="s">
        <v>89</v>
      </c>
      <c r="C3096">
        <v>2005</v>
      </c>
      <c r="D3096" t="s">
        <v>56</v>
      </c>
      <c r="E3096" t="s">
        <v>1</v>
      </c>
      <c r="F3096">
        <v>133</v>
      </c>
      <c r="G3096">
        <v>306.40219319464597</v>
      </c>
      <c r="H3096">
        <v>316.17718464978202</v>
      </c>
      <c r="I3096">
        <v>263.69132450014598</v>
      </c>
      <c r="J3096">
        <v>375.88377430414101</v>
      </c>
      <c r="K3096" s="62"/>
      <c r="N3096" s="292"/>
      <c r="O3096" s="292"/>
      <c r="P3096" s="292"/>
      <c r="Q3096" s="292"/>
      <c r="R3096" s="292"/>
    </row>
    <row r="3097" spans="1:18" x14ac:dyDescent="0.25">
      <c r="A3097" t="s">
        <v>3390</v>
      </c>
      <c r="B3097" t="s">
        <v>89</v>
      </c>
      <c r="C3097">
        <v>2005</v>
      </c>
      <c r="D3097" t="s">
        <v>57</v>
      </c>
      <c r="E3097" t="s">
        <v>1</v>
      </c>
      <c r="F3097">
        <v>326</v>
      </c>
      <c r="G3097">
        <v>480.21683410423401</v>
      </c>
      <c r="H3097">
        <v>493.50885772489499</v>
      </c>
      <c r="I3097">
        <v>440.822662668036</v>
      </c>
      <c r="J3097">
        <v>550.70572763809696</v>
      </c>
      <c r="K3097" s="62"/>
      <c r="N3097" s="292"/>
      <c r="O3097" s="292"/>
      <c r="P3097" s="292"/>
      <c r="Q3097" s="292"/>
      <c r="R3097" s="292"/>
    </row>
    <row r="3098" spans="1:18" x14ac:dyDescent="0.25">
      <c r="A3098" t="s">
        <v>3391</v>
      </c>
      <c r="B3098" t="s">
        <v>89</v>
      </c>
      <c r="C3098">
        <v>2006</v>
      </c>
      <c r="D3098" t="s">
        <v>5</v>
      </c>
      <c r="E3098" t="s">
        <v>1</v>
      </c>
      <c r="F3098">
        <v>6569</v>
      </c>
      <c r="G3098">
        <v>451.27296209279598</v>
      </c>
      <c r="H3098">
        <v>458.43390408001301</v>
      </c>
      <c r="I3098">
        <v>447.31867079954702</v>
      </c>
      <c r="J3098">
        <v>469.75372219581601</v>
      </c>
      <c r="K3098" s="62"/>
      <c r="N3098" s="292"/>
      <c r="O3098" s="292"/>
      <c r="P3098" s="292"/>
      <c r="Q3098" s="292"/>
      <c r="R3098" s="292"/>
    </row>
    <row r="3099" spans="1:18" x14ac:dyDescent="0.25">
      <c r="A3099" t="s">
        <v>3392</v>
      </c>
      <c r="B3099" t="s">
        <v>89</v>
      </c>
      <c r="C3099">
        <v>2006</v>
      </c>
      <c r="D3099" t="s">
        <v>122</v>
      </c>
      <c r="E3099" t="s">
        <v>1</v>
      </c>
      <c r="F3099">
        <v>600</v>
      </c>
      <c r="G3099">
        <v>207.58085274214301</v>
      </c>
      <c r="H3099">
        <v>209.28051341851599</v>
      </c>
      <c r="I3099">
        <v>192.649726947815</v>
      </c>
      <c r="J3099">
        <v>226.94823861176999</v>
      </c>
      <c r="K3099" s="62"/>
      <c r="N3099" s="292"/>
      <c r="O3099" s="292"/>
      <c r="P3099" s="292"/>
      <c r="Q3099" s="292"/>
      <c r="R3099" s="292"/>
    </row>
    <row r="3100" spans="1:18" x14ac:dyDescent="0.25">
      <c r="A3100" t="s">
        <v>3393</v>
      </c>
      <c r="B3100" t="s">
        <v>89</v>
      </c>
      <c r="C3100">
        <v>2006</v>
      </c>
      <c r="D3100" t="s">
        <v>123</v>
      </c>
      <c r="E3100" t="s">
        <v>1</v>
      </c>
      <c r="F3100">
        <v>815</v>
      </c>
      <c r="G3100">
        <v>275.276458627468</v>
      </c>
      <c r="H3100">
        <v>278.571860116555</v>
      </c>
      <c r="I3100">
        <v>259.501815330439</v>
      </c>
      <c r="J3100">
        <v>298.65723491118001</v>
      </c>
      <c r="K3100" s="62"/>
      <c r="N3100" s="292"/>
      <c r="O3100" s="292"/>
      <c r="P3100" s="292"/>
      <c r="Q3100" s="292"/>
      <c r="R3100" s="292"/>
    </row>
    <row r="3101" spans="1:18" x14ac:dyDescent="0.25">
      <c r="A3101" t="s">
        <v>3394</v>
      </c>
      <c r="B3101" t="s">
        <v>89</v>
      </c>
      <c r="C3101">
        <v>2006</v>
      </c>
      <c r="D3101" t="s">
        <v>124</v>
      </c>
      <c r="E3101" t="s">
        <v>1</v>
      </c>
      <c r="F3101">
        <v>1203</v>
      </c>
      <c r="G3101">
        <v>402.31960831527402</v>
      </c>
      <c r="H3101">
        <v>404.06101293109901</v>
      </c>
      <c r="I3101">
        <v>381.38875253729401</v>
      </c>
      <c r="J3101">
        <v>427.72176496523099</v>
      </c>
      <c r="K3101" s="62"/>
      <c r="N3101" s="292"/>
      <c r="O3101" s="292"/>
      <c r="P3101" s="292"/>
      <c r="Q3101" s="292"/>
      <c r="R3101" s="292"/>
    </row>
    <row r="3102" spans="1:18" x14ac:dyDescent="0.25">
      <c r="A3102" t="s">
        <v>3395</v>
      </c>
      <c r="B3102" t="s">
        <v>89</v>
      </c>
      <c r="C3102">
        <v>2006</v>
      </c>
      <c r="D3102" t="s">
        <v>125</v>
      </c>
      <c r="E3102" t="s">
        <v>1</v>
      </c>
      <c r="F3102">
        <v>1619</v>
      </c>
      <c r="G3102">
        <v>553.58944111059805</v>
      </c>
      <c r="H3102">
        <v>565.41464805865496</v>
      </c>
      <c r="I3102">
        <v>537.98589882507895</v>
      </c>
      <c r="J3102">
        <v>593.87086296621601</v>
      </c>
      <c r="K3102" s="62"/>
      <c r="N3102" s="292"/>
      <c r="O3102" s="292"/>
      <c r="P3102" s="292"/>
      <c r="Q3102" s="292"/>
      <c r="R3102" s="292"/>
    </row>
    <row r="3103" spans="1:18" x14ac:dyDescent="0.25">
      <c r="A3103" t="s">
        <v>3396</v>
      </c>
      <c r="B3103" t="s">
        <v>89</v>
      </c>
      <c r="C3103">
        <v>2006</v>
      </c>
      <c r="D3103" t="s">
        <v>126</v>
      </c>
      <c r="E3103" t="s">
        <v>1</v>
      </c>
      <c r="F3103">
        <v>2332</v>
      </c>
      <c r="G3103">
        <v>835.60568871179805</v>
      </c>
      <c r="H3103">
        <v>880.96551880463096</v>
      </c>
      <c r="I3103">
        <v>845.09783486618903</v>
      </c>
      <c r="J3103">
        <v>917.94888080647195</v>
      </c>
      <c r="K3103" s="62"/>
      <c r="N3103" s="292"/>
      <c r="O3103" s="292"/>
      <c r="P3103" s="292"/>
      <c r="Q3103" s="292"/>
      <c r="R3103" s="292"/>
    </row>
    <row r="3104" spans="1:18" x14ac:dyDescent="0.25">
      <c r="A3104" t="s">
        <v>3397</v>
      </c>
      <c r="B3104" t="s">
        <v>89</v>
      </c>
      <c r="C3104">
        <v>2006</v>
      </c>
      <c r="D3104" t="s">
        <v>6</v>
      </c>
      <c r="E3104" t="s">
        <v>1</v>
      </c>
      <c r="F3104">
        <v>1648</v>
      </c>
      <c r="G3104">
        <v>500.36130458279899</v>
      </c>
      <c r="H3104">
        <v>506.55304971386403</v>
      </c>
      <c r="I3104">
        <v>482.19772644989501</v>
      </c>
      <c r="J3104">
        <v>531.81248309148998</v>
      </c>
      <c r="K3104" s="62"/>
      <c r="N3104" s="292"/>
      <c r="O3104" s="292"/>
      <c r="P3104" s="292"/>
      <c r="Q3104" s="292"/>
      <c r="R3104" s="292"/>
    </row>
    <row r="3105" spans="1:18" x14ac:dyDescent="0.25">
      <c r="A3105" t="s">
        <v>3398</v>
      </c>
      <c r="B3105" t="s">
        <v>89</v>
      </c>
      <c r="C3105">
        <v>2006</v>
      </c>
      <c r="D3105" t="s">
        <v>37</v>
      </c>
      <c r="E3105" t="s">
        <v>1</v>
      </c>
      <c r="F3105">
        <v>180</v>
      </c>
      <c r="G3105">
        <v>530.30079839731297</v>
      </c>
      <c r="H3105">
        <v>532.75986452875895</v>
      </c>
      <c r="I3105">
        <v>457.04207044120398</v>
      </c>
      <c r="J3105">
        <v>617.34152337619798</v>
      </c>
      <c r="K3105" s="62"/>
      <c r="N3105" s="292"/>
      <c r="O3105" s="292"/>
      <c r="P3105" s="292"/>
      <c r="Q3105" s="292"/>
      <c r="R3105" s="292"/>
    </row>
    <row r="3106" spans="1:18" x14ac:dyDescent="0.25">
      <c r="A3106" t="s">
        <v>3399</v>
      </c>
      <c r="B3106" t="s">
        <v>89</v>
      </c>
      <c r="C3106">
        <v>2006</v>
      </c>
      <c r="D3106" t="s">
        <v>38</v>
      </c>
      <c r="E3106" t="s">
        <v>1</v>
      </c>
      <c r="F3106">
        <v>303</v>
      </c>
      <c r="G3106">
        <v>525.38493549729503</v>
      </c>
      <c r="H3106">
        <v>540.65748140406299</v>
      </c>
      <c r="I3106">
        <v>480.71988948551501</v>
      </c>
      <c r="J3106">
        <v>605.92688497826998</v>
      </c>
      <c r="K3106" s="62"/>
      <c r="N3106" s="292"/>
      <c r="O3106" s="292"/>
      <c r="P3106" s="292"/>
      <c r="Q3106" s="292"/>
      <c r="R3106" s="292"/>
    </row>
    <row r="3107" spans="1:18" x14ac:dyDescent="0.25">
      <c r="A3107" t="s">
        <v>3400</v>
      </c>
      <c r="B3107" t="s">
        <v>89</v>
      </c>
      <c r="C3107">
        <v>2006</v>
      </c>
      <c r="D3107" t="s">
        <v>39</v>
      </c>
      <c r="E3107" t="s">
        <v>1</v>
      </c>
      <c r="F3107">
        <v>316</v>
      </c>
      <c r="G3107">
        <v>582.62809521175598</v>
      </c>
      <c r="H3107">
        <v>597.64194775072099</v>
      </c>
      <c r="I3107">
        <v>532.80582605300003</v>
      </c>
      <c r="J3107">
        <v>668.12016130991196</v>
      </c>
      <c r="K3107" s="62"/>
      <c r="N3107" s="292"/>
      <c r="O3107" s="292"/>
      <c r="P3107" s="292"/>
      <c r="Q3107" s="292"/>
      <c r="R3107" s="292"/>
    </row>
    <row r="3108" spans="1:18" x14ac:dyDescent="0.25">
      <c r="A3108" t="s">
        <v>3401</v>
      </c>
      <c r="B3108" t="s">
        <v>89</v>
      </c>
      <c r="C3108">
        <v>2006</v>
      </c>
      <c r="D3108" t="s">
        <v>40</v>
      </c>
      <c r="E3108" t="s">
        <v>1</v>
      </c>
      <c r="F3108">
        <v>256</v>
      </c>
      <c r="G3108">
        <v>563.13242410910698</v>
      </c>
      <c r="H3108">
        <v>572.81303235815301</v>
      </c>
      <c r="I3108">
        <v>504.15251542678999</v>
      </c>
      <c r="J3108">
        <v>648.14629488196999</v>
      </c>
      <c r="K3108" s="62"/>
      <c r="N3108" s="292"/>
      <c r="O3108" s="292"/>
      <c r="P3108" s="292"/>
      <c r="Q3108" s="292"/>
      <c r="R3108" s="292"/>
    </row>
    <row r="3109" spans="1:18" x14ac:dyDescent="0.25">
      <c r="A3109" t="s">
        <v>3402</v>
      </c>
      <c r="B3109" t="s">
        <v>89</v>
      </c>
      <c r="C3109">
        <v>2006</v>
      </c>
      <c r="D3109" t="s">
        <v>41</v>
      </c>
      <c r="E3109" t="s">
        <v>1</v>
      </c>
      <c r="F3109">
        <v>306</v>
      </c>
      <c r="G3109">
        <v>414.00584478839698</v>
      </c>
      <c r="H3109">
        <v>421.35567731344202</v>
      </c>
      <c r="I3109">
        <v>374.85959906734701</v>
      </c>
      <c r="J3109">
        <v>471.96657450098002</v>
      </c>
      <c r="K3109" s="62"/>
      <c r="N3109" s="292"/>
      <c r="O3109" s="292"/>
      <c r="P3109" s="292"/>
      <c r="Q3109" s="292"/>
      <c r="R3109" s="292"/>
    </row>
    <row r="3110" spans="1:18" x14ac:dyDescent="0.25">
      <c r="A3110" t="s">
        <v>3403</v>
      </c>
      <c r="B3110" t="s">
        <v>89</v>
      </c>
      <c r="C3110">
        <v>2006</v>
      </c>
      <c r="D3110" t="s">
        <v>42</v>
      </c>
      <c r="E3110" t="s">
        <v>1</v>
      </c>
      <c r="F3110">
        <v>287</v>
      </c>
      <c r="G3110">
        <v>447.47263712619701</v>
      </c>
      <c r="H3110">
        <v>447.50852418479599</v>
      </c>
      <c r="I3110">
        <v>396.58131378271997</v>
      </c>
      <c r="J3110">
        <v>503.09668981994298</v>
      </c>
      <c r="K3110" s="62"/>
      <c r="N3110" s="292"/>
      <c r="O3110" s="292"/>
      <c r="P3110" s="292"/>
      <c r="Q3110" s="292"/>
      <c r="R3110" s="292"/>
    </row>
    <row r="3111" spans="1:18" x14ac:dyDescent="0.25">
      <c r="A3111" t="s">
        <v>3404</v>
      </c>
      <c r="B3111" t="s">
        <v>89</v>
      </c>
      <c r="C3111">
        <v>2006</v>
      </c>
      <c r="D3111" t="s">
        <v>102</v>
      </c>
      <c r="E3111" t="s">
        <v>1</v>
      </c>
      <c r="F3111">
        <v>211</v>
      </c>
      <c r="G3111">
        <v>325.989555974415</v>
      </c>
      <c r="H3111">
        <v>337.30562908674801</v>
      </c>
      <c r="I3111">
        <v>292.56570664065299</v>
      </c>
      <c r="J3111">
        <v>386.86014580875701</v>
      </c>
      <c r="K3111" s="62"/>
      <c r="N3111" s="292"/>
      <c r="O3111" s="292"/>
      <c r="P3111" s="292"/>
      <c r="Q3111" s="292"/>
      <c r="R3111" s="292"/>
    </row>
    <row r="3112" spans="1:18" x14ac:dyDescent="0.25">
      <c r="A3112" t="s">
        <v>3405</v>
      </c>
      <c r="B3112" t="s">
        <v>89</v>
      </c>
      <c r="C3112">
        <v>2006</v>
      </c>
      <c r="D3112" t="s">
        <v>103</v>
      </c>
      <c r="E3112" t="s">
        <v>1</v>
      </c>
      <c r="F3112">
        <v>779</v>
      </c>
      <c r="G3112">
        <v>429.13726332721899</v>
      </c>
      <c r="H3112">
        <v>440.23170768211997</v>
      </c>
      <c r="I3112">
        <v>409.43161403421198</v>
      </c>
      <c r="J3112">
        <v>472.71023774474202</v>
      </c>
      <c r="K3112" s="62"/>
      <c r="N3112" s="292"/>
      <c r="O3112" s="292"/>
      <c r="P3112" s="292"/>
      <c r="Q3112" s="292"/>
      <c r="R3112" s="292"/>
    </row>
    <row r="3113" spans="1:18" x14ac:dyDescent="0.25">
      <c r="A3113" t="s">
        <v>3406</v>
      </c>
      <c r="B3113" t="s">
        <v>89</v>
      </c>
      <c r="C3113">
        <v>2006</v>
      </c>
      <c r="D3113" t="s">
        <v>43</v>
      </c>
      <c r="E3113" t="s">
        <v>1</v>
      </c>
      <c r="F3113">
        <v>125</v>
      </c>
      <c r="G3113">
        <v>336.60060318828101</v>
      </c>
      <c r="H3113">
        <v>344.93634248110197</v>
      </c>
      <c r="I3113">
        <v>285.65931290143902</v>
      </c>
      <c r="J3113">
        <v>412.644489347064</v>
      </c>
      <c r="K3113" s="62"/>
      <c r="N3113" s="292"/>
      <c r="O3113" s="292"/>
      <c r="P3113" s="292"/>
      <c r="Q3113" s="292"/>
      <c r="R3113" s="292"/>
    </row>
    <row r="3114" spans="1:18" x14ac:dyDescent="0.25">
      <c r="A3114" t="s">
        <v>3407</v>
      </c>
      <c r="B3114" t="s">
        <v>89</v>
      </c>
      <c r="C3114">
        <v>2006</v>
      </c>
      <c r="D3114" t="s">
        <v>44</v>
      </c>
      <c r="E3114" t="s">
        <v>1</v>
      </c>
      <c r="F3114">
        <v>302</v>
      </c>
      <c r="G3114">
        <v>526.52684066460904</v>
      </c>
      <c r="H3114">
        <v>552.639374287078</v>
      </c>
      <c r="I3114">
        <v>490.855653221995</v>
      </c>
      <c r="J3114">
        <v>619.92865727370997</v>
      </c>
      <c r="K3114" s="62"/>
      <c r="N3114" s="292"/>
      <c r="O3114" s="292"/>
      <c r="P3114" s="292"/>
      <c r="Q3114" s="292"/>
      <c r="R3114" s="292"/>
    </row>
    <row r="3115" spans="1:18" x14ac:dyDescent="0.25">
      <c r="A3115" t="s">
        <v>3408</v>
      </c>
      <c r="B3115" t="s">
        <v>89</v>
      </c>
      <c r="C3115">
        <v>2006</v>
      </c>
      <c r="D3115" t="s">
        <v>45</v>
      </c>
      <c r="E3115" t="s">
        <v>1</v>
      </c>
      <c r="F3115">
        <v>352</v>
      </c>
      <c r="G3115">
        <v>404.43964427694902</v>
      </c>
      <c r="H3115">
        <v>415.00981360822999</v>
      </c>
      <c r="I3115">
        <v>372.41309835034599</v>
      </c>
      <c r="J3115">
        <v>461.11007300350798</v>
      </c>
      <c r="K3115" s="62"/>
      <c r="N3115" s="292"/>
      <c r="O3115" s="292"/>
      <c r="P3115" s="292"/>
      <c r="Q3115" s="292"/>
      <c r="R3115" s="292"/>
    </row>
    <row r="3116" spans="1:18" x14ac:dyDescent="0.25">
      <c r="A3116" t="s">
        <v>3409</v>
      </c>
      <c r="B3116" t="s">
        <v>89</v>
      </c>
      <c r="C3116">
        <v>2006</v>
      </c>
      <c r="D3116" t="s">
        <v>18</v>
      </c>
      <c r="E3116" t="s">
        <v>1</v>
      </c>
      <c r="F3116">
        <v>1239</v>
      </c>
      <c r="G3116">
        <v>504.949647676376</v>
      </c>
      <c r="H3116">
        <v>510.67401111685001</v>
      </c>
      <c r="I3116">
        <v>482.47314785249699</v>
      </c>
      <c r="J3116">
        <v>540.08599233054201</v>
      </c>
      <c r="K3116" s="62"/>
      <c r="N3116" s="292"/>
      <c r="O3116" s="292"/>
      <c r="P3116" s="292"/>
      <c r="Q3116" s="292"/>
      <c r="R3116" s="292"/>
    </row>
    <row r="3117" spans="1:18" x14ac:dyDescent="0.25">
      <c r="A3117" t="s">
        <v>3410</v>
      </c>
      <c r="B3117" t="s">
        <v>89</v>
      </c>
      <c r="C3117">
        <v>2006</v>
      </c>
      <c r="D3117" t="s">
        <v>46</v>
      </c>
      <c r="E3117" t="s">
        <v>1</v>
      </c>
      <c r="F3117">
        <v>551</v>
      </c>
      <c r="G3117">
        <v>489.16903409090901</v>
      </c>
      <c r="H3117">
        <v>498.44859988272702</v>
      </c>
      <c r="I3117">
        <v>457.36900787108902</v>
      </c>
      <c r="J3117">
        <v>542.20492252468398</v>
      </c>
      <c r="K3117" s="62"/>
      <c r="N3117" s="292"/>
      <c r="O3117" s="292"/>
      <c r="P3117" s="292"/>
      <c r="Q3117" s="292"/>
      <c r="R3117" s="292"/>
    </row>
    <row r="3118" spans="1:18" x14ac:dyDescent="0.25">
      <c r="A3118" t="s">
        <v>3411</v>
      </c>
      <c r="B3118" t="s">
        <v>89</v>
      </c>
      <c r="C3118">
        <v>2006</v>
      </c>
      <c r="D3118" t="s">
        <v>47</v>
      </c>
      <c r="E3118" t="s">
        <v>1</v>
      </c>
      <c r="F3118">
        <v>401</v>
      </c>
      <c r="G3118">
        <v>596.99270507667097</v>
      </c>
      <c r="H3118">
        <v>599.82660691813703</v>
      </c>
      <c r="I3118">
        <v>542.25501209677202</v>
      </c>
      <c r="J3118">
        <v>661.82233917880103</v>
      </c>
      <c r="K3118" s="62"/>
      <c r="N3118" s="292"/>
      <c r="O3118" s="292"/>
      <c r="P3118" s="292"/>
      <c r="Q3118" s="292"/>
      <c r="R3118" s="292"/>
    </row>
    <row r="3119" spans="1:18" x14ac:dyDescent="0.25">
      <c r="A3119" t="s">
        <v>3412</v>
      </c>
      <c r="B3119" t="s">
        <v>89</v>
      </c>
      <c r="C3119">
        <v>2006</v>
      </c>
      <c r="D3119" t="s">
        <v>48</v>
      </c>
      <c r="E3119" t="s">
        <v>1</v>
      </c>
      <c r="F3119">
        <v>287</v>
      </c>
      <c r="G3119">
        <v>437.760253809429</v>
      </c>
      <c r="H3119">
        <v>442.01546977089498</v>
      </c>
      <c r="I3119">
        <v>391.94543014770102</v>
      </c>
      <c r="J3119">
        <v>496.66801472589901</v>
      </c>
      <c r="K3119" s="62"/>
      <c r="N3119" s="292"/>
      <c r="O3119" s="292"/>
      <c r="P3119" s="292"/>
      <c r="Q3119" s="292"/>
      <c r="R3119" s="292"/>
    </row>
    <row r="3120" spans="1:18" x14ac:dyDescent="0.25">
      <c r="A3120" t="s">
        <v>3413</v>
      </c>
      <c r="B3120" t="s">
        <v>89</v>
      </c>
      <c r="C3120">
        <v>2006</v>
      </c>
      <c r="D3120" t="s">
        <v>104</v>
      </c>
      <c r="E3120" t="s">
        <v>1</v>
      </c>
      <c r="F3120">
        <v>836</v>
      </c>
      <c r="G3120">
        <v>383.78728268504199</v>
      </c>
      <c r="H3120">
        <v>410.97749850807901</v>
      </c>
      <c r="I3120">
        <v>382.89723191818501</v>
      </c>
      <c r="J3120">
        <v>440.53338152001601</v>
      </c>
      <c r="K3120" s="62"/>
      <c r="N3120" s="292"/>
      <c r="O3120" s="292"/>
      <c r="P3120" s="292"/>
      <c r="Q3120" s="292"/>
      <c r="R3120" s="292"/>
    </row>
    <row r="3121" spans="1:18" x14ac:dyDescent="0.25">
      <c r="A3121" t="s">
        <v>3414</v>
      </c>
      <c r="B3121" t="s">
        <v>89</v>
      </c>
      <c r="C3121">
        <v>2006</v>
      </c>
      <c r="D3121" t="s">
        <v>49</v>
      </c>
      <c r="E3121" t="s">
        <v>1</v>
      </c>
      <c r="F3121">
        <v>221</v>
      </c>
      <c r="G3121">
        <v>368.874349045266</v>
      </c>
      <c r="H3121">
        <v>377.70583987569501</v>
      </c>
      <c r="I3121">
        <v>329.07449404012698</v>
      </c>
      <c r="J3121">
        <v>431.44408429349699</v>
      </c>
      <c r="K3121" s="62"/>
      <c r="N3121" s="292"/>
      <c r="O3121" s="292"/>
      <c r="P3121" s="292"/>
      <c r="Q3121" s="292"/>
      <c r="R3121" s="292"/>
    </row>
    <row r="3122" spans="1:18" x14ac:dyDescent="0.25">
      <c r="A3122" t="s">
        <v>3415</v>
      </c>
      <c r="B3122" t="s">
        <v>89</v>
      </c>
      <c r="C3122">
        <v>2006</v>
      </c>
      <c r="D3122" t="s">
        <v>50</v>
      </c>
      <c r="E3122" t="s">
        <v>1</v>
      </c>
      <c r="F3122">
        <v>615</v>
      </c>
      <c r="G3122">
        <v>389.44508824255797</v>
      </c>
      <c r="H3122">
        <v>428.055082936688</v>
      </c>
      <c r="I3122">
        <v>393.65316858666301</v>
      </c>
      <c r="J3122">
        <v>464.57477808444202</v>
      </c>
      <c r="K3122" s="62"/>
      <c r="N3122" s="292"/>
      <c r="O3122" s="292"/>
      <c r="P3122" s="292"/>
      <c r="Q3122" s="292"/>
      <c r="R3122" s="292"/>
    </row>
    <row r="3123" spans="1:18" x14ac:dyDescent="0.25">
      <c r="A3123" t="s">
        <v>3416</v>
      </c>
      <c r="B3123" t="s">
        <v>89</v>
      </c>
      <c r="C3123">
        <v>2006</v>
      </c>
      <c r="D3123" t="s">
        <v>105</v>
      </c>
      <c r="E3123" t="s">
        <v>1</v>
      </c>
      <c r="F3123">
        <v>664</v>
      </c>
      <c r="G3123">
        <v>468.16611436226498</v>
      </c>
      <c r="H3123">
        <v>475.939544165614</v>
      </c>
      <c r="I3123">
        <v>440.10180933370498</v>
      </c>
      <c r="J3123">
        <v>513.89782528024898</v>
      </c>
      <c r="K3123" s="62"/>
      <c r="N3123" s="292"/>
      <c r="O3123" s="292"/>
      <c r="P3123" s="292"/>
      <c r="Q3123" s="292"/>
      <c r="R3123" s="292"/>
    </row>
    <row r="3124" spans="1:18" x14ac:dyDescent="0.25">
      <c r="A3124" t="s">
        <v>3417</v>
      </c>
      <c r="B3124" t="s">
        <v>89</v>
      </c>
      <c r="C3124">
        <v>2006</v>
      </c>
      <c r="D3124" t="s">
        <v>51</v>
      </c>
      <c r="E3124" t="s">
        <v>1</v>
      </c>
      <c r="F3124">
        <v>539</v>
      </c>
      <c r="G3124">
        <v>471.471182526701</v>
      </c>
      <c r="H3124">
        <v>479.93290081055801</v>
      </c>
      <c r="I3124">
        <v>439.885344132667</v>
      </c>
      <c r="J3124">
        <v>522.61985919646395</v>
      </c>
      <c r="K3124" s="62"/>
      <c r="N3124" s="292"/>
      <c r="O3124" s="292"/>
      <c r="P3124" s="292"/>
      <c r="Q3124" s="292"/>
      <c r="R3124" s="292"/>
    </row>
    <row r="3125" spans="1:18" x14ac:dyDescent="0.25">
      <c r="A3125" t="s">
        <v>3418</v>
      </c>
      <c r="B3125" t="s">
        <v>89</v>
      </c>
      <c r="C3125">
        <v>2006</v>
      </c>
      <c r="D3125" t="s">
        <v>52</v>
      </c>
      <c r="E3125" t="s">
        <v>1</v>
      </c>
      <c r="F3125">
        <v>125</v>
      </c>
      <c r="G3125">
        <v>454.42978151016098</v>
      </c>
      <c r="H3125">
        <v>458.79924541794901</v>
      </c>
      <c r="I3125">
        <v>381.32282718668102</v>
      </c>
      <c r="J3125">
        <v>547.29532461506199</v>
      </c>
      <c r="K3125" s="62"/>
      <c r="N3125" s="292"/>
      <c r="O3125" s="292"/>
      <c r="P3125" s="292"/>
      <c r="Q3125" s="292"/>
      <c r="R3125" s="292"/>
    </row>
    <row r="3126" spans="1:18" x14ac:dyDescent="0.25">
      <c r="A3126" t="s">
        <v>3419</v>
      </c>
      <c r="B3126" t="s">
        <v>89</v>
      </c>
      <c r="C3126">
        <v>2006</v>
      </c>
      <c r="D3126" t="s">
        <v>106</v>
      </c>
      <c r="E3126" t="s">
        <v>1</v>
      </c>
      <c r="F3126">
        <v>1192</v>
      </c>
      <c r="G3126">
        <v>433.430903768885</v>
      </c>
      <c r="H3126">
        <v>436.70854798583298</v>
      </c>
      <c r="I3126">
        <v>412.03849273107699</v>
      </c>
      <c r="J3126">
        <v>462.45926698986199</v>
      </c>
      <c r="K3126" s="62"/>
      <c r="N3126" s="292"/>
      <c r="O3126" s="292"/>
      <c r="P3126" s="292"/>
      <c r="Q3126" s="292"/>
      <c r="R3126" s="292"/>
    </row>
    <row r="3127" spans="1:18" x14ac:dyDescent="0.25">
      <c r="A3127" t="s">
        <v>3420</v>
      </c>
      <c r="B3127" t="s">
        <v>89</v>
      </c>
      <c r="C3127">
        <v>2006</v>
      </c>
      <c r="D3127" t="s">
        <v>53</v>
      </c>
      <c r="E3127" t="s">
        <v>1</v>
      </c>
      <c r="F3127">
        <v>350</v>
      </c>
      <c r="G3127">
        <v>411.80346385542202</v>
      </c>
      <c r="H3127">
        <v>413.48928706529398</v>
      </c>
      <c r="I3127">
        <v>370.955101116577</v>
      </c>
      <c r="J3127">
        <v>459.53229767559498</v>
      </c>
      <c r="K3127" s="62"/>
      <c r="N3127" s="292"/>
      <c r="O3127" s="292"/>
      <c r="P3127" s="292"/>
      <c r="Q3127" s="292"/>
      <c r="R3127" s="292"/>
    </row>
    <row r="3128" spans="1:18" x14ac:dyDescent="0.25">
      <c r="A3128" t="s">
        <v>3421</v>
      </c>
      <c r="B3128" t="s">
        <v>89</v>
      </c>
      <c r="C3128">
        <v>2006</v>
      </c>
      <c r="D3128" t="s">
        <v>54</v>
      </c>
      <c r="E3128" t="s">
        <v>1</v>
      </c>
      <c r="F3128">
        <v>220</v>
      </c>
      <c r="G3128">
        <v>649.52319093029405</v>
      </c>
      <c r="H3128">
        <v>642.013509292859</v>
      </c>
      <c r="I3128">
        <v>558.98314964704002</v>
      </c>
      <c r="J3128">
        <v>733.78399638106805</v>
      </c>
      <c r="K3128" s="62"/>
      <c r="N3128" s="292"/>
      <c r="O3128" s="292"/>
      <c r="P3128" s="292"/>
      <c r="Q3128" s="292"/>
      <c r="R3128" s="292"/>
    </row>
    <row r="3129" spans="1:18" x14ac:dyDescent="0.25">
      <c r="A3129" t="s">
        <v>3422</v>
      </c>
      <c r="B3129" t="s">
        <v>89</v>
      </c>
      <c r="C3129">
        <v>2006</v>
      </c>
      <c r="D3129" t="s">
        <v>55</v>
      </c>
      <c r="E3129" t="s">
        <v>1</v>
      </c>
      <c r="F3129">
        <v>187</v>
      </c>
      <c r="G3129">
        <v>423.44096734749297</v>
      </c>
      <c r="H3129">
        <v>432.48173578509198</v>
      </c>
      <c r="I3129">
        <v>372.20829909056903</v>
      </c>
      <c r="J3129">
        <v>499.66962531486899</v>
      </c>
      <c r="K3129" s="62"/>
      <c r="N3129" s="292"/>
      <c r="O3129" s="292"/>
      <c r="P3129" s="292"/>
      <c r="Q3129" s="292"/>
      <c r="R3129" s="292"/>
    </row>
    <row r="3130" spans="1:18" x14ac:dyDescent="0.25">
      <c r="A3130" t="s">
        <v>3423</v>
      </c>
      <c r="B3130" t="s">
        <v>89</v>
      </c>
      <c r="C3130">
        <v>2006</v>
      </c>
      <c r="D3130" t="s">
        <v>56</v>
      </c>
      <c r="E3130" t="s">
        <v>1</v>
      </c>
      <c r="F3130">
        <v>130</v>
      </c>
      <c r="G3130">
        <v>297.61223415214897</v>
      </c>
      <c r="H3130">
        <v>300.73068312300398</v>
      </c>
      <c r="I3130">
        <v>250.17302840910801</v>
      </c>
      <c r="J3130">
        <v>358.32942916542299</v>
      </c>
      <c r="K3130" s="62"/>
      <c r="N3130" s="292"/>
      <c r="O3130" s="292"/>
      <c r="P3130" s="292"/>
      <c r="Q3130" s="292"/>
      <c r="R3130" s="292"/>
    </row>
    <row r="3131" spans="1:18" x14ac:dyDescent="0.25">
      <c r="A3131" t="s">
        <v>3424</v>
      </c>
      <c r="B3131" t="s">
        <v>89</v>
      </c>
      <c r="C3131">
        <v>2006</v>
      </c>
      <c r="D3131" t="s">
        <v>57</v>
      </c>
      <c r="E3131" t="s">
        <v>1</v>
      </c>
      <c r="F3131">
        <v>305</v>
      </c>
      <c r="G3131">
        <v>446.50046113982103</v>
      </c>
      <c r="H3131">
        <v>456.07246456759901</v>
      </c>
      <c r="I3131">
        <v>405.753627622848</v>
      </c>
      <c r="J3131">
        <v>510.85206840322098</v>
      </c>
      <c r="K3131" s="62"/>
      <c r="N3131" s="292"/>
      <c r="O3131" s="292"/>
      <c r="P3131" s="292"/>
      <c r="Q3131" s="292"/>
      <c r="R3131" s="292"/>
    </row>
    <row r="3132" spans="1:18" x14ac:dyDescent="0.25">
      <c r="A3132" t="s">
        <v>3425</v>
      </c>
      <c r="B3132" t="s">
        <v>89</v>
      </c>
      <c r="C3132">
        <v>2007</v>
      </c>
      <c r="D3132" t="s">
        <v>5</v>
      </c>
      <c r="E3132" t="s">
        <v>1</v>
      </c>
      <c r="F3132">
        <v>6593</v>
      </c>
      <c r="G3132">
        <v>448.95082514206302</v>
      </c>
      <c r="H3132">
        <v>456.27864826987098</v>
      </c>
      <c r="I3132">
        <v>445.23827620853598</v>
      </c>
      <c r="J3132">
        <v>467.52185333432402</v>
      </c>
      <c r="K3132" s="62"/>
      <c r="N3132" s="292"/>
      <c r="O3132" s="292"/>
      <c r="P3132" s="292"/>
      <c r="Q3132" s="292"/>
      <c r="R3132" s="292"/>
    </row>
    <row r="3133" spans="1:18" x14ac:dyDescent="0.25">
      <c r="A3133" t="s">
        <v>3426</v>
      </c>
      <c r="B3133" t="s">
        <v>89</v>
      </c>
      <c r="C3133">
        <v>2007</v>
      </c>
      <c r="D3133" t="s">
        <v>122</v>
      </c>
      <c r="E3133" t="s">
        <v>1</v>
      </c>
      <c r="F3133">
        <v>639</v>
      </c>
      <c r="G3133">
        <v>219.358470875786</v>
      </c>
      <c r="H3133">
        <v>220.06057737600801</v>
      </c>
      <c r="I3133">
        <v>203.11581484324901</v>
      </c>
      <c r="J3133">
        <v>238.02803546606501</v>
      </c>
      <c r="K3133" s="62"/>
      <c r="N3133" s="292"/>
      <c r="O3133" s="292"/>
      <c r="P3133" s="292"/>
      <c r="Q3133" s="292"/>
      <c r="R3133" s="292"/>
    </row>
    <row r="3134" spans="1:18" x14ac:dyDescent="0.25">
      <c r="A3134" t="s">
        <v>3427</v>
      </c>
      <c r="B3134" t="s">
        <v>89</v>
      </c>
      <c r="C3134">
        <v>2007</v>
      </c>
      <c r="D3134" t="s">
        <v>123</v>
      </c>
      <c r="E3134" t="s">
        <v>1</v>
      </c>
      <c r="F3134">
        <v>916</v>
      </c>
      <c r="G3134">
        <v>306.89337465449398</v>
      </c>
      <c r="H3134">
        <v>308.581409130304</v>
      </c>
      <c r="I3134">
        <v>288.73883491341502</v>
      </c>
      <c r="J3134">
        <v>329.41886464213002</v>
      </c>
      <c r="K3134" s="62"/>
      <c r="N3134" s="292"/>
      <c r="O3134" s="292"/>
      <c r="P3134" s="292"/>
      <c r="Q3134" s="292"/>
      <c r="R3134" s="292"/>
    </row>
    <row r="3135" spans="1:18" x14ac:dyDescent="0.25">
      <c r="A3135" t="s">
        <v>3428</v>
      </c>
      <c r="B3135" t="s">
        <v>89</v>
      </c>
      <c r="C3135">
        <v>2007</v>
      </c>
      <c r="D3135" t="s">
        <v>124</v>
      </c>
      <c r="E3135" t="s">
        <v>1</v>
      </c>
      <c r="F3135">
        <v>1208</v>
      </c>
      <c r="G3135">
        <v>400.64075989081903</v>
      </c>
      <c r="H3135">
        <v>402.18926671550003</v>
      </c>
      <c r="I3135">
        <v>379.62329954322701</v>
      </c>
      <c r="J3135">
        <v>425.73700457203</v>
      </c>
      <c r="K3135" s="62"/>
      <c r="N3135" s="292"/>
      <c r="O3135" s="292"/>
      <c r="P3135" s="292"/>
      <c r="Q3135" s="292"/>
      <c r="R3135" s="292"/>
    </row>
    <row r="3136" spans="1:18" x14ac:dyDescent="0.25">
      <c r="A3136" t="s">
        <v>3429</v>
      </c>
      <c r="B3136" t="s">
        <v>89</v>
      </c>
      <c r="C3136">
        <v>2007</v>
      </c>
      <c r="D3136" t="s">
        <v>125</v>
      </c>
      <c r="E3136" t="s">
        <v>1</v>
      </c>
      <c r="F3136">
        <v>1582</v>
      </c>
      <c r="G3136">
        <v>535.57040618038798</v>
      </c>
      <c r="H3136">
        <v>547.87045994554398</v>
      </c>
      <c r="I3136">
        <v>520.98593513172</v>
      </c>
      <c r="J3136">
        <v>575.77401581344998</v>
      </c>
      <c r="K3136" s="62"/>
      <c r="N3136" s="292"/>
      <c r="O3136" s="292"/>
      <c r="P3136" s="292"/>
      <c r="Q3136" s="292"/>
      <c r="R3136" s="292"/>
    </row>
    <row r="3137" spans="1:18" x14ac:dyDescent="0.25">
      <c r="A3137" t="s">
        <v>3430</v>
      </c>
      <c r="B3137" t="s">
        <v>89</v>
      </c>
      <c r="C3137">
        <v>2007</v>
      </c>
      <c r="D3137" t="s">
        <v>126</v>
      </c>
      <c r="E3137" t="s">
        <v>1</v>
      </c>
      <c r="F3137">
        <v>2248</v>
      </c>
      <c r="G3137">
        <v>797.57887977066105</v>
      </c>
      <c r="H3137">
        <v>841.87718460104395</v>
      </c>
      <c r="I3137">
        <v>806.92956213827597</v>
      </c>
      <c r="J3137">
        <v>877.93233987814995</v>
      </c>
      <c r="K3137" s="62"/>
      <c r="N3137" s="292"/>
      <c r="O3137" s="292"/>
      <c r="P3137" s="292"/>
      <c r="Q3137" s="292"/>
      <c r="R3137" s="292"/>
    </row>
    <row r="3138" spans="1:18" x14ac:dyDescent="0.25">
      <c r="A3138" t="s">
        <v>3431</v>
      </c>
      <c r="B3138" t="s">
        <v>89</v>
      </c>
      <c r="C3138">
        <v>2007</v>
      </c>
      <c r="D3138" t="s">
        <v>6</v>
      </c>
      <c r="E3138" t="s">
        <v>1</v>
      </c>
      <c r="F3138">
        <v>1660</v>
      </c>
      <c r="G3138">
        <v>500.30138637733597</v>
      </c>
      <c r="H3138">
        <v>507.47208553887998</v>
      </c>
      <c r="I3138">
        <v>483.20422141766898</v>
      </c>
      <c r="J3138">
        <v>532.63748504579803</v>
      </c>
      <c r="K3138" s="62"/>
      <c r="N3138" s="292"/>
      <c r="O3138" s="292"/>
      <c r="P3138" s="292"/>
      <c r="Q3138" s="292"/>
      <c r="R3138" s="292"/>
    </row>
    <row r="3139" spans="1:18" x14ac:dyDescent="0.25">
      <c r="A3139" t="s">
        <v>3432</v>
      </c>
      <c r="B3139" t="s">
        <v>89</v>
      </c>
      <c r="C3139">
        <v>2007</v>
      </c>
      <c r="D3139" t="s">
        <v>37</v>
      </c>
      <c r="E3139" t="s">
        <v>1</v>
      </c>
      <c r="F3139">
        <v>211</v>
      </c>
      <c r="G3139">
        <v>617.500731635938</v>
      </c>
      <c r="H3139">
        <v>629.19990769160199</v>
      </c>
      <c r="I3139">
        <v>546.46099047294001</v>
      </c>
      <c r="J3139">
        <v>720.84260246410895</v>
      </c>
      <c r="K3139" s="62"/>
      <c r="N3139" s="292"/>
      <c r="O3139" s="292"/>
      <c r="P3139" s="292"/>
      <c r="Q3139" s="292"/>
      <c r="R3139" s="292"/>
    </row>
    <row r="3140" spans="1:18" x14ac:dyDescent="0.25">
      <c r="A3140" t="s">
        <v>3433</v>
      </c>
      <c r="B3140" t="s">
        <v>89</v>
      </c>
      <c r="C3140">
        <v>2007</v>
      </c>
      <c r="D3140" t="s">
        <v>38</v>
      </c>
      <c r="E3140" t="s">
        <v>1</v>
      </c>
      <c r="F3140">
        <v>326</v>
      </c>
      <c r="G3140">
        <v>562.369542341596</v>
      </c>
      <c r="H3140">
        <v>570.72829847599496</v>
      </c>
      <c r="I3140">
        <v>509.82005664381597</v>
      </c>
      <c r="J3140">
        <v>636.851137313707</v>
      </c>
      <c r="K3140" s="62"/>
      <c r="N3140" s="292"/>
      <c r="O3140" s="292"/>
      <c r="P3140" s="292"/>
      <c r="Q3140" s="292"/>
      <c r="R3140" s="292"/>
    </row>
    <row r="3141" spans="1:18" x14ac:dyDescent="0.25">
      <c r="A3141" t="s">
        <v>3434</v>
      </c>
      <c r="B3141" t="s">
        <v>89</v>
      </c>
      <c r="C3141">
        <v>2007</v>
      </c>
      <c r="D3141" t="s">
        <v>39</v>
      </c>
      <c r="E3141" t="s">
        <v>1</v>
      </c>
      <c r="F3141">
        <v>294</v>
      </c>
      <c r="G3141">
        <v>536.59426902719497</v>
      </c>
      <c r="H3141">
        <v>552.72886853133605</v>
      </c>
      <c r="I3141">
        <v>490.64389269146301</v>
      </c>
      <c r="J3141">
        <v>620.42463547404702</v>
      </c>
      <c r="K3141" s="62"/>
      <c r="N3141" s="292"/>
      <c r="O3141" s="292"/>
      <c r="P3141" s="292"/>
      <c r="Q3141" s="292"/>
      <c r="R3141" s="292"/>
    </row>
    <row r="3142" spans="1:18" x14ac:dyDescent="0.25">
      <c r="A3142" t="s">
        <v>3435</v>
      </c>
      <c r="B3142" t="s">
        <v>89</v>
      </c>
      <c r="C3142">
        <v>2007</v>
      </c>
      <c r="D3142" t="s">
        <v>40</v>
      </c>
      <c r="E3142" t="s">
        <v>1</v>
      </c>
      <c r="F3142">
        <v>245</v>
      </c>
      <c r="G3142">
        <v>534.25792664311598</v>
      </c>
      <c r="H3142">
        <v>552.19561397462303</v>
      </c>
      <c r="I3142">
        <v>484.57806843101201</v>
      </c>
      <c r="J3142">
        <v>626.53818977410299</v>
      </c>
      <c r="K3142" s="62"/>
      <c r="N3142" s="292"/>
      <c r="O3142" s="292"/>
      <c r="P3142" s="292"/>
      <c r="Q3142" s="292"/>
      <c r="R3142" s="292"/>
    </row>
    <row r="3143" spans="1:18" x14ac:dyDescent="0.25">
      <c r="A3143" t="s">
        <v>3436</v>
      </c>
      <c r="B3143" t="s">
        <v>89</v>
      </c>
      <c r="C3143">
        <v>2007</v>
      </c>
      <c r="D3143" t="s">
        <v>41</v>
      </c>
      <c r="E3143" t="s">
        <v>1</v>
      </c>
      <c r="F3143">
        <v>300</v>
      </c>
      <c r="G3143">
        <v>403.80111449107602</v>
      </c>
      <c r="H3143">
        <v>413.92573541330501</v>
      </c>
      <c r="I3143">
        <v>367.875942078734</v>
      </c>
      <c r="J3143">
        <v>464.09334640430899</v>
      </c>
      <c r="K3143" s="62"/>
      <c r="N3143" s="292"/>
      <c r="O3143" s="292"/>
      <c r="P3143" s="292"/>
      <c r="Q3143" s="292"/>
      <c r="R3143" s="292"/>
    </row>
    <row r="3144" spans="1:18" x14ac:dyDescent="0.25">
      <c r="A3144" t="s">
        <v>3437</v>
      </c>
      <c r="B3144" t="s">
        <v>89</v>
      </c>
      <c r="C3144">
        <v>2007</v>
      </c>
      <c r="D3144" t="s">
        <v>42</v>
      </c>
      <c r="E3144" t="s">
        <v>1</v>
      </c>
      <c r="F3144">
        <v>284</v>
      </c>
      <c r="G3144">
        <v>438.82013010089798</v>
      </c>
      <c r="H3144">
        <v>443.45178212810902</v>
      </c>
      <c r="I3144">
        <v>392.87193385902498</v>
      </c>
      <c r="J3144">
        <v>498.68638084052702</v>
      </c>
      <c r="K3144" s="62"/>
      <c r="N3144" s="292"/>
      <c r="O3144" s="292"/>
      <c r="P3144" s="292"/>
      <c r="Q3144" s="292"/>
      <c r="R3144" s="292"/>
    </row>
    <row r="3145" spans="1:18" x14ac:dyDescent="0.25">
      <c r="A3145" t="s">
        <v>3438</v>
      </c>
      <c r="B3145" t="s">
        <v>89</v>
      </c>
      <c r="C3145">
        <v>2007</v>
      </c>
      <c r="D3145" t="s">
        <v>102</v>
      </c>
      <c r="E3145" t="s">
        <v>1</v>
      </c>
      <c r="F3145">
        <v>192</v>
      </c>
      <c r="G3145">
        <v>294.68191236282701</v>
      </c>
      <c r="H3145">
        <v>305.16867330635102</v>
      </c>
      <c r="I3145">
        <v>262.60706476502997</v>
      </c>
      <c r="J3145">
        <v>352.54503382203802</v>
      </c>
      <c r="K3145" s="62"/>
      <c r="N3145" s="292"/>
      <c r="O3145" s="292"/>
      <c r="P3145" s="292"/>
      <c r="Q3145" s="292"/>
      <c r="R3145" s="292"/>
    </row>
    <row r="3146" spans="1:18" x14ac:dyDescent="0.25">
      <c r="A3146" t="s">
        <v>3439</v>
      </c>
      <c r="B3146" t="s">
        <v>89</v>
      </c>
      <c r="C3146">
        <v>2007</v>
      </c>
      <c r="D3146" t="s">
        <v>103</v>
      </c>
      <c r="E3146" t="s">
        <v>1</v>
      </c>
      <c r="F3146">
        <v>765</v>
      </c>
      <c r="G3146">
        <v>416.95735589081698</v>
      </c>
      <c r="H3146">
        <v>425.10106641614601</v>
      </c>
      <c r="I3146">
        <v>395.13563011865801</v>
      </c>
      <c r="J3146">
        <v>456.71477379628601</v>
      </c>
      <c r="K3146" s="62"/>
      <c r="N3146" s="292"/>
      <c r="O3146" s="292"/>
      <c r="P3146" s="292"/>
      <c r="Q3146" s="292"/>
      <c r="R3146" s="292"/>
    </row>
    <row r="3147" spans="1:18" x14ac:dyDescent="0.25">
      <c r="A3147" t="s">
        <v>3440</v>
      </c>
      <c r="B3147" t="s">
        <v>89</v>
      </c>
      <c r="C3147">
        <v>2007</v>
      </c>
      <c r="D3147" t="s">
        <v>43</v>
      </c>
      <c r="E3147" t="s">
        <v>1</v>
      </c>
      <c r="F3147">
        <v>104</v>
      </c>
      <c r="G3147">
        <v>279.38213566151802</v>
      </c>
      <c r="H3147">
        <v>284.93224177668202</v>
      </c>
      <c r="I3147">
        <v>231.489319944881</v>
      </c>
      <c r="J3147">
        <v>346.76879102927199</v>
      </c>
      <c r="K3147" s="62"/>
      <c r="N3147" s="292"/>
      <c r="O3147" s="292"/>
      <c r="P3147" s="292"/>
      <c r="Q3147" s="292"/>
      <c r="R3147" s="292"/>
    </row>
    <row r="3148" spans="1:18" x14ac:dyDescent="0.25">
      <c r="A3148" t="s">
        <v>3441</v>
      </c>
      <c r="B3148" t="s">
        <v>89</v>
      </c>
      <c r="C3148">
        <v>2007</v>
      </c>
      <c r="D3148" t="s">
        <v>44</v>
      </c>
      <c r="E3148" t="s">
        <v>1</v>
      </c>
      <c r="F3148">
        <v>310</v>
      </c>
      <c r="G3148">
        <v>532.66435272689796</v>
      </c>
      <c r="H3148">
        <v>548.85397927213205</v>
      </c>
      <c r="I3148">
        <v>488.54950648577</v>
      </c>
      <c r="J3148">
        <v>614.45911884453005</v>
      </c>
      <c r="K3148" s="62"/>
      <c r="N3148" s="292"/>
      <c r="O3148" s="292"/>
      <c r="P3148" s="292"/>
      <c r="Q3148" s="292"/>
      <c r="R3148" s="292"/>
    </row>
    <row r="3149" spans="1:18" x14ac:dyDescent="0.25">
      <c r="A3149" t="s">
        <v>3442</v>
      </c>
      <c r="B3149" t="s">
        <v>89</v>
      </c>
      <c r="C3149">
        <v>2007</v>
      </c>
      <c r="D3149" t="s">
        <v>45</v>
      </c>
      <c r="E3149" t="s">
        <v>1</v>
      </c>
      <c r="F3149">
        <v>351</v>
      </c>
      <c r="G3149">
        <v>398.64166543629102</v>
      </c>
      <c r="H3149">
        <v>410.16762879034798</v>
      </c>
      <c r="I3149">
        <v>367.88888623213302</v>
      </c>
      <c r="J3149">
        <v>455.92893156152502</v>
      </c>
      <c r="K3149" s="62"/>
      <c r="N3149" s="292"/>
      <c r="O3149" s="292"/>
      <c r="P3149" s="292"/>
      <c r="Q3149" s="292"/>
      <c r="R3149" s="292"/>
    </row>
    <row r="3150" spans="1:18" x14ac:dyDescent="0.25">
      <c r="A3150" t="s">
        <v>3443</v>
      </c>
      <c r="B3150" t="s">
        <v>89</v>
      </c>
      <c r="C3150">
        <v>2007</v>
      </c>
      <c r="D3150" t="s">
        <v>18</v>
      </c>
      <c r="E3150" t="s">
        <v>1</v>
      </c>
      <c r="F3150">
        <v>1161</v>
      </c>
      <c r="G3150">
        <v>468.04324864747201</v>
      </c>
      <c r="H3150">
        <v>475.09508804141802</v>
      </c>
      <c r="I3150">
        <v>448.00212739434602</v>
      </c>
      <c r="J3150">
        <v>503.39096857132199</v>
      </c>
      <c r="K3150" s="62"/>
      <c r="N3150" s="292"/>
      <c r="O3150" s="292"/>
      <c r="P3150" s="292"/>
      <c r="Q3150" s="292"/>
      <c r="R3150" s="292"/>
    </row>
    <row r="3151" spans="1:18" x14ac:dyDescent="0.25">
      <c r="A3151" t="s">
        <v>3444</v>
      </c>
      <c r="B3151" t="s">
        <v>89</v>
      </c>
      <c r="C3151">
        <v>2007</v>
      </c>
      <c r="D3151" t="s">
        <v>46</v>
      </c>
      <c r="E3151" t="s">
        <v>1</v>
      </c>
      <c r="F3151">
        <v>540</v>
      </c>
      <c r="G3151">
        <v>474.62930572279902</v>
      </c>
      <c r="H3151">
        <v>482.41696731635199</v>
      </c>
      <c r="I3151">
        <v>442.22014821997101</v>
      </c>
      <c r="J3151">
        <v>525.26048397470595</v>
      </c>
      <c r="K3151" s="62"/>
      <c r="N3151" s="292"/>
      <c r="O3151" s="292"/>
      <c r="P3151" s="292"/>
      <c r="Q3151" s="292"/>
      <c r="R3151" s="292"/>
    </row>
    <row r="3152" spans="1:18" x14ac:dyDescent="0.25">
      <c r="A3152" t="s">
        <v>3445</v>
      </c>
      <c r="B3152" t="s">
        <v>89</v>
      </c>
      <c r="C3152">
        <v>2007</v>
      </c>
      <c r="D3152" t="s">
        <v>47</v>
      </c>
      <c r="E3152" t="s">
        <v>1</v>
      </c>
      <c r="F3152">
        <v>350</v>
      </c>
      <c r="G3152">
        <v>517.185329668706</v>
      </c>
      <c r="H3152">
        <v>522.54377283694305</v>
      </c>
      <c r="I3152">
        <v>468.95176519078399</v>
      </c>
      <c r="J3152">
        <v>580.55681156429705</v>
      </c>
      <c r="K3152" s="62"/>
      <c r="N3152" s="292"/>
      <c r="O3152" s="292"/>
      <c r="P3152" s="292"/>
      <c r="Q3152" s="292"/>
      <c r="R3152" s="292"/>
    </row>
    <row r="3153" spans="1:18" x14ac:dyDescent="0.25">
      <c r="A3153" t="s">
        <v>3446</v>
      </c>
      <c r="B3153" t="s">
        <v>89</v>
      </c>
      <c r="C3153">
        <v>2007</v>
      </c>
      <c r="D3153" t="s">
        <v>48</v>
      </c>
      <c r="E3153" t="s">
        <v>1</v>
      </c>
      <c r="F3153">
        <v>271</v>
      </c>
      <c r="G3153">
        <v>406.86414340835</v>
      </c>
      <c r="H3153">
        <v>415.72369959805201</v>
      </c>
      <c r="I3153">
        <v>367.33733495762999</v>
      </c>
      <c r="J3153">
        <v>468.67383021396199</v>
      </c>
      <c r="K3153" s="62"/>
      <c r="N3153" s="292"/>
      <c r="O3153" s="292"/>
      <c r="P3153" s="292"/>
      <c r="Q3153" s="292"/>
      <c r="R3153" s="292"/>
    </row>
    <row r="3154" spans="1:18" x14ac:dyDescent="0.25">
      <c r="A3154" t="s">
        <v>3447</v>
      </c>
      <c r="B3154" t="s">
        <v>89</v>
      </c>
      <c r="C3154">
        <v>2007</v>
      </c>
      <c r="D3154" t="s">
        <v>104</v>
      </c>
      <c r="E3154" t="s">
        <v>1</v>
      </c>
      <c r="F3154">
        <v>864</v>
      </c>
      <c r="G3154">
        <v>390.94138141670999</v>
      </c>
      <c r="H3154">
        <v>421.44269585919699</v>
      </c>
      <c r="I3154">
        <v>393.09351591987303</v>
      </c>
      <c r="J3154">
        <v>451.25660123476501</v>
      </c>
      <c r="K3154" s="62"/>
      <c r="N3154" s="292"/>
      <c r="O3154" s="292"/>
      <c r="P3154" s="292"/>
      <c r="Q3154" s="292"/>
      <c r="R3154" s="292"/>
    </row>
    <row r="3155" spans="1:18" x14ac:dyDescent="0.25">
      <c r="A3155" t="s">
        <v>3448</v>
      </c>
      <c r="B3155" t="s">
        <v>89</v>
      </c>
      <c r="C3155">
        <v>2007</v>
      </c>
      <c r="D3155" t="s">
        <v>49</v>
      </c>
      <c r="E3155" t="s">
        <v>1</v>
      </c>
      <c r="F3155">
        <v>209</v>
      </c>
      <c r="G3155">
        <v>345.30044442975901</v>
      </c>
      <c r="H3155">
        <v>365.09860902536798</v>
      </c>
      <c r="I3155">
        <v>316.958776344272</v>
      </c>
      <c r="J3155">
        <v>418.445060013974</v>
      </c>
      <c r="K3155" s="62"/>
      <c r="N3155" s="292"/>
      <c r="O3155" s="292"/>
      <c r="P3155" s="292"/>
      <c r="Q3155" s="292"/>
      <c r="R3155" s="292"/>
    </row>
    <row r="3156" spans="1:18" x14ac:dyDescent="0.25">
      <c r="A3156" t="s">
        <v>3449</v>
      </c>
      <c r="B3156" t="s">
        <v>89</v>
      </c>
      <c r="C3156">
        <v>2007</v>
      </c>
      <c r="D3156" t="s">
        <v>50</v>
      </c>
      <c r="E3156" t="s">
        <v>1</v>
      </c>
      <c r="F3156">
        <v>655</v>
      </c>
      <c r="G3156">
        <v>408.15563504031701</v>
      </c>
      <c r="H3156">
        <v>447.76273920810598</v>
      </c>
      <c r="I3156">
        <v>412.76239130387103</v>
      </c>
      <c r="J3156">
        <v>484.84872252729099</v>
      </c>
      <c r="K3156" s="62"/>
      <c r="N3156" s="292"/>
      <c r="O3156" s="292"/>
      <c r="P3156" s="292"/>
      <c r="Q3156" s="292"/>
      <c r="R3156" s="292"/>
    </row>
    <row r="3157" spans="1:18" x14ac:dyDescent="0.25">
      <c r="A3157" t="s">
        <v>3450</v>
      </c>
      <c r="B3157" t="s">
        <v>89</v>
      </c>
      <c r="C3157">
        <v>2007</v>
      </c>
      <c r="D3157" t="s">
        <v>105</v>
      </c>
      <c r="E3157" t="s">
        <v>1</v>
      </c>
      <c r="F3157">
        <v>731</v>
      </c>
      <c r="G3157">
        <v>513.40759365650104</v>
      </c>
      <c r="H3157">
        <v>521.63482800259101</v>
      </c>
      <c r="I3157">
        <v>484.09531184349697</v>
      </c>
      <c r="J3157">
        <v>561.28816022653496</v>
      </c>
      <c r="K3157" s="62"/>
      <c r="N3157" s="292"/>
      <c r="O3157" s="292"/>
      <c r="P3157" s="292"/>
      <c r="Q3157" s="292"/>
      <c r="R3157" s="292"/>
    </row>
    <row r="3158" spans="1:18" x14ac:dyDescent="0.25">
      <c r="A3158" t="s">
        <v>3451</v>
      </c>
      <c r="B3158" t="s">
        <v>89</v>
      </c>
      <c r="C3158">
        <v>2007</v>
      </c>
      <c r="D3158" t="s">
        <v>51</v>
      </c>
      <c r="E3158" t="s">
        <v>1</v>
      </c>
      <c r="F3158">
        <v>577</v>
      </c>
      <c r="G3158">
        <v>503.72336246256998</v>
      </c>
      <c r="H3158">
        <v>515.41719984055601</v>
      </c>
      <c r="I3158">
        <v>473.73687982638199</v>
      </c>
      <c r="J3158">
        <v>559.74936754559894</v>
      </c>
      <c r="K3158" s="62"/>
      <c r="N3158" s="292"/>
      <c r="O3158" s="292"/>
      <c r="P3158" s="292"/>
      <c r="Q3158" s="292"/>
      <c r="R3158" s="292"/>
    </row>
    <row r="3159" spans="1:18" x14ac:dyDescent="0.25">
      <c r="A3159" t="s">
        <v>3452</v>
      </c>
      <c r="B3159" t="s">
        <v>89</v>
      </c>
      <c r="C3159">
        <v>2007</v>
      </c>
      <c r="D3159" t="s">
        <v>52</v>
      </c>
      <c r="E3159" t="s">
        <v>1</v>
      </c>
      <c r="F3159">
        <v>154</v>
      </c>
      <c r="G3159">
        <v>553.26028381534002</v>
      </c>
      <c r="H3159">
        <v>547.20152861495899</v>
      </c>
      <c r="I3159">
        <v>463.49972852812999</v>
      </c>
      <c r="J3159">
        <v>641.55018772936501</v>
      </c>
      <c r="K3159" s="62"/>
      <c r="N3159" s="292"/>
      <c r="O3159" s="292"/>
      <c r="P3159" s="292"/>
      <c r="Q3159" s="292"/>
      <c r="R3159" s="292"/>
    </row>
    <row r="3160" spans="1:18" x14ac:dyDescent="0.25">
      <c r="A3160" t="s">
        <v>3453</v>
      </c>
      <c r="B3160" t="s">
        <v>89</v>
      </c>
      <c r="C3160">
        <v>2007</v>
      </c>
      <c r="D3160" t="s">
        <v>106</v>
      </c>
      <c r="E3160" t="s">
        <v>1</v>
      </c>
      <c r="F3160">
        <v>1220</v>
      </c>
      <c r="G3160">
        <v>440.96332414057298</v>
      </c>
      <c r="H3160">
        <v>445.36079596743002</v>
      </c>
      <c r="I3160">
        <v>420.37570247313403</v>
      </c>
      <c r="J3160">
        <v>471.42742245606303</v>
      </c>
      <c r="K3160" s="62"/>
      <c r="N3160" s="292"/>
      <c r="O3160" s="292"/>
      <c r="P3160" s="292"/>
      <c r="Q3160" s="292"/>
      <c r="R3160" s="292"/>
    </row>
    <row r="3161" spans="1:18" x14ac:dyDescent="0.25">
      <c r="A3161" t="s">
        <v>3454</v>
      </c>
      <c r="B3161" t="s">
        <v>89</v>
      </c>
      <c r="C3161">
        <v>2007</v>
      </c>
      <c r="D3161" t="s">
        <v>53</v>
      </c>
      <c r="E3161" t="s">
        <v>1</v>
      </c>
      <c r="F3161">
        <v>337</v>
      </c>
      <c r="G3161">
        <v>393.489327915557</v>
      </c>
      <c r="H3161">
        <v>397.59611343741898</v>
      </c>
      <c r="I3161">
        <v>355.48865806387198</v>
      </c>
      <c r="J3161">
        <v>443.246553836168</v>
      </c>
      <c r="K3161" s="62"/>
      <c r="N3161" s="292"/>
      <c r="O3161" s="292"/>
      <c r="P3161" s="292"/>
      <c r="Q3161" s="292"/>
      <c r="R3161" s="292"/>
    </row>
    <row r="3162" spans="1:18" x14ac:dyDescent="0.25">
      <c r="A3162" t="s">
        <v>3455</v>
      </c>
      <c r="B3162" t="s">
        <v>89</v>
      </c>
      <c r="C3162">
        <v>2007</v>
      </c>
      <c r="D3162" t="s">
        <v>54</v>
      </c>
      <c r="E3162" t="s">
        <v>1</v>
      </c>
      <c r="F3162">
        <v>205</v>
      </c>
      <c r="G3162">
        <v>603.68690735614598</v>
      </c>
      <c r="H3162">
        <v>596.27455361095997</v>
      </c>
      <c r="I3162">
        <v>516.77613236147999</v>
      </c>
      <c r="J3162">
        <v>684.45954461010501</v>
      </c>
      <c r="K3162" s="62"/>
      <c r="N3162" s="292"/>
      <c r="O3162" s="292"/>
      <c r="P3162" s="292"/>
      <c r="Q3162" s="292"/>
      <c r="R3162" s="292"/>
    </row>
    <row r="3163" spans="1:18" x14ac:dyDescent="0.25">
      <c r="A3163" t="s">
        <v>3456</v>
      </c>
      <c r="B3163" t="s">
        <v>89</v>
      </c>
      <c r="C3163">
        <v>2007</v>
      </c>
      <c r="D3163" t="s">
        <v>55</v>
      </c>
      <c r="E3163" t="s">
        <v>1</v>
      </c>
      <c r="F3163">
        <v>207</v>
      </c>
      <c r="G3163">
        <v>467.41633924942403</v>
      </c>
      <c r="H3163">
        <v>471.96216855306</v>
      </c>
      <c r="I3163">
        <v>408.52687772915999</v>
      </c>
      <c r="J3163">
        <v>542.29335061950303</v>
      </c>
      <c r="K3163" s="62"/>
      <c r="N3163" s="292"/>
      <c r="O3163" s="292"/>
      <c r="P3163" s="292"/>
      <c r="Q3163" s="292"/>
      <c r="R3163" s="292"/>
    </row>
    <row r="3164" spans="1:18" x14ac:dyDescent="0.25">
      <c r="A3164" t="s">
        <v>3457</v>
      </c>
      <c r="B3164" t="s">
        <v>89</v>
      </c>
      <c r="C3164">
        <v>2007</v>
      </c>
      <c r="D3164" t="s">
        <v>56</v>
      </c>
      <c r="E3164" t="s">
        <v>1</v>
      </c>
      <c r="F3164">
        <v>125</v>
      </c>
      <c r="G3164">
        <v>284.601898863869</v>
      </c>
      <c r="H3164">
        <v>290.22123657301</v>
      </c>
      <c r="I3164">
        <v>240.57442604338101</v>
      </c>
      <c r="J3164">
        <v>346.92943471659601</v>
      </c>
      <c r="K3164" s="62"/>
      <c r="N3164" s="292"/>
      <c r="O3164" s="292"/>
      <c r="P3164" s="292"/>
      <c r="Q3164" s="292"/>
      <c r="R3164" s="292"/>
    </row>
    <row r="3165" spans="1:18" x14ac:dyDescent="0.25">
      <c r="A3165" t="s">
        <v>3458</v>
      </c>
      <c r="B3165" t="s">
        <v>89</v>
      </c>
      <c r="C3165">
        <v>2007</v>
      </c>
      <c r="D3165" t="s">
        <v>57</v>
      </c>
      <c r="E3165" t="s">
        <v>1</v>
      </c>
      <c r="F3165">
        <v>346</v>
      </c>
      <c r="G3165">
        <v>502.48337157628703</v>
      </c>
      <c r="H3165">
        <v>516.76051127887297</v>
      </c>
      <c r="I3165">
        <v>463.13473040544699</v>
      </c>
      <c r="J3165">
        <v>574.83674360003897</v>
      </c>
      <c r="K3165" s="62"/>
      <c r="N3165" s="292"/>
      <c r="O3165" s="292"/>
      <c r="P3165" s="292"/>
      <c r="Q3165" s="292"/>
      <c r="R3165" s="292"/>
    </row>
    <row r="3166" spans="1:18" x14ac:dyDescent="0.25">
      <c r="A3166" t="s">
        <v>3459</v>
      </c>
      <c r="B3166" t="s">
        <v>89</v>
      </c>
      <c r="C3166">
        <v>2008</v>
      </c>
      <c r="D3166" t="s">
        <v>5</v>
      </c>
      <c r="E3166" t="s">
        <v>1</v>
      </c>
      <c r="F3166">
        <v>6545</v>
      </c>
      <c r="G3166">
        <v>442.41058000060798</v>
      </c>
      <c r="H3166">
        <v>450.34576397954902</v>
      </c>
      <c r="I3166">
        <v>439.420762297328</v>
      </c>
      <c r="J3166">
        <v>461.47222122170598</v>
      </c>
      <c r="K3166" s="62"/>
      <c r="N3166" s="292"/>
      <c r="O3166" s="292"/>
      <c r="P3166" s="292"/>
      <c r="Q3166" s="292"/>
      <c r="R3166" s="292"/>
    </row>
    <row r="3167" spans="1:18" x14ac:dyDescent="0.25">
      <c r="A3167" t="s">
        <v>3460</v>
      </c>
      <c r="B3167" t="s">
        <v>89</v>
      </c>
      <c r="C3167">
        <v>2008</v>
      </c>
      <c r="D3167" t="s">
        <v>122</v>
      </c>
      <c r="E3167" t="s">
        <v>1</v>
      </c>
      <c r="F3167">
        <v>638</v>
      </c>
      <c r="G3167">
        <v>218.00338964518099</v>
      </c>
      <c r="H3167">
        <v>220.464309560087</v>
      </c>
      <c r="I3167">
        <v>203.50586645241799</v>
      </c>
      <c r="J3167">
        <v>238.44710198745699</v>
      </c>
      <c r="K3167" s="62"/>
      <c r="N3167" s="292"/>
      <c r="O3167" s="292"/>
      <c r="P3167" s="292"/>
      <c r="Q3167" s="292"/>
      <c r="R3167" s="292"/>
    </row>
    <row r="3168" spans="1:18" x14ac:dyDescent="0.25">
      <c r="A3168" t="s">
        <v>3461</v>
      </c>
      <c r="B3168" t="s">
        <v>89</v>
      </c>
      <c r="C3168">
        <v>2008</v>
      </c>
      <c r="D3168" t="s">
        <v>123</v>
      </c>
      <c r="E3168" t="s">
        <v>1</v>
      </c>
      <c r="F3168">
        <v>918</v>
      </c>
      <c r="G3168">
        <v>305.58745693314</v>
      </c>
      <c r="H3168">
        <v>304.52991434197497</v>
      </c>
      <c r="I3168">
        <v>284.99920425262798</v>
      </c>
      <c r="J3168">
        <v>325.03877285528102</v>
      </c>
      <c r="K3168" s="62"/>
      <c r="N3168" s="292"/>
      <c r="O3168" s="292"/>
      <c r="P3168" s="292"/>
      <c r="Q3168" s="292"/>
      <c r="R3168" s="292"/>
    </row>
    <row r="3169" spans="1:18" x14ac:dyDescent="0.25">
      <c r="A3169" t="s">
        <v>3462</v>
      </c>
      <c r="B3169" t="s">
        <v>89</v>
      </c>
      <c r="C3169">
        <v>2008</v>
      </c>
      <c r="D3169" t="s">
        <v>124</v>
      </c>
      <c r="E3169" t="s">
        <v>1</v>
      </c>
      <c r="F3169">
        <v>1172</v>
      </c>
      <c r="G3169">
        <v>385.61130249101001</v>
      </c>
      <c r="H3169">
        <v>386.41875566271102</v>
      </c>
      <c r="I3169">
        <v>364.51190723885799</v>
      </c>
      <c r="J3169">
        <v>409.293576401834</v>
      </c>
      <c r="K3169" s="62"/>
      <c r="N3169" s="292"/>
      <c r="O3169" s="292"/>
      <c r="P3169" s="292"/>
      <c r="Q3169" s="292"/>
      <c r="R3169" s="292"/>
    </row>
    <row r="3170" spans="1:18" x14ac:dyDescent="0.25">
      <c r="A3170" t="s">
        <v>3463</v>
      </c>
      <c r="B3170" t="s">
        <v>89</v>
      </c>
      <c r="C3170">
        <v>2008</v>
      </c>
      <c r="D3170" t="s">
        <v>125</v>
      </c>
      <c r="E3170" t="s">
        <v>1</v>
      </c>
      <c r="F3170">
        <v>1540</v>
      </c>
      <c r="G3170">
        <v>516.57743965436305</v>
      </c>
      <c r="H3170">
        <v>530.56955563830695</v>
      </c>
      <c r="I3170">
        <v>504.12695827263298</v>
      </c>
      <c r="J3170">
        <v>558.02829427407596</v>
      </c>
      <c r="K3170" s="62"/>
      <c r="N3170" s="292"/>
      <c r="O3170" s="292"/>
      <c r="P3170" s="292"/>
      <c r="Q3170" s="292"/>
      <c r="R3170" s="292"/>
    </row>
    <row r="3171" spans="1:18" x14ac:dyDescent="0.25">
      <c r="A3171" t="s">
        <v>3464</v>
      </c>
      <c r="B3171" t="s">
        <v>89</v>
      </c>
      <c r="C3171">
        <v>2008</v>
      </c>
      <c r="D3171" t="s">
        <v>126</v>
      </c>
      <c r="E3171" t="s">
        <v>1</v>
      </c>
      <c r="F3171">
        <v>2277</v>
      </c>
      <c r="G3171">
        <v>800.95678632358397</v>
      </c>
      <c r="H3171">
        <v>853.44753271237403</v>
      </c>
      <c r="I3171">
        <v>818.21288026665195</v>
      </c>
      <c r="J3171">
        <v>889.79155751867302</v>
      </c>
      <c r="K3171" s="62"/>
      <c r="N3171" s="292"/>
      <c r="O3171" s="292"/>
      <c r="P3171" s="292"/>
      <c r="Q3171" s="292"/>
      <c r="R3171" s="292"/>
    </row>
    <row r="3172" spans="1:18" x14ac:dyDescent="0.25">
      <c r="A3172" t="s">
        <v>3465</v>
      </c>
      <c r="B3172" t="s">
        <v>89</v>
      </c>
      <c r="C3172">
        <v>2008</v>
      </c>
      <c r="D3172" t="s">
        <v>6</v>
      </c>
      <c r="E3172" t="s">
        <v>1</v>
      </c>
      <c r="F3172">
        <v>1659</v>
      </c>
      <c r="G3172">
        <v>497.12780589541399</v>
      </c>
      <c r="H3172">
        <v>503.71266783463602</v>
      </c>
      <c r="I3172">
        <v>479.61276327217797</v>
      </c>
      <c r="J3172">
        <v>528.70416991200102</v>
      </c>
      <c r="K3172" s="62"/>
      <c r="N3172" s="292"/>
      <c r="O3172" s="292"/>
      <c r="P3172" s="292"/>
      <c r="Q3172" s="292"/>
      <c r="R3172" s="292"/>
    </row>
    <row r="3173" spans="1:18" x14ac:dyDescent="0.25">
      <c r="A3173" t="s">
        <v>3466</v>
      </c>
      <c r="B3173" t="s">
        <v>89</v>
      </c>
      <c r="C3173">
        <v>2008</v>
      </c>
      <c r="D3173" t="s">
        <v>37</v>
      </c>
      <c r="E3173" t="s">
        <v>1</v>
      </c>
      <c r="F3173">
        <v>205</v>
      </c>
      <c r="G3173">
        <v>598.88986269354405</v>
      </c>
      <c r="H3173">
        <v>603.62137188239103</v>
      </c>
      <c r="I3173">
        <v>523.15035469698</v>
      </c>
      <c r="J3173">
        <v>692.88523165034906</v>
      </c>
      <c r="K3173" s="62"/>
      <c r="N3173" s="292"/>
      <c r="O3173" s="292"/>
      <c r="P3173" s="292"/>
      <c r="Q3173" s="292"/>
      <c r="R3173" s="292"/>
    </row>
    <row r="3174" spans="1:18" x14ac:dyDescent="0.25">
      <c r="A3174" t="s">
        <v>3467</v>
      </c>
      <c r="B3174" t="s">
        <v>89</v>
      </c>
      <c r="C3174">
        <v>2008</v>
      </c>
      <c r="D3174" t="s">
        <v>38</v>
      </c>
      <c r="E3174" t="s">
        <v>1</v>
      </c>
      <c r="F3174">
        <v>319</v>
      </c>
      <c r="G3174">
        <v>547.23551712898598</v>
      </c>
      <c r="H3174">
        <v>549.292107816304</v>
      </c>
      <c r="I3174">
        <v>490.183437317249</v>
      </c>
      <c r="J3174">
        <v>613.51909333579101</v>
      </c>
      <c r="K3174" s="62"/>
      <c r="N3174" s="292"/>
      <c r="O3174" s="292"/>
      <c r="P3174" s="292"/>
      <c r="Q3174" s="292"/>
      <c r="R3174" s="292"/>
    </row>
    <row r="3175" spans="1:18" x14ac:dyDescent="0.25">
      <c r="A3175" t="s">
        <v>3468</v>
      </c>
      <c r="B3175" t="s">
        <v>89</v>
      </c>
      <c r="C3175">
        <v>2008</v>
      </c>
      <c r="D3175" t="s">
        <v>39</v>
      </c>
      <c r="E3175" t="s">
        <v>1</v>
      </c>
      <c r="F3175">
        <v>287</v>
      </c>
      <c r="G3175">
        <v>520.73883223863299</v>
      </c>
      <c r="H3175">
        <v>533.47928971050601</v>
      </c>
      <c r="I3175">
        <v>472.896253174018</v>
      </c>
      <c r="J3175">
        <v>599.60700106720503</v>
      </c>
      <c r="K3175" s="62"/>
      <c r="N3175" s="292"/>
      <c r="O3175" s="292"/>
      <c r="P3175" s="292"/>
      <c r="Q3175" s="292"/>
      <c r="R3175" s="292"/>
    </row>
    <row r="3176" spans="1:18" x14ac:dyDescent="0.25">
      <c r="A3176" t="s">
        <v>3469</v>
      </c>
      <c r="B3176" t="s">
        <v>89</v>
      </c>
      <c r="C3176">
        <v>2008</v>
      </c>
      <c r="D3176" t="s">
        <v>40</v>
      </c>
      <c r="E3176" t="s">
        <v>1</v>
      </c>
      <c r="F3176">
        <v>227</v>
      </c>
      <c r="G3176">
        <v>491.821037807388</v>
      </c>
      <c r="H3176">
        <v>503.44954131543</v>
      </c>
      <c r="I3176">
        <v>439.535121787648</v>
      </c>
      <c r="J3176">
        <v>573.981554304979</v>
      </c>
      <c r="K3176" s="62"/>
      <c r="N3176" s="292"/>
      <c r="O3176" s="292"/>
      <c r="P3176" s="292"/>
      <c r="Q3176" s="292"/>
      <c r="R3176" s="292"/>
    </row>
    <row r="3177" spans="1:18" x14ac:dyDescent="0.25">
      <c r="A3177" t="s">
        <v>3470</v>
      </c>
      <c r="B3177" t="s">
        <v>89</v>
      </c>
      <c r="C3177">
        <v>2008</v>
      </c>
      <c r="D3177" t="s">
        <v>41</v>
      </c>
      <c r="E3177" t="s">
        <v>1</v>
      </c>
      <c r="F3177">
        <v>322</v>
      </c>
      <c r="G3177">
        <v>431.46187860109899</v>
      </c>
      <c r="H3177">
        <v>441.530174092023</v>
      </c>
      <c r="I3177">
        <v>393.935363404322</v>
      </c>
      <c r="J3177">
        <v>493.22616325734299</v>
      </c>
      <c r="K3177" s="62"/>
      <c r="N3177" s="292"/>
      <c r="O3177" s="292"/>
      <c r="P3177" s="292"/>
      <c r="Q3177" s="292"/>
      <c r="R3177" s="292"/>
    </row>
    <row r="3178" spans="1:18" x14ac:dyDescent="0.25">
      <c r="A3178" t="s">
        <v>3471</v>
      </c>
      <c r="B3178" t="s">
        <v>89</v>
      </c>
      <c r="C3178">
        <v>2008</v>
      </c>
      <c r="D3178" t="s">
        <v>42</v>
      </c>
      <c r="E3178" t="s">
        <v>1</v>
      </c>
      <c r="F3178">
        <v>299</v>
      </c>
      <c r="G3178">
        <v>457.921739796309</v>
      </c>
      <c r="H3178">
        <v>465.91802593303402</v>
      </c>
      <c r="I3178">
        <v>413.79667666141302</v>
      </c>
      <c r="J3178">
        <v>522.70827835073396</v>
      </c>
      <c r="K3178" s="62"/>
      <c r="N3178" s="292"/>
      <c r="O3178" s="292"/>
      <c r="P3178" s="292"/>
      <c r="Q3178" s="292"/>
      <c r="R3178" s="292"/>
    </row>
    <row r="3179" spans="1:18" x14ac:dyDescent="0.25">
      <c r="A3179" t="s">
        <v>3472</v>
      </c>
      <c r="B3179" t="s">
        <v>89</v>
      </c>
      <c r="C3179">
        <v>2008</v>
      </c>
      <c r="D3179" t="s">
        <v>102</v>
      </c>
      <c r="E3179" t="s">
        <v>1</v>
      </c>
      <c r="F3179">
        <v>199</v>
      </c>
      <c r="G3179">
        <v>303.44154556960098</v>
      </c>
      <c r="H3179">
        <v>319.55084558792402</v>
      </c>
      <c r="I3179">
        <v>275.96941098507602</v>
      </c>
      <c r="J3179">
        <v>367.96975854203299</v>
      </c>
      <c r="K3179" s="62"/>
      <c r="N3179" s="292"/>
      <c r="O3179" s="292"/>
      <c r="P3179" s="292"/>
      <c r="Q3179" s="292"/>
      <c r="R3179" s="292"/>
    </row>
    <row r="3180" spans="1:18" x14ac:dyDescent="0.25">
      <c r="A3180" t="s">
        <v>3473</v>
      </c>
      <c r="B3180" t="s">
        <v>89</v>
      </c>
      <c r="C3180">
        <v>2008</v>
      </c>
      <c r="D3180" t="s">
        <v>103</v>
      </c>
      <c r="E3180" t="s">
        <v>1</v>
      </c>
      <c r="F3180">
        <v>666</v>
      </c>
      <c r="G3180">
        <v>360.23366508005199</v>
      </c>
      <c r="H3180">
        <v>363.46747720395001</v>
      </c>
      <c r="I3180">
        <v>336.09049385005898</v>
      </c>
      <c r="J3180">
        <v>392.46186553910701</v>
      </c>
      <c r="K3180" s="62"/>
      <c r="N3180" s="292"/>
      <c r="O3180" s="292"/>
      <c r="P3180" s="292"/>
      <c r="Q3180" s="292"/>
      <c r="R3180" s="292"/>
    </row>
    <row r="3181" spans="1:18" x14ac:dyDescent="0.25">
      <c r="A3181" t="s">
        <v>3474</v>
      </c>
      <c r="B3181" t="s">
        <v>89</v>
      </c>
      <c r="C3181">
        <v>2008</v>
      </c>
      <c r="D3181" t="s">
        <v>43</v>
      </c>
      <c r="E3181" t="s">
        <v>1</v>
      </c>
      <c r="F3181">
        <v>109</v>
      </c>
      <c r="G3181">
        <v>294.50703844802899</v>
      </c>
      <c r="H3181">
        <v>295.42201920794702</v>
      </c>
      <c r="I3181">
        <v>241.46921755012099</v>
      </c>
      <c r="J3181">
        <v>357.63618557983602</v>
      </c>
      <c r="K3181" s="62"/>
      <c r="N3181" s="292"/>
      <c r="O3181" s="292"/>
      <c r="P3181" s="292"/>
      <c r="Q3181" s="292"/>
      <c r="R3181" s="292"/>
    </row>
    <row r="3182" spans="1:18" x14ac:dyDescent="0.25">
      <c r="A3182" t="s">
        <v>3475</v>
      </c>
      <c r="B3182" t="s">
        <v>89</v>
      </c>
      <c r="C3182">
        <v>2008</v>
      </c>
      <c r="D3182" t="s">
        <v>44</v>
      </c>
      <c r="E3182" t="s">
        <v>1</v>
      </c>
      <c r="F3182">
        <v>241</v>
      </c>
      <c r="G3182">
        <v>408.025057140439</v>
      </c>
      <c r="H3182">
        <v>406.59754372941097</v>
      </c>
      <c r="I3182">
        <v>356.24179573241503</v>
      </c>
      <c r="J3182">
        <v>462.00512310861097</v>
      </c>
      <c r="K3182" s="62"/>
      <c r="N3182" s="292"/>
      <c r="O3182" s="292"/>
      <c r="P3182" s="292"/>
      <c r="Q3182" s="292"/>
      <c r="R3182" s="292"/>
    </row>
    <row r="3183" spans="1:18" x14ac:dyDescent="0.25">
      <c r="A3183" t="s">
        <v>3476</v>
      </c>
      <c r="B3183" t="s">
        <v>89</v>
      </c>
      <c r="C3183">
        <v>2008</v>
      </c>
      <c r="D3183" t="s">
        <v>45</v>
      </c>
      <c r="E3183" t="s">
        <v>1</v>
      </c>
      <c r="F3183">
        <v>316</v>
      </c>
      <c r="G3183">
        <v>355.83982703481797</v>
      </c>
      <c r="H3183">
        <v>365.466192360528</v>
      </c>
      <c r="I3183">
        <v>325.95379260366201</v>
      </c>
      <c r="J3183">
        <v>408.416993170046</v>
      </c>
      <c r="K3183" s="62"/>
      <c r="N3183" s="292"/>
      <c r="O3183" s="292"/>
      <c r="P3183" s="292"/>
      <c r="Q3183" s="292"/>
      <c r="R3183" s="292"/>
    </row>
    <row r="3184" spans="1:18" x14ac:dyDescent="0.25">
      <c r="A3184" t="s">
        <v>3477</v>
      </c>
      <c r="B3184" t="s">
        <v>89</v>
      </c>
      <c r="C3184">
        <v>2008</v>
      </c>
      <c r="D3184" t="s">
        <v>18</v>
      </c>
      <c r="E3184" t="s">
        <v>1</v>
      </c>
      <c r="F3184">
        <v>1152</v>
      </c>
      <c r="G3184">
        <v>460.63785547487299</v>
      </c>
      <c r="H3184">
        <v>469.49456908760601</v>
      </c>
      <c r="I3184">
        <v>442.607413205059</v>
      </c>
      <c r="J3184">
        <v>497.58027455655599</v>
      </c>
      <c r="K3184" s="62"/>
      <c r="N3184" s="292"/>
      <c r="O3184" s="292"/>
      <c r="P3184" s="292"/>
      <c r="Q3184" s="292"/>
      <c r="R3184" s="292"/>
    </row>
    <row r="3185" spans="1:18" x14ac:dyDescent="0.25">
      <c r="A3185" t="s">
        <v>3478</v>
      </c>
      <c r="B3185" t="s">
        <v>89</v>
      </c>
      <c r="C3185">
        <v>2008</v>
      </c>
      <c r="D3185" t="s">
        <v>46</v>
      </c>
      <c r="E3185" t="s">
        <v>1</v>
      </c>
      <c r="F3185">
        <v>562</v>
      </c>
      <c r="G3185">
        <v>489.875613434098</v>
      </c>
      <c r="H3185">
        <v>507.73098257621001</v>
      </c>
      <c r="I3185">
        <v>466.25956925533001</v>
      </c>
      <c r="J3185">
        <v>551.87715361764901</v>
      </c>
      <c r="K3185" s="62"/>
      <c r="N3185" s="292"/>
      <c r="O3185" s="292"/>
      <c r="P3185" s="292"/>
      <c r="Q3185" s="292"/>
      <c r="R3185" s="292"/>
    </row>
    <row r="3186" spans="1:18" x14ac:dyDescent="0.25">
      <c r="A3186" t="s">
        <v>3479</v>
      </c>
      <c r="B3186" t="s">
        <v>89</v>
      </c>
      <c r="C3186">
        <v>2008</v>
      </c>
      <c r="D3186" t="s">
        <v>47</v>
      </c>
      <c r="E3186" t="s">
        <v>1</v>
      </c>
      <c r="F3186">
        <v>321</v>
      </c>
      <c r="G3186">
        <v>472.00329373014898</v>
      </c>
      <c r="H3186">
        <v>472.37020239272198</v>
      </c>
      <c r="I3186">
        <v>421.86706657287999</v>
      </c>
      <c r="J3186">
        <v>527.23220975439494</v>
      </c>
      <c r="K3186" s="62"/>
      <c r="N3186" s="292"/>
      <c r="O3186" s="292"/>
      <c r="P3186" s="292"/>
      <c r="Q3186" s="292"/>
      <c r="R3186" s="292"/>
    </row>
    <row r="3187" spans="1:18" x14ac:dyDescent="0.25">
      <c r="A3187" t="s">
        <v>3480</v>
      </c>
      <c r="B3187" t="s">
        <v>89</v>
      </c>
      <c r="C3187">
        <v>2008</v>
      </c>
      <c r="D3187" t="s">
        <v>48</v>
      </c>
      <c r="E3187" t="s">
        <v>1</v>
      </c>
      <c r="F3187">
        <v>269</v>
      </c>
      <c r="G3187">
        <v>399.36457977641498</v>
      </c>
      <c r="H3187">
        <v>406.25189049762201</v>
      </c>
      <c r="I3187">
        <v>358.77345992868698</v>
      </c>
      <c r="J3187">
        <v>458.22590885969902</v>
      </c>
      <c r="K3187" s="62"/>
      <c r="N3187" s="292"/>
      <c r="O3187" s="292"/>
      <c r="P3187" s="292"/>
      <c r="Q3187" s="292"/>
      <c r="R3187" s="292"/>
    </row>
    <row r="3188" spans="1:18" x14ac:dyDescent="0.25">
      <c r="A3188" t="s">
        <v>3481</v>
      </c>
      <c r="B3188" t="s">
        <v>89</v>
      </c>
      <c r="C3188">
        <v>2008</v>
      </c>
      <c r="D3188" t="s">
        <v>104</v>
      </c>
      <c r="E3188" t="s">
        <v>1</v>
      </c>
      <c r="F3188">
        <v>944</v>
      </c>
      <c r="G3188">
        <v>421.80895271628901</v>
      </c>
      <c r="H3188">
        <v>450.24032879641101</v>
      </c>
      <c r="I3188">
        <v>421.22377835665299</v>
      </c>
      <c r="J3188">
        <v>480.68940888817798</v>
      </c>
      <c r="K3188" s="62"/>
      <c r="N3188" s="292"/>
      <c r="O3188" s="292"/>
      <c r="P3188" s="292"/>
      <c r="Q3188" s="292"/>
      <c r="R3188" s="292"/>
    </row>
    <row r="3189" spans="1:18" x14ac:dyDescent="0.25">
      <c r="A3189" t="s">
        <v>3482</v>
      </c>
      <c r="B3189" t="s">
        <v>89</v>
      </c>
      <c r="C3189">
        <v>2008</v>
      </c>
      <c r="D3189" t="s">
        <v>49</v>
      </c>
      <c r="E3189" t="s">
        <v>1</v>
      </c>
      <c r="F3189">
        <v>230</v>
      </c>
      <c r="G3189">
        <v>377.18521433959802</v>
      </c>
      <c r="H3189">
        <v>390.10782353821901</v>
      </c>
      <c r="I3189">
        <v>341.02157388162902</v>
      </c>
      <c r="J3189">
        <v>444.24130689768401</v>
      </c>
      <c r="K3189" s="62"/>
      <c r="N3189" s="292"/>
      <c r="O3189" s="292"/>
      <c r="P3189" s="292"/>
      <c r="Q3189" s="292"/>
      <c r="R3189" s="292"/>
    </row>
    <row r="3190" spans="1:18" x14ac:dyDescent="0.25">
      <c r="A3190" t="s">
        <v>3483</v>
      </c>
      <c r="B3190" t="s">
        <v>89</v>
      </c>
      <c r="C3190">
        <v>2008</v>
      </c>
      <c r="D3190" t="s">
        <v>50</v>
      </c>
      <c r="E3190" t="s">
        <v>1</v>
      </c>
      <c r="F3190">
        <v>714</v>
      </c>
      <c r="G3190">
        <v>438.52106620808303</v>
      </c>
      <c r="H3190">
        <v>485.72755383862398</v>
      </c>
      <c r="I3190">
        <v>449.34823790967403</v>
      </c>
      <c r="J3190">
        <v>524.18034958937903</v>
      </c>
      <c r="K3190" s="62"/>
      <c r="N3190" s="292"/>
      <c r="O3190" s="292"/>
      <c r="P3190" s="292"/>
      <c r="Q3190" s="292"/>
      <c r="R3190" s="292"/>
    </row>
    <row r="3191" spans="1:18" x14ac:dyDescent="0.25">
      <c r="A3191" t="s">
        <v>3484</v>
      </c>
      <c r="B3191" t="s">
        <v>89</v>
      </c>
      <c r="C3191">
        <v>2008</v>
      </c>
      <c r="D3191" t="s">
        <v>105</v>
      </c>
      <c r="E3191" t="s">
        <v>1</v>
      </c>
      <c r="F3191">
        <v>683</v>
      </c>
      <c r="G3191">
        <v>478.11386530209398</v>
      </c>
      <c r="H3191">
        <v>491.33168350359301</v>
      </c>
      <c r="I3191">
        <v>454.35098769102399</v>
      </c>
      <c r="J3191">
        <v>530.46893528707506</v>
      </c>
      <c r="K3191" s="62"/>
      <c r="N3191" s="292"/>
      <c r="O3191" s="292"/>
      <c r="P3191" s="292"/>
      <c r="Q3191" s="292"/>
      <c r="R3191" s="292"/>
    </row>
    <row r="3192" spans="1:18" x14ac:dyDescent="0.25">
      <c r="A3192" t="s">
        <v>3485</v>
      </c>
      <c r="B3192" t="s">
        <v>89</v>
      </c>
      <c r="C3192">
        <v>2008</v>
      </c>
      <c r="D3192" t="s">
        <v>51</v>
      </c>
      <c r="E3192" t="s">
        <v>1</v>
      </c>
      <c r="F3192">
        <v>532</v>
      </c>
      <c r="G3192">
        <v>463.75800897877298</v>
      </c>
      <c r="H3192">
        <v>480.90735809458999</v>
      </c>
      <c r="I3192">
        <v>439.87359523508599</v>
      </c>
      <c r="J3192">
        <v>524.66389060642803</v>
      </c>
      <c r="K3192" s="62"/>
      <c r="N3192" s="292"/>
      <c r="O3192" s="292"/>
      <c r="P3192" s="292"/>
      <c r="Q3192" s="292"/>
      <c r="R3192" s="292"/>
    </row>
    <row r="3193" spans="1:18" x14ac:dyDescent="0.25">
      <c r="A3193" t="s">
        <v>3486</v>
      </c>
      <c r="B3193" t="s">
        <v>89</v>
      </c>
      <c r="C3193">
        <v>2008</v>
      </c>
      <c r="D3193" t="s">
        <v>52</v>
      </c>
      <c r="E3193" t="s">
        <v>1</v>
      </c>
      <c r="F3193">
        <v>151</v>
      </c>
      <c r="G3193">
        <v>536.64084156656497</v>
      </c>
      <c r="H3193">
        <v>533.751272139452</v>
      </c>
      <c r="I3193">
        <v>451.17595625263499</v>
      </c>
      <c r="J3193">
        <v>626.94102396264896</v>
      </c>
      <c r="K3193" s="62"/>
      <c r="N3193" s="292"/>
      <c r="O3193" s="292"/>
      <c r="P3193" s="292"/>
      <c r="Q3193" s="292"/>
      <c r="R3193" s="292"/>
    </row>
    <row r="3194" spans="1:18" x14ac:dyDescent="0.25">
      <c r="A3194" t="s">
        <v>3487</v>
      </c>
      <c r="B3194" t="s">
        <v>89</v>
      </c>
      <c r="C3194">
        <v>2008</v>
      </c>
      <c r="D3194" t="s">
        <v>106</v>
      </c>
      <c r="E3194" t="s">
        <v>1</v>
      </c>
      <c r="F3194">
        <v>1242</v>
      </c>
      <c r="G3194">
        <v>445.99573395384903</v>
      </c>
      <c r="H3194">
        <v>453.20279230899803</v>
      </c>
      <c r="I3194">
        <v>428.16555962282803</v>
      </c>
      <c r="J3194">
        <v>479.31394741304803</v>
      </c>
      <c r="K3194" s="62"/>
      <c r="N3194" s="292"/>
      <c r="O3194" s="292"/>
      <c r="P3194" s="292"/>
      <c r="Q3194" s="292"/>
      <c r="R3194" s="292"/>
    </row>
    <row r="3195" spans="1:18" x14ac:dyDescent="0.25">
      <c r="A3195" t="s">
        <v>3488</v>
      </c>
      <c r="B3195" t="s">
        <v>89</v>
      </c>
      <c r="C3195">
        <v>2008</v>
      </c>
      <c r="D3195" t="s">
        <v>53</v>
      </c>
      <c r="E3195" t="s">
        <v>1</v>
      </c>
      <c r="F3195">
        <v>371</v>
      </c>
      <c r="G3195">
        <v>429.79610750695099</v>
      </c>
      <c r="H3195">
        <v>434.96139254634897</v>
      </c>
      <c r="I3195">
        <v>391.50193246047098</v>
      </c>
      <c r="J3195">
        <v>481.89863507158202</v>
      </c>
      <c r="K3195" s="62"/>
      <c r="N3195" s="292"/>
      <c r="O3195" s="292"/>
      <c r="P3195" s="292"/>
      <c r="Q3195" s="292"/>
      <c r="R3195" s="292"/>
    </row>
    <row r="3196" spans="1:18" x14ac:dyDescent="0.25">
      <c r="A3196" t="s">
        <v>3489</v>
      </c>
      <c r="B3196" t="s">
        <v>89</v>
      </c>
      <c r="C3196">
        <v>2008</v>
      </c>
      <c r="D3196" t="s">
        <v>54</v>
      </c>
      <c r="E3196" t="s">
        <v>1</v>
      </c>
      <c r="F3196">
        <v>203</v>
      </c>
      <c r="G3196">
        <v>596.14706918829995</v>
      </c>
      <c r="H3196">
        <v>586.769189049396</v>
      </c>
      <c r="I3196">
        <v>508.184593337877</v>
      </c>
      <c r="J3196">
        <v>673.98516095360105</v>
      </c>
      <c r="K3196" s="62"/>
      <c r="N3196" s="292"/>
      <c r="O3196" s="292"/>
      <c r="P3196" s="292"/>
      <c r="Q3196" s="292"/>
      <c r="R3196" s="292"/>
    </row>
    <row r="3197" spans="1:18" x14ac:dyDescent="0.25">
      <c r="A3197" t="s">
        <v>3490</v>
      </c>
      <c r="B3197" t="s">
        <v>89</v>
      </c>
      <c r="C3197">
        <v>2008</v>
      </c>
      <c r="D3197" t="s">
        <v>55</v>
      </c>
      <c r="E3197" t="s">
        <v>1</v>
      </c>
      <c r="F3197">
        <v>198</v>
      </c>
      <c r="G3197">
        <v>446.85172647258003</v>
      </c>
      <c r="H3197">
        <v>462.27276241261802</v>
      </c>
      <c r="I3197">
        <v>399.47376297993497</v>
      </c>
      <c r="J3197">
        <v>532.06098220753097</v>
      </c>
      <c r="K3197" s="62"/>
      <c r="N3197" s="292"/>
      <c r="O3197" s="292"/>
      <c r="P3197" s="292"/>
      <c r="Q3197" s="292"/>
      <c r="R3197" s="292"/>
    </row>
    <row r="3198" spans="1:18" x14ac:dyDescent="0.25">
      <c r="A3198" t="s">
        <v>3491</v>
      </c>
      <c r="B3198" t="s">
        <v>89</v>
      </c>
      <c r="C3198">
        <v>2008</v>
      </c>
      <c r="D3198" t="s">
        <v>56</v>
      </c>
      <c r="E3198" t="s">
        <v>1</v>
      </c>
      <c r="F3198">
        <v>131</v>
      </c>
      <c r="G3198">
        <v>296.49412670031501</v>
      </c>
      <c r="H3198">
        <v>306.13439110335202</v>
      </c>
      <c r="I3198">
        <v>255.070737325122</v>
      </c>
      <c r="J3198">
        <v>364.28043003147798</v>
      </c>
      <c r="K3198" s="62"/>
      <c r="N3198" s="292"/>
      <c r="O3198" s="292"/>
      <c r="P3198" s="292"/>
      <c r="Q3198" s="292"/>
      <c r="R3198" s="292"/>
    </row>
    <row r="3199" spans="1:18" x14ac:dyDescent="0.25">
      <c r="A3199" t="s">
        <v>3492</v>
      </c>
      <c r="B3199" t="s">
        <v>89</v>
      </c>
      <c r="C3199">
        <v>2008</v>
      </c>
      <c r="D3199" t="s">
        <v>57</v>
      </c>
      <c r="E3199" t="s">
        <v>1</v>
      </c>
      <c r="F3199">
        <v>339</v>
      </c>
      <c r="G3199">
        <v>486.978006981455</v>
      </c>
      <c r="H3199">
        <v>508.69040594632298</v>
      </c>
      <c r="I3199">
        <v>455.48842578124197</v>
      </c>
      <c r="J3199">
        <v>566.355061213981</v>
      </c>
      <c r="K3199" s="62"/>
      <c r="N3199" s="292"/>
      <c r="O3199" s="292"/>
      <c r="P3199" s="292"/>
      <c r="Q3199" s="292"/>
      <c r="R3199" s="292"/>
    </row>
    <row r="3200" spans="1:18" x14ac:dyDescent="0.25">
      <c r="A3200" t="s">
        <v>3493</v>
      </c>
      <c r="B3200" t="s">
        <v>89</v>
      </c>
      <c r="C3200">
        <v>2009</v>
      </c>
      <c r="D3200" t="s">
        <v>5</v>
      </c>
      <c r="E3200" t="s">
        <v>1</v>
      </c>
      <c r="F3200">
        <v>6619</v>
      </c>
      <c r="G3200">
        <v>444.87071259967399</v>
      </c>
      <c r="H3200">
        <v>453.70067957426397</v>
      </c>
      <c r="I3200">
        <v>442.75450539684198</v>
      </c>
      <c r="J3200">
        <v>464.84755679323001</v>
      </c>
      <c r="K3200" s="62"/>
      <c r="N3200" s="292"/>
      <c r="O3200" s="292"/>
      <c r="P3200" s="292"/>
      <c r="Q3200" s="292"/>
      <c r="R3200" s="292"/>
    </row>
    <row r="3201" spans="1:18" x14ac:dyDescent="0.25">
      <c r="A3201" t="s">
        <v>3494</v>
      </c>
      <c r="B3201" t="s">
        <v>89</v>
      </c>
      <c r="C3201">
        <v>2009</v>
      </c>
      <c r="D3201" t="s">
        <v>122</v>
      </c>
      <c r="E3201" t="s">
        <v>1</v>
      </c>
      <c r="F3201">
        <v>615</v>
      </c>
      <c r="G3201">
        <v>209.398057194611</v>
      </c>
      <c r="H3201">
        <v>211.11296940254701</v>
      </c>
      <c r="I3201">
        <v>194.56813729557601</v>
      </c>
      <c r="J3201">
        <v>228.67630086921301</v>
      </c>
      <c r="K3201" s="62"/>
      <c r="N3201" s="292"/>
      <c r="O3201" s="292"/>
      <c r="P3201" s="292"/>
      <c r="Q3201" s="292"/>
      <c r="R3201" s="292"/>
    </row>
    <row r="3202" spans="1:18" x14ac:dyDescent="0.25">
      <c r="A3202" t="s">
        <v>3495</v>
      </c>
      <c r="B3202" t="s">
        <v>89</v>
      </c>
      <c r="C3202">
        <v>2009</v>
      </c>
      <c r="D3202" t="s">
        <v>123</v>
      </c>
      <c r="E3202" t="s">
        <v>1</v>
      </c>
      <c r="F3202">
        <v>862</v>
      </c>
      <c r="G3202">
        <v>285.18210961976803</v>
      </c>
      <c r="H3202">
        <v>285.08117897515302</v>
      </c>
      <c r="I3202">
        <v>266.17948800427502</v>
      </c>
      <c r="J3202">
        <v>304.96063334546199</v>
      </c>
      <c r="K3202" s="62"/>
      <c r="N3202" s="292"/>
      <c r="O3202" s="292"/>
      <c r="P3202" s="292"/>
      <c r="Q3202" s="292"/>
      <c r="R3202" s="292"/>
    </row>
    <row r="3203" spans="1:18" x14ac:dyDescent="0.25">
      <c r="A3203" t="s">
        <v>3496</v>
      </c>
      <c r="B3203" t="s">
        <v>89</v>
      </c>
      <c r="C3203">
        <v>2009</v>
      </c>
      <c r="D3203" t="s">
        <v>124</v>
      </c>
      <c r="E3203" t="s">
        <v>1</v>
      </c>
      <c r="F3203">
        <v>1192</v>
      </c>
      <c r="G3203">
        <v>390.228571802712</v>
      </c>
      <c r="H3203">
        <v>391.56406557940301</v>
      </c>
      <c r="I3203">
        <v>369.508943039413</v>
      </c>
      <c r="J3203">
        <v>414.58530559130901</v>
      </c>
      <c r="K3203" s="62"/>
      <c r="N3203" s="292"/>
      <c r="O3203" s="292"/>
      <c r="P3203" s="292"/>
      <c r="Q3203" s="292"/>
      <c r="R3203" s="292"/>
    </row>
    <row r="3204" spans="1:18" x14ac:dyDescent="0.25">
      <c r="A3204" t="s">
        <v>3497</v>
      </c>
      <c r="B3204" t="s">
        <v>89</v>
      </c>
      <c r="C3204">
        <v>2009</v>
      </c>
      <c r="D3204" t="s">
        <v>125</v>
      </c>
      <c r="E3204" t="s">
        <v>1</v>
      </c>
      <c r="F3204">
        <v>1601</v>
      </c>
      <c r="G3204">
        <v>533.720038670534</v>
      </c>
      <c r="H3204">
        <v>549.82476187243299</v>
      </c>
      <c r="I3204">
        <v>522.99702615962099</v>
      </c>
      <c r="J3204">
        <v>577.66319934759099</v>
      </c>
      <c r="K3204" s="62"/>
      <c r="N3204" s="292"/>
      <c r="O3204" s="292"/>
      <c r="P3204" s="292"/>
      <c r="Q3204" s="292"/>
      <c r="R3204" s="292"/>
    </row>
    <row r="3205" spans="1:18" x14ac:dyDescent="0.25">
      <c r="A3205" t="s">
        <v>3498</v>
      </c>
      <c r="B3205" t="s">
        <v>89</v>
      </c>
      <c r="C3205">
        <v>2009</v>
      </c>
      <c r="D3205" t="s">
        <v>126</v>
      </c>
      <c r="E3205" t="s">
        <v>1</v>
      </c>
      <c r="F3205">
        <v>2349</v>
      </c>
      <c r="G3205">
        <v>820.02695022586499</v>
      </c>
      <c r="H3205">
        <v>872.43264980171205</v>
      </c>
      <c r="I3205">
        <v>836.97933087481704</v>
      </c>
      <c r="J3205">
        <v>908.98469203853494</v>
      </c>
      <c r="K3205" s="62"/>
      <c r="N3205" s="292"/>
      <c r="O3205" s="292"/>
      <c r="P3205" s="292"/>
      <c r="Q3205" s="292"/>
      <c r="R3205" s="292"/>
    </row>
    <row r="3206" spans="1:18" x14ac:dyDescent="0.25">
      <c r="A3206" t="s">
        <v>3499</v>
      </c>
      <c r="B3206" t="s">
        <v>89</v>
      </c>
      <c r="C3206">
        <v>2009</v>
      </c>
      <c r="D3206" t="s">
        <v>6</v>
      </c>
      <c r="E3206" t="s">
        <v>1</v>
      </c>
      <c r="F3206">
        <v>1624</v>
      </c>
      <c r="G3206">
        <v>484.59819230551199</v>
      </c>
      <c r="H3206">
        <v>491.53599351539202</v>
      </c>
      <c r="I3206">
        <v>467.77269006548698</v>
      </c>
      <c r="J3206">
        <v>516.18805762459704</v>
      </c>
      <c r="K3206" s="62"/>
      <c r="N3206" s="292"/>
      <c r="O3206" s="292"/>
      <c r="P3206" s="292"/>
      <c r="Q3206" s="292"/>
      <c r="R3206" s="292"/>
    </row>
    <row r="3207" spans="1:18" x14ac:dyDescent="0.25">
      <c r="A3207" t="s">
        <v>3500</v>
      </c>
      <c r="B3207" t="s">
        <v>89</v>
      </c>
      <c r="C3207">
        <v>2009</v>
      </c>
      <c r="D3207" t="s">
        <v>37</v>
      </c>
      <c r="E3207" t="s">
        <v>1</v>
      </c>
      <c r="F3207">
        <v>194</v>
      </c>
      <c r="G3207">
        <v>566.05975723622805</v>
      </c>
      <c r="H3207">
        <v>576.65396327406199</v>
      </c>
      <c r="I3207">
        <v>497.69689213541301</v>
      </c>
      <c r="J3207">
        <v>664.49408175591498</v>
      </c>
      <c r="K3207" s="62"/>
      <c r="N3207" s="292"/>
      <c r="O3207" s="292"/>
      <c r="P3207" s="292"/>
      <c r="Q3207" s="292"/>
      <c r="R3207" s="292"/>
    </row>
    <row r="3208" spans="1:18" x14ac:dyDescent="0.25">
      <c r="A3208" t="s">
        <v>3501</v>
      </c>
      <c r="B3208" t="s">
        <v>89</v>
      </c>
      <c r="C3208">
        <v>2009</v>
      </c>
      <c r="D3208" t="s">
        <v>38</v>
      </c>
      <c r="E3208" t="s">
        <v>1</v>
      </c>
      <c r="F3208">
        <v>285</v>
      </c>
      <c r="G3208">
        <v>485.99979536850702</v>
      </c>
      <c r="H3208">
        <v>490.60196018323302</v>
      </c>
      <c r="I3208">
        <v>434.82577438375398</v>
      </c>
      <c r="J3208">
        <v>551.50164765427803</v>
      </c>
      <c r="K3208" s="62"/>
      <c r="N3208" s="292"/>
      <c r="O3208" s="292"/>
      <c r="P3208" s="292"/>
      <c r="Q3208" s="292"/>
      <c r="R3208" s="292"/>
    </row>
    <row r="3209" spans="1:18" x14ac:dyDescent="0.25">
      <c r="A3209" t="s">
        <v>3502</v>
      </c>
      <c r="B3209" t="s">
        <v>89</v>
      </c>
      <c r="C3209">
        <v>2009</v>
      </c>
      <c r="D3209" t="s">
        <v>39</v>
      </c>
      <c r="E3209" t="s">
        <v>1</v>
      </c>
      <c r="F3209">
        <v>277</v>
      </c>
      <c r="G3209">
        <v>500.91321723720102</v>
      </c>
      <c r="H3209">
        <v>514.05601490955405</v>
      </c>
      <c r="I3209">
        <v>454.57125249147998</v>
      </c>
      <c r="J3209">
        <v>579.08719321408603</v>
      </c>
      <c r="K3209" s="62"/>
      <c r="N3209" s="292"/>
      <c r="O3209" s="292"/>
      <c r="P3209" s="292"/>
      <c r="Q3209" s="292"/>
      <c r="R3209" s="292"/>
    </row>
    <row r="3210" spans="1:18" x14ac:dyDescent="0.25">
      <c r="A3210" t="s">
        <v>3503</v>
      </c>
      <c r="B3210" t="s">
        <v>89</v>
      </c>
      <c r="C3210">
        <v>2009</v>
      </c>
      <c r="D3210" t="s">
        <v>40</v>
      </c>
      <c r="E3210" t="s">
        <v>1</v>
      </c>
      <c r="F3210">
        <v>249</v>
      </c>
      <c r="G3210">
        <v>539.45144936955705</v>
      </c>
      <c r="H3210">
        <v>549.13853256674099</v>
      </c>
      <c r="I3210">
        <v>482.42520927823301</v>
      </c>
      <c r="J3210">
        <v>622.430629953829</v>
      </c>
      <c r="K3210" s="62"/>
      <c r="N3210" s="292"/>
      <c r="O3210" s="292"/>
      <c r="P3210" s="292"/>
      <c r="Q3210" s="292"/>
      <c r="R3210" s="292"/>
    </row>
    <row r="3211" spans="1:18" x14ac:dyDescent="0.25">
      <c r="A3211" t="s">
        <v>3504</v>
      </c>
      <c r="B3211" t="s">
        <v>89</v>
      </c>
      <c r="C3211">
        <v>2009</v>
      </c>
      <c r="D3211" t="s">
        <v>41</v>
      </c>
      <c r="E3211" t="s">
        <v>1</v>
      </c>
      <c r="F3211">
        <v>324</v>
      </c>
      <c r="G3211">
        <v>433.18982806107402</v>
      </c>
      <c r="H3211">
        <v>438.50934308215199</v>
      </c>
      <c r="I3211">
        <v>391.71020375732098</v>
      </c>
      <c r="J3211">
        <v>489.32805909537899</v>
      </c>
      <c r="K3211" s="62"/>
      <c r="N3211" s="292"/>
      <c r="O3211" s="292"/>
      <c r="P3211" s="292"/>
      <c r="Q3211" s="292"/>
      <c r="R3211" s="292"/>
    </row>
    <row r="3212" spans="1:18" x14ac:dyDescent="0.25">
      <c r="A3212" t="s">
        <v>3505</v>
      </c>
      <c r="B3212" t="s">
        <v>89</v>
      </c>
      <c r="C3212">
        <v>2009</v>
      </c>
      <c r="D3212" t="s">
        <v>42</v>
      </c>
      <c r="E3212" t="s">
        <v>1</v>
      </c>
      <c r="F3212">
        <v>295</v>
      </c>
      <c r="G3212">
        <v>447.25431335091997</v>
      </c>
      <c r="H3212">
        <v>459.34076693692401</v>
      </c>
      <c r="I3212">
        <v>407.61734056040001</v>
      </c>
      <c r="J3212">
        <v>515.73027007957296</v>
      </c>
      <c r="K3212" s="62"/>
      <c r="N3212" s="292"/>
      <c r="O3212" s="292"/>
      <c r="P3212" s="292"/>
      <c r="Q3212" s="292"/>
      <c r="R3212" s="292"/>
    </row>
    <row r="3213" spans="1:18" x14ac:dyDescent="0.25">
      <c r="A3213" t="s">
        <v>3506</v>
      </c>
      <c r="B3213" t="s">
        <v>89</v>
      </c>
      <c r="C3213">
        <v>2009</v>
      </c>
      <c r="D3213" t="s">
        <v>102</v>
      </c>
      <c r="E3213" t="s">
        <v>1</v>
      </c>
      <c r="F3213">
        <v>222</v>
      </c>
      <c r="G3213">
        <v>337.61177687207299</v>
      </c>
      <c r="H3213">
        <v>352.35781478642002</v>
      </c>
      <c r="I3213">
        <v>306.68654955176697</v>
      </c>
      <c r="J3213">
        <v>402.81371605436101</v>
      </c>
      <c r="K3213" s="62"/>
      <c r="N3213" s="292"/>
      <c r="O3213" s="292"/>
      <c r="P3213" s="292"/>
      <c r="Q3213" s="292"/>
      <c r="R3213" s="292"/>
    </row>
    <row r="3214" spans="1:18" x14ac:dyDescent="0.25">
      <c r="A3214" t="s">
        <v>3507</v>
      </c>
      <c r="B3214" t="s">
        <v>89</v>
      </c>
      <c r="C3214">
        <v>2009</v>
      </c>
      <c r="D3214" t="s">
        <v>103</v>
      </c>
      <c r="E3214" t="s">
        <v>1</v>
      </c>
      <c r="F3214">
        <v>632</v>
      </c>
      <c r="G3214">
        <v>340.93974213734703</v>
      </c>
      <c r="H3214">
        <v>347.30942994376301</v>
      </c>
      <c r="I3214">
        <v>320.39040394376798</v>
      </c>
      <c r="J3214">
        <v>375.86241284342901</v>
      </c>
      <c r="K3214" s="62"/>
      <c r="N3214" s="292"/>
      <c r="O3214" s="292"/>
      <c r="P3214" s="292"/>
      <c r="Q3214" s="292"/>
      <c r="R3214" s="292"/>
    </row>
    <row r="3215" spans="1:18" x14ac:dyDescent="0.25">
      <c r="A3215" t="s">
        <v>3508</v>
      </c>
      <c r="B3215" t="s">
        <v>89</v>
      </c>
      <c r="C3215">
        <v>2009</v>
      </c>
      <c r="D3215" t="s">
        <v>43</v>
      </c>
      <c r="E3215" t="s">
        <v>1</v>
      </c>
      <c r="F3215">
        <v>112</v>
      </c>
      <c r="G3215">
        <v>303.11231393775398</v>
      </c>
      <c r="H3215">
        <v>314.99966078955202</v>
      </c>
      <c r="I3215">
        <v>257.61619762035798</v>
      </c>
      <c r="J3215">
        <v>381.041981549198</v>
      </c>
      <c r="K3215" s="62"/>
      <c r="N3215" s="292"/>
      <c r="O3215" s="292"/>
      <c r="P3215" s="292"/>
      <c r="Q3215" s="292"/>
      <c r="R3215" s="292"/>
    </row>
    <row r="3216" spans="1:18" x14ac:dyDescent="0.25">
      <c r="A3216" t="s">
        <v>3509</v>
      </c>
      <c r="B3216" t="s">
        <v>89</v>
      </c>
      <c r="C3216">
        <v>2009</v>
      </c>
      <c r="D3216" t="s">
        <v>44</v>
      </c>
      <c r="E3216" t="s">
        <v>1</v>
      </c>
      <c r="F3216">
        <v>245</v>
      </c>
      <c r="G3216">
        <v>412.65242875429499</v>
      </c>
      <c r="H3216">
        <v>415.61379673445703</v>
      </c>
      <c r="I3216">
        <v>364.467532093714</v>
      </c>
      <c r="J3216">
        <v>471.84690938807</v>
      </c>
      <c r="K3216" s="62"/>
      <c r="N3216" s="292"/>
      <c r="O3216" s="292"/>
      <c r="P3216" s="292"/>
      <c r="Q3216" s="292"/>
      <c r="R3216" s="292"/>
    </row>
    <row r="3217" spans="1:18" x14ac:dyDescent="0.25">
      <c r="A3217" t="s">
        <v>3510</v>
      </c>
      <c r="B3217" t="s">
        <v>89</v>
      </c>
      <c r="C3217">
        <v>2009</v>
      </c>
      <c r="D3217" t="s">
        <v>45</v>
      </c>
      <c r="E3217" t="s">
        <v>1</v>
      </c>
      <c r="F3217">
        <v>275</v>
      </c>
      <c r="G3217">
        <v>308.82220824723697</v>
      </c>
      <c r="H3217">
        <v>317.90158410733198</v>
      </c>
      <c r="I3217">
        <v>281.10326289088903</v>
      </c>
      <c r="J3217">
        <v>358.14409333637701</v>
      </c>
      <c r="K3217" s="62"/>
      <c r="N3217" s="292"/>
      <c r="O3217" s="292"/>
      <c r="P3217" s="292"/>
      <c r="Q3217" s="292"/>
      <c r="R3217" s="292"/>
    </row>
    <row r="3218" spans="1:18" x14ac:dyDescent="0.25">
      <c r="A3218" t="s">
        <v>3511</v>
      </c>
      <c r="B3218" t="s">
        <v>89</v>
      </c>
      <c r="C3218">
        <v>2009</v>
      </c>
      <c r="D3218" t="s">
        <v>18</v>
      </c>
      <c r="E3218" t="s">
        <v>1</v>
      </c>
      <c r="F3218">
        <v>1075</v>
      </c>
      <c r="G3218">
        <v>427.23493549746001</v>
      </c>
      <c r="H3218">
        <v>440.59971565617798</v>
      </c>
      <c r="I3218">
        <v>414.43743261974203</v>
      </c>
      <c r="J3218">
        <v>467.97031516414103</v>
      </c>
      <c r="K3218" s="62"/>
      <c r="N3218" s="292"/>
      <c r="O3218" s="292"/>
      <c r="P3218" s="292"/>
      <c r="Q3218" s="292"/>
      <c r="R3218" s="292"/>
    </row>
    <row r="3219" spans="1:18" x14ac:dyDescent="0.25">
      <c r="A3219" t="s">
        <v>3512</v>
      </c>
      <c r="B3219" t="s">
        <v>89</v>
      </c>
      <c r="C3219">
        <v>2009</v>
      </c>
      <c r="D3219" t="s">
        <v>46</v>
      </c>
      <c r="E3219" t="s">
        <v>1</v>
      </c>
      <c r="F3219">
        <v>513</v>
      </c>
      <c r="G3219">
        <v>443.23100716254402</v>
      </c>
      <c r="H3219">
        <v>465.59447527818202</v>
      </c>
      <c r="I3219">
        <v>425.79960804901702</v>
      </c>
      <c r="J3219">
        <v>508.08013207131398</v>
      </c>
      <c r="K3219" s="62"/>
      <c r="N3219" s="292"/>
      <c r="O3219" s="292"/>
      <c r="P3219" s="292"/>
      <c r="Q3219" s="292"/>
      <c r="R3219" s="292"/>
    </row>
    <row r="3220" spans="1:18" x14ac:dyDescent="0.25">
      <c r="A3220" t="s">
        <v>3513</v>
      </c>
      <c r="B3220" t="s">
        <v>89</v>
      </c>
      <c r="C3220">
        <v>2009</v>
      </c>
      <c r="D3220" t="s">
        <v>47</v>
      </c>
      <c r="E3220" t="s">
        <v>1</v>
      </c>
      <c r="F3220">
        <v>312</v>
      </c>
      <c r="G3220">
        <v>457.833800460769</v>
      </c>
      <c r="H3220">
        <v>457.23737600241702</v>
      </c>
      <c r="I3220">
        <v>407.71109284834199</v>
      </c>
      <c r="J3220">
        <v>511.10230883489601</v>
      </c>
      <c r="K3220" s="62"/>
      <c r="N3220" s="292"/>
      <c r="O3220" s="292"/>
      <c r="P3220" s="292"/>
      <c r="Q3220" s="292"/>
      <c r="R3220" s="292"/>
    </row>
    <row r="3221" spans="1:18" x14ac:dyDescent="0.25">
      <c r="A3221" t="s">
        <v>3514</v>
      </c>
      <c r="B3221" t="s">
        <v>89</v>
      </c>
      <c r="C3221">
        <v>2009</v>
      </c>
      <c r="D3221" t="s">
        <v>48</v>
      </c>
      <c r="E3221" t="s">
        <v>1</v>
      </c>
      <c r="F3221">
        <v>250</v>
      </c>
      <c r="G3221">
        <v>369.112653181751</v>
      </c>
      <c r="H3221">
        <v>380.763754241654</v>
      </c>
      <c r="I3221">
        <v>334.17010949993602</v>
      </c>
      <c r="J3221">
        <v>431.94243762106203</v>
      </c>
      <c r="K3221" s="62"/>
      <c r="N3221" s="292"/>
      <c r="O3221" s="292"/>
      <c r="P3221" s="292"/>
      <c r="Q3221" s="292"/>
      <c r="R3221" s="292"/>
    </row>
    <row r="3222" spans="1:18" x14ac:dyDescent="0.25">
      <c r="A3222" t="s">
        <v>3515</v>
      </c>
      <c r="B3222" t="s">
        <v>89</v>
      </c>
      <c r="C3222">
        <v>2009</v>
      </c>
      <c r="D3222" t="s">
        <v>104</v>
      </c>
      <c r="E3222" t="s">
        <v>1</v>
      </c>
      <c r="F3222">
        <v>920</v>
      </c>
      <c r="G3222">
        <v>405.81730281469601</v>
      </c>
      <c r="H3222">
        <v>439.59207609597701</v>
      </c>
      <c r="I3222">
        <v>410.90501569793901</v>
      </c>
      <c r="J3222">
        <v>469.71425353204398</v>
      </c>
      <c r="K3222" s="62"/>
      <c r="N3222" s="292"/>
      <c r="O3222" s="292"/>
      <c r="P3222" s="292"/>
      <c r="Q3222" s="292"/>
      <c r="R3222" s="292"/>
    </row>
    <row r="3223" spans="1:18" x14ac:dyDescent="0.25">
      <c r="A3223" t="s">
        <v>3516</v>
      </c>
      <c r="B3223" t="s">
        <v>89</v>
      </c>
      <c r="C3223">
        <v>2009</v>
      </c>
      <c r="D3223" t="s">
        <v>49</v>
      </c>
      <c r="E3223" t="s">
        <v>1</v>
      </c>
      <c r="F3223">
        <v>252</v>
      </c>
      <c r="G3223">
        <v>411.20702315487199</v>
      </c>
      <c r="H3223">
        <v>427.049030366907</v>
      </c>
      <c r="I3223">
        <v>375.65026227443298</v>
      </c>
      <c r="J3223">
        <v>483.484521574437</v>
      </c>
      <c r="K3223" s="62"/>
      <c r="N3223" s="292"/>
      <c r="O3223" s="292"/>
      <c r="P3223" s="292"/>
      <c r="Q3223" s="292"/>
      <c r="R3223" s="292"/>
    </row>
    <row r="3224" spans="1:18" x14ac:dyDescent="0.25">
      <c r="A3224" t="s">
        <v>3517</v>
      </c>
      <c r="B3224" t="s">
        <v>89</v>
      </c>
      <c r="C3224">
        <v>2009</v>
      </c>
      <c r="D3224" t="s">
        <v>50</v>
      </c>
      <c r="E3224" t="s">
        <v>1</v>
      </c>
      <c r="F3224">
        <v>668</v>
      </c>
      <c r="G3224">
        <v>403.82057792286298</v>
      </c>
      <c r="H3224">
        <v>447.84824835853402</v>
      </c>
      <c r="I3224">
        <v>413.18467826573601</v>
      </c>
      <c r="J3224">
        <v>484.55654156928603</v>
      </c>
      <c r="K3224" s="62"/>
      <c r="N3224" s="292"/>
      <c r="O3224" s="292"/>
      <c r="P3224" s="292"/>
      <c r="Q3224" s="292"/>
      <c r="R3224" s="292"/>
    </row>
    <row r="3225" spans="1:18" x14ac:dyDescent="0.25">
      <c r="A3225" t="s">
        <v>3518</v>
      </c>
      <c r="B3225" t="s">
        <v>89</v>
      </c>
      <c r="C3225">
        <v>2009</v>
      </c>
      <c r="D3225" t="s">
        <v>105</v>
      </c>
      <c r="E3225" t="s">
        <v>1</v>
      </c>
      <c r="F3225">
        <v>782</v>
      </c>
      <c r="G3225">
        <v>546.20381364811101</v>
      </c>
      <c r="H3225">
        <v>556.96502242984695</v>
      </c>
      <c r="I3225">
        <v>518.12510590056297</v>
      </c>
      <c r="J3225">
        <v>597.91731775993696</v>
      </c>
      <c r="K3225" s="62"/>
      <c r="N3225" s="292"/>
      <c r="O3225" s="292"/>
      <c r="P3225" s="292"/>
      <c r="Q3225" s="292"/>
      <c r="R3225" s="292"/>
    </row>
    <row r="3226" spans="1:18" x14ac:dyDescent="0.25">
      <c r="A3226" t="s">
        <v>3519</v>
      </c>
      <c r="B3226" t="s">
        <v>89</v>
      </c>
      <c r="C3226">
        <v>2009</v>
      </c>
      <c r="D3226" t="s">
        <v>51</v>
      </c>
      <c r="E3226" t="s">
        <v>1</v>
      </c>
      <c r="F3226">
        <v>619</v>
      </c>
      <c r="G3226">
        <v>539.11877161047596</v>
      </c>
      <c r="H3226">
        <v>553.29016953513894</v>
      </c>
      <c r="I3226">
        <v>509.96389016908302</v>
      </c>
      <c r="J3226">
        <v>599.27469473543499</v>
      </c>
      <c r="K3226" s="62"/>
      <c r="N3226" s="292"/>
      <c r="O3226" s="292"/>
      <c r="P3226" s="292"/>
      <c r="Q3226" s="292"/>
      <c r="R3226" s="292"/>
    </row>
    <row r="3227" spans="1:18" x14ac:dyDescent="0.25">
      <c r="A3227" t="s">
        <v>3520</v>
      </c>
      <c r="B3227" t="s">
        <v>89</v>
      </c>
      <c r="C3227">
        <v>2009</v>
      </c>
      <c r="D3227" t="s">
        <v>52</v>
      </c>
      <c r="E3227" t="s">
        <v>1</v>
      </c>
      <c r="F3227">
        <v>163</v>
      </c>
      <c r="G3227">
        <v>574.89507283179898</v>
      </c>
      <c r="H3227">
        <v>572.17784935377404</v>
      </c>
      <c r="I3227">
        <v>487.05025542178902</v>
      </c>
      <c r="J3227">
        <v>667.81072784879905</v>
      </c>
      <c r="K3227" s="62"/>
      <c r="N3227" s="292"/>
      <c r="O3227" s="292"/>
      <c r="P3227" s="292"/>
      <c r="Q3227" s="292"/>
      <c r="R3227" s="292"/>
    </row>
    <row r="3228" spans="1:18" x14ac:dyDescent="0.25">
      <c r="A3228" t="s">
        <v>3521</v>
      </c>
      <c r="B3228" t="s">
        <v>89</v>
      </c>
      <c r="C3228">
        <v>2009</v>
      </c>
      <c r="D3228" t="s">
        <v>106</v>
      </c>
      <c r="E3228" t="s">
        <v>1</v>
      </c>
      <c r="F3228">
        <v>1364</v>
      </c>
      <c r="G3228">
        <v>486.955031630657</v>
      </c>
      <c r="H3228">
        <v>494.02317370607898</v>
      </c>
      <c r="I3228">
        <v>467.94352198370001</v>
      </c>
      <c r="J3228">
        <v>521.16911794230396</v>
      </c>
      <c r="K3228" s="62"/>
      <c r="N3228" s="292"/>
      <c r="O3228" s="292"/>
      <c r="P3228" s="292"/>
      <c r="Q3228" s="292"/>
      <c r="R3228" s="292"/>
    </row>
    <row r="3229" spans="1:18" x14ac:dyDescent="0.25">
      <c r="A3229" t="s">
        <v>3522</v>
      </c>
      <c r="B3229" t="s">
        <v>89</v>
      </c>
      <c r="C3229">
        <v>2009</v>
      </c>
      <c r="D3229" t="s">
        <v>53</v>
      </c>
      <c r="E3229" t="s">
        <v>1</v>
      </c>
      <c r="F3229">
        <v>408</v>
      </c>
      <c r="G3229">
        <v>469.95945447843701</v>
      </c>
      <c r="H3229">
        <v>472.63010434482499</v>
      </c>
      <c r="I3229">
        <v>427.530214543608</v>
      </c>
      <c r="J3229">
        <v>521.16464921110696</v>
      </c>
      <c r="K3229" s="62"/>
      <c r="N3229" s="292"/>
      <c r="O3229" s="292"/>
      <c r="P3229" s="292"/>
      <c r="Q3229" s="292"/>
      <c r="R3229" s="292"/>
    </row>
    <row r="3230" spans="1:18" x14ac:dyDescent="0.25">
      <c r="A3230" t="s">
        <v>3523</v>
      </c>
      <c r="B3230" t="s">
        <v>89</v>
      </c>
      <c r="C3230">
        <v>2009</v>
      </c>
      <c r="D3230" t="s">
        <v>54</v>
      </c>
      <c r="E3230" t="s">
        <v>1</v>
      </c>
      <c r="F3230">
        <v>222</v>
      </c>
      <c r="G3230">
        <v>649.14178777157201</v>
      </c>
      <c r="H3230">
        <v>643.35668110751203</v>
      </c>
      <c r="I3230">
        <v>560.83264868812</v>
      </c>
      <c r="J3230">
        <v>734.52613767045102</v>
      </c>
      <c r="K3230" s="62"/>
      <c r="N3230" s="292"/>
      <c r="O3230" s="292"/>
      <c r="P3230" s="292"/>
      <c r="Q3230" s="292"/>
      <c r="R3230" s="292"/>
    </row>
    <row r="3231" spans="1:18" x14ac:dyDescent="0.25">
      <c r="A3231" t="s">
        <v>3524</v>
      </c>
      <c r="B3231" t="s">
        <v>89</v>
      </c>
      <c r="C3231">
        <v>2009</v>
      </c>
      <c r="D3231" t="s">
        <v>55</v>
      </c>
      <c r="E3231" t="s">
        <v>1</v>
      </c>
      <c r="F3231">
        <v>202</v>
      </c>
      <c r="G3231">
        <v>455.20100955471401</v>
      </c>
      <c r="H3231">
        <v>463.46930201622803</v>
      </c>
      <c r="I3231">
        <v>400.87927494120902</v>
      </c>
      <c r="J3231">
        <v>532.95192375147406</v>
      </c>
      <c r="K3231" s="62"/>
      <c r="N3231" s="292"/>
      <c r="O3231" s="292"/>
      <c r="P3231" s="292"/>
      <c r="Q3231" s="292"/>
      <c r="R3231" s="292"/>
    </row>
    <row r="3232" spans="1:18" x14ac:dyDescent="0.25">
      <c r="A3232" t="s">
        <v>3525</v>
      </c>
      <c r="B3232" t="s">
        <v>89</v>
      </c>
      <c r="C3232">
        <v>2009</v>
      </c>
      <c r="D3232" t="s">
        <v>56</v>
      </c>
      <c r="E3232" t="s">
        <v>1</v>
      </c>
      <c r="F3232">
        <v>144</v>
      </c>
      <c r="G3232">
        <v>324.09803965699598</v>
      </c>
      <c r="H3232">
        <v>333.060198130537</v>
      </c>
      <c r="I3232">
        <v>279.85668895302399</v>
      </c>
      <c r="J3232">
        <v>393.27827987260599</v>
      </c>
      <c r="K3232" s="62"/>
      <c r="N3232" s="292"/>
      <c r="O3232" s="292"/>
      <c r="P3232" s="292"/>
      <c r="Q3232" s="292"/>
      <c r="R3232" s="292"/>
    </row>
    <row r="3233" spans="1:18" x14ac:dyDescent="0.25">
      <c r="A3233" t="s">
        <v>3526</v>
      </c>
      <c r="B3233" t="s">
        <v>89</v>
      </c>
      <c r="C3233">
        <v>2009</v>
      </c>
      <c r="D3233" t="s">
        <v>57</v>
      </c>
      <c r="E3233" t="s">
        <v>1</v>
      </c>
      <c r="F3233">
        <v>388</v>
      </c>
      <c r="G3233">
        <v>552.03027629968994</v>
      </c>
      <c r="H3233">
        <v>572.21111643376298</v>
      </c>
      <c r="I3233">
        <v>516.16190728300705</v>
      </c>
      <c r="J3233">
        <v>632.64204666886803</v>
      </c>
      <c r="K3233" s="62"/>
      <c r="N3233" s="292"/>
      <c r="O3233" s="292"/>
      <c r="P3233" s="292"/>
      <c r="Q3233" s="292"/>
      <c r="R3233" s="292"/>
    </row>
    <row r="3234" spans="1:18" x14ac:dyDescent="0.25">
      <c r="A3234" t="s">
        <v>3527</v>
      </c>
      <c r="B3234" t="s">
        <v>89</v>
      </c>
      <c r="C3234">
        <v>2010</v>
      </c>
      <c r="D3234" t="s">
        <v>5</v>
      </c>
      <c r="E3234" t="s">
        <v>1</v>
      </c>
      <c r="F3234">
        <v>6750</v>
      </c>
      <c r="G3234">
        <v>451.35617485337599</v>
      </c>
      <c r="H3234">
        <v>460.76649804119302</v>
      </c>
      <c r="I3234">
        <v>449.75438956136401</v>
      </c>
      <c r="J3234">
        <v>471.97852987095098</v>
      </c>
      <c r="K3234" s="62"/>
      <c r="N3234" s="292"/>
      <c r="O3234" s="292"/>
      <c r="P3234" s="292"/>
      <c r="Q3234" s="292"/>
      <c r="R3234" s="292"/>
    </row>
    <row r="3235" spans="1:18" x14ac:dyDescent="0.25">
      <c r="A3235" t="s">
        <v>3528</v>
      </c>
      <c r="B3235" t="s">
        <v>89</v>
      </c>
      <c r="C3235">
        <v>2010</v>
      </c>
      <c r="D3235" t="s">
        <v>122</v>
      </c>
      <c r="E3235" t="s">
        <v>1</v>
      </c>
      <c r="F3235">
        <v>658</v>
      </c>
      <c r="G3235">
        <v>223.59961396784001</v>
      </c>
      <c r="H3235">
        <v>224.83896847288699</v>
      </c>
      <c r="I3235">
        <v>207.76527261864101</v>
      </c>
      <c r="J3235">
        <v>242.92767181209399</v>
      </c>
      <c r="K3235" s="62"/>
      <c r="N3235" s="292"/>
      <c r="O3235" s="292"/>
      <c r="P3235" s="292"/>
      <c r="Q3235" s="292"/>
      <c r="R3235" s="292"/>
    </row>
    <row r="3236" spans="1:18" x14ac:dyDescent="0.25">
      <c r="A3236" t="s">
        <v>3529</v>
      </c>
      <c r="B3236" t="s">
        <v>89</v>
      </c>
      <c r="C3236">
        <v>2010</v>
      </c>
      <c r="D3236" t="s">
        <v>123</v>
      </c>
      <c r="E3236" t="s">
        <v>1</v>
      </c>
      <c r="F3236">
        <v>933</v>
      </c>
      <c r="G3236">
        <v>308.082459112207</v>
      </c>
      <c r="H3236">
        <v>305.028378396834</v>
      </c>
      <c r="I3236">
        <v>285.60971371313201</v>
      </c>
      <c r="J3236">
        <v>325.41151817937202</v>
      </c>
      <c r="K3236" s="62"/>
      <c r="N3236" s="292"/>
      <c r="O3236" s="292"/>
      <c r="P3236" s="292"/>
      <c r="Q3236" s="292"/>
      <c r="R3236" s="292"/>
    </row>
    <row r="3237" spans="1:18" x14ac:dyDescent="0.25">
      <c r="A3237" t="s">
        <v>3530</v>
      </c>
      <c r="B3237" t="s">
        <v>89</v>
      </c>
      <c r="C3237">
        <v>2010</v>
      </c>
      <c r="D3237" t="s">
        <v>124</v>
      </c>
      <c r="E3237" t="s">
        <v>1</v>
      </c>
      <c r="F3237">
        <v>1207</v>
      </c>
      <c r="G3237">
        <v>392.86400135402999</v>
      </c>
      <c r="H3237">
        <v>394.85780329990399</v>
      </c>
      <c r="I3237">
        <v>372.759196866298</v>
      </c>
      <c r="J3237">
        <v>417.91825475276602</v>
      </c>
      <c r="K3237" s="62"/>
      <c r="N3237" s="292"/>
      <c r="O3237" s="292"/>
      <c r="P3237" s="292"/>
      <c r="Q3237" s="292"/>
      <c r="R3237" s="292"/>
    </row>
    <row r="3238" spans="1:18" x14ac:dyDescent="0.25">
      <c r="A3238" t="s">
        <v>3531</v>
      </c>
      <c r="B3238" t="s">
        <v>89</v>
      </c>
      <c r="C3238">
        <v>2010</v>
      </c>
      <c r="D3238" t="s">
        <v>125</v>
      </c>
      <c r="E3238" t="s">
        <v>1</v>
      </c>
      <c r="F3238">
        <v>1636</v>
      </c>
      <c r="G3238">
        <v>540.64771976206202</v>
      </c>
      <c r="H3238">
        <v>558.83612610247701</v>
      </c>
      <c r="I3238">
        <v>531.79353825666601</v>
      </c>
      <c r="J3238">
        <v>586.88632969857201</v>
      </c>
      <c r="K3238" s="62"/>
      <c r="N3238" s="292"/>
      <c r="O3238" s="292"/>
      <c r="P3238" s="292"/>
      <c r="Q3238" s="292"/>
      <c r="R3238" s="292"/>
    </row>
    <row r="3239" spans="1:18" x14ac:dyDescent="0.25">
      <c r="A3239" t="s">
        <v>3532</v>
      </c>
      <c r="B3239" t="s">
        <v>89</v>
      </c>
      <c r="C3239">
        <v>2010</v>
      </c>
      <c r="D3239" t="s">
        <v>126</v>
      </c>
      <c r="E3239" t="s">
        <v>1</v>
      </c>
      <c r="F3239">
        <v>2316</v>
      </c>
      <c r="G3239">
        <v>802.64776724600995</v>
      </c>
      <c r="H3239">
        <v>863.27562218779701</v>
      </c>
      <c r="I3239">
        <v>827.91233359349906</v>
      </c>
      <c r="J3239">
        <v>899.74275750603897</v>
      </c>
      <c r="K3239" s="62"/>
      <c r="N3239" s="292"/>
      <c r="O3239" s="292"/>
      <c r="P3239" s="292"/>
      <c r="Q3239" s="292"/>
      <c r="R3239" s="292"/>
    </row>
    <row r="3240" spans="1:18" x14ac:dyDescent="0.25">
      <c r="A3240" t="s">
        <v>3533</v>
      </c>
      <c r="B3240" t="s">
        <v>89</v>
      </c>
      <c r="C3240">
        <v>2010</v>
      </c>
      <c r="D3240" t="s">
        <v>6</v>
      </c>
      <c r="E3240" t="s">
        <v>1</v>
      </c>
      <c r="F3240">
        <v>1620</v>
      </c>
      <c r="G3240">
        <v>481.19764747816799</v>
      </c>
      <c r="H3240">
        <v>487.93944290724198</v>
      </c>
      <c r="I3240">
        <v>464.311243194074</v>
      </c>
      <c r="J3240">
        <v>512.45246300320798</v>
      </c>
      <c r="K3240" s="62"/>
      <c r="N3240" s="292"/>
      <c r="O3240" s="292"/>
      <c r="P3240" s="292"/>
      <c r="Q3240" s="292"/>
      <c r="R3240" s="292"/>
    </row>
    <row r="3241" spans="1:18" x14ac:dyDescent="0.25">
      <c r="A3241" t="s">
        <v>3534</v>
      </c>
      <c r="B3241" t="s">
        <v>89</v>
      </c>
      <c r="C3241">
        <v>2010</v>
      </c>
      <c r="D3241" t="s">
        <v>37</v>
      </c>
      <c r="E3241" t="s">
        <v>1</v>
      </c>
      <c r="F3241">
        <v>190</v>
      </c>
      <c r="G3241">
        <v>553.69371994754499</v>
      </c>
      <c r="H3241">
        <v>564.05822160808304</v>
      </c>
      <c r="I3241">
        <v>485.98737313368298</v>
      </c>
      <c r="J3241">
        <v>651.00993817129802</v>
      </c>
      <c r="K3241" s="62"/>
      <c r="N3241" s="292"/>
      <c r="O3241" s="292"/>
      <c r="P3241" s="292"/>
      <c r="Q3241" s="292"/>
      <c r="R3241" s="292"/>
    </row>
    <row r="3242" spans="1:18" x14ac:dyDescent="0.25">
      <c r="A3242" t="s">
        <v>3535</v>
      </c>
      <c r="B3242" t="s">
        <v>89</v>
      </c>
      <c r="C3242">
        <v>2010</v>
      </c>
      <c r="D3242" t="s">
        <v>38</v>
      </c>
      <c r="E3242" t="s">
        <v>1</v>
      </c>
      <c r="F3242">
        <v>290</v>
      </c>
      <c r="G3242">
        <v>488.71736968941201</v>
      </c>
      <c r="H3242">
        <v>492.02513082976299</v>
      </c>
      <c r="I3242">
        <v>436.463161680702</v>
      </c>
      <c r="J3242">
        <v>552.64458160471304</v>
      </c>
      <c r="K3242" s="62"/>
      <c r="N3242" s="292"/>
      <c r="O3242" s="292"/>
      <c r="P3242" s="292"/>
      <c r="Q3242" s="292"/>
      <c r="R3242" s="292"/>
    </row>
    <row r="3243" spans="1:18" x14ac:dyDescent="0.25">
      <c r="A3243" t="s">
        <v>3536</v>
      </c>
      <c r="B3243" t="s">
        <v>89</v>
      </c>
      <c r="C3243">
        <v>2010</v>
      </c>
      <c r="D3243" t="s">
        <v>39</v>
      </c>
      <c r="E3243" t="s">
        <v>1</v>
      </c>
      <c r="F3243">
        <v>305</v>
      </c>
      <c r="G3243">
        <v>550.56139210801803</v>
      </c>
      <c r="H3243">
        <v>555.93548842519897</v>
      </c>
      <c r="I3243">
        <v>494.53145735137002</v>
      </c>
      <c r="J3243">
        <v>622.78298928909703</v>
      </c>
      <c r="K3243" s="62"/>
      <c r="N3243" s="292"/>
      <c r="O3243" s="292"/>
      <c r="P3243" s="292"/>
      <c r="Q3243" s="292"/>
      <c r="R3243" s="292"/>
    </row>
    <row r="3244" spans="1:18" x14ac:dyDescent="0.25">
      <c r="A3244" t="s">
        <v>3537</v>
      </c>
      <c r="B3244" t="s">
        <v>89</v>
      </c>
      <c r="C3244">
        <v>2010</v>
      </c>
      <c r="D3244" t="s">
        <v>40</v>
      </c>
      <c r="E3244" t="s">
        <v>1</v>
      </c>
      <c r="F3244">
        <v>217</v>
      </c>
      <c r="G3244">
        <v>470.532113274643</v>
      </c>
      <c r="H3244">
        <v>484.32415628872798</v>
      </c>
      <c r="I3244">
        <v>421.396264898639</v>
      </c>
      <c r="J3244">
        <v>553.92430983952897</v>
      </c>
      <c r="K3244" s="62"/>
      <c r="N3244" s="292"/>
      <c r="O3244" s="292"/>
      <c r="P3244" s="292"/>
      <c r="Q3244" s="292"/>
      <c r="R3244" s="292"/>
    </row>
    <row r="3245" spans="1:18" x14ac:dyDescent="0.25">
      <c r="A3245" t="s">
        <v>3538</v>
      </c>
      <c r="B3245" t="s">
        <v>89</v>
      </c>
      <c r="C3245">
        <v>2010</v>
      </c>
      <c r="D3245" t="s">
        <v>41</v>
      </c>
      <c r="E3245" t="s">
        <v>1</v>
      </c>
      <c r="F3245">
        <v>289</v>
      </c>
      <c r="G3245">
        <v>385.23060517195398</v>
      </c>
      <c r="H3245">
        <v>396.00882740670102</v>
      </c>
      <c r="I3245">
        <v>351.14354640223598</v>
      </c>
      <c r="J3245">
        <v>444.96533687736098</v>
      </c>
      <c r="K3245" s="62"/>
      <c r="N3245" s="292"/>
      <c r="O3245" s="292"/>
      <c r="P3245" s="292"/>
      <c r="Q3245" s="292"/>
      <c r="R3245" s="292"/>
    </row>
    <row r="3246" spans="1:18" x14ac:dyDescent="0.25">
      <c r="A3246" t="s">
        <v>3539</v>
      </c>
      <c r="B3246" t="s">
        <v>89</v>
      </c>
      <c r="C3246">
        <v>2010</v>
      </c>
      <c r="D3246" t="s">
        <v>42</v>
      </c>
      <c r="E3246" t="s">
        <v>1</v>
      </c>
      <c r="F3246">
        <v>329</v>
      </c>
      <c r="G3246">
        <v>494.96013239055202</v>
      </c>
      <c r="H3246">
        <v>504.67754328924798</v>
      </c>
      <c r="I3246">
        <v>450.75867080601603</v>
      </c>
      <c r="J3246">
        <v>563.19056598835004</v>
      </c>
      <c r="K3246" s="62"/>
      <c r="N3246" s="292"/>
      <c r="O3246" s="292"/>
      <c r="P3246" s="292"/>
      <c r="Q3246" s="292"/>
      <c r="R3246" s="292"/>
    </row>
    <row r="3247" spans="1:18" x14ac:dyDescent="0.25">
      <c r="A3247" t="s">
        <v>3540</v>
      </c>
      <c r="B3247" t="s">
        <v>89</v>
      </c>
      <c r="C3247">
        <v>2010</v>
      </c>
      <c r="D3247" t="s">
        <v>102</v>
      </c>
      <c r="E3247" t="s">
        <v>1</v>
      </c>
      <c r="F3247">
        <v>200</v>
      </c>
      <c r="G3247">
        <v>304.82228860574298</v>
      </c>
      <c r="H3247">
        <v>308.167447411659</v>
      </c>
      <c r="I3247">
        <v>266.19811605975502</v>
      </c>
      <c r="J3247">
        <v>354.7829695113</v>
      </c>
      <c r="K3247" s="62"/>
      <c r="N3247" s="292"/>
      <c r="O3247" s="292"/>
      <c r="P3247" s="292"/>
      <c r="Q3247" s="292"/>
      <c r="R3247" s="292"/>
    </row>
    <row r="3248" spans="1:18" x14ac:dyDescent="0.25">
      <c r="A3248" t="s">
        <v>3541</v>
      </c>
      <c r="B3248" t="s">
        <v>89</v>
      </c>
      <c r="C3248">
        <v>2010</v>
      </c>
      <c r="D3248" t="s">
        <v>103</v>
      </c>
      <c r="E3248" t="s">
        <v>1</v>
      </c>
      <c r="F3248">
        <v>673</v>
      </c>
      <c r="G3248">
        <v>361.45484231331102</v>
      </c>
      <c r="H3248">
        <v>369.11067917235999</v>
      </c>
      <c r="I3248">
        <v>341.40163864840503</v>
      </c>
      <c r="J3248">
        <v>398.44793445309898</v>
      </c>
      <c r="K3248" s="62"/>
      <c r="N3248" s="292"/>
      <c r="O3248" s="292"/>
      <c r="P3248" s="292"/>
      <c r="Q3248" s="292"/>
      <c r="R3248" s="292"/>
    </row>
    <row r="3249" spans="1:18" x14ac:dyDescent="0.25">
      <c r="A3249" t="s">
        <v>3542</v>
      </c>
      <c r="B3249" t="s">
        <v>89</v>
      </c>
      <c r="C3249">
        <v>2010</v>
      </c>
      <c r="D3249" t="s">
        <v>43</v>
      </c>
      <c r="E3249" t="s">
        <v>1</v>
      </c>
      <c r="F3249">
        <v>85</v>
      </c>
      <c r="G3249">
        <v>227.546513184313</v>
      </c>
      <c r="H3249">
        <v>235.42485440142801</v>
      </c>
      <c r="I3249">
        <v>186.97203403012401</v>
      </c>
      <c r="J3249">
        <v>292.368767799176</v>
      </c>
      <c r="K3249" s="62"/>
      <c r="N3249" s="292"/>
      <c r="O3249" s="292"/>
      <c r="P3249" s="292"/>
      <c r="Q3249" s="292"/>
      <c r="R3249" s="292"/>
    </row>
    <row r="3250" spans="1:18" x14ac:dyDescent="0.25">
      <c r="A3250" t="s">
        <v>3543</v>
      </c>
      <c r="B3250" t="s">
        <v>89</v>
      </c>
      <c r="C3250">
        <v>2010</v>
      </c>
      <c r="D3250" t="s">
        <v>44</v>
      </c>
      <c r="E3250" t="s">
        <v>1</v>
      </c>
      <c r="F3250">
        <v>262</v>
      </c>
      <c r="G3250">
        <v>440.06987368986802</v>
      </c>
      <c r="H3250">
        <v>447.35980839626598</v>
      </c>
      <c r="I3250">
        <v>394.12052623519901</v>
      </c>
      <c r="J3250">
        <v>505.71048630160499</v>
      </c>
      <c r="K3250" s="62"/>
      <c r="N3250" s="292"/>
      <c r="O3250" s="292"/>
      <c r="P3250" s="292"/>
      <c r="Q3250" s="292"/>
      <c r="R3250" s="292"/>
    </row>
    <row r="3251" spans="1:18" x14ac:dyDescent="0.25">
      <c r="A3251" t="s">
        <v>3544</v>
      </c>
      <c r="B3251" t="s">
        <v>89</v>
      </c>
      <c r="C3251">
        <v>2010</v>
      </c>
      <c r="D3251" t="s">
        <v>45</v>
      </c>
      <c r="E3251" t="s">
        <v>1</v>
      </c>
      <c r="F3251">
        <v>326</v>
      </c>
      <c r="G3251">
        <v>365.05750215563103</v>
      </c>
      <c r="H3251">
        <v>375.57637437685997</v>
      </c>
      <c r="I3251">
        <v>335.50077140761999</v>
      </c>
      <c r="J3251">
        <v>419.08300922211703</v>
      </c>
      <c r="K3251" s="62"/>
      <c r="N3251" s="292"/>
      <c r="O3251" s="292"/>
      <c r="P3251" s="292"/>
      <c r="Q3251" s="292"/>
      <c r="R3251" s="292"/>
    </row>
    <row r="3252" spans="1:18" x14ac:dyDescent="0.25">
      <c r="A3252" t="s">
        <v>3545</v>
      </c>
      <c r="B3252" t="s">
        <v>89</v>
      </c>
      <c r="C3252">
        <v>2010</v>
      </c>
      <c r="D3252" t="s">
        <v>18</v>
      </c>
      <c r="E3252" t="s">
        <v>1</v>
      </c>
      <c r="F3252">
        <v>1174</v>
      </c>
      <c r="G3252">
        <v>463.35947459613902</v>
      </c>
      <c r="H3252">
        <v>476.93867817078899</v>
      </c>
      <c r="I3252">
        <v>449.80416841372698</v>
      </c>
      <c r="J3252">
        <v>505.27110248742599</v>
      </c>
      <c r="K3252" s="62"/>
      <c r="N3252" s="292"/>
      <c r="O3252" s="292"/>
      <c r="P3252" s="292"/>
      <c r="Q3252" s="292"/>
      <c r="R3252" s="292"/>
    </row>
    <row r="3253" spans="1:18" x14ac:dyDescent="0.25">
      <c r="A3253" t="s">
        <v>3546</v>
      </c>
      <c r="B3253" t="s">
        <v>89</v>
      </c>
      <c r="C3253">
        <v>2010</v>
      </c>
      <c r="D3253" t="s">
        <v>46</v>
      </c>
      <c r="E3253" t="s">
        <v>1</v>
      </c>
      <c r="F3253">
        <v>524</v>
      </c>
      <c r="G3253">
        <v>448.00875498024999</v>
      </c>
      <c r="H3253">
        <v>475.71314416825999</v>
      </c>
      <c r="I3253">
        <v>435.45135870444199</v>
      </c>
      <c r="J3253">
        <v>518.66752610814206</v>
      </c>
      <c r="K3253" s="62"/>
      <c r="N3253" s="292"/>
      <c r="O3253" s="292"/>
      <c r="P3253" s="292"/>
      <c r="Q3253" s="292"/>
      <c r="R3253" s="292"/>
    </row>
    <row r="3254" spans="1:18" x14ac:dyDescent="0.25">
      <c r="A3254" t="s">
        <v>3547</v>
      </c>
      <c r="B3254" t="s">
        <v>89</v>
      </c>
      <c r="C3254">
        <v>2010</v>
      </c>
      <c r="D3254" t="s">
        <v>47</v>
      </c>
      <c r="E3254" t="s">
        <v>1</v>
      </c>
      <c r="F3254">
        <v>351</v>
      </c>
      <c r="G3254">
        <v>514.27817907429903</v>
      </c>
      <c r="H3254">
        <v>519.36704656770405</v>
      </c>
      <c r="I3254">
        <v>465.99913094911301</v>
      </c>
      <c r="J3254">
        <v>577.13095337089806</v>
      </c>
      <c r="K3254" s="62"/>
      <c r="N3254" s="292"/>
      <c r="O3254" s="292"/>
      <c r="P3254" s="292"/>
      <c r="Q3254" s="292"/>
      <c r="R3254" s="292"/>
    </row>
    <row r="3255" spans="1:18" x14ac:dyDescent="0.25">
      <c r="A3255" t="s">
        <v>3548</v>
      </c>
      <c r="B3255" t="s">
        <v>89</v>
      </c>
      <c r="C3255">
        <v>2010</v>
      </c>
      <c r="D3255" t="s">
        <v>48</v>
      </c>
      <c r="E3255" t="s">
        <v>1</v>
      </c>
      <c r="F3255">
        <v>299</v>
      </c>
      <c r="G3255">
        <v>438.712327963142</v>
      </c>
      <c r="H3255">
        <v>444.371804380355</v>
      </c>
      <c r="I3255">
        <v>394.971858720493</v>
      </c>
      <c r="J3255">
        <v>498.19687649858099</v>
      </c>
      <c r="K3255" s="62"/>
      <c r="N3255" s="292"/>
      <c r="O3255" s="292"/>
      <c r="P3255" s="292"/>
      <c r="Q3255" s="292"/>
      <c r="R3255" s="292"/>
    </row>
    <row r="3256" spans="1:18" x14ac:dyDescent="0.25">
      <c r="A3256" t="s">
        <v>3549</v>
      </c>
      <c r="B3256" t="s">
        <v>89</v>
      </c>
      <c r="C3256">
        <v>2010</v>
      </c>
      <c r="D3256" t="s">
        <v>104</v>
      </c>
      <c r="E3256" t="s">
        <v>1</v>
      </c>
      <c r="F3256">
        <v>985</v>
      </c>
      <c r="G3256">
        <v>430.042742319262</v>
      </c>
      <c r="H3256">
        <v>469.36251469435302</v>
      </c>
      <c r="I3256">
        <v>439.65516275370197</v>
      </c>
      <c r="J3256">
        <v>500.50484066631401</v>
      </c>
      <c r="K3256" s="62"/>
      <c r="N3256" s="292"/>
      <c r="O3256" s="292"/>
      <c r="P3256" s="292"/>
      <c r="Q3256" s="292"/>
      <c r="R3256" s="292"/>
    </row>
    <row r="3257" spans="1:18" x14ac:dyDescent="0.25">
      <c r="A3257" t="s">
        <v>3550</v>
      </c>
      <c r="B3257" t="s">
        <v>89</v>
      </c>
      <c r="C3257">
        <v>2010</v>
      </c>
      <c r="D3257" t="s">
        <v>49</v>
      </c>
      <c r="E3257" t="s">
        <v>1</v>
      </c>
      <c r="F3257">
        <v>276</v>
      </c>
      <c r="G3257">
        <v>448.07376982645297</v>
      </c>
      <c r="H3257">
        <v>458.36275168804798</v>
      </c>
      <c r="I3257">
        <v>405.61916645095101</v>
      </c>
      <c r="J3257">
        <v>516.03354482473503</v>
      </c>
      <c r="K3257" s="62"/>
      <c r="N3257" s="292"/>
      <c r="O3257" s="292"/>
      <c r="P3257" s="292"/>
      <c r="Q3257" s="292"/>
      <c r="R3257" s="292"/>
    </row>
    <row r="3258" spans="1:18" x14ac:dyDescent="0.25">
      <c r="A3258" t="s">
        <v>3551</v>
      </c>
      <c r="B3258" t="s">
        <v>89</v>
      </c>
      <c r="C3258">
        <v>2010</v>
      </c>
      <c r="D3258" t="s">
        <v>50</v>
      </c>
      <c r="E3258" t="s">
        <v>1</v>
      </c>
      <c r="F3258">
        <v>709</v>
      </c>
      <c r="G3258">
        <v>423.409973126306</v>
      </c>
      <c r="H3258">
        <v>482.264430202727</v>
      </c>
      <c r="I3258">
        <v>445.85540666255599</v>
      </c>
      <c r="J3258">
        <v>520.75615801900301</v>
      </c>
      <c r="K3258" s="62"/>
      <c r="N3258" s="292"/>
      <c r="O3258" s="292"/>
      <c r="P3258" s="292"/>
      <c r="Q3258" s="292"/>
      <c r="R3258" s="292"/>
    </row>
    <row r="3259" spans="1:18" x14ac:dyDescent="0.25">
      <c r="A3259" t="s">
        <v>3552</v>
      </c>
      <c r="B3259" t="s">
        <v>89</v>
      </c>
      <c r="C3259">
        <v>2010</v>
      </c>
      <c r="D3259" t="s">
        <v>105</v>
      </c>
      <c r="E3259" t="s">
        <v>1</v>
      </c>
      <c r="F3259">
        <v>682</v>
      </c>
      <c r="G3259">
        <v>476.343470183134</v>
      </c>
      <c r="H3259">
        <v>483.42211209486101</v>
      </c>
      <c r="I3259">
        <v>447.54675796082603</v>
      </c>
      <c r="J3259">
        <v>521.39114518771305</v>
      </c>
      <c r="K3259" s="62"/>
      <c r="N3259" s="292"/>
      <c r="O3259" s="292"/>
      <c r="P3259" s="292"/>
      <c r="Q3259" s="292"/>
      <c r="R3259" s="292"/>
    </row>
    <row r="3260" spans="1:18" x14ac:dyDescent="0.25">
      <c r="A3260" t="s">
        <v>3553</v>
      </c>
      <c r="B3260" t="s">
        <v>89</v>
      </c>
      <c r="C3260">
        <v>2010</v>
      </c>
      <c r="D3260" t="s">
        <v>51</v>
      </c>
      <c r="E3260" t="s">
        <v>1</v>
      </c>
      <c r="F3260">
        <v>525</v>
      </c>
      <c r="G3260">
        <v>458.11918079564401</v>
      </c>
      <c r="H3260">
        <v>466.30283361132501</v>
      </c>
      <c r="I3260">
        <v>426.940871887718</v>
      </c>
      <c r="J3260">
        <v>508.29461523092499</v>
      </c>
      <c r="K3260" s="62"/>
      <c r="N3260" s="292"/>
      <c r="O3260" s="292"/>
      <c r="P3260" s="292"/>
      <c r="Q3260" s="292"/>
      <c r="R3260" s="292"/>
    </row>
    <row r="3261" spans="1:18" x14ac:dyDescent="0.25">
      <c r="A3261" t="s">
        <v>3554</v>
      </c>
      <c r="B3261" t="s">
        <v>89</v>
      </c>
      <c r="C3261">
        <v>2010</v>
      </c>
      <c r="D3261" t="s">
        <v>52</v>
      </c>
      <c r="E3261" t="s">
        <v>1</v>
      </c>
      <c r="F3261">
        <v>157</v>
      </c>
      <c r="G3261">
        <v>549.43132108486395</v>
      </c>
      <c r="H3261">
        <v>550.11229672877596</v>
      </c>
      <c r="I3261">
        <v>466.96081652080801</v>
      </c>
      <c r="J3261">
        <v>643.732349650375</v>
      </c>
      <c r="K3261" s="62"/>
      <c r="N3261" s="292"/>
      <c r="O3261" s="292"/>
      <c r="P3261" s="292"/>
      <c r="Q3261" s="292"/>
      <c r="R3261" s="292"/>
    </row>
    <row r="3262" spans="1:18" x14ac:dyDescent="0.25">
      <c r="A3262" t="s">
        <v>3555</v>
      </c>
      <c r="B3262" t="s">
        <v>89</v>
      </c>
      <c r="C3262">
        <v>2010</v>
      </c>
      <c r="D3262" t="s">
        <v>106</v>
      </c>
      <c r="E3262" t="s">
        <v>1</v>
      </c>
      <c r="F3262">
        <v>1416</v>
      </c>
      <c r="G3262">
        <v>503.12498889642899</v>
      </c>
      <c r="H3262">
        <v>512.94986887672701</v>
      </c>
      <c r="I3262">
        <v>486.36886147048102</v>
      </c>
      <c r="J3262">
        <v>540.597083645834</v>
      </c>
      <c r="K3262" s="62"/>
      <c r="N3262" s="292"/>
      <c r="O3262" s="292"/>
      <c r="P3262" s="292"/>
      <c r="Q3262" s="292"/>
      <c r="R3262" s="292"/>
    </row>
    <row r="3263" spans="1:18" x14ac:dyDescent="0.25">
      <c r="A3263" t="s">
        <v>3556</v>
      </c>
      <c r="B3263" t="s">
        <v>89</v>
      </c>
      <c r="C3263">
        <v>2010</v>
      </c>
      <c r="D3263" t="s">
        <v>53</v>
      </c>
      <c r="E3263" t="s">
        <v>1</v>
      </c>
      <c r="F3263">
        <v>392</v>
      </c>
      <c r="G3263">
        <v>448.87209435474603</v>
      </c>
      <c r="H3263">
        <v>453.31948875088102</v>
      </c>
      <c r="I3263">
        <v>409.29071048924197</v>
      </c>
      <c r="J3263">
        <v>500.77193193132803</v>
      </c>
      <c r="K3263" s="62"/>
      <c r="N3263" s="292"/>
      <c r="O3263" s="292"/>
      <c r="P3263" s="292"/>
      <c r="Q3263" s="292"/>
      <c r="R3263" s="292"/>
    </row>
    <row r="3264" spans="1:18" x14ac:dyDescent="0.25">
      <c r="A3264" t="s">
        <v>3557</v>
      </c>
      <c r="B3264" t="s">
        <v>89</v>
      </c>
      <c r="C3264">
        <v>2010</v>
      </c>
      <c r="D3264" t="s">
        <v>54</v>
      </c>
      <c r="E3264" t="s">
        <v>1</v>
      </c>
      <c r="F3264">
        <v>208</v>
      </c>
      <c r="G3264">
        <v>608.311642733893</v>
      </c>
      <c r="H3264">
        <v>620.59577904234595</v>
      </c>
      <c r="I3264">
        <v>537.61670601384003</v>
      </c>
      <c r="J3264">
        <v>712.57233783141396</v>
      </c>
      <c r="K3264" s="62"/>
      <c r="N3264" s="292"/>
      <c r="O3264" s="292"/>
      <c r="P3264" s="292"/>
      <c r="Q3264" s="292"/>
      <c r="R3264" s="292"/>
    </row>
    <row r="3265" spans="1:18" x14ac:dyDescent="0.25">
      <c r="A3265" t="s">
        <v>3558</v>
      </c>
      <c r="B3265" t="s">
        <v>89</v>
      </c>
      <c r="C3265">
        <v>2010</v>
      </c>
      <c r="D3265" t="s">
        <v>55</v>
      </c>
      <c r="E3265" t="s">
        <v>1</v>
      </c>
      <c r="F3265">
        <v>242</v>
      </c>
      <c r="G3265">
        <v>545.49962806843496</v>
      </c>
      <c r="H3265">
        <v>553.40070734428696</v>
      </c>
      <c r="I3265">
        <v>485.09034993856301</v>
      </c>
      <c r="J3265">
        <v>628.54922286524595</v>
      </c>
      <c r="K3265" s="62"/>
      <c r="N3265" s="292"/>
      <c r="O3265" s="292"/>
      <c r="P3265" s="292"/>
      <c r="Q3265" s="292"/>
      <c r="R3265" s="292"/>
    </row>
    <row r="3266" spans="1:18" x14ac:dyDescent="0.25">
      <c r="A3266" t="s">
        <v>3559</v>
      </c>
      <c r="B3266" t="s">
        <v>89</v>
      </c>
      <c r="C3266">
        <v>2010</v>
      </c>
      <c r="D3266" t="s">
        <v>56</v>
      </c>
      <c r="E3266" t="s">
        <v>1</v>
      </c>
      <c r="F3266">
        <v>171</v>
      </c>
      <c r="G3266">
        <v>382.60169150221498</v>
      </c>
      <c r="H3266">
        <v>383.591374695855</v>
      </c>
      <c r="I3266">
        <v>327.42652160639301</v>
      </c>
      <c r="J3266">
        <v>446.51281920356098</v>
      </c>
      <c r="K3266" s="62"/>
      <c r="N3266" s="292"/>
      <c r="O3266" s="292"/>
      <c r="P3266" s="292"/>
      <c r="Q3266" s="292"/>
      <c r="R3266" s="292"/>
    </row>
    <row r="3267" spans="1:18" x14ac:dyDescent="0.25">
      <c r="A3267" t="s">
        <v>3560</v>
      </c>
      <c r="B3267" t="s">
        <v>89</v>
      </c>
      <c r="C3267">
        <v>2010</v>
      </c>
      <c r="D3267" t="s">
        <v>57</v>
      </c>
      <c r="E3267" t="s">
        <v>1</v>
      </c>
      <c r="F3267">
        <v>403</v>
      </c>
      <c r="G3267">
        <v>568.71904150378896</v>
      </c>
      <c r="H3267">
        <v>592.09022633713596</v>
      </c>
      <c r="I3267">
        <v>535.24810334778795</v>
      </c>
      <c r="J3267">
        <v>653.28912962522895</v>
      </c>
      <c r="K3267" s="62"/>
      <c r="N3267" s="292"/>
      <c r="O3267" s="292"/>
      <c r="P3267" s="292"/>
      <c r="Q3267" s="292"/>
      <c r="R3267" s="292"/>
    </row>
    <row r="3268" spans="1:18" x14ac:dyDescent="0.25">
      <c r="A3268" t="s">
        <v>3561</v>
      </c>
      <c r="B3268" t="s">
        <v>89</v>
      </c>
      <c r="C3268">
        <v>2011</v>
      </c>
      <c r="D3268" t="s">
        <v>5</v>
      </c>
      <c r="E3268" t="s">
        <v>1</v>
      </c>
      <c r="F3268">
        <v>6721</v>
      </c>
      <c r="G3268">
        <v>446.73391050034098</v>
      </c>
      <c r="H3268">
        <v>456.95508214182303</v>
      </c>
      <c r="I3268">
        <v>446.01678897132399</v>
      </c>
      <c r="J3268">
        <v>468.09239081969798</v>
      </c>
      <c r="K3268" s="62"/>
      <c r="N3268" s="292"/>
      <c r="O3268" s="292"/>
      <c r="P3268" s="292"/>
      <c r="Q3268" s="292"/>
      <c r="R3268" s="292"/>
    </row>
    <row r="3269" spans="1:18" x14ac:dyDescent="0.25">
      <c r="A3269" t="s">
        <v>3562</v>
      </c>
      <c r="B3269" t="s">
        <v>89</v>
      </c>
      <c r="C3269">
        <v>2011</v>
      </c>
      <c r="D3269" t="s">
        <v>122</v>
      </c>
      <c r="E3269" t="s">
        <v>1</v>
      </c>
      <c r="F3269">
        <v>629</v>
      </c>
      <c r="G3269">
        <v>212.617083055872</v>
      </c>
      <c r="H3269">
        <v>212.93146102122799</v>
      </c>
      <c r="I3269">
        <v>196.41982770392599</v>
      </c>
      <c r="J3269">
        <v>230.44779929096799</v>
      </c>
      <c r="K3269" s="62"/>
      <c r="N3269" s="292"/>
      <c r="O3269" s="292"/>
      <c r="P3269" s="292"/>
      <c r="Q3269" s="292"/>
      <c r="R3269" s="292"/>
    </row>
    <row r="3270" spans="1:18" x14ac:dyDescent="0.25">
      <c r="A3270" t="s">
        <v>3563</v>
      </c>
      <c r="B3270" t="s">
        <v>89</v>
      </c>
      <c r="C3270">
        <v>2011</v>
      </c>
      <c r="D3270" t="s">
        <v>123</v>
      </c>
      <c r="E3270" t="s">
        <v>1</v>
      </c>
      <c r="F3270">
        <v>890</v>
      </c>
      <c r="G3270">
        <v>293.33825526360903</v>
      </c>
      <c r="H3270">
        <v>291.08358657185499</v>
      </c>
      <c r="I3270">
        <v>272.076397280398</v>
      </c>
      <c r="J3270">
        <v>311.05797484145501</v>
      </c>
      <c r="K3270" s="62"/>
      <c r="N3270" s="292"/>
      <c r="O3270" s="292"/>
      <c r="P3270" s="292"/>
      <c r="Q3270" s="292"/>
      <c r="R3270" s="292"/>
    </row>
    <row r="3271" spans="1:18" x14ac:dyDescent="0.25">
      <c r="A3271" t="s">
        <v>3564</v>
      </c>
      <c r="B3271" t="s">
        <v>89</v>
      </c>
      <c r="C3271">
        <v>2011</v>
      </c>
      <c r="D3271" t="s">
        <v>124</v>
      </c>
      <c r="E3271" t="s">
        <v>1</v>
      </c>
      <c r="F3271">
        <v>1241</v>
      </c>
      <c r="G3271">
        <v>401.92249146602899</v>
      </c>
      <c r="H3271">
        <v>404.58787625816001</v>
      </c>
      <c r="I3271">
        <v>382.24074295672199</v>
      </c>
      <c r="J3271">
        <v>427.893940668666</v>
      </c>
      <c r="K3271" s="62"/>
      <c r="N3271" s="292"/>
      <c r="O3271" s="292"/>
      <c r="P3271" s="292"/>
      <c r="Q3271" s="292"/>
      <c r="R3271" s="292"/>
    </row>
    <row r="3272" spans="1:18" x14ac:dyDescent="0.25">
      <c r="A3272" t="s">
        <v>3565</v>
      </c>
      <c r="B3272" t="s">
        <v>89</v>
      </c>
      <c r="C3272">
        <v>2011</v>
      </c>
      <c r="D3272" t="s">
        <v>125</v>
      </c>
      <c r="E3272" t="s">
        <v>1</v>
      </c>
      <c r="F3272">
        <v>1701</v>
      </c>
      <c r="G3272">
        <v>558.04523414278901</v>
      </c>
      <c r="H3272">
        <v>579.93338488028701</v>
      </c>
      <c r="I3272">
        <v>552.44265247348301</v>
      </c>
      <c r="J3272">
        <v>608.42827419717696</v>
      </c>
      <c r="K3272" s="62"/>
      <c r="N3272" s="292"/>
      <c r="O3272" s="292"/>
      <c r="P3272" s="292"/>
      <c r="Q3272" s="292"/>
      <c r="R3272" s="292"/>
    </row>
    <row r="3273" spans="1:18" x14ac:dyDescent="0.25">
      <c r="A3273" t="s">
        <v>3566</v>
      </c>
      <c r="B3273" t="s">
        <v>89</v>
      </c>
      <c r="C3273">
        <v>2011</v>
      </c>
      <c r="D3273" t="s">
        <v>126</v>
      </c>
      <c r="E3273" t="s">
        <v>1</v>
      </c>
      <c r="F3273">
        <v>2260</v>
      </c>
      <c r="G3273">
        <v>774.89079525739396</v>
      </c>
      <c r="H3273">
        <v>829.53766431282304</v>
      </c>
      <c r="I3273">
        <v>795.23819266048997</v>
      </c>
      <c r="J3273">
        <v>864.92118830347101</v>
      </c>
      <c r="K3273" s="62"/>
      <c r="N3273" s="292"/>
      <c r="O3273" s="292"/>
      <c r="P3273" s="292"/>
      <c r="Q3273" s="292"/>
      <c r="R3273" s="292"/>
    </row>
    <row r="3274" spans="1:18" x14ac:dyDescent="0.25">
      <c r="A3274" t="s">
        <v>3567</v>
      </c>
      <c r="B3274" t="s">
        <v>89</v>
      </c>
      <c r="C3274">
        <v>2011</v>
      </c>
      <c r="D3274" t="s">
        <v>6</v>
      </c>
      <c r="E3274" t="s">
        <v>1</v>
      </c>
      <c r="F3274">
        <v>1577</v>
      </c>
      <c r="G3274">
        <v>466.03445167810798</v>
      </c>
      <c r="H3274">
        <v>473.61302098622599</v>
      </c>
      <c r="I3274">
        <v>450.35293598074401</v>
      </c>
      <c r="J3274">
        <v>497.75618186082698</v>
      </c>
      <c r="K3274" s="62"/>
      <c r="N3274" s="292"/>
      <c r="O3274" s="292"/>
      <c r="P3274" s="292"/>
      <c r="Q3274" s="292"/>
      <c r="R3274" s="292"/>
    </row>
    <row r="3275" spans="1:18" x14ac:dyDescent="0.25">
      <c r="A3275" t="s">
        <v>3568</v>
      </c>
      <c r="B3275" t="s">
        <v>89</v>
      </c>
      <c r="C3275">
        <v>2011</v>
      </c>
      <c r="D3275" t="s">
        <v>37</v>
      </c>
      <c r="E3275" t="s">
        <v>1</v>
      </c>
      <c r="F3275">
        <v>161</v>
      </c>
      <c r="G3275">
        <v>468.48629459349399</v>
      </c>
      <c r="H3275">
        <v>481.63950776220599</v>
      </c>
      <c r="I3275">
        <v>409.47740262742701</v>
      </c>
      <c r="J3275">
        <v>562.76563372130704</v>
      </c>
      <c r="K3275" s="62"/>
      <c r="N3275" s="292"/>
      <c r="O3275" s="292"/>
      <c r="P3275" s="292"/>
      <c r="Q3275" s="292"/>
      <c r="R3275" s="292"/>
    </row>
    <row r="3276" spans="1:18" x14ac:dyDescent="0.25">
      <c r="A3276" t="s">
        <v>3569</v>
      </c>
      <c r="B3276" t="s">
        <v>89</v>
      </c>
      <c r="C3276">
        <v>2011</v>
      </c>
      <c r="D3276" t="s">
        <v>38</v>
      </c>
      <c r="E3276" t="s">
        <v>1</v>
      </c>
      <c r="F3276">
        <v>305</v>
      </c>
      <c r="G3276">
        <v>510.54569802477403</v>
      </c>
      <c r="H3276">
        <v>516.88616955848204</v>
      </c>
      <c r="I3276">
        <v>459.672418940054</v>
      </c>
      <c r="J3276">
        <v>579.17192143841601</v>
      </c>
      <c r="K3276" s="62"/>
      <c r="N3276" s="292"/>
      <c r="O3276" s="292"/>
      <c r="P3276" s="292"/>
      <c r="Q3276" s="292"/>
      <c r="R3276" s="292"/>
    </row>
    <row r="3277" spans="1:18" x14ac:dyDescent="0.25">
      <c r="A3277" t="s">
        <v>3570</v>
      </c>
      <c r="B3277" t="s">
        <v>89</v>
      </c>
      <c r="C3277">
        <v>2011</v>
      </c>
      <c r="D3277" t="s">
        <v>39</v>
      </c>
      <c r="E3277" t="s">
        <v>1</v>
      </c>
      <c r="F3277">
        <v>275</v>
      </c>
      <c r="G3277">
        <v>492.919878114357</v>
      </c>
      <c r="H3277">
        <v>506.82016429260699</v>
      </c>
      <c r="I3277">
        <v>447.81907099699498</v>
      </c>
      <c r="J3277">
        <v>571.34354370186895</v>
      </c>
      <c r="K3277" s="62"/>
      <c r="N3277" s="292"/>
      <c r="O3277" s="292"/>
      <c r="P3277" s="292"/>
      <c r="Q3277" s="292"/>
      <c r="R3277" s="292"/>
    </row>
    <row r="3278" spans="1:18" x14ac:dyDescent="0.25">
      <c r="A3278" t="s">
        <v>3571</v>
      </c>
      <c r="B3278" t="s">
        <v>89</v>
      </c>
      <c r="C3278">
        <v>2011</v>
      </c>
      <c r="D3278" t="s">
        <v>40</v>
      </c>
      <c r="E3278" t="s">
        <v>1</v>
      </c>
      <c r="F3278">
        <v>213</v>
      </c>
      <c r="G3278">
        <v>462.32988213843799</v>
      </c>
      <c r="H3278">
        <v>475.67461833232102</v>
      </c>
      <c r="I3278">
        <v>413.18266531321598</v>
      </c>
      <c r="J3278">
        <v>544.85806485610999</v>
      </c>
      <c r="K3278" s="62"/>
      <c r="N3278" s="292"/>
      <c r="O3278" s="292"/>
      <c r="P3278" s="292"/>
      <c r="Q3278" s="292"/>
      <c r="R3278" s="292"/>
    </row>
    <row r="3279" spans="1:18" x14ac:dyDescent="0.25">
      <c r="A3279" t="s">
        <v>3572</v>
      </c>
      <c r="B3279" t="s">
        <v>89</v>
      </c>
      <c r="C3279">
        <v>2011</v>
      </c>
      <c r="D3279" t="s">
        <v>41</v>
      </c>
      <c r="E3279" t="s">
        <v>1</v>
      </c>
      <c r="F3279">
        <v>333</v>
      </c>
      <c r="G3279">
        <v>442.34856535600397</v>
      </c>
      <c r="H3279">
        <v>445.45623320558298</v>
      </c>
      <c r="I3279">
        <v>398.55879076078003</v>
      </c>
      <c r="J3279">
        <v>496.32440033280301</v>
      </c>
      <c r="K3279" s="62"/>
      <c r="N3279" s="292"/>
      <c r="O3279" s="292"/>
      <c r="P3279" s="292"/>
      <c r="Q3279" s="292"/>
      <c r="R3279" s="292"/>
    </row>
    <row r="3280" spans="1:18" x14ac:dyDescent="0.25">
      <c r="A3280" t="s">
        <v>3573</v>
      </c>
      <c r="B3280" t="s">
        <v>89</v>
      </c>
      <c r="C3280">
        <v>2011</v>
      </c>
      <c r="D3280" t="s">
        <v>42</v>
      </c>
      <c r="E3280" t="s">
        <v>1</v>
      </c>
      <c r="F3280">
        <v>290</v>
      </c>
      <c r="G3280">
        <v>431.93327375632998</v>
      </c>
      <c r="H3280">
        <v>444.07396270010798</v>
      </c>
      <c r="I3280">
        <v>393.62220006223703</v>
      </c>
      <c r="J3280">
        <v>499.11805470359502</v>
      </c>
      <c r="K3280" s="62"/>
      <c r="N3280" s="292"/>
      <c r="O3280" s="292"/>
      <c r="P3280" s="292"/>
      <c r="Q3280" s="292"/>
      <c r="R3280" s="292"/>
    </row>
    <row r="3281" spans="1:18" x14ac:dyDescent="0.25">
      <c r="A3281" t="s">
        <v>3574</v>
      </c>
      <c r="B3281" t="s">
        <v>89</v>
      </c>
      <c r="C3281">
        <v>2011</v>
      </c>
      <c r="D3281" t="s">
        <v>102</v>
      </c>
      <c r="E3281" t="s">
        <v>1</v>
      </c>
      <c r="F3281">
        <v>211</v>
      </c>
      <c r="G3281">
        <v>320.90766680354699</v>
      </c>
      <c r="H3281">
        <v>318.78679015960302</v>
      </c>
      <c r="I3281">
        <v>276.38100302789798</v>
      </c>
      <c r="J3281">
        <v>365.755988420059</v>
      </c>
      <c r="K3281" s="62"/>
      <c r="N3281" s="292"/>
      <c r="O3281" s="292"/>
      <c r="P3281" s="292"/>
      <c r="Q3281" s="292"/>
      <c r="R3281" s="292"/>
    </row>
    <row r="3282" spans="1:18" x14ac:dyDescent="0.25">
      <c r="A3282" t="s">
        <v>3575</v>
      </c>
      <c r="B3282" t="s">
        <v>89</v>
      </c>
      <c r="C3282">
        <v>2011</v>
      </c>
      <c r="D3282" t="s">
        <v>103</v>
      </c>
      <c r="E3282" t="s">
        <v>1</v>
      </c>
      <c r="F3282">
        <v>759</v>
      </c>
      <c r="G3282">
        <v>405.18681834925098</v>
      </c>
      <c r="H3282">
        <v>416.53477173722803</v>
      </c>
      <c r="I3282">
        <v>386.960621234933</v>
      </c>
      <c r="J3282">
        <v>447.74228010419301</v>
      </c>
      <c r="K3282" s="62"/>
      <c r="N3282" s="292"/>
      <c r="O3282" s="292"/>
      <c r="P3282" s="292"/>
      <c r="Q3282" s="292"/>
      <c r="R3282" s="292"/>
    </row>
    <row r="3283" spans="1:18" x14ac:dyDescent="0.25">
      <c r="A3283" t="s">
        <v>3576</v>
      </c>
      <c r="B3283" t="s">
        <v>89</v>
      </c>
      <c r="C3283">
        <v>2011</v>
      </c>
      <c r="D3283" t="s">
        <v>43</v>
      </c>
      <c r="E3283" t="s">
        <v>1</v>
      </c>
      <c r="F3283">
        <v>113</v>
      </c>
      <c r="G3283">
        <v>301.51826453558198</v>
      </c>
      <c r="H3283">
        <v>295.05520885807999</v>
      </c>
      <c r="I3283">
        <v>241.27578493510799</v>
      </c>
      <c r="J3283">
        <v>356.91084820332202</v>
      </c>
      <c r="K3283" s="62"/>
      <c r="N3283" s="292"/>
      <c r="O3283" s="292"/>
      <c r="P3283" s="292"/>
      <c r="Q3283" s="292"/>
      <c r="R3283" s="292"/>
    </row>
    <row r="3284" spans="1:18" x14ac:dyDescent="0.25">
      <c r="A3284" t="s">
        <v>3577</v>
      </c>
      <c r="B3284" t="s">
        <v>89</v>
      </c>
      <c r="C3284">
        <v>2011</v>
      </c>
      <c r="D3284" t="s">
        <v>44</v>
      </c>
      <c r="E3284" t="s">
        <v>1</v>
      </c>
      <c r="F3284">
        <v>320</v>
      </c>
      <c r="G3284">
        <v>533.76924488332099</v>
      </c>
      <c r="H3284">
        <v>556.51737011905902</v>
      </c>
      <c r="I3284">
        <v>496.28503836728299</v>
      </c>
      <c r="J3284">
        <v>621.95678265067602</v>
      </c>
      <c r="K3284" s="62"/>
      <c r="N3284" s="292"/>
      <c r="O3284" s="292"/>
      <c r="P3284" s="292"/>
      <c r="Q3284" s="292"/>
      <c r="R3284" s="292"/>
    </row>
    <row r="3285" spans="1:18" x14ac:dyDescent="0.25">
      <c r="A3285" t="s">
        <v>3578</v>
      </c>
      <c r="B3285" t="s">
        <v>89</v>
      </c>
      <c r="C3285">
        <v>2011</v>
      </c>
      <c r="D3285" t="s">
        <v>45</v>
      </c>
      <c r="E3285" t="s">
        <v>1</v>
      </c>
      <c r="F3285">
        <v>326</v>
      </c>
      <c r="G3285">
        <v>362.65337679240901</v>
      </c>
      <c r="H3285">
        <v>376.44647697965001</v>
      </c>
      <c r="I3285">
        <v>336.14858339465297</v>
      </c>
      <c r="J3285">
        <v>420.19443362502199</v>
      </c>
      <c r="K3285" s="62"/>
      <c r="N3285" s="292"/>
      <c r="O3285" s="292"/>
      <c r="P3285" s="292"/>
      <c r="Q3285" s="292"/>
      <c r="R3285" s="292"/>
    </row>
    <row r="3286" spans="1:18" x14ac:dyDescent="0.25">
      <c r="A3286" t="s">
        <v>3579</v>
      </c>
      <c r="B3286" t="s">
        <v>89</v>
      </c>
      <c r="C3286">
        <v>2011</v>
      </c>
      <c r="D3286" t="s">
        <v>18</v>
      </c>
      <c r="E3286" t="s">
        <v>1</v>
      </c>
      <c r="F3286">
        <v>1135</v>
      </c>
      <c r="G3286">
        <v>444.59764892062702</v>
      </c>
      <c r="H3286">
        <v>454.87518951496003</v>
      </c>
      <c r="I3286">
        <v>428.60064861274799</v>
      </c>
      <c r="J3286">
        <v>482.32992447680698</v>
      </c>
      <c r="K3286" s="62"/>
      <c r="N3286" s="292"/>
      <c r="O3286" s="292"/>
      <c r="P3286" s="292"/>
      <c r="Q3286" s="292"/>
      <c r="R3286" s="292"/>
    </row>
    <row r="3287" spans="1:18" x14ac:dyDescent="0.25">
      <c r="A3287" t="s">
        <v>3580</v>
      </c>
      <c r="B3287" t="s">
        <v>89</v>
      </c>
      <c r="C3287">
        <v>2011</v>
      </c>
      <c r="D3287" t="s">
        <v>46</v>
      </c>
      <c r="E3287" t="s">
        <v>1</v>
      </c>
      <c r="F3287">
        <v>563</v>
      </c>
      <c r="G3287">
        <v>477.28448020074802</v>
      </c>
      <c r="H3287">
        <v>497.86435936675002</v>
      </c>
      <c r="I3287">
        <v>457.12747661549798</v>
      </c>
      <c r="J3287">
        <v>541.22620942127696</v>
      </c>
      <c r="K3287" s="62"/>
      <c r="N3287" s="292"/>
      <c r="O3287" s="292"/>
      <c r="P3287" s="292"/>
      <c r="Q3287" s="292"/>
      <c r="R3287" s="292"/>
    </row>
    <row r="3288" spans="1:18" x14ac:dyDescent="0.25">
      <c r="A3288" t="s">
        <v>3581</v>
      </c>
      <c r="B3288" t="s">
        <v>89</v>
      </c>
      <c r="C3288">
        <v>2011</v>
      </c>
      <c r="D3288" t="s">
        <v>47</v>
      </c>
      <c r="E3288" t="s">
        <v>1</v>
      </c>
      <c r="F3288">
        <v>292</v>
      </c>
      <c r="G3288">
        <v>426.76332173862198</v>
      </c>
      <c r="H3288">
        <v>427.27681033047202</v>
      </c>
      <c r="I3288">
        <v>379.37441032261802</v>
      </c>
      <c r="J3288">
        <v>479.52380176744498</v>
      </c>
      <c r="K3288" s="62"/>
      <c r="N3288" s="292"/>
      <c r="O3288" s="292"/>
      <c r="P3288" s="292"/>
      <c r="Q3288" s="292"/>
      <c r="R3288" s="292"/>
    </row>
    <row r="3289" spans="1:18" x14ac:dyDescent="0.25">
      <c r="A3289" t="s">
        <v>3582</v>
      </c>
      <c r="B3289" t="s">
        <v>89</v>
      </c>
      <c r="C3289">
        <v>2011</v>
      </c>
      <c r="D3289" t="s">
        <v>48</v>
      </c>
      <c r="E3289" t="s">
        <v>1</v>
      </c>
      <c r="F3289">
        <v>280</v>
      </c>
      <c r="G3289">
        <v>406.35068063738998</v>
      </c>
      <c r="H3289">
        <v>414.82192069327903</v>
      </c>
      <c r="I3289">
        <v>367.43553566016698</v>
      </c>
      <c r="J3289">
        <v>466.60174698953801</v>
      </c>
      <c r="K3289" s="62"/>
      <c r="N3289" s="292"/>
      <c r="O3289" s="292"/>
      <c r="P3289" s="292"/>
      <c r="Q3289" s="292"/>
      <c r="R3289" s="292"/>
    </row>
    <row r="3290" spans="1:18" x14ac:dyDescent="0.25">
      <c r="A3290" t="s">
        <v>3583</v>
      </c>
      <c r="B3290" t="s">
        <v>89</v>
      </c>
      <c r="C3290">
        <v>2011</v>
      </c>
      <c r="D3290" t="s">
        <v>104</v>
      </c>
      <c r="E3290" t="s">
        <v>1</v>
      </c>
      <c r="F3290">
        <v>781</v>
      </c>
      <c r="G3290">
        <v>337.21351962833103</v>
      </c>
      <c r="H3290">
        <v>366.20871471327501</v>
      </c>
      <c r="I3290">
        <v>340.42478459068201</v>
      </c>
      <c r="J3290">
        <v>393.39587432786402</v>
      </c>
      <c r="K3290" s="62"/>
      <c r="N3290" s="292"/>
      <c r="O3290" s="292"/>
      <c r="P3290" s="292"/>
      <c r="Q3290" s="292"/>
      <c r="R3290" s="292"/>
    </row>
    <row r="3291" spans="1:18" x14ac:dyDescent="0.25">
      <c r="A3291" t="s">
        <v>3584</v>
      </c>
      <c r="B3291" t="s">
        <v>89</v>
      </c>
      <c r="C3291">
        <v>2011</v>
      </c>
      <c r="D3291" t="s">
        <v>49</v>
      </c>
      <c r="E3291" t="s">
        <v>1</v>
      </c>
      <c r="F3291">
        <v>240</v>
      </c>
      <c r="G3291">
        <v>388.71432736224898</v>
      </c>
      <c r="H3291">
        <v>399.17304826283902</v>
      </c>
      <c r="I3291">
        <v>350.05410578475602</v>
      </c>
      <c r="J3291">
        <v>453.23054758237299</v>
      </c>
      <c r="K3291" s="62"/>
      <c r="N3291" s="292"/>
      <c r="O3291" s="292"/>
      <c r="P3291" s="292"/>
      <c r="Q3291" s="292"/>
      <c r="R3291" s="292"/>
    </row>
    <row r="3292" spans="1:18" x14ac:dyDescent="0.25">
      <c r="A3292" t="s">
        <v>3585</v>
      </c>
      <c r="B3292" t="s">
        <v>89</v>
      </c>
      <c r="C3292">
        <v>2011</v>
      </c>
      <c r="D3292" t="s">
        <v>50</v>
      </c>
      <c r="E3292" t="s">
        <v>1</v>
      </c>
      <c r="F3292">
        <v>541</v>
      </c>
      <c r="G3292">
        <v>318.493836172893</v>
      </c>
      <c r="H3292">
        <v>358.70552385069101</v>
      </c>
      <c r="I3292">
        <v>328.10599431377898</v>
      </c>
      <c r="J3292">
        <v>391.31790298538999</v>
      </c>
      <c r="K3292" s="62"/>
      <c r="N3292" s="292"/>
      <c r="O3292" s="292"/>
      <c r="P3292" s="292"/>
      <c r="Q3292" s="292"/>
      <c r="R3292" s="292"/>
    </row>
    <row r="3293" spans="1:18" x14ac:dyDescent="0.25">
      <c r="A3293" t="s">
        <v>3586</v>
      </c>
      <c r="B3293" t="s">
        <v>89</v>
      </c>
      <c r="C3293">
        <v>2011</v>
      </c>
      <c r="D3293" t="s">
        <v>105</v>
      </c>
      <c r="E3293" t="s">
        <v>1</v>
      </c>
      <c r="F3293">
        <v>801</v>
      </c>
      <c r="G3293">
        <v>558.60077827524196</v>
      </c>
      <c r="H3293">
        <v>574.35700231363501</v>
      </c>
      <c r="I3293">
        <v>534.90968105215904</v>
      </c>
      <c r="J3293">
        <v>615.92339200563595</v>
      </c>
      <c r="K3293" s="62"/>
      <c r="N3293" s="292"/>
      <c r="O3293" s="292"/>
      <c r="P3293" s="292"/>
      <c r="Q3293" s="292"/>
      <c r="R3293" s="292"/>
    </row>
    <row r="3294" spans="1:18" x14ac:dyDescent="0.25">
      <c r="A3294" t="s">
        <v>3587</v>
      </c>
      <c r="B3294" t="s">
        <v>89</v>
      </c>
      <c r="C3294">
        <v>2011</v>
      </c>
      <c r="D3294" t="s">
        <v>51</v>
      </c>
      <c r="E3294" t="s">
        <v>1</v>
      </c>
      <c r="F3294">
        <v>611</v>
      </c>
      <c r="G3294">
        <v>533.17742329575196</v>
      </c>
      <c r="H3294">
        <v>551.97449160748499</v>
      </c>
      <c r="I3294">
        <v>508.637248276138</v>
      </c>
      <c r="J3294">
        <v>597.98858456364496</v>
      </c>
      <c r="K3294" s="62"/>
      <c r="N3294" s="292"/>
      <c r="O3294" s="292"/>
      <c r="P3294" s="292"/>
      <c r="Q3294" s="292"/>
      <c r="R3294" s="292"/>
    </row>
    <row r="3295" spans="1:18" x14ac:dyDescent="0.25">
      <c r="A3295" t="s">
        <v>3588</v>
      </c>
      <c r="B3295" t="s">
        <v>89</v>
      </c>
      <c r="C3295">
        <v>2011</v>
      </c>
      <c r="D3295" t="s">
        <v>52</v>
      </c>
      <c r="E3295" t="s">
        <v>1</v>
      </c>
      <c r="F3295">
        <v>190</v>
      </c>
      <c r="G3295">
        <v>659.76803944718404</v>
      </c>
      <c r="H3295">
        <v>662.91075915535203</v>
      </c>
      <c r="I3295">
        <v>571.38383946756699</v>
      </c>
      <c r="J3295">
        <v>764.84922830374296</v>
      </c>
      <c r="K3295" s="62"/>
      <c r="N3295" s="292"/>
      <c r="O3295" s="292"/>
      <c r="P3295" s="292"/>
      <c r="Q3295" s="292"/>
      <c r="R3295" s="292"/>
    </row>
    <row r="3296" spans="1:18" x14ac:dyDescent="0.25">
      <c r="A3296" t="s">
        <v>3589</v>
      </c>
      <c r="B3296" t="s">
        <v>89</v>
      </c>
      <c r="C3296">
        <v>2011</v>
      </c>
      <c r="D3296" t="s">
        <v>106</v>
      </c>
      <c r="E3296" t="s">
        <v>1</v>
      </c>
      <c r="F3296">
        <v>1457</v>
      </c>
      <c r="G3296">
        <v>515.33082682832799</v>
      </c>
      <c r="H3296">
        <v>528.45401468672105</v>
      </c>
      <c r="I3296">
        <v>501.476351131515</v>
      </c>
      <c r="J3296">
        <v>556.49813055860795</v>
      </c>
      <c r="K3296" s="62"/>
      <c r="N3296" s="292"/>
      <c r="O3296" s="292"/>
      <c r="P3296" s="292"/>
      <c r="Q3296" s="292"/>
      <c r="R3296" s="292"/>
    </row>
    <row r="3297" spans="1:18" x14ac:dyDescent="0.25">
      <c r="A3297" t="s">
        <v>3590</v>
      </c>
      <c r="B3297" t="s">
        <v>89</v>
      </c>
      <c r="C3297">
        <v>2011</v>
      </c>
      <c r="D3297" t="s">
        <v>53</v>
      </c>
      <c r="E3297" t="s">
        <v>1</v>
      </c>
      <c r="F3297">
        <v>462</v>
      </c>
      <c r="G3297">
        <v>527.16857983979503</v>
      </c>
      <c r="H3297">
        <v>537.89219207859696</v>
      </c>
      <c r="I3297">
        <v>489.643189739028</v>
      </c>
      <c r="J3297">
        <v>589.585740405107</v>
      </c>
      <c r="K3297" s="62"/>
      <c r="N3297" s="292"/>
      <c r="O3297" s="292"/>
      <c r="P3297" s="292"/>
      <c r="Q3297" s="292"/>
      <c r="R3297" s="292"/>
    </row>
    <row r="3298" spans="1:18" x14ac:dyDescent="0.25">
      <c r="A3298" t="s">
        <v>3591</v>
      </c>
      <c r="B3298" t="s">
        <v>89</v>
      </c>
      <c r="C3298">
        <v>2011</v>
      </c>
      <c r="D3298" t="s">
        <v>54</v>
      </c>
      <c r="E3298" t="s">
        <v>1</v>
      </c>
      <c r="F3298">
        <v>212</v>
      </c>
      <c r="G3298">
        <v>617.895657242786</v>
      </c>
      <c r="H3298">
        <v>628.91350942103998</v>
      </c>
      <c r="I3298">
        <v>546.46578398950999</v>
      </c>
      <c r="J3298">
        <v>720.21153034529198</v>
      </c>
      <c r="K3298" s="62"/>
      <c r="N3298" s="292"/>
      <c r="O3298" s="292"/>
      <c r="P3298" s="292"/>
      <c r="Q3298" s="292"/>
      <c r="R3298" s="292"/>
    </row>
    <row r="3299" spans="1:18" x14ac:dyDescent="0.25">
      <c r="A3299" t="s">
        <v>3592</v>
      </c>
      <c r="B3299" t="s">
        <v>89</v>
      </c>
      <c r="C3299">
        <v>2011</v>
      </c>
      <c r="D3299" t="s">
        <v>55</v>
      </c>
      <c r="E3299" t="s">
        <v>1</v>
      </c>
      <c r="F3299">
        <v>228</v>
      </c>
      <c r="G3299">
        <v>513.25919589392595</v>
      </c>
      <c r="H3299">
        <v>520.58206690360396</v>
      </c>
      <c r="I3299">
        <v>454.67809357073799</v>
      </c>
      <c r="J3299">
        <v>593.29382421289699</v>
      </c>
      <c r="K3299" s="62"/>
      <c r="N3299" s="292"/>
      <c r="O3299" s="292"/>
      <c r="P3299" s="292"/>
      <c r="Q3299" s="292"/>
      <c r="R3299" s="292"/>
    </row>
    <row r="3300" spans="1:18" x14ac:dyDescent="0.25">
      <c r="A3300" t="s">
        <v>3593</v>
      </c>
      <c r="B3300" t="s">
        <v>89</v>
      </c>
      <c r="C3300">
        <v>2011</v>
      </c>
      <c r="D3300" t="s">
        <v>56</v>
      </c>
      <c r="E3300" t="s">
        <v>1</v>
      </c>
      <c r="F3300">
        <v>160</v>
      </c>
      <c r="G3300">
        <v>355.83231402201699</v>
      </c>
      <c r="H3300">
        <v>359.69940620538603</v>
      </c>
      <c r="I3300">
        <v>305.08260474923901</v>
      </c>
      <c r="J3300">
        <v>421.12330210061799</v>
      </c>
      <c r="K3300" s="62"/>
      <c r="N3300" s="292"/>
      <c r="O3300" s="292"/>
      <c r="P3300" s="292"/>
      <c r="Q3300" s="292"/>
      <c r="R3300" s="292"/>
    </row>
    <row r="3301" spans="1:18" x14ac:dyDescent="0.25">
      <c r="A3301" t="s">
        <v>3594</v>
      </c>
      <c r="B3301" t="s">
        <v>89</v>
      </c>
      <c r="C3301">
        <v>2011</v>
      </c>
      <c r="D3301" t="s">
        <v>57</v>
      </c>
      <c r="E3301" t="s">
        <v>1</v>
      </c>
      <c r="F3301">
        <v>395</v>
      </c>
      <c r="G3301">
        <v>553.25228304106702</v>
      </c>
      <c r="H3301">
        <v>583.50454652952396</v>
      </c>
      <c r="I3301">
        <v>526.73074227678603</v>
      </c>
      <c r="J3301">
        <v>644.67556828110696</v>
      </c>
      <c r="K3301" s="62"/>
      <c r="N3301" s="292"/>
      <c r="O3301" s="292"/>
      <c r="P3301" s="292"/>
      <c r="Q3301" s="292"/>
      <c r="R3301" s="292"/>
    </row>
    <row r="3302" spans="1:18" x14ac:dyDescent="0.25">
      <c r="A3302" t="s">
        <v>3595</v>
      </c>
      <c r="B3302" t="s">
        <v>89</v>
      </c>
      <c r="C3302">
        <v>2012</v>
      </c>
      <c r="D3302" t="s">
        <v>5</v>
      </c>
      <c r="E3302" t="s">
        <v>1</v>
      </c>
      <c r="F3302">
        <v>6720</v>
      </c>
      <c r="G3302">
        <v>445.051975712878</v>
      </c>
      <c r="H3302">
        <v>457.48587549799697</v>
      </c>
      <c r="I3302">
        <v>446.53956861999802</v>
      </c>
      <c r="J3302">
        <v>468.63135865469502</v>
      </c>
      <c r="K3302" s="62"/>
      <c r="N3302" s="292"/>
      <c r="O3302" s="292"/>
      <c r="P3302" s="292"/>
      <c r="Q3302" s="292"/>
      <c r="R3302" s="292"/>
    </row>
    <row r="3303" spans="1:18" x14ac:dyDescent="0.25">
      <c r="A3303" t="s">
        <v>3596</v>
      </c>
      <c r="B3303" t="s">
        <v>89</v>
      </c>
      <c r="C3303">
        <v>2012</v>
      </c>
      <c r="D3303" t="s">
        <v>122</v>
      </c>
      <c r="E3303" t="s">
        <v>1</v>
      </c>
      <c r="F3303">
        <v>716</v>
      </c>
      <c r="G3303">
        <v>241.13914671767901</v>
      </c>
      <c r="H3303">
        <v>240.70753510686299</v>
      </c>
      <c r="I3303">
        <v>223.193131632724</v>
      </c>
      <c r="J3303">
        <v>259.218753312356</v>
      </c>
      <c r="K3303" s="62"/>
      <c r="N3303" s="292"/>
      <c r="O3303" s="292"/>
      <c r="P3303" s="292"/>
      <c r="Q3303" s="292"/>
      <c r="R3303" s="292"/>
    </row>
    <row r="3304" spans="1:18" x14ac:dyDescent="0.25">
      <c r="A3304" t="s">
        <v>3597</v>
      </c>
      <c r="B3304" t="s">
        <v>89</v>
      </c>
      <c r="C3304">
        <v>2012</v>
      </c>
      <c r="D3304" t="s">
        <v>123</v>
      </c>
      <c r="E3304" t="s">
        <v>1</v>
      </c>
      <c r="F3304">
        <v>932</v>
      </c>
      <c r="G3304">
        <v>306.209280243916</v>
      </c>
      <c r="H3304">
        <v>303.481917007307</v>
      </c>
      <c r="I3304">
        <v>284.13610109227398</v>
      </c>
      <c r="J3304">
        <v>323.78911910048703</v>
      </c>
      <c r="K3304" s="62"/>
      <c r="N3304" s="292"/>
      <c r="O3304" s="292"/>
      <c r="P3304" s="292"/>
      <c r="Q3304" s="292"/>
      <c r="R3304" s="292"/>
    </row>
    <row r="3305" spans="1:18" x14ac:dyDescent="0.25">
      <c r="A3305" t="s">
        <v>3598</v>
      </c>
      <c r="B3305" t="s">
        <v>89</v>
      </c>
      <c r="C3305">
        <v>2012</v>
      </c>
      <c r="D3305" t="s">
        <v>124</v>
      </c>
      <c r="E3305" t="s">
        <v>1</v>
      </c>
      <c r="F3305">
        <v>1195</v>
      </c>
      <c r="G3305">
        <v>385.88344705323902</v>
      </c>
      <c r="H3305">
        <v>387.735822242425</v>
      </c>
      <c r="I3305">
        <v>365.93416748054102</v>
      </c>
      <c r="J3305">
        <v>410.491263235264</v>
      </c>
      <c r="K3305" s="62"/>
      <c r="N3305" s="292"/>
      <c r="O3305" s="292"/>
      <c r="P3305" s="292"/>
      <c r="Q3305" s="292"/>
      <c r="R3305" s="292"/>
    </row>
    <row r="3306" spans="1:18" x14ac:dyDescent="0.25">
      <c r="A3306" t="s">
        <v>3599</v>
      </c>
      <c r="B3306" t="s">
        <v>89</v>
      </c>
      <c r="C3306">
        <v>2012</v>
      </c>
      <c r="D3306" t="s">
        <v>125</v>
      </c>
      <c r="E3306" t="s">
        <v>1</v>
      </c>
      <c r="F3306">
        <v>1644</v>
      </c>
      <c r="G3306">
        <v>537.11097026287098</v>
      </c>
      <c r="H3306">
        <v>560.61781215313795</v>
      </c>
      <c r="I3306">
        <v>533.63404789894696</v>
      </c>
      <c r="J3306">
        <v>588.60450125809302</v>
      </c>
      <c r="K3306" s="62"/>
      <c r="N3306" s="292"/>
      <c r="O3306" s="292"/>
      <c r="P3306" s="292"/>
      <c r="Q3306" s="292"/>
      <c r="R3306" s="292"/>
    </row>
    <row r="3307" spans="1:18" x14ac:dyDescent="0.25">
      <c r="A3307" t="s">
        <v>3600</v>
      </c>
      <c r="B3307" t="s">
        <v>89</v>
      </c>
      <c r="C3307">
        <v>2012</v>
      </c>
      <c r="D3307" t="s">
        <v>126</v>
      </c>
      <c r="E3307" t="s">
        <v>1</v>
      </c>
      <c r="F3307">
        <v>2233</v>
      </c>
      <c r="G3307">
        <v>762.41788557927396</v>
      </c>
      <c r="H3307">
        <v>830.33624388038095</v>
      </c>
      <c r="I3307">
        <v>795.76442325243795</v>
      </c>
      <c r="J3307">
        <v>866.00742553912301</v>
      </c>
      <c r="K3307" s="62"/>
      <c r="N3307" s="292"/>
      <c r="O3307" s="292"/>
      <c r="P3307" s="292"/>
      <c r="Q3307" s="292"/>
      <c r="R3307" s="292"/>
    </row>
    <row r="3308" spans="1:18" x14ac:dyDescent="0.25">
      <c r="A3308" t="s">
        <v>3601</v>
      </c>
      <c r="B3308" t="s">
        <v>89</v>
      </c>
      <c r="C3308">
        <v>2012</v>
      </c>
      <c r="D3308" t="s">
        <v>6</v>
      </c>
      <c r="E3308" t="s">
        <v>1</v>
      </c>
      <c r="F3308">
        <v>1553</v>
      </c>
      <c r="G3308">
        <v>457.15328617560198</v>
      </c>
      <c r="H3308">
        <v>461.41833383498602</v>
      </c>
      <c r="I3308">
        <v>438.59557435349097</v>
      </c>
      <c r="J3308">
        <v>485.11437521695001</v>
      </c>
      <c r="K3308" s="62"/>
      <c r="N3308" s="292"/>
      <c r="O3308" s="292"/>
      <c r="P3308" s="292"/>
      <c r="Q3308" s="292"/>
      <c r="R3308" s="292"/>
    </row>
    <row r="3309" spans="1:18" x14ac:dyDescent="0.25">
      <c r="A3309" t="s">
        <v>3602</v>
      </c>
      <c r="B3309" t="s">
        <v>89</v>
      </c>
      <c r="C3309">
        <v>2012</v>
      </c>
      <c r="D3309" t="s">
        <v>37</v>
      </c>
      <c r="E3309" t="s">
        <v>1</v>
      </c>
      <c r="F3309">
        <v>166</v>
      </c>
      <c r="G3309">
        <v>482.16567909840802</v>
      </c>
      <c r="H3309">
        <v>488.93827852506399</v>
      </c>
      <c r="I3309">
        <v>416.73146342731798</v>
      </c>
      <c r="J3309">
        <v>569.96976205338501</v>
      </c>
      <c r="K3309" s="62"/>
      <c r="N3309" s="292"/>
      <c r="O3309" s="292"/>
      <c r="P3309" s="292"/>
      <c r="Q3309" s="292"/>
      <c r="R3309" s="292"/>
    </row>
    <row r="3310" spans="1:18" x14ac:dyDescent="0.25">
      <c r="A3310" t="s">
        <v>3603</v>
      </c>
      <c r="B3310" t="s">
        <v>89</v>
      </c>
      <c r="C3310">
        <v>2012</v>
      </c>
      <c r="D3310" t="s">
        <v>38</v>
      </c>
      <c r="E3310" t="s">
        <v>1</v>
      </c>
      <c r="F3310">
        <v>300</v>
      </c>
      <c r="G3310">
        <v>498.32231487325998</v>
      </c>
      <c r="H3310">
        <v>499.94138701155401</v>
      </c>
      <c r="I3310">
        <v>444.19199799648101</v>
      </c>
      <c r="J3310">
        <v>560.67594103602698</v>
      </c>
      <c r="K3310" s="62"/>
      <c r="N3310" s="292"/>
      <c r="O3310" s="292"/>
      <c r="P3310" s="292"/>
      <c r="Q3310" s="292"/>
      <c r="R3310" s="292"/>
    </row>
    <row r="3311" spans="1:18" x14ac:dyDescent="0.25">
      <c r="A3311" t="s">
        <v>3604</v>
      </c>
      <c r="B3311" t="s">
        <v>89</v>
      </c>
      <c r="C3311">
        <v>2012</v>
      </c>
      <c r="D3311" t="s">
        <v>39</v>
      </c>
      <c r="E3311" t="s">
        <v>1</v>
      </c>
      <c r="F3311">
        <v>267</v>
      </c>
      <c r="G3311">
        <v>478.049129843157</v>
      </c>
      <c r="H3311">
        <v>484.48235405135</v>
      </c>
      <c r="I3311">
        <v>427.07136463515099</v>
      </c>
      <c r="J3311">
        <v>547.35076920615404</v>
      </c>
      <c r="K3311" s="62"/>
      <c r="N3311" s="292"/>
      <c r="O3311" s="292"/>
      <c r="P3311" s="292"/>
      <c r="Q3311" s="292"/>
      <c r="R3311" s="292"/>
    </row>
    <row r="3312" spans="1:18" x14ac:dyDescent="0.25">
      <c r="A3312" t="s">
        <v>3605</v>
      </c>
      <c r="B3312" t="s">
        <v>89</v>
      </c>
      <c r="C3312">
        <v>2012</v>
      </c>
      <c r="D3312" t="s">
        <v>40</v>
      </c>
      <c r="E3312" t="s">
        <v>1</v>
      </c>
      <c r="F3312">
        <v>214</v>
      </c>
      <c r="G3312">
        <v>462.452728254997</v>
      </c>
      <c r="H3312">
        <v>468.55599246772198</v>
      </c>
      <c r="I3312">
        <v>406.92075623363303</v>
      </c>
      <c r="J3312">
        <v>536.77467194075803</v>
      </c>
      <c r="K3312" s="62"/>
      <c r="N3312" s="292"/>
      <c r="O3312" s="292"/>
      <c r="P3312" s="292"/>
      <c r="Q3312" s="292"/>
      <c r="R3312" s="292"/>
    </row>
    <row r="3313" spans="1:18" x14ac:dyDescent="0.25">
      <c r="A3313" t="s">
        <v>3606</v>
      </c>
      <c r="B3313" t="s">
        <v>89</v>
      </c>
      <c r="C3313">
        <v>2012</v>
      </c>
      <c r="D3313" t="s">
        <v>41</v>
      </c>
      <c r="E3313" t="s">
        <v>1</v>
      </c>
      <c r="F3313">
        <v>306</v>
      </c>
      <c r="G3313">
        <v>406.30975143403401</v>
      </c>
      <c r="H3313">
        <v>409.626137912243</v>
      </c>
      <c r="I3313">
        <v>364.67974792784901</v>
      </c>
      <c r="J3313">
        <v>458.55020222603702</v>
      </c>
      <c r="K3313" s="62"/>
      <c r="N3313" s="292"/>
      <c r="O3313" s="292"/>
      <c r="P3313" s="292"/>
      <c r="Q3313" s="292"/>
      <c r="R3313" s="292"/>
    </row>
    <row r="3314" spans="1:18" x14ac:dyDescent="0.25">
      <c r="A3314" t="s">
        <v>3607</v>
      </c>
      <c r="B3314" t="s">
        <v>89</v>
      </c>
      <c r="C3314">
        <v>2012</v>
      </c>
      <c r="D3314" t="s">
        <v>42</v>
      </c>
      <c r="E3314" t="s">
        <v>1</v>
      </c>
      <c r="F3314">
        <v>300</v>
      </c>
      <c r="G3314">
        <v>443.51142781112299</v>
      </c>
      <c r="H3314">
        <v>455.72823974853998</v>
      </c>
      <c r="I3314">
        <v>405.20663774112899</v>
      </c>
      <c r="J3314">
        <v>510.767532927025</v>
      </c>
      <c r="K3314" s="62"/>
      <c r="N3314" s="292"/>
      <c r="O3314" s="292"/>
      <c r="P3314" s="292"/>
      <c r="Q3314" s="292"/>
      <c r="R3314" s="292"/>
    </row>
    <row r="3315" spans="1:18" x14ac:dyDescent="0.25">
      <c r="A3315" t="s">
        <v>3608</v>
      </c>
      <c r="B3315" t="s">
        <v>89</v>
      </c>
      <c r="C3315">
        <v>2012</v>
      </c>
      <c r="D3315" t="s">
        <v>102</v>
      </c>
      <c r="E3315" t="s">
        <v>1</v>
      </c>
      <c r="F3315">
        <v>197</v>
      </c>
      <c r="G3315">
        <v>299.98020435199697</v>
      </c>
      <c r="H3315">
        <v>296.91985490967897</v>
      </c>
      <c r="I3315">
        <v>255.912206818203</v>
      </c>
      <c r="J3315">
        <v>342.50370724937</v>
      </c>
      <c r="K3315" s="62"/>
      <c r="N3315" s="292"/>
      <c r="O3315" s="292"/>
      <c r="P3315" s="292"/>
      <c r="Q3315" s="292"/>
      <c r="R3315" s="292"/>
    </row>
    <row r="3316" spans="1:18" x14ac:dyDescent="0.25">
      <c r="A3316" t="s">
        <v>3609</v>
      </c>
      <c r="B3316" t="s">
        <v>89</v>
      </c>
      <c r="C3316">
        <v>2012</v>
      </c>
      <c r="D3316" t="s">
        <v>103</v>
      </c>
      <c r="E3316" t="s">
        <v>1</v>
      </c>
      <c r="F3316">
        <v>739</v>
      </c>
      <c r="G3316">
        <v>392.44216921214201</v>
      </c>
      <c r="H3316">
        <v>401.025730292699</v>
      </c>
      <c r="I3316">
        <v>372.14319692711899</v>
      </c>
      <c r="J3316">
        <v>431.52551752193199</v>
      </c>
      <c r="K3316" s="62"/>
      <c r="N3316" s="292"/>
      <c r="O3316" s="292"/>
      <c r="P3316" s="292"/>
      <c r="Q3316" s="292"/>
      <c r="R3316" s="292"/>
    </row>
    <row r="3317" spans="1:18" x14ac:dyDescent="0.25">
      <c r="A3317" t="s">
        <v>3610</v>
      </c>
      <c r="B3317" t="s">
        <v>89</v>
      </c>
      <c r="C3317">
        <v>2012</v>
      </c>
      <c r="D3317" t="s">
        <v>43</v>
      </c>
      <c r="E3317" t="s">
        <v>1</v>
      </c>
      <c r="F3317">
        <v>107</v>
      </c>
      <c r="G3317">
        <v>281.48265067213902</v>
      </c>
      <c r="H3317">
        <v>283.91075499570201</v>
      </c>
      <c r="I3317">
        <v>230.75755844917299</v>
      </c>
      <c r="J3317">
        <v>345.284704669223</v>
      </c>
      <c r="K3317" s="62"/>
      <c r="N3317" s="292"/>
      <c r="O3317" s="292"/>
      <c r="P3317" s="292"/>
      <c r="Q3317" s="292"/>
      <c r="R3317" s="292"/>
    </row>
    <row r="3318" spans="1:18" x14ac:dyDescent="0.25">
      <c r="A3318" t="s">
        <v>3611</v>
      </c>
      <c r="B3318" t="s">
        <v>89</v>
      </c>
      <c r="C3318">
        <v>2012</v>
      </c>
      <c r="D3318" t="s">
        <v>44</v>
      </c>
      <c r="E3318" t="s">
        <v>1</v>
      </c>
      <c r="F3318">
        <v>328</v>
      </c>
      <c r="G3318">
        <v>545.249019216703</v>
      </c>
      <c r="H3318">
        <v>558.07258636127494</v>
      </c>
      <c r="I3318">
        <v>498.16115172442801</v>
      </c>
      <c r="J3318">
        <v>623.09689840308704</v>
      </c>
      <c r="K3318" s="62"/>
      <c r="N3318" s="292"/>
      <c r="O3318" s="292"/>
      <c r="P3318" s="292"/>
      <c r="Q3318" s="292"/>
      <c r="R3318" s="292"/>
    </row>
    <row r="3319" spans="1:18" x14ac:dyDescent="0.25">
      <c r="A3319" t="s">
        <v>3612</v>
      </c>
      <c r="B3319" t="s">
        <v>89</v>
      </c>
      <c r="C3319">
        <v>2012</v>
      </c>
      <c r="D3319" t="s">
        <v>45</v>
      </c>
      <c r="E3319" t="s">
        <v>1</v>
      </c>
      <c r="F3319">
        <v>304</v>
      </c>
      <c r="G3319">
        <v>337.25690322723801</v>
      </c>
      <c r="H3319">
        <v>347.151960712179</v>
      </c>
      <c r="I3319">
        <v>308.71761722391898</v>
      </c>
      <c r="J3319">
        <v>388.99937604249197</v>
      </c>
      <c r="K3319" s="62"/>
      <c r="N3319" s="292"/>
      <c r="O3319" s="292"/>
      <c r="P3319" s="292"/>
      <c r="Q3319" s="292"/>
      <c r="R3319" s="292"/>
    </row>
    <row r="3320" spans="1:18" x14ac:dyDescent="0.25">
      <c r="A3320" t="s">
        <v>3613</v>
      </c>
      <c r="B3320" t="s">
        <v>89</v>
      </c>
      <c r="C3320">
        <v>2012</v>
      </c>
      <c r="D3320" t="s">
        <v>18</v>
      </c>
      <c r="E3320" t="s">
        <v>1</v>
      </c>
      <c r="F3320">
        <v>1111</v>
      </c>
      <c r="G3320">
        <v>433.81830393052701</v>
      </c>
      <c r="H3320">
        <v>446.039761451147</v>
      </c>
      <c r="I3320">
        <v>420.049820773428</v>
      </c>
      <c r="J3320">
        <v>473.209965281812</v>
      </c>
      <c r="K3320" s="62"/>
      <c r="N3320" s="292"/>
      <c r="O3320" s="292"/>
      <c r="P3320" s="292"/>
      <c r="Q3320" s="292"/>
      <c r="R3320" s="292"/>
    </row>
    <row r="3321" spans="1:18" x14ac:dyDescent="0.25">
      <c r="A3321" t="s">
        <v>3614</v>
      </c>
      <c r="B3321" t="s">
        <v>89</v>
      </c>
      <c r="C3321">
        <v>2012</v>
      </c>
      <c r="D3321" t="s">
        <v>46</v>
      </c>
      <c r="E3321" t="s">
        <v>1</v>
      </c>
      <c r="F3321">
        <v>533</v>
      </c>
      <c r="G3321">
        <v>449.40978077571702</v>
      </c>
      <c r="H3321">
        <v>477.886239741694</v>
      </c>
      <c r="I3321">
        <v>437.851838562316</v>
      </c>
      <c r="J3321">
        <v>520.57451602183198</v>
      </c>
      <c r="K3321" s="62"/>
      <c r="N3321" s="292"/>
      <c r="O3321" s="292"/>
      <c r="P3321" s="292"/>
      <c r="Q3321" s="292"/>
      <c r="R3321" s="292"/>
    </row>
    <row r="3322" spans="1:18" x14ac:dyDescent="0.25">
      <c r="A3322" t="s">
        <v>3615</v>
      </c>
      <c r="B3322" t="s">
        <v>89</v>
      </c>
      <c r="C3322">
        <v>2012</v>
      </c>
      <c r="D3322" t="s">
        <v>47</v>
      </c>
      <c r="E3322" t="s">
        <v>1</v>
      </c>
      <c r="F3322">
        <v>317</v>
      </c>
      <c r="G3322">
        <v>462.61163971747101</v>
      </c>
      <c r="H3322">
        <v>462.954209488267</v>
      </c>
      <c r="I3322">
        <v>413.10204144823399</v>
      </c>
      <c r="J3322">
        <v>517.13738665798098</v>
      </c>
      <c r="K3322" s="62"/>
      <c r="N3322" s="292"/>
      <c r="O3322" s="292"/>
      <c r="P3322" s="292"/>
      <c r="Q3322" s="292"/>
      <c r="R3322" s="292"/>
    </row>
    <row r="3323" spans="1:18" x14ac:dyDescent="0.25">
      <c r="A3323" t="s">
        <v>3616</v>
      </c>
      <c r="B3323" t="s">
        <v>89</v>
      </c>
      <c r="C3323">
        <v>2012</v>
      </c>
      <c r="D3323" t="s">
        <v>48</v>
      </c>
      <c r="E3323" t="s">
        <v>1</v>
      </c>
      <c r="F3323">
        <v>261</v>
      </c>
      <c r="G3323">
        <v>378.40345637486598</v>
      </c>
      <c r="H3323">
        <v>384.05015515560001</v>
      </c>
      <c r="I3323">
        <v>338.65479688232801</v>
      </c>
      <c r="J3323">
        <v>433.81259983430903</v>
      </c>
      <c r="K3323" s="62"/>
      <c r="N3323" s="292"/>
      <c r="O3323" s="292"/>
      <c r="P3323" s="292"/>
      <c r="Q3323" s="292"/>
      <c r="R3323" s="292"/>
    </row>
    <row r="3324" spans="1:18" x14ac:dyDescent="0.25">
      <c r="A3324" t="s">
        <v>3617</v>
      </c>
      <c r="B3324" t="s">
        <v>89</v>
      </c>
      <c r="C3324">
        <v>2012</v>
      </c>
      <c r="D3324" t="s">
        <v>104</v>
      </c>
      <c r="E3324" t="s">
        <v>1</v>
      </c>
      <c r="F3324">
        <v>988</v>
      </c>
      <c r="G3324">
        <v>424.25283407763698</v>
      </c>
      <c r="H3324">
        <v>472.94910798936201</v>
      </c>
      <c r="I3324">
        <v>443.27287728314002</v>
      </c>
      <c r="J3324">
        <v>504.05657424086201</v>
      </c>
      <c r="K3324" s="62"/>
      <c r="N3324" s="292"/>
      <c r="O3324" s="292"/>
      <c r="P3324" s="292"/>
      <c r="Q3324" s="292"/>
      <c r="R3324" s="292"/>
    </row>
    <row r="3325" spans="1:18" x14ac:dyDescent="0.25">
      <c r="A3325" t="s">
        <v>3618</v>
      </c>
      <c r="B3325" t="s">
        <v>89</v>
      </c>
      <c r="C3325">
        <v>2012</v>
      </c>
      <c r="D3325" t="s">
        <v>49</v>
      </c>
      <c r="E3325" t="s">
        <v>1</v>
      </c>
      <c r="F3325">
        <v>301</v>
      </c>
      <c r="G3325">
        <v>487.57572812388599</v>
      </c>
      <c r="H3325">
        <v>497.71716097055798</v>
      </c>
      <c r="I3325">
        <v>442.74156441310402</v>
      </c>
      <c r="J3325">
        <v>557.60016561574798</v>
      </c>
      <c r="K3325" s="62"/>
      <c r="N3325" s="292"/>
      <c r="O3325" s="292"/>
      <c r="P3325" s="292"/>
      <c r="Q3325" s="292"/>
      <c r="R3325" s="292"/>
    </row>
    <row r="3326" spans="1:18" x14ac:dyDescent="0.25">
      <c r="A3326" t="s">
        <v>3619</v>
      </c>
      <c r="B3326" t="s">
        <v>89</v>
      </c>
      <c r="C3326">
        <v>2012</v>
      </c>
      <c r="D3326" t="s">
        <v>50</v>
      </c>
      <c r="E3326" t="s">
        <v>1</v>
      </c>
      <c r="F3326">
        <v>687</v>
      </c>
      <c r="G3326">
        <v>401.41166021992899</v>
      </c>
      <c r="H3326">
        <v>466.92922060286702</v>
      </c>
      <c r="I3326">
        <v>431.47830451681699</v>
      </c>
      <c r="J3326">
        <v>504.44126503804603</v>
      </c>
      <c r="K3326" s="62"/>
      <c r="N3326" s="292"/>
      <c r="O3326" s="292"/>
      <c r="P3326" s="292"/>
      <c r="Q3326" s="292"/>
      <c r="R3326" s="292"/>
    </row>
    <row r="3327" spans="1:18" x14ac:dyDescent="0.25">
      <c r="A3327" t="s">
        <v>3620</v>
      </c>
      <c r="B3327" t="s">
        <v>89</v>
      </c>
      <c r="C3327">
        <v>2012</v>
      </c>
      <c r="D3327" t="s">
        <v>105</v>
      </c>
      <c r="E3327" t="s">
        <v>1</v>
      </c>
      <c r="F3327">
        <v>730</v>
      </c>
      <c r="G3327">
        <v>506.40287470344202</v>
      </c>
      <c r="H3327">
        <v>525.87074574162898</v>
      </c>
      <c r="I3327">
        <v>488.06656946784801</v>
      </c>
      <c r="J3327">
        <v>565.80514298073604</v>
      </c>
      <c r="K3327" s="62"/>
      <c r="N3327" s="292"/>
      <c r="O3327" s="292"/>
      <c r="P3327" s="292"/>
      <c r="Q3327" s="292"/>
      <c r="R3327" s="292"/>
    </row>
    <row r="3328" spans="1:18" x14ac:dyDescent="0.25">
      <c r="A3328" t="s">
        <v>3621</v>
      </c>
      <c r="B3328" t="s">
        <v>89</v>
      </c>
      <c r="C3328">
        <v>2012</v>
      </c>
      <c r="D3328" t="s">
        <v>51</v>
      </c>
      <c r="E3328" t="s">
        <v>1</v>
      </c>
      <c r="F3328">
        <v>570</v>
      </c>
      <c r="G3328">
        <v>494.12682588531101</v>
      </c>
      <c r="H3328">
        <v>515.58599104129405</v>
      </c>
      <c r="I3328">
        <v>473.71364631302703</v>
      </c>
      <c r="J3328">
        <v>560.139274384999</v>
      </c>
      <c r="K3328" s="62"/>
      <c r="N3328" s="292"/>
      <c r="O3328" s="292"/>
      <c r="P3328" s="292"/>
      <c r="Q3328" s="292"/>
      <c r="R3328" s="292"/>
    </row>
    <row r="3329" spans="1:18" x14ac:dyDescent="0.25">
      <c r="A3329" t="s">
        <v>3622</v>
      </c>
      <c r="B3329" t="s">
        <v>89</v>
      </c>
      <c r="C3329">
        <v>2012</v>
      </c>
      <c r="D3329" t="s">
        <v>52</v>
      </c>
      <c r="E3329" t="s">
        <v>1</v>
      </c>
      <c r="F3329">
        <v>160</v>
      </c>
      <c r="G3329">
        <v>555.57484634883201</v>
      </c>
      <c r="H3329">
        <v>567.67515457637796</v>
      </c>
      <c r="I3329">
        <v>482.52570376780898</v>
      </c>
      <c r="J3329">
        <v>663.43709710245503</v>
      </c>
      <c r="K3329" s="62"/>
      <c r="N3329" s="292"/>
      <c r="O3329" s="292"/>
      <c r="P3329" s="292"/>
      <c r="Q3329" s="292"/>
      <c r="R3329" s="292"/>
    </row>
    <row r="3330" spans="1:18" x14ac:dyDescent="0.25">
      <c r="A3330" t="s">
        <v>3623</v>
      </c>
      <c r="B3330" t="s">
        <v>89</v>
      </c>
      <c r="C3330">
        <v>2012</v>
      </c>
      <c r="D3330" t="s">
        <v>106</v>
      </c>
      <c r="E3330" t="s">
        <v>1</v>
      </c>
      <c r="F3330">
        <v>1402</v>
      </c>
      <c r="G3330">
        <v>495.20687779481102</v>
      </c>
      <c r="H3330">
        <v>509.75901909140202</v>
      </c>
      <c r="I3330">
        <v>483.24269065237797</v>
      </c>
      <c r="J3330">
        <v>537.34437458177797</v>
      </c>
      <c r="K3330" s="62"/>
      <c r="N3330" s="292"/>
      <c r="O3330" s="292"/>
      <c r="P3330" s="292"/>
      <c r="Q3330" s="292"/>
      <c r="R3330" s="292"/>
    </row>
    <row r="3331" spans="1:18" x14ac:dyDescent="0.25">
      <c r="A3331" t="s">
        <v>3624</v>
      </c>
      <c r="B3331" t="s">
        <v>89</v>
      </c>
      <c r="C3331">
        <v>2012</v>
      </c>
      <c r="D3331" t="s">
        <v>53</v>
      </c>
      <c r="E3331" t="s">
        <v>1</v>
      </c>
      <c r="F3331">
        <v>440</v>
      </c>
      <c r="G3331">
        <v>501.45878920496</v>
      </c>
      <c r="H3331">
        <v>513.93872582941594</v>
      </c>
      <c r="I3331">
        <v>466.77256367831501</v>
      </c>
      <c r="J3331">
        <v>564.55856770618902</v>
      </c>
      <c r="K3331" s="62"/>
      <c r="N3331" s="292"/>
      <c r="O3331" s="292"/>
      <c r="P3331" s="292"/>
      <c r="Q3331" s="292"/>
      <c r="R3331" s="292"/>
    </row>
    <row r="3332" spans="1:18" x14ac:dyDescent="0.25">
      <c r="A3332" t="s">
        <v>3625</v>
      </c>
      <c r="B3332" t="s">
        <v>89</v>
      </c>
      <c r="C3332">
        <v>2012</v>
      </c>
      <c r="D3332" t="s">
        <v>54</v>
      </c>
      <c r="E3332" t="s">
        <v>1</v>
      </c>
      <c r="F3332">
        <v>209</v>
      </c>
      <c r="G3332">
        <v>609.18736154832698</v>
      </c>
      <c r="H3332">
        <v>617.371186208312</v>
      </c>
      <c r="I3332">
        <v>535.91708209458</v>
      </c>
      <c r="J3332">
        <v>707.63505151315303</v>
      </c>
      <c r="K3332" s="62"/>
      <c r="N3332" s="292"/>
      <c r="O3332" s="292"/>
      <c r="P3332" s="292"/>
      <c r="Q3332" s="292"/>
      <c r="R3332" s="292"/>
    </row>
    <row r="3333" spans="1:18" x14ac:dyDescent="0.25">
      <c r="A3333" t="s">
        <v>3626</v>
      </c>
      <c r="B3333" t="s">
        <v>89</v>
      </c>
      <c r="C3333">
        <v>2012</v>
      </c>
      <c r="D3333" t="s">
        <v>55</v>
      </c>
      <c r="E3333" t="s">
        <v>1</v>
      </c>
      <c r="F3333">
        <v>201</v>
      </c>
      <c r="G3333">
        <v>451.83769810048301</v>
      </c>
      <c r="H3333">
        <v>465.09326175160402</v>
      </c>
      <c r="I3333">
        <v>402.39941754047197</v>
      </c>
      <c r="J3333">
        <v>534.70929202084903</v>
      </c>
      <c r="K3333" s="62"/>
      <c r="N3333" s="292"/>
      <c r="O3333" s="292"/>
      <c r="P3333" s="292"/>
      <c r="Q3333" s="292"/>
      <c r="R3333" s="292"/>
    </row>
    <row r="3334" spans="1:18" x14ac:dyDescent="0.25">
      <c r="A3334" t="s">
        <v>3627</v>
      </c>
      <c r="B3334" t="s">
        <v>89</v>
      </c>
      <c r="C3334">
        <v>2012</v>
      </c>
      <c r="D3334" t="s">
        <v>56</v>
      </c>
      <c r="E3334" t="s">
        <v>1</v>
      </c>
      <c r="F3334">
        <v>140</v>
      </c>
      <c r="G3334">
        <v>311.04890133084501</v>
      </c>
      <c r="H3334">
        <v>307.57447657900599</v>
      </c>
      <c r="I3334">
        <v>257.765525413923</v>
      </c>
      <c r="J3334">
        <v>364.05016421157001</v>
      </c>
      <c r="K3334" s="62"/>
      <c r="N3334" s="292"/>
      <c r="O3334" s="292"/>
      <c r="P3334" s="292"/>
      <c r="Q3334" s="292"/>
      <c r="R3334" s="292"/>
    </row>
    <row r="3335" spans="1:18" x14ac:dyDescent="0.25">
      <c r="A3335" t="s">
        <v>3628</v>
      </c>
      <c r="B3335" t="s">
        <v>89</v>
      </c>
      <c r="C3335">
        <v>2012</v>
      </c>
      <c r="D3335" t="s">
        <v>57</v>
      </c>
      <c r="E3335" t="s">
        <v>1</v>
      </c>
      <c r="F3335">
        <v>412</v>
      </c>
      <c r="G3335">
        <v>575.67627990163203</v>
      </c>
      <c r="H3335">
        <v>609.11024461574902</v>
      </c>
      <c r="I3335">
        <v>551.229199066246</v>
      </c>
      <c r="J3335">
        <v>671.37698903613796</v>
      </c>
      <c r="K3335" s="62"/>
      <c r="N3335" s="292"/>
      <c r="O3335" s="292"/>
      <c r="P3335" s="292"/>
      <c r="Q3335" s="292"/>
      <c r="R3335" s="292"/>
    </row>
    <row r="3336" spans="1:18" x14ac:dyDescent="0.25">
      <c r="A3336" t="s">
        <v>3629</v>
      </c>
      <c r="B3336" t="s">
        <v>89</v>
      </c>
      <c r="C3336">
        <v>2002</v>
      </c>
      <c r="D3336" t="s">
        <v>5</v>
      </c>
      <c r="E3336" t="s">
        <v>2</v>
      </c>
      <c r="F3336">
        <v>2994</v>
      </c>
      <c r="G3336">
        <v>198.60472551884999</v>
      </c>
      <c r="H3336">
        <v>201.099819947659</v>
      </c>
      <c r="I3336">
        <v>193.9341523992</v>
      </c>
      <c r="J3336">
        <v>208.46180532634301</v>
      </c>
      <c r="K3336" s="62"/>
      <c r="N3336" s="292"/>
      <c r="O3336" s="292"/>
      <c r="P3336" s="292"/>
      <c r="Q3336" s="292"/>
      <c r="R3336" s="292"/>
    </row>
    <row r="3337" spans="1:18" x14ac:dyDescent="0.25">
      <c r="A3337" t="s">
        <v>3630</v>
      </c>
      <c r="B3337" t="s">
        <v>89</v>
      </c>
      <c r="C3337">
        <v>2002</v>
      </c>
      <c r="D3337" t="s">
        <v>122</v>
      </c>
      <c r="E3337" t="s">
        <v>2</v>
      </c>
      <c r="F3337">
        <v>318</v>
      </c>
      <c r="G3337">
        <v>106.787378940723</v>
      </c>
      <c r="H3337">
        <v>106.84054827986201</v>
      </c>
      <c r="I3337">
        <v>95.366365587407898</v>
      </c>
      <c r="J3337">
        <v>119.309932529031</v>
      </c>
      <c r="K3337" s="62"/>
      <c r="N3337" s="292"/>
      <c r="O3337" s="292"/>
      <c r="P3337" s="292"/>
      <c r="Q3337" s="292"/>
      <c r="R3337" s="292"/>
    </row>
    <row r="3338" spans="1:18" x14ac:dyDescent="0.25">
      <c r="A3338" t="s">
        <v>3631</v>
      </c>
      <c r="B3338" t="s">
        <v>89</v>
      </c>
      <c r="C3338">
        <v>2002</v>
      </c>
      <c r="D3338" t="s">
        <v>123</v>
      </c>
      <c r="E3338" t="s">
        <v>2</v>
      </c>
      <c r="F3338">
        <v>455</v>
      </c>
      <c r="G3338">
        <v>150.81506427042001</v>
      </c>
      <c r="H3338">
        <v>151.10986386085901</v>
      </c>
      <c r="I3338">
        <v>137.49502772566899</v>
      </c>
      <c r="J3338">
        <v>165.704414580795</v>
      </c>
      <c r="K3338" s="62"/>
      <c r="N3338" s="292"/>
      <c r="O3338" s="292"/>
      <c r="P3338" s="292"/>
      <c r="Q3338" s="292"/>
      <c r="R3338" s="292"/>
    </row>
    <row r="3339" spans="1:18" x14ac:dyDescent="0.25">
      <c r="A3339" t="s">
        <v>3632</v>
      </c>
      <c r="B3339" t="s">
        <v>89</v>
      </c>
      <c r="C3339">
        <v>2002</v>
      </c>
      <c r="D3339" t="s">
        <v>124</v>
      </c>
      <c r="E3339" t="s">
        <v>2</v>
      </c>
      <c r="F3339">
        <v>544</v>
      </c>
      <c r="G3339">
        <v>176.57693918157901</v>
      </c>
      <c r="H3339">
        <v>178.57243959693099</v>
      </c>
      <c r="I3339">
        <v>163.82378676480701</v>
      </c>
      <c r="J3339">
        <v>194.288491006279</v>
      </c>
      <c r="K3339" s="62"/>
      <c r="N3339" s="292"/>
      <c r="O3339" s="292"/>
      <c r="P3339" s="292"/>
      <c r="Q3339" s="292"/>
      <c r="R3339" s="292"/>
    </row>
    <row r="3340" spans="1:18" x14ac:dyDescent="0.25">
      <c r="A3340" t="s">
        <v>3633</v>
      </c>
      <c r="B3340" t="s">
        <v>89</v>
      </c>
      <c r="C3340">
        <v>2002</v>
      </c>
      <c r="D3340" t="s">
        <v>125</v>
      </c>
      <c r="E3340" t="s">
        <v>2</v>
      </c>
      <c r="F3340">
        <v>726</v>
      </c>
      <c r="G3340">
        <v>239.002903588994</v>
      </c>
      <c r="H3340">
        <v>245.57668406757699</v>
      </c>
      <c r="I3340">
        <v>227.94707303757801</v>
      </c>
      <c r="J3340">
        <v>264.20251975411702</v>
      </c>
      <c r="K3340" s="62"/>
      <c r="N3340" s="292"/>
      <c r="O3340" s="292"/>
      <c r="P3340" s="292"/>
      <c r="Q3340" s="292"/>
      <c r="R3340" s="292"/>
    </row>
    <row r="3341" spans="1:18" x14ac:dyDescent="0.25">
      <c r="A3341" t="s">
        <v>3634</v>
      </c>
      <c r="B3341" t="s">
        <v>89</v>
      </c>
      <c r="C3341">
        <v>2002</v>
      </c>
      <c r="D3341" t="s">
        <v>126</v>
      </c>
      <c r="E3341" t="s">
        <v>2</v>
      </c>
      <c r="F3341">
        <v>951</v>
      </c>
      <c r="G3341">
        <v>321.07551858254101</v>
      </c>
      <c r="H3341">
        <v>330.71964339259102</v>
      </c>
      <c r="I3341">
        <v>309.809613863425</v>
      </c>
      <c r="J3341">
        <v>352.65808025507698</v>
      </c>
      <c r="K3341" s="62"/>
      <c r="N3341" s="292"/>
      <c r="O3341" s="292"/>
      <c r="P3341" s="292"/>
      <c r="Q3341" s="292"/>
      <c r="R3341" s="292"/>
    </row>
    <row r="3342" spans="1:18" x14ac:dyDescent="0.25">
      <c r="A3342" t="s">
        <v>3635</v>
      </c>
      <c r="B3342" t="s">
        <v>89</v>
      </c>
      <c r="C3342">
        <v>2002</v>
      </c>
      <c r="D3342" t="s">
        <v>6</v>
      </c>
      <c r="E3342" t="s">
        <v>2</v>
      </c>
      <c r="F3342">
        <v>739</v>
      </c>
      <c r="G3342">
        <v>214.672689508925</v>
      </c>
      <c r="H3342">
        <v>218.896313269128</v>
      </c>
      <c r="I3342">
        <v>203.334628462783</v>
      </c>
      <c r="J3342">
        <v>235.329361904937</v>
      </c>
      <c r="K3342" s="62"/>
      <c r="N3342" s="292"/>
      <c r="O3342" s="292"/>
      <c r="P3342" s="292"/>
      <c r="Q3342" s="292"/>
      <c r="R3342" s="292"/>
    </row>
    <row r="3343" spans="1:18" x14ac:dyDescent="0.25">
      <c r="A3343" t="s">
        <v>3636</v>
      </c>
      <c r="B3343" t="s">
        <v>89</v>
      </c>
      <c r="C3343">
        <v>2002</v>
      </c>
      <c r="D3343" t="s">
        <v>37</v>
      </c>
      <c r="E3343" t="s">
        <v>2</v>
      </c>
      <c r="F3343">
        <v>63</v>
      </c>
      <c r="G3343">
        <v>179.98457275090701</v>
      </c>
      <c r="H3343">
        <v>186.61613951331501</v>
      </c>
      <c r="I3343">
        <v>143.091313590342</v>
      </c>
      <c r="J3343">
        <v>239.13172827457299</v>
      </c>
      <c r="K3343" s="62"/>
      <c r="N3343" s="292"/>
      <c r="O3343" s="292"/>
      <c r="P3343" s="292"/>
      <c r="Q3343" s="292"/>
      <c r="R3343" s="292"/>
    </row>
    <row r="3344" spans="1:18" x14ac:dyDescent="0.25">
      <c r="A3344" t="s">
        <v>3637</v>
      </c>
      <c r="B3344" t="s">
        <v>89</v>
      </c>
      <c r="C3344">
        <v>2002</v>
      </c>
      <c r="D3344" t="s">
        <v>38</v>
      </c>
      <c r="E3344" t="s">
        <v>2</v>
      </c>
      <c r="F3344">
        <v>104</v>
      </c>
      <c r="G3344">
        <v>170.34379964948499</v>
      </c>
      <c r="H3344">
        <v>174.80466528268499</v>
      </c>
      <c r="I3344">
        <v>142.61707130500301</v>
      </c>
      <c r="J3344">
        <v>212.047571772483</v>
      </c>
      <c r="K3344" s="62"/>
      <c r="N3344" s="292"/>
      <c r="O3344" s="292"/>
      <c r="P3344" s="292"/>
      <c r="Q3344" s="292"/>
      <c r="R3344" s="292"/>
    </row>
    <row r="3345" spans="1:18" x14ac:dyDescent="0.25">
      <c r="A3345" t="s">
        <v>3638</v>
      </c>
      <c r="B3345" t="s">
        <v>89</v>
      </c>
      <c r="C3345">
        <v>2002</v>
      </c>
      <c r="D3345" t="s">
        <v>39</v>
      </c>
      <c r="E3345" t="s">
        <v>2</v>
      </c>
      <c r="F3345">
        <v>170</v>
      </c>
      <c r="G3345">
        <v>293.498152688098</v>
      </c>
      <c r="H3345">
        <v>310.11618678201302</v>
      </c>
      <c r="I3345">
        <v>264.61076054794103</v>
      </c>
      <c r="J3345">
        <v>361.11298644229902</v>
      </c>
      <c r="K3345" s="62"/>
      <c r="N3345" s="292"/>
      <c r="O3345" s="292"/>
      <c r="P3345" s="292"/>
      <c r="Q3345" s="292"/>
      <c r="R3345" s="292"/>
    </row>
    <row r="3346" spans="1:18" x14ac:dyDescent="0.25">
      <c r="A3346" t="s">
        <v>3639</v>
      </c>
      <c r="B3346" t="s">
        <v>89</v>
      </c>
      <c r="C3346">
        <v>2002</v>
      </c>
      <c r="D3346" t="s">
        <v>40</v>
      </c>
      <c r="E3346" t="s">
        <v>2</v>
      </c>
      <c r="F3346">
        <v>136</v>
      </c>
      <c r="G3346">
        <v>279.54779033915702</v>
      </c>
      <c r="H3346">
        <v>292.05835753837601</v>
      </c>
      <c r="I3346">
        <v>244.67316444061899</v>
      </c>
      <c r="J3346">
        <v>345.88508995425701</v>
      </c>
      <c r="K3346" s="62"/>
      <c r="N3346" s="292"/>
      <c r="O3346" s="292"/>
      <c r="P3346" s="292"/>
      <c r="Q3346" s="292"/>
      <c r="R3346" s="292"/>
    </row>
    <row r="3347" spans="1:18" x14ac:dyDescent="0.25">
      <c r="A3347" t="s">
        <v>3640</v>
      </c>
      <c r="B3347" t="s">
        <v>89</v>
      </c>
      <c r="C3347">
        <v>2002</v>
      </c>
      <c r="D3347" t="s">
        <v>41</v>
      </c>
      <c r="E3347" t="s">
        <v>2</v>
      </c>
      <c r="F3347">
        <v>130</v>
      </c>
      <c r="G3347">
        <v>171.23287671232899</v>
      </c>
      <c r="H3347">
        <v>172.02051243287599</v>
      </c>
      <c r="I3347">
        <v>143.53791148210701</v>
      </c>
      <c r="J3347">
        <v>204.46984395497299</v>
      </c>
      <c r="K3347" s="62"/>
      <c r="N3347" s="292"/>
      <c r="O3347" s="292"/>
      <c r="P3347" s="292"/>
      <c r="Q3347" s="292"/>
      <c r="R3347" s="292"/>
    </row>
    <row r="3348" spans="1:18" x14ac:dyDescent="0.25">
      <c r="A3348" t="s">
        <v>3641</v>
      </c>
      <c r="B3348" t="s">
        <v>89</v>
      </c>
      <c r="C3348">
        <v>2002</v>
      </c>
      <c r="D3348" t="s">
        <v>42</v>
      </c>
      <c r="E3348" t="s">
        <v>2</v>
      </c>
      <c r="F3348">
        <v>136</v>
      </c>
      <c r="G3348">
        <v>207.01097462593401</v>
      </c>
      <c r="H3348">
        <v>208.06047846030799</v>
      </c>
      <c r="I3348">
        <v>174.417490134492</v>
      </c>
      <c r="J3348">
        <v>246.276891898749</v>
      </c>
      <c r="K3348" s="62"/>
      <c r="N3348" s="292"/>
      <c r="O3348" s="292"/>
      <c r="P3348" s="292"/>
      <c r="Q3348" s="292"/>
      <c r="R3348" s="292"/>
    </row>
    <row r="3349" spans="1:18" x14ac:dyDescent="0.25">
      <c r="A3349" t="s">
        <v>3642</v>
      </c>
      <c r="B3349" t="s">
        <v>89</v>
      </c>
      <c r="C3349">
        <v>2002</v>
      </c>
      <c r="D3349" t="s">
        <v>102</v>
      </c>
      <c r="E3349" t="s">
        <v>2</v>
      </c>
      <c r="F3349">
        <v>103</v>
      </c>
      <c r="G3349">
        <v>160.00745665817399</v>
      </c>
      <c r="H3349">
        <v>167.60038885011201</v>
      </c>
      <c r="I3349">
        <v>136.17590014914899</v>
      </c>
      <c r="J3349">
        <v>203.98620629230001</v>
      </c>
      <c r="K3349" s="62"/>
      <c r="N3349" s="292"/>
      <c r="O3349" s="292"/>
      <c r="P3349" s="292"/>
      <c r="Q3349" s="292"/>
      <c r="R3349" s="292"/>
    </row>
    <row r="3350" spans="1:18" x14ac:dyDescent="0.25">
      <c r="A3350" t="s">
        <v>3643</v>
      </c>
      <c r="B3350" t="s">
        <v>89</v>
      </c>
      <c r="C3350">
        <v>2002</v>
      </c>
      <c r="D3350" t="s">
        <v>103</v>
      </c>
      <c r="E3350" t="s">
        <v>2</v>
      </c>
      <c r="F3350">
        <v>393</v>
      </c>
      <c r="G3350">
        <v>208.59540453177499</v>
      </c>
      <c r="H3350">
        <v>212.949126804706</v>
      </c>
      <c r="I3350">
        <v>192.28016049830401</v>
      </c>
      <c r="J3350">
        <v>235.22317426261699</v>
      </c>
      <c r="K3350" s="62"/>
      <c r="N3350" s="292"/>
      <c r="O3350" s="292"/>
      <c r="P3350" s="292"/>
      <c r="Q3350" s="292"/>
      <c r="R3350" s="292"/>
    </row>
    <row r="3351" spans="1:18" x14ac:dyDescent="0.25">
      <c r="A3351" t="s">
        <v>3644</v>
      </c>
      <c r="B3351" t="s">
        <v>89</v>
      </c>
      <c r="C3351">
        <v>2002</v>
      </c>
      <c r="D3351" t="s">
        <v>43</v>
      </c>
      <c r="E3351" t="s">
        <v>2</v>
      </c>
      <c r="F3351">
        <v>60</v>
      </c>
      <c r="G3351">
        <v>155.02273666804501</v>
      </c>
      <c r="H3351">
        <v>160.55029578525401</v>
      </c>
      <c r="I3351">
        <v>121.63046212386701</v>
      </c>
      <c r="J3351">
        <v>207.72973188247201</v>
      </c>
      <c r="K3351" s="62"/>
      <c r="N3351" s="292"/>
      <c r="O3351" s="292"/>
      <c r="P3351" s="292"/>
      <c r="Q3351" s="292"/>
      <c r="R3351" s="292"/>
    </row>
    <row r="3352" spans="1:18" x14ac:dyDescent="0.25">
      <c r="A3352" t="s">
        <v>3645</v>
      </c>
      <c r="B3352" t="s">
        <v>89</v>
      </c>
      <c r="C3352">
        <v>2002</v>
      </c>
      <c r="D3352" t="s">
        <v>44</v>
      </c>
      <c r="E3352" t="s">
        <v>2</v>
      </c>
      <c r="F3352">
        <v>156</v>
      </c>
      <c r="G3352">
        <v>263.57139236656701</v>
      </c>
      <c r="H3352">
        <v>275.667264983584</v>
      </c>
      <c r="I3352">
        <v>233.59274028945401</v>
      </c>
      <c r="J3352">
        <v>323.05695263439497</v>
      </c>
      <c r="K3352" s="62"/>
      <c r="N3352" s="292"/>
      <c r="O3352" s="292"/>
      <c r="P3352" s="292"/>
      <c r="Q3352" s="292"/>
      <c r="R3352" s="292"/>
    </row>
    <row r="3353" spans="1:18" x14ac:dyDescent="0.25">
      <c r="A3353" t="s">
        <v>3646</v>
      </c>
      <c r="B3353" t="s">
        <v>89</v>
      </c>
      <c r="C3353">
        <v>2002</v>
      </c>
      <c r="D3353" t="s">
        <v>45</v>
      </c>
      <c r="E3353" t="s">
        <v>2</v>
      </c>
      <c r="F3353">
        <v>177</v>
      </c>
      <c r="G3353">
        <v>195.55418066112799</v>
      </c>
      <c r="H3353">
        <v>200.98136248147401</v>
      </c>
      <c r="I3353">
        <v>172.29222274257501</v>
      </c>
      <c r="J3353">
        <v>233.05909649159599</v>
      </c>
      <c r="K3353" s="62"/>
      <c r="N3353" s="292"/>
      <c r="O3353" s="292"/>
      <c r="P3353" s="292"/>
      <c r="Q3353" s="292"/>
      <c r="R3353" s="292"/>
    </row>
    <row r="3354" spans="1:18" x14ac:dyDescent="0.25">
      <c r="A3354" t="s">
        <v>3647</v>
      </c>
      <c r="B3354" t="s">
        <v>89</v>
      </c>
      <c r="C3354">
        <v>2002</v>
      </c>
      <c r="D3354" t="s">
        <v>18</v>
      </c>
      <c r="E3354" t="s">
        <v>2</v>
      </c>
      <c r="F3354">
        <v>508</v>
      </c>
      <c r="G3354">
        <v>201.521727057069</v>
      </c>
      <c r="H3354">
        <v>204.98584643160399</v>
      </c>
      <c r="I3354">
        <v>187.490169637734</v>
      </c>
      <c r="J3354">
        <v>223.67054050934999</v>
      </c>
      <c r="K3354" s="62"/>
      <c r="N3354" s="292"/>
      <c r="O3354" s="292"/>
      <c r="P3354" s="292"/>
      <c r="Q3354" s="292"/>
      <c r="R3354" s="292"/>
    </row>
    <row r="3355" spans="1:18" x14ac:dyDescent="0.25">
      <c r="A3355" t="s">
        <v>3648</v>
      </c>
      <c r="B3355" t="s">
        <v>89</v>
      </c>
      <c r="C3355">
        <v>2002</v>
      </c>
      <c r="D3355" t="s">
        <v>46</v>
      </c>
      <c r="E3355" t="s">
        <v>2</v>
      </c>
      <c r="F3355">
        <v>223</v>
      </c>
      <c r="G3355">
        <v>192.52685015713001</v>
      </c>
      <c r="H3355">
        <v>195.13938201244</v>
      </c>
      <c r="I3355">
        <v>170.243385327379</v>
      </c>
      <c r="J3355">
        <v>222.637365418325</v>
      </c>
      <c r="K3355" s="62"/>
      <c r="N3355" s="292"/>
      <c r="O3355" s="292"/>
      <c r="P3355" s="292"/>
      <c r="Q3355" s="292"/>
      <c r="R3355" s="292"/>
    </row>
    <row r="3356" spans="1:18" x14ac:dyDescent="0.25">
      <c r="A3356" t="s">
        <v>3649</v>
      </c>
      <c r="B3356" t="s">
        <v>89</v>
      </c>
      <c r="C3356">
        <v>2002</v>
      </c>
      <c r="D3356" t="s">
        <v>47</v>
      </c>
      <c r="E3356" t="s">
        <v>2</v>
      </c>
      <c r="F3356">
        <v>161</v>
      </c>
      <c r="G3356">
        <v>231.19561159137299</v>
      </c>
      <c r="H3356">
        <v>237.851773281014</v>
      </c>
      <c r="I3356">
        <v>202.35181129516101</v>
      </c>
      <c r="J3356">
        <v>277.76156225167398</v>
      </c>
      <c r="K3356" s="62"/>
      <c r="N3356" s="292"/>
      <c r="O3356" s="292"/>
      <c r="P3356" s="292"/>
      <c r="Q3356" s="292"/>
      <c r="R3356" s="292"/>
    </row>
    <row r="3357" spans="1:18" x14ac:dyDescent="0.25">
      <c r="A3357" t="s">
        <v>3650</v>
      </c>
      <c r="B3357" t="s">
        <v>89</v>
      </c>
      <c r="C3357">
        <v>2002</v>
      </c>
      <c r="D3357" t="s">
        <v>48</v>
      </c>
      <c r="E3357" t="s">
        <v>2</v>
      </c>
      <c r="F3357">
        <v>124</v>
      </c>
      <c r="G3357">
        <v>186.141467515312</v>
      </c>
      <c r="H3357">
        <v>191.006257471124</v>
      </c>
      <c r="I3357">
        <v>158.683587406371</v>
      </c>
      <c r="J3357">
        <v>227.94614630135001</v>
      </c>
      <c r="K3357" s="62"/>
      <c r="N3357" s="292"/>
      <c r="O3357" s="292"/>
      <c r="P3357" s="292"/>
      <c r="Q3357" s="292"/>
      <c r="R3357" s="292"/>
    </row>
    <row r="3358" spans="1:18" x14ac:dyDescent="0.25">
      <c r="A3358" t="s">
        <v>3651</v>
      </c>
      <c r="B3358" t="s">
        <v>89</v>
      </c>
      <c r="C3358">
        <v>2002</v>
      </c>
      <c r="D3358" t="s">
        <v>104</v>
      </c>
      <c r="E3358" t="s">
        <v>2</v>
      </c>
      <c r="F3358">
        <v>413</v>
      </c>
      <c r="G3358">
        <v>183.98157511393001</v>
      </c>
      <c r="H3358">
        <v>188.672032117713</v>
      </c>
      <c r="I3358">
        <v>170.614146034143</v>
      </c>
      <c r="J3358">
        <v>208.09645540662601</v>
      </c>
      <c r="K3358" s="62"/>
      <c r="N3358" s="292"/>
      <c r="O3358" s="292"/>
      <c r="P3358" s="292"/>
      <c r="Q3358" s="292"/>
      <c r="R3358" s="292"/>
    </row>
    <row r="3359" spans="1:18" x14ac:dyDescent="0.25">
      <c r="A3359" t="s">
        <v>3652</v>
      </c>
      <c r="B3359" t="s">
        <v>89</v>
      </c>
      <c r="C3359">
        <v>2002</v>
      </c>
      <c r="D3359" t="s">
        <v>49</v>
      </c>
      <c r="E3359" t="s">
        <v>2</v>
      </c>
      <c r="F3359">
        <v>118</v>
      </c>
      <c r="G3359">
        <v>188.98747557577099</v>
      </c>
      <c r="H3359">
        <v>192.31377577857199</v>
      </c>
      <c r="I3359">
        <v>158.943998220525</v>
      </c>
      <c r="J3359">
        <v>230.57923535238501</v>
      </c>
      <c r="K3359" s="62"/>
      <c r="N3359" s="292"/>
      <c r="O3359" s="292"/>
      <c r="P3359" s="292"/>
      <c r="Q3359" s="292"/>
      <c r="R3359" s="292"/>
    </row>
    <row r="3360" spans="1:18" x14ac:dyDescent="0.25">
      <c r="A3360" t="s">
        <v>3653</v>
      </c>
      <c r="B3360" t="s">
        <v>89</v>
      </c>
      <c r="C3360">
        <v>2002</v>
      </c>
      <c r="D3360" t="s">
        <v>50</v>
      </c>
      <c r="E3360" t="s">
        <v>2</v>
      </c>
      <c r="F3360">
        <v>295</v>
      </c>
      <c r="G3360">
        <v>182.05269036848699</v>
      </c>
      <c r="H3360">
        <v>189.87887577125301</v>
      </c>
      <c r="I3360">
        <v>168.21441242607901</v>
      </c>
      <c r="J3360">
        <v>213.49773495110401</v>
      </c>
      <c r="K3360" s="62"/>
      <c r="N3360" s="292"/>
      <c r="O3360" s="292"/>
      <c r="P3360" s="292"/>
      <c r="Q3360" s="292"/>
      <c r="R3360" s="292"/>
    </row>
    <row r="3361" spans="1:18" x14ac:dyDescent="0.25">
      <c r="A3361" t="s">
        <v>3654</v>
      </c>
      <c r="B3361" t="s">
        <v>89</v>
      </c>
      <c r="C3361">
        <v>2002</v>
      </c>
      <c r="D3361" t="s">
        <v>105</v>
      </c>
      <c r="E3361" t="s">
        <v>2</v>
      </c>
      <c r="F3361">
        <v>239</v>
      </c>
      <c r="G3361">
        <v>161.17393972499301</v>
      </c>
      <c r="H3361">
        <v>162.20714447257899</v>
      </c>
      <c r="I3361">
        <v>142.18179555014899</v>
      </c>
      <c r="J3361">
        <v>184.250332195841</v>
      </c>
      <c r="K3361" s="62"/>
      <c r="N3361" s="292"/>
      <c r="O3361" s="292"/>
      <c r="P3361" s="292"/>
      <c r="Q3361" s="292"/>
      <c r="R3361" s="292"/>
    </row>
    <row r="3362" spans="1:18" x14ac:dyDescent="0.25">
      <c r="A3362" t="s">
        <v>3655</v>
      </c>
      <c r="B3362" t="s">
        <v>89</v>
      </c>
      <c r="C3362">
        <v>2002</v>
      </c>
      <c r="D3362" t="s">
        <v>51</v>
      </c>
      <c r="E3362" t="s">
        <v>2</v>
      </c>
      <c r="F3362">
        <v>178</v>
      </c>
      <c r="G3362">
        <v>149.09121366948699</v>
      </c>
      <c r="H3362">
        <v>150.61284299588601</v>
      </c>
      <c r="I3362">
        <v>129.19253478613899</v>
      </c>
      <c r="J3362">
        <v>174.555632766446</v>
      </c>
      <c r="K3362" s="62"/>
      <c r="N3362" s="292"/>
      <c r="O3362" s="292"/>
      <c r="P3362" s="292"/>
      <c r="Q3362" s="292"/>
      <c r="R3362" s="292"/>
    </row>
    <row r="3363" spans="1:18" x14ac:dyDescent="0.25">
      <c r="A3363" t="s">
        <v>3656</v>
      </c>
      <c r="B3363" t="s">
        <v>89</v>
      </c>
      <c r="C3363">
        <v>2002</v>
      </c>
      <c r="D3363" t="s">
        <v>52</v>
      </c>
      <c r="E3363" t="s">
        <v>2</v>
      </c>
      <c r="F3363">
        <v>61</v>
      </c>
      <c r="G3363">
        <v>211.09457729176</v>
      </c>
      <c r="H3363">
        <v>210.748012247269</v>
      </c>
      <c r="I3363">
        <v>160.68890820376299</v>
      </c>
      <c r="J3363">
        <v>271.333873137544</v>
      </c>
      <c r="K3363" s="62"/>
      <c r="N3363" s="292"/>
      <c r="O3363" s="292"/>
      <c r="P3363" s="292"/>
      <c r="Q3363" s="292"/>
      <c r="R3363" s="292"/>
    </row>
    <row r="3364" spans="1:18" x14ac:dyDescent="0.25">
      <c r="A3364" t="s">
        <v>3657</v>
      </c>
      <c r="B3364" t="s">
        <v>89</v>
      </c>
      <c r="C3364">
        <v>2002</v>
      </c>
      <c r="D3364" t="s">
        <v>106</v>
      </c>
      <c r="E3364" t="s">
        <v>2</v>
      </c>
      <c r="F3364">
        <v>599</v>
      </c>
      <c r="G3364">
        <v>209.69791597380001</v>
      </c>
      <c r="H3364">
        <v>212.12353647707499</v>
      </c>
      <c r="I3364">
        <v>195.372243583732</v>
      </c>
      <c r="J3364">
        <v>229.92018265995</v>
      </c>
      <c r="K3364" s="62"/>
      <c r="N3364" s="292"/>
      <c r="O3364" s="292"/>
      <c r="P3364" s="292"/>
      <c r="Q3364" s="292"/>
      <c r="R3364" s="292"/>
    </row>
    <row r="3365" spans="1:18" x14ac:dyDescent="0.25">
      <c r="A3365" t="s">
        <v>3658</v>
      </c>
      <c r="B3365" t="s">
        <v>89</v>
      </c>
      <c r="C3365">
        <v>2002</v>
      </c>
      <c r="D3365" t="s">
        <v>53</v>
      </c>
      <c r="E3365" t="s">
        <v>2</v>
      </c>
      <c r="F3365">
        <v>179</v>
      </c>
      <c r="G3365">
        <v>204.51299628677501</v>
      </c>
      <c r="H3365">
        <v>205.56110451639401</v>
      </c>
      <c r="I3365">
        <v>176.38647968090399</v>
      </c>
      <c r="J3365">
        <v>238.161160957475</v>
      </c>
      <c r="K3365" s="62"/>
      <c r="N3365" s="292"/>
      <c r="O3365" s="292"/>
      <c r="P3365" s="292"/>
      <c r="Q3365" s="292"/>
      <c r="R3365" s="292"/>
    </row>
    <row r="3366" spans="1:18" x14ac:dyDescent="0.25">
      <c r="A3366" t="s">
        <v>3659</v>
      </c>
      <c r="B3366" t="s">
        <v>89</v>
      </c>
      <c r="C3366">
        <v>2002</v>
      </c>
      <c r="D3366" t="s">
        <v>54</v>
      </c>
      <c r="E3366" t="s">
        <v>2</v>
      </c>
      <c r="F3366">
        <v>117</v>
      </c>
      <c r="G3366">
        <v>326.51466525270001</v>
      </c>
      <c r="H3366">
        <v>329.02305863698098</v>
      </c>
      <c r="I3366">
        <v>271.61538828136202</v>
      </c>
      <c r="J3366">
        <v>394.89169850498098</v>
      </c>
      <c r="K3366" s="62"/>
      <c r="N3366" s="292"/>
      <c r="O3366" s="292"/>
      <c r="P3366" s="292"/>
      <c r="Q3366" s="292"/>
      <c r="R3366" s="292"/>
    </row>
    <row r="3367" spans="1:18" x14ac:dyDescent="0.25">
      <c r="A3367" t="s">
        <v>3660</v>
      </c>
      <c r="B3367" t="s">
        <v>89</v>
      </c>
      <c r="C3367">
        <v>2002</v>
      </c>
      <c r="D3367" t="s">
        <v>55</v>
      </c>
      <c r="E3367" t="s">
        <v>2</v>
      </c>
      <c r="F3367">
        <v>98</v>
      </c>
      <c r="G3367">
        <v>209.724362266735</v>
      </c>
      <c r="H3367">
        <v>211.197550946707</v>
      </c>
      <c r="I3367">
        <v>171.24507082464601</v>
      </c>
      <c r="J3367">
        <v>257.63010070345302</v>
      </c>
      <c r="K3367" s="62"/>
      <c r="N3367" s="292"/>
      <c r="O3367" s="292"/>
      <c r="P3367" s="292"/>
      <c r="Q3367" s="292"/>
      <c r="R3367" s="292"/>
    </row>
    <row r="3368" spans="1:18" x14ac:dyDescent="0.25">
      <c r="A3368" t="s">
        <v>3661</v>
      </c>
      <c r="B3368" t="s">
        <v>89</v>
      </c>
      <c r="C3368">
        <v>2002</v>
      </c>
      <c r="D3368" t="s">
        <v>56</v>
      </c>
      <c r="E3368" t="s">
        <v>2</v>
      </c>
      <c r="F3368">
        <v>58</v>
      </c>
      <c r="G3368">
        <v>132.32643562775201</v>
      </c>
      <c r="H3368">
        <v>131.26142512316699</v>
      </c>
      <c r="I3368">
        <v>99.074945326324297</v>
      </c>
      <c r="J3368">
        <v>170.40820646110501</v>
      </c>
      <c r="K3368" s="62"/>
      <c r="N3368" s="292"/>
      <c r="O3368" s="292"/>
      <c r="P3368" s="292"/>
      <c r="Q3368" s="292"/>
      <c r="R3368" s="292"/>
    </row>
    <row r="3369" spans="1:18" x14ac:dyDescent="0.25">
      <c r="A3369" t="s">
        <v>3662</v>
      </c>
      <c r="B3369" t="s">
        <v>89</v>
      </c>
      <c r="C3369">
        <v>2002</v>
      </c>
      <c r="D3369" t="s">
        <v>57</v>
      </c>
      <c r="E3369" t="s">
        <v>2</v>
      </c>
      <c r="F3369">
        <v>147</v>
      </c>
      <c r="G3369">
        <v>204.92945965538399</v>
      </c>
      <c r="H3369">
        <v>213.22047920757601</v>
      </c>
      <c r="I3369">
        <v>179.85363522275901</v>
      </c>
      <c r="J3369">
        <v>250.93832658257199</v>
      </c>
      <c r="K3369" s="62"/>
      <c r="N3369" s="292"/>
      <c r="O3369" s="292"/>
      <c r="P3369" s="292"/>
      <c r="Q3369" s="292"/>
      <c r="R3369" s="292"/>
    </row>
    <row r="3370" spans="1:18" x14ac:dyDescent="0.25">
      <c r="A3370" t="s">
        <v>3663</v>
      </c>
      <c r="B3370" t="s">
        <v>89</v>
      </c>
      <c r="C3370">
        <v>2003</v>
      </c>
      <c r="D3370" t="s">
        <v>5</v>
      </c>
      <c r="E3370" t="s">
        <v>2</v>
      </c>
      <c r="F3370">
        <v>2974</v>
      </c>
      <c r="G3370">
        <v>196.78201198027901</v>
      </c>
      <c r="H3370">
        <v>198.68552928181899</v>
      </c>
      <c r="I3370">
        <v>191.580469054112</v>
      </c>
      <c r="J3370">
        <v>205.98591019130501</v>
      </c>
      <c r="K3370" s="62"/>
      <c r="N3370" s="292"/>
      <c r="O3370" s="292"/>
      <c r="P3370" s="292"/>
      <c r="Q3370" s="292"/>
      <c r="R3370" s="292"/>
    </row>
    <row r="3371" spans="1:18" x14ac:dyDescent="0.25">
      <c r="A3371" t="s">
        <v>3664</v>
      </c>
      <c r="B3371" t="s">
        <v>89</v>
      </c>
      <c r="C3371">
        <v>2003</v>
      </c>
      <c r="D3371" t="s">
        <v>122</v>
      </c>
      <c r="E3371" t="s">
        <v>2</v>
      </c>
      <c r="F3371">
        <v>286</v>
      </c>
      <c r="G3371">
        <v>95.502691439486</v>
      </c>
      <c r="H3371">
        <v>93.996821658496799</v>
      </c>
      <c r="I3371">
        <v>83.365638978017799</v>
      </c>
      <c r="J3371">
        <v>105.60277334652601</v>
      </c>
      <c r="K3371" s="62"/>
      <c r="N3371" s="292"/>
      <c r="O3371" s="292"/>
      <c r="P3371" s="292"/>
      <c r="Q3371" s="292"/>
      <c r="R3371" s="292"/>
    </row>
    <row r="3372" spans="1:18" x14ac:dyDescent="0.25">
      <c r="A3372" t="s">
        <v>3665</v>
      </c>
      <c r="B3372" t="s">
        <v>89</v>
      </c>
      <c r="C3372">
        <v>2003</v>
      </c>
      <c r="D3372" t="s">
        <v>123</v>
      </c>
      <c r="E3372" t="s">
        <v>2</v>
      </c>
      <c r="F3372">
        <v>455</v>
      </c>
      <c r="G3372">
        <v>149.88404574922299</v>
      </c>
      <c r="H3372">
        <v>149.881730606068</v>
      </c>
      <c r="I3372">
        <v>136.37405248010401</v>
      </c>
      <c r="J3372">
        <v>164.36141229745601</v>
      </c>
      <c r="K3372" s="62"/>
      <c r="N3372" s="292"/>
      <c r="O3372" s="292"/>
      <c r="P3372" s="292"/>
      <c r="Q3372" s="292"/>
      <c r="R3372" s="292"/>
    </row>
    <row r="3373" spans="1:18" x14ac:dyDescent="0.25">
      <c r="A3373" t="s">
        <v>3666</v>
      </c>
      <c r="B3373" t="s">
        <v>89</v>
      </c>
      <c r="C3373">
        <v>2003</v>
      </c>
      <c r="D3373" t="s">
        <v>124</v>
      </c>
      <c r="E3373" t="s">
        <v>2</v>
      </c>
      <c r="F3373">
        <v>613</v>
      </c>
      <c r="G3373">
        <v>198.22022169622201</v>
      </c>
      <c r="H3373">
        <v>200.34726959464999</v>
      </c>
      <c r="I3373">
        <v>184.74909698055501</v>
      </c>
      <c r="J3373">
        <v>216.907282692183</v>
      </c>
      <c r="K3373" s="62"/>
      <c r="N3373" s="292"/>
      <c r="O3373" s="292"/>
      <c r="P3373" s="292"/>
      <c r="Q3373" s="292"/>
      <c r="R3373" s="292"/>
    </row>
    <row r="3374" spans="1:18" x14ac:dyDescent="0.25">
      <c r="A3374" t="s">
        <v>3667</v>
      </c>
      <c r="B3374" t="s">
        <v>89</v>
      </c>
      <c r="C3374">
        <v>2003</v>
      </c>
      <c r="D3374" t="s">
        <v>125</v>
      </c>
      <c r="E3374" t="s">
        <v>2</v>
      </c>
      <c r="F3374">
        <v>693</v>
      </c>
      <c r="G3374">
        <v>227.854094469031</v>
      </c>
      <c r="H3374">
        <v>232.524981427086</v>
      </c>
      <c r="I3374">
        <v>215.442150795027</v>
      </c>
      <c r="J3374">
        <v>250.59656939051601</v>
      </c>
      <c r="K3374" s="62"/>
      <c r="N3374" s="292"/>
      <c r="O3374" s="292"/>
      <c r="P3374" s="292"/>
      <c r="Q3374" s="292"/>
      <c r="R3374" s="292"/>
    </row>
    <row r="3375" spans="1:18" x14ac:dyDescent="0.25">
      <c r="A3375" t="s">
        <v>3668</v>
      </c>
      <c r="B3375" t="s">
        <v>89</v>
      </c>
      <c r="C3375">
        <v>2003</v>
      </c>
      <c r="D3375" t="s">
        <v>126</v>
      </c>
      <c r="E3375" t="s">
        <v>2</v>
      </c>
      <c r="F3375">
        <v>927</v>
      </c>
      <c r="G3375">
        <v>314.35770312017797</v>
      </c>
      <c r="H3375">
        <v>322.71258224288698</v>
      </c>
      <c r="I3375">
        <v>302.05197384938998</v>
      </c>
      <c r="J3375">
        <v>344.40275540771597</v>
      </c>
      <c r="K3375" s="62"/>
      <c r="N3375" s="292"/>
      <c r="O3375" s="292"/>
      <c r="P3375" s="292"/>
      <c r="Q3375" s="292"/>
      <c r="R3375" s="292"/>
    </row>
    <row r="3376" spans="1:18" x14ac:dyDescent="0.25">
      <c r="A3376" t="s">
        <v>3669</v>
      </c>
      <c r="B3376" t="s">
        <v>89</v>
      </c>
      <c r="C3376">
        <v>2003</v>
      </c>
      <c r="D3376" t="s">
        <v>6</v>
      </c>
      <c r="E3376" t="s">
        <v>2</v>
      </c>
      <c r="F3376">
        <v>805</v>
      </c>
      <c r="G3376">
        <v>233.491701617909</v>
      </c>
      <c r="H3376">
        <v>236.90055431686201</v>
      </c>
      <c r="I3376">
        <v>220.74310226191801</v>
      </c>
      <c r="J3376">
        <v>253.92374562044699</v>
      </c>
      <c r="K3376" s="62"/>
      <c r="N3376" s="292"/>
      <c r="O3376" s="292"/>
      <c r="P3376" s="292"/>
      <c r="Q3376" s="292"/>
      <c r="R3376" s="292"/>
    </row>
    <row r="3377" spans="1:18" x14ac:dyDescent="0.25">
      <c r="A3377" t="s">
        <v>3670</v>
      </c>
      <c r="B3377" t="s">
        <v>89</v>
      </c>
      <c r="C3377">
        <v>2003</v>
      </c>
      <c r="D3377" t="s">
        <v>37</v>
      </c>
      <c r="E3377" t="s">
        <v>2</v>
      </c>
      <c r="F3377">
        <v>79</v>
      </c>
      <c r="G3377">
        <v>225.32158238498599</v>
      </c>
      <c r="H3377">
        <v>231.588934625967</v>
      </c>
      <c r="I3377">
        <v>182.95531996922099</v>
      </c>
      <c r="J3377">
        <v>289.09301869348701</v>
      </c>
      <c r="K3377" s="62"/>
      <c r="N3377" s="292"/>
      <c r="O3377" s="292"/>
      <c r="P3377" s="292"/>
      <c r="Q3377" s="292"/>
      <c r="R3377" s="292"/>
    </row>
    <row r="3378" spans="1:18" x14ac:dyDescent="0.25">
      <c r="A3378" t="s">
        <v>3671</v>
      </c>
      <c r="B3378" t="s">
        <v>89</v>
      </c>
      <c r="C3378">
        <v>2003</v>
      </c>
      <c r="D3378" t="s">
        <v>38</v>
      </c>
      <c r="E3378" t="s">
        <v>2</v>
      </c>
      <c r="F3378">
        <v>156</v>
      </c>
      <c r="G3378">
        <v>255.03948207366699</v>
      </c>
      <c r="H3378">
        <v>259.35084143653</v>
      </c>
      <c r="I3378">
        <v>219.99562934071</v>
      </c>
      <c r="J3378">
        <v>303.677692950851</v>
      </c>
      <c r="K3378" s="62"/>
      <c r="N3378" s="292"/>
      <c r="O3378" s="292"/>
      <c r="P3378" s="292"/>
      <c r="Q3378" s="292"/>
      <c r="R3378" s="292"/>
    </row>
    <row r="3379" spans="1:18" x14ac:dyDescent="0.25">
      <c r="A3379" t="s">
        <v>3672</v>
      </c>
      <c r="B3379" t="s">
        <v>89</v>
      </c>
      <c r="C3379">
        <v>2003</v>
      </c>
      <c r="D3379" t="s">
        <v>39</v>
      </c>
      <c r="E3379" t="s">
        <v>2</v>
      </c>
      <c r="F3379">
        <v>159</v>
      </c>
      <c r="G3379">
        <v>273.63312509680401</v>
      </c>
      <c r="H3379">
        <v>287.63553809247401</v>
      </c>
      <c r="I3379">
        <v>244.05158992589</v>
      </c>
      <c r="J3379">
        <v>336.66969651234399</v>
      </c>
      <c r="K3379" s="62"/>
      <c r="N3379" s="292"/>
      <c r="O3379" s="292"/>
      <c r="P3379" s="292"/>
      <c r="Q3379" s="292"/>
      <c r="R3379" s="292"/>
    </row>
    <row r="3380" spans="1:18" x14ac:dyDescent="0.25">
      <c r="A3380" t="s">
        <v>3673</v>
      </c>
      <c r="B3380" t="s">
        <v>89</v>
      </c>
      <c r="C3380">
        <v>2003</v>
      </c>
      <c r="D3380" t="s">
        <v>40</v>
      </c>
      <c r="E3380" t="s">
        <v>2</v>
      </c>
      <c r="F3380">
        <v>113</v>
      </c>
      <c r="G3380">
        <v>231.799626659008</v>
      </c>
      <c r="H3380">
        <v>239.52247577170999</v>
      </c>
      <c r="I3380">
        <v>196.91900038795501</v>
      </c>
      <c r="J3380">
        <v>288.52384127473101</v>
      </c>
      <c r="K3380" s="62"/>
      <c r="N3380" s="292"/>
      <c r="O3380" s="292"/>
      <c r="P3380" s="292"/>
      <c r="Q3380" s="292"/>
      <c r="R3380" s="292"/>
    </row>
    <row r="3381" spans="1:18" x14ac:dyDescent="0.25">
      <c r="A3381" t="s">
        <v>3674</v>
      </c>
      <c r="B3381" t="s">
        <v>89</v>
      </c>
      <c r="C3381">
        <v>2003</v>
      </c>
      <c r="D3381" t="s">
        <v>41</v>
      </c>
      <c r="E3381" t="s">
        <v>2</v>
      </c>
      <c r="F3381">
        <v>138</v>
      </c>
      <c r="G3381">
        <v>181.64347860424101</v>
      </c>
      <c r="H3381">
        <v>179.32061280280499</v>
      </c>
      <c r="I3381">
        <v>150.468812916937</v>
      </c>
      <c r="J3381">
        <v>212.06397613145199</v>
      </c>
      <c r="K3381" s="62"/>
      <c r="N3381" s="292"/>
      <c r="O3381" s="292"/>
      <c r="P3381" s="292"/>
      <c r="Q3381" s="292"/>
      <c r="R3381" s="292"/>
    </row>
    <row r="3382" spans="1:18" x14ac:dyDescent="0.25">
      <c r="A3382" t="s">
        <v>3675</v>
      </c>
      <c r="B3382" t="s">
        <v>89</v>
      </c>
      <c r="C3382">
        <v>2003</v>
      </c>
      <c r="D3382" t="s">
        <v>42</v>
      </c>
      <c r="E3382" t="s">
        <v>2</v>
      </c>
      <c r="F3382">
        <v>160</v>
      </c>
      <c r="G3382">
        <v>243.49784656591899</v>
      </c>
      <c r="H3382">
        <v>241.025456687786</v>
      </c>
      <c r="I3382">
        <v>204.98484350715501</v>
      </c>
      <c r="J3382">
        <v>281.557945097691</v>
      </c>
      <c r="K3382" s="62"/>
      <c r="N3382" s="292"/>
      <c r="O3382" s="292"/>
      <c r="P3382" s="292"/>
      <c r="Q3382" s="292"/>
      <c r="R3382" s="292"/>
    </row>
    <row r="3383" spans="1:18" x14ac:dyDescent="0.25">
      <c r="A3383" t="s">
        <v>3676</v>
      </c>
      <c r="B3383" t="s">
        <v>89</v>
      </c>
      <c r="C3383">
        <v>2003</v>
      </c>
      <c r="D3383" t="s">
        <v>102</v>
      </c>
      <c r="E3383" t="s">
        <v>2</v>
      </c>
      <c r="F3383">
        <v>113</v>
      </c>
      <c r="G3383">
        <v>174.140853752504</v>
      </c>
      <c r="H3383">
        <v>181.96614708010699</v>
      </c>
      <c r="I3383">
        <v>149.26594601551099</v>
      </c>
      <c r="J3383">
        <v>219.57703421912899</v>
      </c>
      <c r="K3383" s="62"/>
      <c r="N3383" s="292"/>
      <c r="O3383" s="292"/>
      <c r="P3383" s="292"/>
      <c r="Q3383" s="292"/>
      <c r="R3383" s="292"/>
    </row>
    <row r="3384" spans="1:18" x14ac:dyDescent="0.25">
      <c r="A3384" t="s">
        <v>3677</v>
      </c>
      <c r="B3384" t="s">
        <v>89</v>
      </c>
      <c r="C3384">
        <v>2003</v>
      </c>
      <c r="D3384" t="s">
        <v>103</v>
      </c>
      <c r="E3384" t="s">
        <v>2</v>
      </c>
      <c r="F3384">
        <v>406</v>
      </c>
      <c r="G3384">
        <v>214.44379301420301</v>
      </c>
      <c r="H3384">
        <v>217.44447479992101</v>
      </c>
      <c r="I3384">
        <v>196.62018269685899</v>
      </c>
      <c r="J3384">
        <v>239.85873635416399</v>
      </c>
      <c r="K3384" s="62"/>
      <c r="N3384" s="292"/>
      <c r="O3384" s="292"/>
      <c r="P3384" s="292"/>
      <c r="Q3384" s="292"/>
      <c r="R3384" s="292"/>
    </row>
    <row r="3385" spans="1:18" x14ac:dyDescent="0.25">
      <c r="A3385" t="s">
        <v>3678</v>
      </c>
      <c r="B3385" t="s">
        <v>89</v>
      </c>
      <c r="C3385">
        <v>2003</v>
      </c>
      <c r="D3385" t="s">
        <v>43</v>
      </c>
      <c r="E3385" t="s">
        <v>2</v>
      </c>
      <c r="F3385">
        <v>62</v>
      </c>
      <c r="G3385">
        <v>160.52611138440801</v>
      </c>
      <c r="H3385">
        <v>170.45497952212801</v>
      </c>
      <c r="I3385">
        <v>130.00874643847899</v>
      </c>
      <c r="J3385">
        <v>219.33030457023</v>
      </c>
      <c r="K3385" s="62"/>
      <c r="N3385" s="292"/>
      <c r="O3385" s="292"/>
      <c r="P3385" s="292"/>
      <c r="Q3385" s="292"/>
      <c r="R3385" s="292"/>
    </row>
    <row r="3386" spans="1:18" x14ac:dyDescent="0.25">
      <c r="A3386" t="s">
        <v>3679</v>
      </c>
      <c r="B3386" t="s">
        <v>89</v>
      </c>
      <c r="C3386">
        <v>2003</v>
      </c>
      <c r="D3386" t="s">
        <v>44</v>
      </c>
      <c r="E3386" t="s">
        <v>2</v>
      </c>
      <c r="F3386">
        <v>138</v>
      </c>
      <c r="G3386">
        <v>231.34178233755799</v>
      </c>
      <c r="H3386">
        <v>235.13553077815399</v>
      </c>
      <c r="I3386">
        <v>197.096261086754</v>
      </c>
      <c r="J3386">
        <v>278.30558024435697</v>
      </c>
      <c r="K3386" s="62"/>
      <c r="N3386" s="292"/>
      <c r="O3386" s="292"/>
      <c r="P3386" s="292"/>
      <c r="Q3386" s="292"/>
      <c r="R3386" s="292"/>
    </row>
    <row r="3387" spans="1:18" x14ac:dyDescent="0.25">
      <c r="A3387" t="s">
        <v>3680</v>
      </c>
      <c r="B3387" t="s">
        <v>89</v>
      </c>
      <c r="C3387">
        <v>2003</v>
      </c>
      <c r="D3387" t="s">
        <v>45</v>
      </c>
      <c r="E3387" t="s">
        <v>2</v>
      </c>
      <c r="F3387">
        <v>206</v>
      </c>
      <c r="G3387">
        <v>226.24434389140299</v>
      </c>
      <c r="H3387">
        <v>230.76460737515799</v>
      </c>
      <c r="I3387">
        <v>200.07504563853601</v>
      </c>
      <c r="J3387">
        <v>264.79891048665098</v>
      </c>
      <c r="K3387" s="62"/>
      <c r="N3387" s="292"/>
      <c r="O3387" s="292"/>
      <c r="P3387" s="292"/>
      <c r="Q3387" s="292"/>
      <c r="R3387" s="292"/>
    </row>
    <row r="3388" spans="1:18" x14ac:dyDescent="0.25">
      <c r="A3388" t="s">
        <v>3681</v>
      </c>
      <c r="B3388" t="s">
        <v>89</v>
      </c>
      <c r="C3388">
        <v>2003</v>
      </c>
      <c r="D3388" t="s">
        <v>18</v>
      </c>
      <c r="E3388" t="s">
        <v>2</v>
      </c>
      <c r="F3388">
        <v>508</v>
      </c>
      <c r="G3388">
        <v>200.280708394443</v>
      </c>
      <c r="H3388">
        <v>202.45653941301299</v>
      </c>
      <c r="I3388">
        <v>185.17397516142199</v>
      </c>
      <c r="J3388">
        <v>220.91363768503399</v>
      </c>
      <c r="K3388" s="62"/>
      <c r="N3388" s="292"/>
      <c r="O3388" s="292"/>
      <c r="P3388" s="292"/>
      <c r="Q3388" s="292"/>
      <c r="R3388" s="292"/>
    </row>
    <row r="3389" spans="1:18" x14ac:dyDescent="0.25">
      <c r="A3389" t="s">
        <v>3682</v>
      </c>
      <c r="B3389" t="s">
        <v>89</v>
      </c>
      <c r="C3389">
        <v>2003</v>
      </c>
      <c r="D3389" t="s">
        <v>46</v>
      </c>
      <c r="E3389" t="s">
        <v>2</v>
      </c>
      <c r="F3389">
        <v>250</v>
      </c>
      <c r="G3389">
        <v>215.125934722186</v>
      </c>
      <c r="H3389">
        <v>217.30818316748901</v>
      </c>
      <c r="I3389">
        <v>191.061434485897</v>
      </c>
      <c r="J3389">
        <v>246.13773809842999</v>
      </c>
      <c r="K3389" s="62"/>
      <c r="N3389" s="292"/>
      <c r="O3389" s="292"/>
      <c r="P3389" s="292"/>
      <c r="Q3389" s="292"/>
      <c r="R3389" s="292"/>
    </row>
    <row r="3390" spans="1:18" x14ac:dyDescent="0.25">
      <c r="A3390" t="s">
        <v>3683</v>
      </c>
      <c r="B3390" t="s">
        <v>89</v>
      </c>
      <c r="C3390">
        <v>2003</v>
      </c>
      <c r="D3390" t="s">
        <v>47</v>
      </c>
      <c r="E3390" t="s">
        <v>2</v>
      </c>
      <c r="F3390">
        <v>143</v>
      </c>
      <c r="G3390">
        <v>203.44287949921801</v>
      </c>
      <c r="H3390">
        <v>205.70815818722801</v>
      </c>
      <c r="I3390">
        <v>173.21618508758201</v>
      </c>
      <c r="J3390">
        <v>242.50000287877799</v>
      </c>
      <c r="K3390" s="62"/>
      <c r="N3390" s="292"/>
      <c r="O3390" s="292"/>
      <c r="P3390" s="292"/>
      <c r="Q3390" s="292"/>
      <c r="R3390" s="292"/>
    </row>
    <row r="3391" spans="1:18" x14ac:dyDescent="0.25">
      <c r="A3391" t="s">
        <v>3684</v>
      </c>
      <c r="B3391" t="s">
        <v>89</v>
      </c>
      <c r="C3391">
        <v>2003</v>
      </c>
      <c r="D3391" t="s">
        <v>48</v>
      </c>
      <c r="E3391" t="s">
        <v>2</v>
      </c>
      <c r="F3391">
        <v>115</v>
      </c>
      <c r="G3391">
        <v>171.27623132716701</v>
      </c>
      <c r="H3391">
        <v>175.51214638364701</v>
      </c>
      <c r="I3391">
        <v>144.726624340787</v>
      </c>
      <c r="J3391">
        <v>210.877302763269</v>
      </c>
      <c r="K3391" s="62"/>
      <c r="N3391" s="292"/>
      <c r="O3391" s="292"/>
      <c r="P3391" s="292"/>
      <c r="Q3391" s="292"/>
      <c r="R3391" s="292"/>
    </row>
    <row r="3392" spans="1:18" x14ac:dyDescent="0.25">
      <c r="A3392" t="s">
        <v>3685</v>
      </c>
      <c r="B3392" t="s">
        <v>89</v>
      </c>
      <c r="C3392">
        <v>2003</v>
      </c>
      <c r="D3392" t="s">
        <v>104</v>
      </c>
      <c r="E3392" t="s">
        <v>2</v>
      </c>
      <c r="F3392">
        <v>358</v>
      </c>
      <c r="G3392">
        <v>159.631153937048</v>
      </c>
      <c r="H3392">
        <v>164.38010676752199</v>
      </c>
      <c r="I3392">
        <v>147.535252115688</v>
      </c>
      <c r="J3392">
        <v>182.598266698679</v>
      </c>
      <c r="K3392" s="62"/>
      <c r="N3392" s="292"/>
      <c r="O3392" s="292"/>
      <c r="P3392" s="292"/>
      <c r="Q3392" s="292"/>
      <c r="R3392" s="292"/>
    </row>
    <row r="3393" spans="1:18" x14ac:dyDescent="0.25">
      <c r="A3393" t="s">
        <v>3686</v>
      </c>
      <c r="B3393" t="s">
        <v>89</v>
      </c>
      <c r="C3393">
        <v>2003</v>
      </c>
      <c r="D3393" t="s">
        <v>49</v>
      </c>
      <c r="E3393" t="s">
        <v>2</v>
      </c>
      <c r="F3393">
        <v>102</v>
      </c>
      <c r="G3393">
        <v>162.64051662281801</v>
      </c>
      <c r="H3393">
        <v>166.45114733500699</v>
      </c>
      <c r="I3393">
        <v>135.537945264021</v>
      </c>
      <c r="J3393">
        <v>202.27079601997099</v>
      </c>
      <c r="K3393" s="62"/>
      <c r="N3393" s="292"/>
      <c r="O3393" s="292"/>
      <c r="P3393" s="292"/>
      <c r="Q3393" s="292"/>
      <c r="R3393" s="292"/>
    </row>
    <row r="3394" spans="1:18" x14ac:dyDescent="0.25">
      <c r="A3394" t="s">
        <v>3687</v>
      </c>
      <c r="B3394" t="s">
        <v>89</v>
      </c>
      <c r="C3394">
        <v>2003</v>
      </c>
      <c r="D3394" t="s">
        <v>50</v>
      </c>
      <c r="E3394" t="s">
        <v>2</v>
      </c>
      <c r="F3394">
        <v>256</v>
      </c>
      <c r="G3394">
        <v>158.462909775181</v>
      </c>
      <c r="H3394">
        <v>165.13821223052</v>
      </c>
      <c r="I3394">
        <v>144.99157409998401</v>
      </c>
      <c r="J3394">
        <v>187.242793539996</v>
      </c>
      <c r="K3394" s="62"/>
      <c r="N3394" s="292"/>
      <c r="O3394" s="292"/>
      <c r="P3394" s="292"/>
      <c r="Q3394" s="292"/>
      <c r="R3394" s="292"/>
    </row>
    <row r="3395" spans="1:18" x14ac:dyDescent="0.25">
      <c r="A3395" t="s">
        <v>3688</v>
      </c>
      <c r="B3395" t="s">
        <v>89</v>
      </c>
      <c r="C3395">
        <v>2003</v>
      </c>
      <c r="D3395" t="s">
        <v>105</v>
      </c>
      <c r="E3395" t="s">
        <v>2</v>
      </c>
      <c r="F3395">
        <v>251</v>
      </c>
      <c r="G3395">
        <v>169.24352862642999</v>
      </c>
      <c r="H3395">
        <v>169.77674584178999</v>
      </c>
      <c r="I3395">
        <v>149.298645156905</v>
      </c>
      <c r="J3395">
        <v>192.26576125941401</v>
      </c>
      <c r="K3395" s="62"/>
      <c r="N3395" s="292"/>
      <c r="O3395" s="292"/>
      <c r="P3395" s="292"/>
      <c r="Q3395" s="292"/>
      <c r="R3395" s="292"/>
    </row>
    <row r="3396" spans="1:18" x14ac:dyDescent="0.25">
      <c r="A3396" t="s">
        <v>3689</v>
      </c>
      <c r="B3396" t="s">
        <v>89</v>
      </c>
      <c r="C3396">
        <v>2003</v>
      </c>
      <c r="D3396" t="s">
        <v>51</v>
      </c>
      <c r="E3396" t="s">
        <v>2</v>
      </c>
      <c r="F3396">
        <v>202</v>
      </c>
      <c r="G3396">
        <v>169.11124506061199</v>
      </c>
      <c r="H3396">
        <v>169.99979973974899</v>
      </c>
      <c r="I3396">
        <v>147.229012543175</v>
      </c>
      <c r="J3396">
        <v>195.278171827638</v>
      </c>
      <c r="K3396" s="62"/>
      <c r="N3396" s="292"/>
      <c r="O3396" s="292"/>
      <c r="P3396" s="292"/>
      <c r="Q3396" s="292"/>
      <c r="R3396" s="292"/>
    </row>
    <row r="3397" spans="1:18" x14ac:dyDescent="0.25">
      <c r="A3397" t="s">
        <v>3690</v>
      </c>
      <c r="B3397" t="s">
        <v>89</v>
      </c>
      <c r="C3397">
        <v>2003</v>
      </c>
      <c r="D3397" t="s">
        <v>52</v>
      </c>
      <c r="E3397" t="s">
        <v>2</v>
      </c>
      <c r="F3397">
        <v>49</v>
      </c>
      <c r="G3397">
        <v>169.79105305104099</v>
      </c>
      <c r="H3397">
        <v>170.50197246328801</v>
      </c>
      <c r="I3397">
        <v>125.740870692504</v>
      </c>
      <c r="J3397">
        <v>225.896866753273</v>
      </c>
      <c r="K3397" s="62"/>
      <c r="N3397" s="292"/>
      <c r="O3397" s="292"/>
      <c r="P3397" s="292"/>
      <c r="Q3397" s="292"/>
      <c r="R3397" s="292"/>
    </row>
    <row r="3398" spans="1:18" x14ac:dyDescent="0.25">
      <c r="A3398" t="s">
        <v>3691</v>
      </c>
      <c r="B3398" t="s">
        <v>89</v>
      </c>
      <c r="C3398">
        <v>2003</v>
      </c>
      <c r="D3398" t="s">
        <v>106</v>
      </c>
      <c r="E3398" t="s">
        <v>2</v>
      </c>
      <c r="F3398">
        <v>533</v>
      </c>
      <c r="G3398">
        <v>186.28807896098101</v>
      </c>
      <c r="H3398">
        <v>188.71164827672399</v>
      </c>
      <c r="I3398">
        <v>172.932286833338</v>
      </c>
      <c r="J3398">
        <v>205.53702148016799</v>
      </c>
      <c r="K3398" s="62"/>
      <c r="N3398" s="292"/>
      <c r="O3398" s="292"/>
      <c r="P3398" s="292"/>
      <c r="Q3398" s="292"/>
      <c r="R3398" s="292"/>
    </row>
    <row r="3399" spans="1:18" x14ac:dyDescent="0.25">
      <c r="A3399" t="s">
        <v>3692</v>
      </c>
      <c r="B3399" t="s">
        <v>89</v>
      </c>
      <c r="C3399">
        <v>2003</v>
      </c>
      <c r="D3399" t="s">
        <v>53</v>
      </c>
      <c r="E3399" t="s">
        <v>2</v>
      </c>
      <c r="F3399">
        <v>155</v>
      </c>
      <c r="G3399">
        <v>176.77516480007299</v>
      </c>
      <c r="H3399">
        <v>179.121633516489</v>
      </c>
      <c r="I3399">
        <v>151.874549355471</v>
      </c>
      <c r="J3399">
        <v>209.82259648091099</v>
      </c>
      <c r="K3399" s="62"/>
      <c r="N3399" s="292"/>
      <c r="O3399" s="292"/>
      <c r="P3399" s="292"/>
      <c r="Q3399" s="292"/>
      <c r="R3399" s="292"/>
    </row>
    <row r="3400" spans="1:18" x14ac:dyDescent="0.25">
      <c r="A3400" t="s">
        <v>3693</v>
      </c>
      <c r="B3400" t="s">
        <v>89</v>
      </c>
      <c r="C3400">
        <v>2003</v>
      </c>
      <c r="D3400" t="s">
        <v>54</v>
      </c>
      <c r="E3400" t="s">
        <v>2</v>
      </c>
      <c r="F3400">
        <v>101</v>
      </c>
      <c r="G3400">
        <v>283.30201116378203</v>
      </c>
      <c r="H3400">
        <v>287.76281691445001</v>
      </c>
      <c r="I3400">
        <v>234.00107212138801</v>
      </c>
      <c r="J3400">
        <v>350.103098465085</v>
      </c>
      <c r="K3400" s="62"/>
      <c r="N3400" s="292"/>
      <c r="O3400" s="292"/>
      <c r="P3400" s="292"/>
      <c r="Q3400" s="292"/>
      <c r="R3400" s="292"/>
    </row>
    <row r="3401" spans="1:18" x14ac:dyDescent="0.25">
      <c r="A3401" t="s">
        <v>3694</v>
      </c>
      <c r="B3401" t="s">
        <v>89</v>
      </c>
      <c r="C3401">
        <v>2003</v>
      </c>
      <c r="D3401" t="s">
        <v>55</v>
      </c>
      <c r="E3401" t="s">
        <v>2</v>
      </c>
      <c r="F3401">
        <v>84</v>
      </c>
      <c r="G3401">
        <v>179.890780597494</v>
      </c>
      <c r="H3401">
        <v>180.55573407254701</v>
      </c>
      <c r="I3401">
        <v>143.826540676083</v>
      </c>
      <c r="J3401">
        <v>223.76320627374199</v>
      </c>
      <c r="K3401" s="62"/>
      <c r="N3401" s="292"/>
      <c r="O3401" s="292"/>
      <c r="P3401" s="292"/>
      <c r="Q3401" s="292"/>
      <c r="R3401" s="292"/>
    </row>
    <row r="3402" spans="1:18" x14ac:dyDescent="0.25">
      <c r="A3402" t="s">
        <v>3695</v>
      </c>
      <c r="B3402" t="s">
        <v>89</v>
      </c>
      <c r="C3402">
        <v>2003</v>
      </c>
      <c r="D3402" t="s">
        <v>56</v>
      </c>
      <c r="E3402" t="s">
        <v>2</v>
      </c>
      <c r="F3402">
        <v>52</v>
      </c>
      <c r="G3402">
        <v>117.402691230922</v>
      </c>
      <c r="H3402">
        <v>118.655466610113</v>
      </c>
      <c r="I3402">
        <v>87.950084230069606</v>
      </c>
      <c r="J3402">
        <v>156.41704368100201</v>
      </c>
      <c r="K3402" s="62"/>
      <c r="N3402" s="292"/>
      <c r="O3402" s="292"/>
      <c r="P3402" s="292"/>
      <c r="Q3402" s="292"/>
      <c r="R3402" s="292"/>
    </row>
    <row r="3403" spans="1:18" x14ac:dyDescent="0.25">
      <c r="A3403" t="s">
        <v>3696</v>
      </c>
      <c r="B3403" t="s">
        <v>89</v>
      </c>
      <c r="C3403">
        <v>2003</v>
      </c>
      <c r="D3403" t="s">
        <v>57</v>
      </c>
      <c r="E3403" t="s">
        <v>2</v>
      </c>
      <c r="F3403">
        <v>141</v>
      </c>
      <c r="G3403">
        <v>196.38977101788399</v>
      </c>
      <c r="H3403">
        <v>200.91347634218101</v>
      </c>
      <c r="I3403">
        <v>168.82446400054201</v>
      </c>
      <c r="J3403">
        <v>237.28115145649099</v>
      </c>
      <c r="K3403" s="62"/>
      <c r="N3403" s="292"/>
      <c r="O3403" s="292"/>
      <c r="P3403" s="292"/>
      <c r="Q3403" s="292"/>
      <c r="R3403" s="292"/>
    </row>
    <row r="3404" spans="1:18" x14ac:dyDescent="0.25">
      <c r="A3404" t="s">
        <v>3697</v>
      </c>
      <c r="B3404" t="s">
        <v>89</v>
      </c>
      <c r="C3404">
        <v>2004</v>
      </c>
      <c r="D3404" t="s">
        <v>5</v>
      </c>
      <c r="E3404" t="s">
        <v>2</v>
      </c>
      <c r="F3404">
        <v>2969</v>
      </c>
      <c r="G3404">
        <v>195.47799934291999</v>
      </c>
      <c r="H3404">
        <v>196.852123822088</v>
      </c>
      <c r="I3404">
        <v>189.806485265974</v>
      </c>
      <c r="J3404">
        <v>204.09161502550199</v>
      </c>
      <c r="K3404" s="62"/>
      <c r="N3404" s="292"/>
      <c r="O3404" s="292"/>
      <c r="P3404" s="292"/>
      <c r="Q3404" s="292"/>
      <c r="R3404" s="292"/>
    </row>
    <row r="3405" spans="1:18" x14ac:dyDescent="0.25">
      <c r="A3405" t="s">
        <v>3698</v>
      </c>
      <c r="B3405" t="s">
        <v>89</v>
      </c>
      <c r="C3405">
        <v>2004</v>
      </c>
      <c r="D3405" t="s">
        <v>122</v>
      </c>
      <c r="E3405" t="s">
        <v>2</v>
      </c>
      <c r="F3405">
        <v>307</v>
      </c>
      <c r="G3405">
        <v>101.961175044421</v>
      </c>
      <c r="H3405">
        <v>100.445132938401</v>
      </c>
      <c r="I3405">
        <v>89.453407900778402</v>
      </c>
      <c r="J3405">
        <v>112.407945153944</v>
      </c>
      <c r="K3405" s="62"/>
      <c r="N3405" s="292"/>
      <c r="O3405" s="292"/>
      <c r="P3405" s="292"/>
      <c r="Q3405" s="292"/>
      <c r="R3405" s="292"/>
    </row>
    <row r="3406" spans="1:18" x14ac:dyDescent="0.25">
      <c r="A3406" t="s">
        <v>3699</v>
      </c>
      <c r="B3406" t="s">
        <v>89</v>
      </c>
      <c r="C3406">
        <v>2004</v>
      </c>
      <c r="D3406" t="s">
        <v>123</v>
      </c>
      <c r="E3406" t="s">
        <v>2</v>
      </c>
      <c r="F3406">
        <v>426</v>
      </c>
      <c r="G3406">
        <v>139.02033090754799</v>
      </c>
      <c r="H3406">
        <v>138.395739717212</v>
      </c>
      <c r="I3406">
        <v>125.51302361909801</v>
      </c>
      <c r="J3406">
        <v>152.237768104173</v>
      </c>
      <c r="K3406" s="62"/>
      <c r="N3406" s="292"/>
      <c r="O3406" s="292"/>
      <c r="P3406" s="292"/>
      <c r="Q3406" s="292"/>
      <c r="R3406" s="292"/>
    </row>
    <row r="3407" spans="1:18" x14ac:dyDescent="0.25">
      <c r="A3407" t="s">
        <v>3700</v>
      </c>
      <c r="B3407" t="s">
        <v>89</v>
      </c>
      <c r="C3407">
        <v>2004</v>
      </c>
      <c r="D3407" t="s">
        <v>124</v>
      </c>
      <c r="E3407" t="s">
        <v>2</v>
      </c>
      <c r="F3407">
        <v>589</v>
      </c>
      <c r="G3407">
        <v>189.57864617028599</v>
      </c>
      <c r="H3407">
        <v>190.752788498976</v>
      </c>
      <c r="I3407">
        <v>175.603754807017</v>
      </c>
      <c r="J3407">
        <v>206.855451420446</v>
      </c>
      <c r="K3407" s="62"/>
      <c r="N3407" s="292"/>
      <c r="O3407" s="292"/>
      <c r="P3407" s="292"/>
      <c r="Q3407" s="292"/>
      <c r="R3407" s="292"/>
    </row>
    <row r="3408" spans="1:18" x14ac:dyDescent="0.25">
      <c r="A3408" t="s">
        <v>3701</v>
      </c>
      <c r="B3408" t="s">
        <v>89</v>
      </c>
      <c r="C3408">
        <v>2004</v>
      </c>
      <c r="D3408" t="s">
        <v>125</v>
      </c>
      <c r="E3408" t="s">
        <v>2</v>
      </c>
      <c r="F3408">
        <v>744</v>
      </c>
      <c r="G3408">
        <v>243.93602581000499</v>
      </c>
      <c r="H3408">
        <v>246.15905669275199</v>
      </c>
      <c r="I3408">
        <v>228.68708373687099</v>
      </c>
      <c r="J3408">
        <v>264.60596576076699</v>
      </c>
      <c r="K3408" s="62"/>
      <c r="N3408" s="292"/>
      <c r="O3408" s="292"/>
      <c r="P3408" s="292"/>
      <c r="Q3408" s="292"/>
      <c r="R3408" s="292"/>
    </row>
    <row r="3409" spans="1:18" x14ac:dyDescent="0.25">
      <c r="A3409" t="s">
        <v>3702</v>
      </c>
      <c r="B3409" t="s">
        <v>89</v>
      </c>
      <c r="C3409">
        <v>2004</v>
      </c>
      <c r="D3409" t="s">
        <v>126</v>
      </c>
      <c r="E3409" t="s">
        <v>2</v>
      </c>
      <c r="F3409">
        <v>903</v>
      </c>
      <c r="G3409">
        <v>305.45041251027499</v>
      </c>
      <c r="H3409">
        <v>317.67188023987802</v>
      </c>
      <c r="I3409">
        <v>297.08696531409697</v>
      </c>
      <c r="J3409">
        <v>339.29650279817298</v>
      </c>
      <c r="K3409" s="62"/>
      <c r="N3409" s="292"/>
      <c r="O3409" s="292"/>
      <c r="P3409" s="292"/>
      <c r="Q3409" s="292"/>
      <c r="R3409" s="292"/>
    </row>
    <row r="3410" spans="1:18" x14ac:dyDescent="0.25">
      <c r="A3410" t="s">
        <v>3703</v>
      </c>
      <c r="B3410" t="s">
        <v>89</v>
      </c>
      <c r="C3410">
        <v>2004</v>
      </c>
      <c r="D3410" t="s">
        <v>6</v>
      </c>
      <c r="E3410" t="s">
        <v>2</v>
      </c>
      <c r="F3410">
        <v>781</v>
      </c>
      <c r="G3410">
        <v>226.038736266917</v>
      </c>
      <c r="H3410">
        <v>228.17892768060599</v>
      </c>
      <c r="I3410">
        <v>212.38147788393499</v>
      </c>
      <c r="J3410">
        <v>244.836116366873</v>
      </c>
      <c r="K3410" s="62"/>
      <c r="N3410" s="292"/>
      <c r="O3410" s="292"/>
      <c r="P3410" s="292"/>
      <c r="Q3410" s="292"/>
      <c r="R3410" s="292"/>
    </row>
    <row r="3411" spans="1:18" x14ac:dyDescent="0.25">
      <c r="A3411" t="s">
        <v>3704</v>
      </c>
      <c r="B3411" t="s">
        <v>89</v>
      </c>
      <c r="C3411">
        <v>2004</v>
      </c>
      <c r="D3411" t="s">
        <v>37</v>
      </c>
      <c r="E3411" t="s">
        <v>2</v>
      </c>
      <c r="F3411">
        <v>87</v>
      </c>
      <c r="G3411">
        <v>247.17313483720699</v>
      </c>
      <c r="H3411">
        <v>258.24588512708902</v>
      </c>
      <c r="I3411">
        <v>206.276510931464</v>
      </c>
      <c r="J3411">
        <v>319.20788085175099</v>
      </c>
      <c r="K3411" s="62"/>
      <c r="N3411" s="292"/>
      <c r="O3411" s="292"/>
      <c r="P3411" s="292"/>
      <c r="Q3411" s="292"/>
      <c r="R3411" s="292"/>
    </row>
    <row r="3412" spans="1:18" x14ac:dyDescent="0.25">
      <c r="A3412" t="s">
        <v>3705</v>
      </c>
      <c r="B3412" t="s">
        <v>89</v>
      </c>
      <c r="C3412">
        <v>2004</v>
      </c>
      <c r="D3412" t="s">
        <v>38</v>
      </c>
      <c r="E3412" t="s">
        <v>2</v>
      </c>
      <c r="F3412">
        <v>151</v>
      </c>
      <c r="G3412">
        <v>246.12876935615299</v>
      </c>
      <c r="H3412">
        <v>247.031101985898</v>
      </c>
      <c r="I3412">
        <v>208.920527650411</v>
      </c>
      <c r="J3412">
        <v>290.040504081694</v>
      </c>
      <c r="K3412" s="62"/>
      <c r="N3412" s="292"/>
      <c r="O3412" s="292"/>
      <c r="P3412" s="292"/>
      <c r="Q3412" s="292"/>
      <c r="R3412" s="292"/>
    </row>
    <row r="3413" spans="1:18" x14ac:dyDescent="0.25">
      <c r="A3413" t="s">
        <v>3706</v>
      </c>
      <c r="B3413" t="s">
        <v>89</v>
      </c>
      <c r="C3413">
        <v>2004</v>
      </c>
      <c r="D3413" t="s">
        <v>39</v>
      </c>
      <c r="E3413" t="s">
        <v>2</v>
      </c>
      <c r="F3413">
        <v>160</v>
      </c>
      <c r="G3413">
        <v>273.64928423609098</v>
      </c>
      <c r="H3413">
        <v>286.17436909599201</v>
      </c>
      <c r="I3413">
        <v>242.77158403044101</v>
      </c>
      <c r="J3413">
        <v>334.98660416563501</v>
      </c>
      <c r="K3413" s="62"/>
      <c r="N3413" s="292"/>
      <c r="O3413" s="292"/>
      <c r="P3413" s="292"/>
      <c r="Q3413" s="292"/>
      <c r="R3413" s="292"/>
    </row>
    <row r="3414" spans="1:18" x14ac:dyDescent="0.25">
      <c r="A3414" t="s">
        <v>3707</v>
      </c>
      <c r="B3414" t="s">
        <v>89</v>
      </c>
      <c r="C3414">
        <v>2004</v>
      </c>
      <c r="D3414" t="s">
        <v>40</v>
      </c>
      <c r="E3414" t="s">
        <v>2</v>
      </c>
      <c r="F3414">
        <v>110</v>
      </c>
      <c r="G3414">
        <v>226.15131578947401</v>
      </c>
      <c r="H3414">
        <v>229.41519640813499</v>
      </c>
      <c r="I3414">
        <v>188.151082173573</v>
      </c>
      <c r="J3414">
        <v>276.96668075544699</v>
      </c>
      <c r="K3414" s="62"/>
      <c r="N3414" s="292"/>
      <c r="O3414" s="292"/>
      <c r="P3414" s="292"/>
      <c r="Q3414" s="292"/>
      <c r="R3414" s="292"/>
    </row>
    <row r="3415" spans="1:18" x14ac:dyDescent="0.25">
      <c r="A3415" t="s">
        <v>3708</v>
      </c>
      <c r="B3415" t="s">
        <v>89</v>
      </c>
      <c r="C3415">
        <v>2004</v>
      </c>
      <c r="D3415" t="s">
        <v>41</v>
      </c>
      <c r="E3415" t="s">
        <v>2</v>
      </c>
      <c r="F3415">
        <v>135</v>
      </c>
      <c r="G3415">
        <v>177.181630858478</v>
      </c>
      <c r="H3415">
        <v>175.542580203905</v>
      </c>
      <c r="I3415">
        <v>146.97572066735901</v>
      </c>
      <c r="J3415">
        <v>208.008202589809</v>
      </c>
      <c r="K3415" s="62"/>
      <c r="N3415" s="292"/>
      <c r="O3415" s="292"/>
      <c r="P3415" s="292"/>
      <c r="Q3415" s="292"/>
      <c r="R3415" s="292"/>
    </row>
    <row r="3416" spans="1:18" x14ac:dyDescent="0.25">
      <c r="A3416" t="s">
        <v>3709</v>
      </c>
      <c r="B3416" t="s">
        <v>89</v>
      </c>
      <c r="C3416">
        <v>2004</v>
      </c>
      <c r="D3416" t="s">
        <v>42</v>
      </c>
      <c r="E3416" t="s">
        <v>2</v>
      </c>
      <c r="F3416">
        <v>138</v>
      </c>
      <c r="G3416">
        <v>210.154417811348</v>
      </c>
      <c r="H3416">
        <v>211.05335452477399</v>
      </c>
      <c r="I3416">
        <v>177.17803119093301</v>
      </c>
      <c r="J3416">
        <v>249.49781983311101</v>
      </c>
      <c r="K3416" s="62"/>
      <c r="N3416" s="292"/>
      <c r="O3416" s="292"/>
      <c r="P3416" s="292"/>
      <c r="Q3416" s="292"/>
      <c r="R3416" s="292"/>
    </row>
    <row r="3417" spans="1:18" x14ac:dyDescent="0.25">
      <c r="A3417" t="s">
        <v>3710</v>
      </c>
      <c r="B3417" t="s">
        <v>89</v>
      </c>
      <c r="C3417">
        <v>2004</v>
      </c>
      <c r="D3417" t="s">
        <v>102</v>
      </c>
      <c r="E3417" t="s">
        <v>2</v>
      </c>
      <c r="F3417">
        <v>95</v>
      </c>
      <c r="G3417">
        <v>145.08025228692301</v>
      </c>
      <c r="H3417">
        <v>156.730094614276</v>
      </c>
      <c r="I3417">
        <v>125.840424181196</v>
      </c>
      <c r="J3417">
        <v>192.715123969399</v>
      </c>
      <c r="K3417" s="62"/>
      <c r="N3417" s="292"/>
      <c r="O3417" s="292"/>
      <c r="P3417" s="292"/>
      <c r="Q3417" s="292"/>
      <c r="R3417" s="292"/>
    </row>
    <row r="3418" spans="1:18" x14ac:dyDescent="0.25">
      <c r="A3418" t="s">
        <v>3711</v>
      </c>
      <c r="B3418" t="s">
        <v>89</v>
      </c>
      <c r="C3418">
        <v>2004</v>
      </c>
      <c r="D3418" t="s">
        <v>103</v>
      </c>
      <c r="E3418" t="s">
        <v>2</v>
      </c>
      <c r="F3418">
        <v>399</v>
      </c>
      <c r="G3418">
        <v>209.51370765748999</v>
      </c>
      <c r="H3418">
        <v>211.222906756828</v>
      </c>
      <c r="I3418">
        <v>190.83548178227201</v>
      </c>
      <c r="J3418">
        <v>233.18110478887701</v>
      </c>
      <c r="K3418" s="62"/>
      <c r="N3418" s="292"/>
      <c r="O3418" s="292"/>
      <c r="P3418" s="292"/>
      <c r="Q3418" s="292"/>
      <c r="R3418" s="292"/>
    </row>
    <row r="3419" spans="1:18" x14ac:dyDescent="0.25">
      <c r="A3419" t="s">
        <v>3712</v>
      </c>
      <c r="B3419" t="s">
        <v>89</v>
      </c>
      <c r="C3419">
        <v>2004</v>
      </c>
      <c r="D3419" t="s">
        <v>43</v>
      </c>
      <c r="E3419" t="s">
        <v>2</v>
      </c>
      <c r="F3419">
        <v>69</v>
      </c>
      <c r="G3419">
        <v>178.317612094586</v>
      </c>
      <c r="H3419">
        <v>182.05082157638401</v>
      </c>
      <c r="I3419">
        <v>140.66032015966101</v>
      </c>
      <c r="J3419">
        <v>231.57272545526601</v>
      </c>
      <c r="K3419" s="62"/>
      <c r="N3419" s="292"/>
      <c r="O3419" s="292"/>
      <c r="P3419" s="292"/>
      <c r="Q3419" s="292"/>
      <c r="R3419" s="292"/>
    </row>
    <row r="3420" spans="1:18" x14ac:dyDescent="0.25">
      <c r="A3420" t="s">
        <v>3713</v>
      </c>
      <c r="B3420" t="s">
        <v>89</v>
      </c>
      <c r="C3420">
        <v>2004</v>
      </c>
      <c r="D3420" t="s">
        <v>44</v>
      </c>
      <c r="E3420" t="s">
        <v>2</v>
      </c>
      <c r="F3420">
        <v>116</v>
      </c>
      <c r="G3420">
        <v>192.908933679239</v>
      </c>
      <c r="H3420">
        <v>197.05341316709999</v>
      </c>
      <c r="I3420">
        <v>162.356958476654</v>
      </c>
      <c r="J3420">
        <v>236.88726728022399</v>
      </c>
      <c r="K3420" s="62"/>
      <c r="N3420" s="292"/>
      <c r="O3420" s="292"/>
      <c r="P3420" s="292"/>
      <c r="Q3420" s="292"/>
      <c r="R3420" s="292"/>
    </row>
    <row r="3421" spans="1:18" x14ac:dyDescent="0.25">
      <c r="A3421" t="s">
        <v>3714</v>
      </c>
      <c r="B3421" t="s">
        <v>89</v>
      </c>
      <c r="C3421">
        <v>2004</v>
      </c>
      <c r="D3421" t="s">
        <v>45</v>
      </c>
      <c r="E3421" t="s">
        <v>2</v>
      </c>
      <c r="F3421">
        <v>214</v>
      </c>
      <c r="G3421">
        <v>233.58875281070601</v>
      </c>
      <c r="H3421">
        <v>237.724388349066</v>
      </c>
      <c r="I3421">
        <v>206.667919978687</v>
      </c>
      <c r="J3421">
        <v>272.09809064618798</v>
      </c>
      <c r="K3421" s="62"/>
      <c r="N3421" s="292"/>
      <c r="O3421" s="292"/>
      <c r="P3421" s="292"/>
      <c r="Q3421" s="292"/>
      <c r="R3421" s="292"/>
    </row>
    <row r="3422" spans="1:18" x14ac:dyDescent="0.25">
      <c r="A3422" t="s">
        <v>3715</v>
      </c>
      <c r="B3422" t="s">
        <v>89</v>
      </c>
      <c r="C3422">
        <v>2004</v>
      </c>
      <c r="D3422" t="s">
        <v>18</v>
      </c>
      <c r="E3422" t="s">
        <v>2</v>
      </c>
      <c r="F3422">
        <v>545</v>
      </c>
      <c r="G3422">
        <v>213.40997818910901</v>
      </c>
      <c r="H3422">
        <v>215.256852659722</v>
      </c>
      <c r="I3422">
        <v>197.499670856108</v>
      </c>
      <c r="J3422">
        <v>234.17766252886801</v>
      </c>
      <c r="K3422" s="62"/>
      <c r="N3422" s="292"/>
      <c r="O3422" s="292"/>
      <c r="P3422" s="292"/>
      <c r="Q3422" s="292"/>
      <c r="R3422" s="292"/>
    </row>
    <row r="3423" spans="1:18" x14ac:dyDescent="0.25">
      <c r="A3423" t="s">
        <v>3716</v>
      </c>
      <c r="B3423" t="s">
        <v>89</v>
      </c>
      <c r="C3423">
        <v>2004</v>
      </c>
      <c r="D3423" t="s">
        <v>46</v>
      </c>
      <c r="E3423" t="s">
        <v>2</v>
      </c>
      <c r="F3423">
        <v>252</v>
      </c>
      <c r="G3423">
        <v>215.40118470651601</v>
      </c>
      <c r="H3423">
        <v>218.461991074027</v>
      </c>
      <c r="I3423">
        <v>192.183113451407</v>
      </c>
      <c r="J3423">
        <v>247.31601660917099</v>
      </c>
      <c r="K3423" s="62"/>
      <c r="N3423" s="292"/>
      <c r="O3423" s="292"/>
      <c r="P3423" s="292"/>
      <c r="Q3423" s="292"/>
      <c r="R3423" s="292"/>
    </row>
    <row r="3424" spans="1:18" x14ac:dyDescent="0.25">
      <c r="A3424" t="s">
        <v>3717</v>
      </c>
      <c r="B3424" t="s">
        <v>89</v>
      </c>
      <c r="C3424">
        <v>2004</v>
      </c>
      <c r="D3424" t="s">
        <v>47</v>
      </c>
      <c r="E3424" t="s">
        <v>2</v>
      </c>
      <c r="F3424">
        <v>145</v>
      </c>
      <c r="G3424">
        <v>204.964378604546</v>
      </c>
      <c r="H3424">
        <v>207.60924328523399</v>
      </c>
      <c r="I3424">
        <v>175.050932083433</v>
      </c>
      <c r="J3424">
        <v>244.444324580071</v>
      </c>
      <c r="K3424" s="62"/>
      <c r="N3424" s="292"/>
      <c r="O3424" s="292"/>
      <c r="P3424" s="292"/>
      <c r="Q3424" s="292"/>
      <c r="R3424" s="292"/>
    </row>
    <row r="3425" spans="1:18" x14ac:dyDescent="0.25">
      <c r="A3425" t="s">
        <v>3718</v>
      </c>
      <c r="B3425" t="s">
        <v>89</v>
      </c>
      <c r="C3425">
        <v>2004</v>
      </c>
      <c r="D3425" t="s">
        <v>48</v>
      </c>
      <c r="E3425" t="s">
        <v>2</v>
      </c>
      <c r="F3425">
        <v>148</v>
      </c>
      <c r="G3425">
        <v>218.79897105348701</v>
      </c>
      <c r="H3425">
        <v>218.92533496153601</v>
      </c>
      <c r="I3425">
        <v>184.91615013008499</v>
      </c>
      <c r="J3425">
        <v>257.35324865822599</v>
      </c>
      <c r="K3425" s="62"/>
      <c r="N3425" s="292"/>
      <c r="O3425" s="292"/>
      <c r="P3425" s="292"/>
      <c r="Q3425" s="292"/>
      <c r="R3425" s="292"/>
    </row>
    <row r="3426" spans="1:18" x14ac:dyDescent="0.25">
      <c r="A3426" t="s">
        <v>3719</v>
      </c>
      <c r="B3426" t="s">
        <v>89</v>
      </c>
      <c r="C3426">
        <v>2004</v>
      </c>
      <c r="D3426" t="s">
        <v>104</v>
      </c>
      <c r="E3426" t="s">
        <v>2</v>
      </c>
      <c r="F3426">
        <v>324</v>
      </c>
      <c r="G3426">
        <v>143.21201566491899</v>
      </c>
      <c r="H3426">
        <v>148.19633038480401</v>
      </c>
      <c r="I3426">
        <v>132.25604355730599</v>
      </c>
      <c r="J3426">
        <v>165.50572797507601</v>
      </c>
      <c r="K3426" s="62"/>
      <c r="N3426" s="292"/>
      <c r="O3426" s="292"/>
      <c r="P3426" s="292"/>
      <c r="Q3426" s="292"/>
      <c r="R3426" s="292"/>
    </row>
    <row r="3427" spans="1:18" x14ac:dyDescent="0.25">
      <c r="A3427" t="s">
        <v>3720</v>
      </c>
      <c r="B3427" t="s">
        <v>89</v>
      </c>
      <c r="C3427">
        <v>2004</v>
      </c>
      <c r="D3427" t="s">
        <v>49</v>
      </c>
      <c r="E3427" t="s">
        <v>2</v>
      </c>
      <c r="F3427">
        <v>90</v>
      </c>
      <c r="G3427">
        <v>142.657874714684</v>
      </c>
      <c r="H3427">
        <v>145.351199404624</v>
      </c>
      <c r="I3427">
        <v>116.701628975143</v>
      </c>
      <c r="J3427">
        <v>178.86754015038201</v>
      </c>
      <c r="K3427" s="62"/>
      <c r="N3427" s="292"/>
      <c r="O3427" s="292"/>
      <c r="P3427" s="292"/>
      <c r="Q3427" s="292"/>
      <c r="R3427" s="292"/>
    </row>
    <row r="3428" spans="1:18" x14ac:dyDescent="0.25">
      <c r="A3428" t="s">
        <v>3721</v>
      </c>
      <c r="B3428" t="s">
        <v>89</v>
      </c>
      <c r="C3428">
        <v>2004</v>
      </c>
      <c r="D3428" t="s">
        <v>50</v>
      </c>
      <c r="E3428" t="s">
        <v>2</v>
      </c>
      <c r="F3428">
        <v>234</v>
      </c>
      <c r="G3428">
        <v>143.426294820717</v>
      </c>
      <c r="H3428">
        <v>152.836645153631</v>
      </c>
      <c r="I3428">
        <v>133.372146693269</v>
      </c>
      <c r="J3428">
        <v>174.284444389246</v>
      </c>
      <c r="K3428" s="62"/>
      <c r="N3428" s="292"/>
      <c r="O3428" s="292"/>
      <c r="P3428" s="292"/>
      <c r="Q3428" s="292"/>
      <c r="R3428" s="292"/>
    </row>
    <row r="3429" spans="1:18" x14ac:dyDescent="0.25">
      <c r="A3429" t="s">
        <v>3722</v>
      </c>
      <c r="B3429" t="s">
        <v>89</v>
      </c>
      <c r="C3429">
        <v>2004</v>
      </c>
      <c r="D3429" t="s">
        <v>105</v>
      </c>
      <c r="E3429" t="s">
        <v>2</v>
      </c>
      <c r="F3429">
        <v>246</v>
      </c>
      <c r="G3429">
        <v>165.222647592182</v>
      </c>
      <c r="H3429">
        <v>167.27325044284001</v>
      </c>
      <c r="I3429">
        <v>146.90939150612101</v>
      </c>
      <c r="J3429">
        <v>189.65809642766999</v>
      </c>
      <c r="K3429" s="62"/>
      <c r="N3429" s="292"/>
      <c r="O3429" s="292"/>
      <c r="P3429" s="292"/>
      <c r="Q3429" s="292"/>
      <c r="R3429" s="292"/>
    </row>
    <row r="3430" spans="1:18" x14ac:dyDescent="0.25">
      <c r="A3430" t="s">
        <v>3723</v>
      </c>
      <c r="B3430" t="s">
        <v>89</v>
      </c>
      <c r="C3430">
        <v>2004</v>
      </c>
      <c r="D3430" t="s">
        <v>51</v>
      </c>
      <c r="E3430" t="s">
        <v>2</v>
      </c>
      <c r="F3430">
        <v>190</v>
      </c>
      <c r="G3430">
        <v>158.31750158317499</v>
      </c>
      <c r="H3430">
        <v>160.59842005915499</v>
      </c>
      <c r="I3430">
        <v>138.452057508672</v>
      </c>
      <c r="J3430">
        <v>185.26401902503801</v>
      </c>
      <c r="K3430" s="62"/>
      <c r="N3430" s="292"/>
      <c r="O3430" s="292"/>
      <c r="P3430" s="292"/>
      <c r="Q3430" s="292"/>
      <c r="R3430" s="292"/>
    </row>
    <row r="3431" spans="1:18" x14ac:dyDescent="0.25">
      <c r="A3431" t="s">
        <v>3724</v>
      </c>
      <c r="B3431" t="s">
        <v>89</v>
      </c>
      <c r="C3431">
        <v>2004</v>
      </c>
      <c r="D3431" t="s">
        <v>52</v>
      </c>
      <c r="E3431" t="s">
        <v>2</v>
      </c>
      <c r="F3431">
        <v>56</v>
      </c>
      <c r="G3431">
        <v>193.91924648521399</v>
      </c>
      <c r="H3431">
        <v>195.52579296951299</v>
      </c>
      <c r="I3431">
        <v>147.35819983916201</v>
      </c>
      <c r="J3431">
        <v>254.314677957528</v>
      </c>
      <c r="K3431" s="62"/>
      <c r="N3431" s="292"/>
      <c r="O3431" s="292"/>
      <c r="P3431" s="292"/>
      <c r="Q3431" s="292"/>
      <c r="R3431" s="292"/>
    </row>
    <row r="3432" spans="1:18" x14ac:dyDescent="0.25">
      <c r="A3432" t="s">
        <v>3725</v>
      </c>
      <c r="B3432" t="s">
        <v>89</v>
      </c>
      <c r="C3432">
        <v>2004</v>
      </c>
      <c r="D3432" t="s">
        <v>106</v>
      </c>
      <c r="E3432" t="s">
        <v>2</v>
      </c>
      <c r="F3432">
        <v>579</v>
      </c>
      <c r="G3432">
        <v>201.813885074138</v>
      </c>
      <c r="H3432">
        <v>203.48095895657701</v>
      </c>
      <c r="I3432">
        <v>187.14274401756401</v>
      </c>
      <c r="J3432">
        <v>220.856809589406</v>
      </c>
      <c r="K3432" s="62"/>
      <c r="N3432" s="292"/>
      <c r="O3432" s="292"/>
      <c r="P3432" s="292"/>
      <c r="Q3432" s="292"/>
      <c r="R3432" s="292"/>
    </row>
    <row r="3433" spans="1:18" x14ac:dyDescent="0.25">
      <c r="A3433" t="s">
        <v>3726</v>
      </c>
      <c r="B3433" t="s">
        <v>89</v>
      </c>
      <c r="C3433">
        <v>2004</v>
      </c>
      <c r="D3433" t="s">
        <v>53</v>
      </c>
      <c r="E3433" t="s">
        <v>2</v>
      </c>
      <c r="F3433">
        <v>155</v>
      </c>
      <c r="G3433">
        <v>175.912475031778</v>
      </c>
      <c r="H3433">
        <v>178.04897972523401</v>
      </c>
      <c r="I3433">
        <v>150.96844206679401</v>
      </c>
      <c r="J3433">
        <v>208.56228451760001</v>
      </c>
      <c r="K3433" s="62"/>
      <c r="N3433" s="292"/>
      <c r="O3433" s="292"/>
      <c r="P3433" s="292"/>
      <c r="Q3433" s="292"/>
      <c r="R3433" s="292"/>
    </row>
    <row r="3434" spans="1:18" x14ac:dyDescent="0.25">
      <c r="A3434" t="s">
        <v>3727</v>
      </c>
      <c r="B3434" t="s">
        <v>89</v>
      </c>
      <c r="C3434">
        <v>2004</v>
      </c>
      <c r="D3434" t="s">
        <v>54</v>
      </c>
      <c r="E3434" t="s">
        <v>2</v>
      </c>
      <c r="F3434">
        <v>121</v>
      </c>
      <c r="G3434">
        <v>339.79219320415598</v>
      </c>
      <c r="H3434">
        <v>347.59851861347602</v>
      </c>
      <c r="I3434">
        <v>287.97066121385802</v>
      </c>
      <c r="J3434">
        <v>415.85698349696298</v>
      </c>
      <c r="K3434" s="62"/>
      <c r="N3434" s="292"/>
      <c r="O3434" s="292"/>
      <c r="P3434" s="292"/>
      <c r="Q3434" s="292"/>
      <c r="R3434" s="292"/>
    </row>
    <row r="3435" spans="1:18" x14ac:dyDescent="0.25">
      <c r="A3435" t="s">
        <v>3728</v>
      </c>
      <c r="B3435" t="s">
        <v>89</v>
      </c>
      <c r="C3435">
        <v>2004</v>
      </c>
      <c r="D3435" t="s">
        <v>55</v>
      </c>
      <c r="E3435" t="s">
        <v>2</v>
      </c>
      <c r="F3435">
        <v>101</v>
      </c>
      <c r="G3435">
        <v>217.04093692919301</v>
      </c>
      <c r="H3435">
        <v>218.06842495166299</v>
      </c>
      <c r="I3435">
        <v>177.39154866696899</v>
      </c>
      <c r="J3435">
        <v>265.23594025364798</v>
      </c>
      <c r="K3435" s="62"/>
      <c r="N3435" s="292"/>
      <c r="O3435" s="292"/>
      <c r="P3435" s="292"/>
      <c r="Q3435" s="292"/>
      <c r="R3435" s="292"/>
    </row>
    <row r="3436" spans="1:18" x14ac:dyDescent="0.25">
      <c r="A3436" t="s">
        <v>3729</v>
      </c>
      <c r="B3436" t="s">
        <v>89</v>
      </c>
      <c r="C3436">
        <v>2004</v>
      </c>
      <c r="D3436" t="s">
        <v>56</v>
      </c>
      <c r="E3436" t="s">
        <v>2</v>
      </c>
      <c r="F3436">
        <v>56</v>
      </c>
      <c r="G3436">
        <v>124.860646599777</v>
      </c>
      <c r="H3436">
        <v>124.256574467665</v>
      </c>
      <c r="I3436">
        <v>93.272453022012101</v>
      </c>
      <c r="J3436">
        <v>162.07291183776701</v>
      </c>
      <c r="K3436" s="62"/>
      <c r="N3436" s="292"/>
      <c r="O3436" s="292"/>
      <c r="P3436" s="292"/>
      <c r="Q3436" s="292"/>
      <c r="R3436" s="292"/>
    </row>
    <row r="3437" spans="1:18" x14ac:dyDescent="0.25">
      <c r="A3437" t="s">
        <v>3730</v>
      </c>
      <c r="B3437" t="s">
        <v>89</v>
      </c>
      <c r="C3437">
        <v>2004</v>
      </c>
      <c r="D3437" t="s">
        <v>57</v>
      </c>
      <c r="E3437" t="s">
        <v>2</v>
      </c>
      <c r="F3437">
        <v>146</v>
      </c>
      <c r="G3437">
        <v>203.368110208801</v>
      </c>
      <c r="H3437">
        <v>204.35996305631599</v>
      </c>
      <c r="I3437">
        <v>172.29554871751901</v>
      </c>
      <c r="J3437">
        <v>240.620825451852</v>
      </c>
      <c r="K3437" s="62"/>
      <c r="N3437" s="292"/>
      <c r="O3437" s="292"/>
      <c r="P3437" s="292"/>
      <c r="Q3437" s="292"/>
      <c r="R3437" s="292"/>
    </row>
    <row r="3438" spans="1:18" x14ac:dyDescent="0.25">
      <c r="A3438" t="s">
        <v>3731</v>
      </c>
      <c r="B3438" t="s">
        <v>89</v>
      </c>
      <c r="C3438">
        <v>2005</v>
      </c>
      <c r="D3438" t="s">
        <v>5</v>
      </c>
      <c r="E3438" t="s">
        <v>2</v>
      </c>
      <c r="F3438">
        <v>3362</v>
      </c>
      <c r="G3438">
        <v>220.95830972808099</v>
      </c>
      <c r="H3438">
        <v>222.30966091421001</v>
      </c>
      <c r="I3438">
        <v>214.830175613617</v>
      </c>
      <c r="J3438">
        <v>229.98235792532199</v>
      </c>
      <c r="K3438" s="62"/>
      <c r="N3438" s="292"/>
      <c r="O3438" s="292"/>
      <c r="P3438" s="292"/>
      <c r="Q3438" s="292"/>
      <c r="R3438" s="292"/>
    </row>
    <row r="3439" spans="1:18" x14ac:dyDescent="0.25">
      <c r="A3439" t="s">
        <v>3732</v>
      </c>
      <c r="B3439" t="s">
        <v>89</v>
      </c>
      <c r="C3439">
        <v>2005</v>
      </c>
      <c r="D3439" t="s">
        <v>122</v>
      </c>
      <c r="E3439" t="s">
        <v>2</v>
      </c>
      <c r="F3439">
        <v>329</v>
      </c>
      <c r="G3439">
        <v>109.086327404873</v>
      </c>
      <c r="H3439">
        <v>108.027687843998</v>
      </c>
      <c r="I3439">
        <v>96.594653990721</v>
      </c>
      <c r="J3439">
        <v>120.434871795858</v>
      </c>
      <c r="K3439" s="62"/>
      <c r="N3439" s="292"/>
      <c r="O3439" s="292"/>
      <c r="P3439" s="292"/>
      <c r="Q3439" s="292"/>
      <c r="R3439" s="292"/>
    </row>
    <row r="3440" spans="1:18" x14ac:dyDescent="0.25">
      <c r="A3440" t="s">
        <v>3733</v>
      </c>
      <c r="B3440" t="s">
        <v>89</v>
      </c>
      <c r="C3440">
        <v>2005</v>
      </c>
      <c r="D3440" t="s">
        <v>123</v>
      </c>
      <c r="E3440" t="s">
        <v>2</v>
      </c>
      <c r="F3440">
        <v>480</v>
      </c>
      <c r="G3440">
        <v>156.30800492370199</v>
      </c>
      <c r="H3440">
        <v>155.92316025409701</v>
      </c>
      <c r="I3440">
        <v>142.224329271263</v>
      </c>
      <c r="J3440">
        <v>170.580753290714</v>
      </c>
      <c r="K3440" s="62"/>
      <c r="N3440" s="292"/>
      <c r="O3440" s="292"/>
      <c r="P3440" s="292"/>
      <c r="Q3440" s="292"/>
      <c r="R3440" s="292"/>
    </row>
    <row r="3441" spans="1:18" x14ac:dyDescent="0.25">
      <c r="A3441" t="s">
        <v>3734</v>
      </c>
      <c r="B3441" t="s">
        <v>89</v>
      </c>
      <c r="C3441">
        <v>2005</v>
      </c>
      <c r="D3441" t="s">
        <v>124</v>
      </c>
      <c r="E3441" t="s">
        <v>2</v>
      </c>
      <c r="F3441">
        <v>681</v>
      </c>
      <c r="G3441">
        <v>219.025993657573</v>
      </c>
      <c r="H3441">
        <v>220.13028048084101</v>
      </c>
      <c r="I3441">
        <v>203.85195342256901</v>
      </c>
      <c r="J3441">
        <v>237.359327005843</v>
      </c>
      <c r="K3441" s="62"/>
      <c r="N3441" s="292"/>
      <c r="O3441" s="292"/>
      <c r="P3441" s="292"/>
      <c r="Q3441" s="292"/>
      <c r="R3441" s="292"/>
    </row>
    <row r="3442" spans="1:18" x14ac:dyDescent="0.25">
      <c r="A3442" t="s">
        <v>3735</v>
      </c>
      <c r="B3442" t="s">
        <v>89</v>
      </c>
      <c r="C3442">
        <v>2005</v>
      </c>
      <c r="D3442" t="s">
        <v>125</v>
      </c>
      <c r="E3442" t="s">
        <v>2</v>
      </c>
      <c r="F3442">
        <v>810</v>
      </c>
      <c r="G3442">
        <v>264.90499394970101</v>
      </c>
      <c r="H3442">
        <v>268.67651737921801</v>
      </c>
      <c r="I3442">
        <v>250.407877600321</v>
      </c>
      <c r="J3442">
        <v>287.92090312485402</v>
      </c>
      <c r="K3442" s="62"/>
      <c r="N3442" s="292"/>
      <c r="O3442" s="292"/>
      <c r="P3442" s="292"/>
      <c r="Q3442" s="292"/>
      <c r="R3442" s="292"/>
    </row>
    <row r="3443" spans="1:18" x14ac:dyDescent="0.25">
      <c r="A3443" t="s">
        <v>3736</v>
      </c>
      <c r="B3443" t="s">
        <v>89</v>
      </c>
      <c r="C3443">
        <v>2005</v>
      </c>
      <c r="D3443" t="s">
        <v>126</v>
      </c>
      <c r="E3443" t="s">
        <v>2</v>
      </c>
      <c r="F3443">
        <v>1062</v>
      </c>
      <c r="G3443">
        <v>358.56573705179301</v>
      </c>
      <c r="H3443">
        <v>368.46619211110902</v>
      </c>
      <c r="I3443">
        <v>346.418437111017</v>
      </c>
      <c r="J3443">
        <v>391.53860328200102</v>
      </c>
      <c r="K3443" s="62"/>
      <c r="N3443" s="292"/>
      <c r="O3443" s="292"/>
      <c r="P3443" s="292"/>
      <c r="Q3443" s="292"/>
      <c r="R3443" s="292"/>
    </row>
    <row r="3444" spans="1:18" x14ac:dyDescent="0.25">
      <c r="A3444" t="s">
        <v>3737</v>
      </c>
      <c r="B3444" t="s">
        <v>89</v>
      </c>
      <c r="C3444">
        <v>2005</v>
      </c>
      <c r="D3444" t="s">
        <v>6</v>
      </c>
      <c r="E3444" t="s">
        <v>2</v>
      </c>
      <c r="F3444">
        <v>901</v>
      </c>
      <c r="G3444">
        <v>261.00055038961801</v>
      </c>
      <c r="H3444">
        <v>264.44275330237599</v>
      </c>
      <c r="I3444">
        <v>247.37623931531999</v>
      </c>
      <c r="J3444">
        <v>282.37224922140598</v>
      </c>
      <c r="K3444" s="62"/>
      <c r="N3444" s="292"/>
      <c r="O3444" s="292"/>
      <c r="P3444" s="292"/>
      <c r="Q3444" s="292"/>
      <c r="R3444" s="292"/>
    </row>
    <row r="3445" spans="1:18" x14ac:dyDescent="0.25">
      <c r="A3445" t="s">
        <v>3738</v>
      </c>
      <c r="B3445" t="s">
        <v>89</v>
      </c>
      <c r="C3445">
        <v>2005</v>
      </c>
      <c r="D3445" t="s">
        <v>37</v>
      </c>
      <c r="E3445" t="s">
        <v>2</v>
      </c>
      <c r="F3445">
        <v>78</v>
      </c>
      <c r="G3445">
        <v>221.28915115751201</v>
      </c>
      <c r="H3445">
        <v>225.04040637095301</v>
      </c>
      <c r="I3445">
        <v>177.24610336822701</v>
      </c>
      <c r="J3445">
        <v>281.61307806724699</v>
      </c>
      <c r="K3445" s="62"/>
      <c r="N3445" s="292"/>
      <c r="O3445" s="292"/>
      <c r="P3445" s="292"/>
      <c r="Q3445" s="292"/>
      <c r="R3445" s="292"/>
    </row>
    <row r="3446" spans="1:18" x14ac:dyDescent="0.25">
      <c r="A3446" t="s">
        <v>3739</v>
      </c>
      <c r="B3446" t="s">
        <v>89</v>
      </c>
      <c r="C3446">
        <v>2005</v>
      </c>
      <c r="D3446" t="s">
        <v>38</v>
      </c>
      <c r="E3446" t="s">
        <v>2</v>
      </c>
      <c r="F3446">
        <v>169</v>
      </c>
      <c r="G3446">
        <v>276.13025505285702</v>
      </c>
      <c r="H3446">
        <v>283.68090103419399</v>
      </c>
      <c r="I3446">
        <v>242.23375980122299</v>
      </c>
      <c r="J3446">
        <v>330.14540349589601</v>
      </c>
      <c r="K3446" s="62"/>
      <c r="N3446" s="292"/>
      <c r="O3446" s="292"/>
      <c r="P3446" s="292"/>
      <c r="Q3446" s="292"/>
      <c r="R3446" s="292"/>
    </row>
    <row r="3447" spans="1:18" x14ac:dyDescent="0.25">
      <c r="A3447" t="s">
        <v>3740</v>
      </c>
      <c r="B3447" t="s">
        <v>89</v>
      </c>
      <c r="C3447">
        <v>2005</v>
      </c>
      <c r="D3447" t="s">
        <v>39</v>
      </c>
      <c r="E3447" t="s">
        <v>2</v>
      </c>
      <c r="F3447">
        <v>199</v>
      </c>
      <c r="G3447">
        <v>340.64259915438498</v>
      </c>
      <c r="H3447">
        <v>358.08080891263199</v>
      </c>
      <c r="I3447">
        <v>309.06971351552397</v>
      </c>
      <c r="J3447">
        <v>412.53206742313301</v>
      </c>
      <c r="K3447" s="62"/>
      <c r="N3447" s="292"/>
      <c r="O3447" s="292"/>
      <c r="P3447" s="292"/>
      <c r="Q3447" s="292"/>
      <c r="R3447" s="292"/>
    </row>
    <row r="3448" spans="1:18" x14ac:dyDescent="0.25">
      <c r="A3448" t="s">
        <v>3741</v>
      </c>
      <c r="B3448" t="s">
        <v>89</v>
      </c>
      <c r="C3448">
        <v>2005</v>
      </c>
      <c r="D3448" t="s">
        <v>40</v>
      </c>
      <c r="E3448" t="s">
        <v>2</v>
      </c>
      <c r="F3448">
        <v>141</v>
      </c>
      <c r="G3448">
        <v>290.64973614775698</v>
      </c>
      <c r="H3448">
        <v>298.44265299295199</v>
      </c>
      <c r="I3448">
        <v>250.51963961292199</v>
      </c>
      <c r="J3448">
        <v>352.75559234266501</v>
      </c>
      <c r="K3448" s="62"/>
      <c r="N3448" s="292"/>
      <c r="O3448" s="292"/>
      <c r="P3448" s="292"/>
      <c r="Q3448" s="292"/>
      <c r="R3448" s="292"/>
    </row>
    <row r="3449" spans="1:18" x14ac:dyDescent="0.25">
      <c r="A3449" t="s">
        <v>3742</v>
      </c>
      <c r="B3449" t="s">
        <v>89</v>
      </c>
      <c r="C3449">
        <v>2005</v>
      </c>
      <c r="D3449" t="s">
        <v>41</v>
      </c>
      <c r="E3449" t="s">
        <v>2</v>
      </c>
      <c r="F3449">
        <v>136</v>
      </c>
      <c r="G3449">
        <v>178.475348092545</v>
      </c>
      <c r="H3449">
        <v>178.95865661772601</v>
      </c>
      <c r="I3449">
        <v>149.93931052883701</v>
      </c>
      <c r="J3449">
        <v>211.92289026742301</v>
      </c>
      <c r="K3449" s="62"/>
      <c r="N3449" s="292"/>
      <c r="O3449" s="292"/>
      <c r="P3449" s="292"/>
      <c r="Q3449" s="292"/>
      <c r="R3449" s="292"/>
    </row>
    <row r="3450" spans="1:18" x14ac:dyDescent="0.25">
      <c r="A3450" t="s">
        <v>3743</v>
      </c>
      <c r="B3450" t="s">
        <v>89</v>
      </c>
      <c r="C3450">
        <v>2005</v>
      </c>
      <c r="D3450" t="s">
        <v>42</v>
      </c>
      <c r="E3450" t="s">
        <v>2</v>
      </c>
      <c r="F3450">
        <v>178</v>
      </c>
      <c r="G3450">
        <v>271.22982918615799</v>
      </c>
      <c r="H3450">
        <v>269.76727739877498</v>
      </c>
      <c r="I3450">
        <v>231.47558971896299</v>
      </c>
      <c r="J3450">
        <v>312.56824081630998</v>
      </c>
      <c r="K3450" s="62"/>
      <c r="N3450" s="292"/>
      <c r="O3450" s="292"/>
      <c r="P3450" s="292"/>
      <c r="Q3450" s="292"/>
      <c r="R3450" s="292"/>
    </row>
    <row r="3451" spans="1:18" x14ac:dyDescent="0.25">
      <c r="A3451" t="s">
        <v>3744</v>
      </c>
      <c r="B3451" t="s">
        <v>89</v>
      </c>
      <c r="C3451">
        <v>2005</v>
      </c>
      <c r="D3451" t="s">
        <v>102</v>
      </c>
      <c r="E3451" t="s">
        <v>2</v>
      </c>
      <c r="F3451">
        <v>101</v>
      </c>
      <c r="G3451">
        <v>153.43481299182699</v>
      </c>
      <c r="H3451">
        <v>167.41370615749199</v>
      </c>
      <c r="I3451">
        <v>135.48571869058401</v>
      </c>
      <c r="J3451">
        <v>204.43630904535499</v>
      </c>
      <c r="K3451" s="62"/>
      <c r="N3451" s="292"/>
      <c r="O3451" s="292"/>
      <c r="P3451" s="292"/>
      <c r="Q3451" s="292"/>
      <c r="R3451" s="292"/>
    </row>
    <row r="3452" spans="1:18" x14ac:dyDescent="0.25">
      <c r="A3452" t="s">
        <v>3745</v>
      </c>
      <c r="B3452" t="s">
        <v>89</v>
      </c>
      <c r="C3452">
        <v>2005</v>
      </c>
      <c r="D3452" t="s">
        <v>103</v>
      </c>
      <c r="E3452" t="s">
        <v>2</v>
      </c>
      <c r="F3452">
        <v>429</v>
      </c>
      <c r="G3452">
        <v>225.09168944692499</v>
      </c>
      <c r="H3452">
        <v>227.786087281569</v>
      </c>
      <c r="I3452">
        <v>206.55654712663599</v>
      </c>
      <c r="J3452">
        <v>250.590727916595</v>
      </c>
      <c r="K3452" s="62"/>
      <c r="N3452" s="292"/>
      <c r="O3452" s="292"/>
      <c r="P3452" s="292"/>
      <c r="Q3452" s="292"/>
      <c r="R3452" s="292"/>
    </row>
    <row r="3453" spans="1:18" x14ac:dyDescent="0.25">
      <c r="A3453" t="s">
        <v>3746</v>
      </c>
      <c r="B3453" t="s">
        <v>89</v>
      </c>
      <c r="C3453">
        <v>2005</v>
      </c>
      <c r="D3453" t="s">
        <v>43</v>
      </c>
      <c r="E3453" t="s">
        <v>2</v>
      </c>
      <c r="F3453">
        <v>71</v>
      </c>
      <c r="G3453">
        <v>185.291507907511</v>
      </c>
      <c r="H3453">
        <v>192.556543473679</v>
      </c>
      <c r="I3453">
        <v>149.42666339505499</v>
      </c>
      <c r="J3453">
        <v>244.027398246801</v>
      </c>
      <c r="K3453" s="62"/>
      <c r="N3453" s="292"/>
      <c r="O3453" s="292"/>
      <c r="P3453" s="292"/>
      <c r="Q3453" s="292"/>
      <c r="R3453" s="292"/>
    </row>
    <row r="3454" spans="1:18" x14ac:dyDescent="0.25">
      <c r="A3454" t="s">
        <v>3747</v>
      </c>
      <c r="B3454" t="s">
        <v>89</v>
      </c>
      <c r="C3454">
        <v>2005</v>
      </c>
      <c r="D3454" t="s">
        <v>44</v>
      </c>
      <c r="E3454" t="s">
        <v>2</v>
      </c>
      <c r="F3454">
        <v>139</v>
      </c>
      <c r="G3454">
        <v>230.029622519735</v>
      </c>
      <c r="H3454">
        <v>235.23878016262</v>
      </c>
      <c r="I3454">
        <v>197.11837652755801</v>
      </c>
      <c r="J3454">
        <v>278.48106875750801</v>
      </c>
      <c r="K3454" s="62"/>
      <c r="N3454" s="292"/>
      <c r="O3454" s="292"/>
      <c r="P3454" s="292"/>
      <c r="Q3454" s="292"/>
      <c r="R3454" s="292"/>
    </row>
    <row r="3455" spans="1:18" x14ac:dyDescent="0.25">
      <c r="A3455" t="s">
        <v>3748</v>
      </c>
      <c r="B3455" t="s">
        <v>89</v>
      </c>
      <c r="C3455">
        <v>2005</v>
      </c>
      <c r="D3455" t="s">
        <v>45</v>
      </c>
      <c r="E3455" t="s">
        <v>2</v>
      </c>
      <c r="F3455">
        <v>219</v>
      </c>
      <c r="G3455">
        <v>238.44780279604501</v>
      </c>
      <c r="H3455">
        <v>241.57615133732901</v>
      </c>
      <c r="I3455">
        <v>210.38053206915799</v>
      </c>
      <c r="J3455">
        <v>276.06346284677301</v>
      </c>
      <c r="K3455" s="62"/>
      <c r="N3455" s="292"/>
      <c r="O3455" s="292"/>
      <c r="P3455" s="292"/>
      <c r="Q3455" s="292"/>
      <c r="R3455" s="292"/>
    </row>
    <row r="3456" spans="1:18" x14ac:dyDescent="0.25">
      <c r="A3456" t="s">
        <v>3749</v>
      </c>
      <c r="B3456" t="s">
        <v>89</v>
      </c>
      <c r="C3456">
        <v>2005</v>
      </c>
      <c r="D3456" t="s">
        <v>18</v>
      </c>
      <c r="E3456" t="s">
        <v>2</v>
      </c>
      <c r="F3456">
        <v>567</v>
      </c>
      <c r="G3456">
        <v>221.19060622610601</v>
      </c>
      <c r="H3456">
        <v>223.505145967815</v>
      </c>
      <c r="I3456">
        <v>205.42268393871399</v>
      </c>
      <c r="J3456">
        <v>242.74852939714199</v>
      </c>
      <c r="K3456" s="62"/>
      <c r="N3456" s="292"/>
      <c r="O3456" s="292"/>
      <c r="P3456" s="292"/>
      <c r="Q3456" s="292"/>
      <c r="R3456" s="292"/>
    </row>
    <row r="3457" spans="1:18" x14ac:dyDescent="0.25">
      <c r="A3457" t="s">
        <v>3750</v>
      </c>
      <c r="B3457" t="s">
        <v>89</v>
      </c>
      <c r="C3457">
        <v>2005</v>
      </c>
      <c r="D3457" t="s">
        <v>46</v>
      </c>
      <c r="E3457" t="s">
        <v>2</v>
      </c>
      <c r="F3457">
        <v>258</v>
      </c>
      <c r="G3457">
        <v>219.73529562062399</v>
      </c>
      <c r="H3457">
        <v>222.741558509725</v>
      </c>
      <c r="I3457">
        <v>196.23001581844699</v>
      </c>
      <c r="J3457">
        <v>251.81909210553701</v>
      </c>
      <c r="K3457" s="62"/>
      <c r="N3457" s="292"/>
      <c r="O3457" s="292"/>
      <c r="P3457" s="292"/>
      <c r="Q3457" s="292"/>
      <c r="R3457" s="292"/>
    </row>
    <row r="3458" spans="1:18" x14ac:dyDescent="0.25">
      <c r="A3458" t="s">
        <v>3751</v>
      </c>
      <c r="B3458" t="s">
        <v>89</v>
      </c>
      <c r="C3458">
        <v>2005</v>
      </c>
      <c r="D3458" t="s">
        <v>47</v>
      </c>
      <c r="E3458" t="s">
        <v>2</v>
      </c>
      <c r="F3458">
        <v>170</v>
      </c>
      <c r="G3458">
        <v>239.68981318293999</v>
      </c>
      <c r="H3458">
        <v>241.67371784775401</v>
      </c>
      <c r="I3458">
        <v>206.563949920395</v>
      </c>
      <c r="J3458">
        <v>281.02036173810598</v>
      </c>
      <c r="K3458" s="62"/>
      <c r="N3458" s="292"/>
      <c r="O3458" s="292"/>
      <c r="P3458" s="292"/>
      <c r="Q3458" s="292"/>
      <c r="R3458" s="292"/>
    </row>
    <row r="3459" spans="1:18" x14ac:dyDescent="0.25">
      <c r="A3459" t="s">
        <v>3752</v>
      </c>
      <c r="B3459" t="s">
        <v>89</v>
      </c>
      <c r="C3459">
        <v>2005</v>
      </c>
      <c r="D3459" t="s">
        <v>48</v>
      </c>
      <c r="E3459" t="s">
        <v>2</v>
      </c>
      <c r="F3459">
        <v>139</v>
      </c>
      <c r="G3459">
        <v>204.40875869472501</v>
      </c>
      <c r="H3459">
        <v>207.23483517649899</v>
      </c>
      <c r="I3459">
        <v>174.05765525521099</v>
      </c>
      <c r="J3459">
        <v>244.86972494984099</v>
      </c>
      <c r="K3459" s="62"/>
      <c r="N3459" s="292"/>
      <c r="O3459" s="292"/>
      <c r="P3459" s="292"/>
      <c r="Q3459" s="292"/>
      <c r="R3459" s="292"/>
    </row>
    <row r="3460" spans="1:18" x14ac:dyDescent="0.25">
      <c r="A3460" t="s">
        <v>3753</v>
      </c>
      <c r="B3460" t="s">
        <v>89</v>
      </c>
      <c r="C3460">
        <v>2005</v>
      </c>
      <c r="D3460" t="s">
        <v>104</v>
      </c>
      <c r="E3460" t="s">
        <v>2</v>
      </c>
      <c r="F3460">
        <v>450</v>
      </c>
      <c r="G3460">
        <v>197.849159800568</v>
      </c>
      <c r="H3460">
        <v>203.34039179649599</v>
      </c>
      <c r="I3460">
        <v>184.67616191403101</v>
      </c>
      <c r="J3460">
        <v>223.35541866922901</v>
      </c>
      <c r="K3460" s="62"/>
      <c r="N3460" s="292"/>
      <c r="O3460" s="292"/>
      <c r="P3460" s="292"/>
      <c r="Q3460" s="292"/>
      <c r="R3460" s="292"/>
    </row>
    <row r="3461" spans="1:18" x14ac:dyDescent="0.25">
      <c r="A3461" t="s">
        <v>3754</v>
      </c>
      <c r="B3461" t="s">
        <v>89</v>
      </c>
      <c r="C3461">
        <v>2005</v>
      </c>
      <c r="D3461" t="s">
        <v>49</v>
      </c>
      <c r="E3461" t="s">
        <v>2</v>
      </c>
      <c r="F3461">
        <v>138</v>
      </c>
      <c r="G3461">
        <v>217.79959280945701</v>
      </c>
      <c r="H3461">
        <v>219.02035424679099</v>
      </c>
      <c r="I3461">
        <v>183.77690023383099</v>
      </c>
      <c r="J3461">
        <v>259.01748524963102</v>
      </c>
      <c r="K3461" s="62"/>
      <c r="N3461" s="292"/>
      <c r="O3461" s="292"/>
      <c r="P3461" s="292"/>
      <c r="Q3461" s="292"/>
      <c r="R3461" s="292"/>
    </row>
    <row r="3462" spans="1:18" x14ac:dyDescent="0.25">
      <c r="A3462" t="s">
        <v>3755</v>
      </c>
      <c r="B3462" t="s">
        <v>89</v>
      </c>
      <c r="C3462">
        <v>2005</v>
      </c>
      <c r="D3462" t="s">
        <v>50</v>
      </c>
      <c r="E3462" t="s">
        <v>2</v>
      </c>
      <c r="F3462">
        <v>312</v>
      </c>
      <c r="G3462">
        <v>190.145351494652</v>
      </c>
      <c r="H3462">
        <v>199.15613417998901</v>
      </c>
      <c r="I3462">
        <v>177.027580998529</v>
      </c>
      <c r="J3462">
        <v>223.22321442283999</v>
      </c>
      <c r="K3462" s="62"/>
      <c r="N3462" s="292"/>
      <c r="O3462" s="292"/>
      <c r="P3462" s="292"/>
      <c r="Q3462" s="292"/>
      <c r="R3462" s="292"/>
    </row>
    <row r="3463" spans="1:18" x14ac:dyDescent="0.25">
      <c r="A3463" t="s">
        <v>3756</v>
      </c>
      <c r="B3463" t="s">
        <v>89</v>
      </c>
      <c r="C3463">
        <v>2005</v>
      </c>
      <c r="D3463" t="s">
        <v>105</v>
      </c>
      <c r="E3463" t="s">
        <v>2</v>
      </c>
      <c r="F3463">
        <v>258</v>
      </c>
      <c r="G3463">
        <v>173.35214674460801</v>
      </c>
      <c r="H3463">
        <v>173.45558388480899</v>
      </c>
      <c r="I3463">
        <v>152.84023836870099</v>
      </c>
      <c r="J3463">
        <v>196.06624101685</v>
      </c>
      <c r="K3463" s="62"/>
      <c r="N3463" s="292"/>
      <c r="O3463" s="292"/>
      <c r="P3463" s="292"/>
      <c r="Q3463" s="292"/>
      <c r="R3463" s="292"/>
    </row>
    <row r="3464" spans="1:18" x14ac:dyDescent="0.25">
      <c r="A3464" t="s">
        <v>3757</v>
      </c>
      <c r="B3464" t="s">
        <v>89</v>
      </c>
      <c r="C3464">
        <v>2005</v>
      </c>
      <c r="D3464" t="s">
        <v>51</v>
      </c>
      <c r="E3464" t="s">
        <v>2</v>
      </c>
      <c r="F3464">
        <v>201</v>
      </c>
      <c r="G3464">
        <v>167.642496121703</v>
      </c>
      <c r="H3464">
        <v>168.846790863678</v>
      </c>
      <c r="I3464">
        <v>146.20940569138199</v>
      </c>
      <c r="J3464">
        <v>193.98362704274399</v>
      </c>
      <c r="K3464" s="62"/>
      <c r="N3464" s="292"/>
      <c r="O3464" s="292"/>
      <c r="P3464" s="292"/>
      <c r="Q3464" s="292"/>
      <c r="R3464" s="292"/>
    </row>
    <row r="3465" spans="1:18" x14ac:dyDescent="0.25">
      <c r="A3465" t="s">
        <v>3758</v>
      </c>
      <c r="B3465" t="s">
        <v>89</v>
      </c>
      <c r="C3465">
        <v>2005</v>
      </c>
      <c r="D3465" t="s">
        <v>52</v>
      </c>
      <c r="E3465" t="s">
        <v>2</v>
      </c>
      <c r="F3465">
        <v>57</v>
      </c>
      <c r="G3465">
        <v>197.01368726669401</v>
      </c>
      <c r="H3465">
        <v>192.698532146948</v>
      </c>
      <c r="I3465">
        <v>145.609182441689</v>
      </c>
      <c r="J3465">
        <v>250.06975250245</v>
      </c>
      <c r="K3465" s="62"/>
      <c r="N3465" s="292"/>
      <c r="O3465" s="292"/>
      <c r="P3465" s="292"/>
      <c r="Q3465" s="292"/>
      <c r="R3465" s="292"/>
    </row>
    <row r="3466" spans="1:18" x14ac:dyDescent="0.25">
      <c r="A3466" t="s">
        <v>3759</v>
      </c>
      <c r="B3466" t="s">
        <v>89</v>
      </c>
      <c r="C3466">
        <v>2005</v>
      </c>
      <c r="D3466" t="s">
        <v>106</v>
      </c>
      <c r="E3466" t="s">
        <v>2</v>
      </c>
      <c r="F3466">
        <v>656</v>
      </c>
      <c r="G3466">
        <v>228.32242188832399</v>
      </c>
      <c r="H3466">
        <v>229.63540033911099</v>
      </c>
      <c r="I3466">
        <v>212.296010816684</v>
      </c>
      <c r="J3466">
        <v>248.007213318824</v>
      </c>
      <c r="K3466" s="62"/>
      <c r="N3466" s="292"/>
      <c r="O3466" s="292"/>
      <c r="P3466" s="292"/>
      <c r="Q3466" s="292"/>
      <c r="R3466" s="292"/>
    </row>
    <row r="3467" spans="1:18" x14ac:dyDescent="0.25">
      <c r="A3467" t="s">
        <v>3760</v>
      </c>
      <c r="B3467" t="s">
        <v>89</v>
      </c>
      <c r="C3467">
        <v>2005</v>
      </c>
      <c r="D3467" t="s">
        <v>53</v>
      </c>
      <c r="E3467" t="s">
        <v>2</v>
      </c>
      <c r="F3467">
        <v>178</v>
      </c>
      <c r="G3467">
        <v>201.766019428481</v>
      </c>
      <c r="H3467">
        <v>201.41832342024301</v>
      </c>
      <c r="I3467">
        <v>172.761258590479</v>
      </c>
      <c r="J3467">
        <v>233.45007907668901</v>
      </c>
      <c r="K3467" s="62"/>
      <c r="N3467" s="292"/>
      <c r="O3467" s="292"/>
      <c r="P3467" s="292"/>
      <c r="Q3467" s="292"/>
      <c r="R3467" s="292"/>
    </row>
    <row r="3468" spans="1:18" x14ac:dyDescent="0.25">
      <c r="A3468" t="s">
        <v>3761</v>
      </c>
      <c r="B3468" t="s">
        <v>89</v>
      </c>
      <c r="C3468">
        <v>2005</v>
      </c>
      <c r="D3468" t="s">
        <v>54</v>
      </c>
      <c r="E3468" t="s">
        <v>2</v>
      </c>
      <c r="F3468">
        <v>130</v>
      </c>
      <c r="G3468">
        <v>365.63071297989001</v>
      </c>
      <c r="H3468">
        <v>364.75427057699198</v>
      </c>
      <c r="I3468">
        <v>304.12907646051599</v>
      </c>
      <c r="J3468">
        <v>433.822647649624</v>
      </c>
      <c r="K3468" s="62"/>
      <c r="N3468" s="292"/>
      <c r="O3468" s="292"/>
      <c r="P3468" s="292"/>
      <c r="Q3468" s="292"/>
      <c r="R3468" s="292"/>
    </row>
    <row r="3469" spans="1:18" x14ac:dyDescent="0.25">
      <c r="A3469" t="s">
        <v>3762</v>
      </c>
      <c r="B3469" t="s">
        <v>89</v>
      </c>
      <c r="C3469">
        <v>2005</v>
      </c>
      <c r="D3469" t="s">
        <v>55</v>
      </c>
      <c r="E3469" t="s">
        <v>2</v>
      </c>
      <c r="F3469">
        <v>106</v>
      </c>
      <c r="G3469">
        <v>227.45804901077199</v>
      </c>
      <c r="H3469">
        <v>229.66736829667201</v>
      </c>
      <c r="I3469">
        <v>187.82346351088299</v>
      </c>
      <c r="J3469">
        <v>278.01583945224098</v>
      </c>
      <c r="K3469" s="62"/>
      <c r="N3469" s="292"/>
      <c r="O3469" s="292"/>
      <c r="P3469" s="292"/>
      <c r="Q3469" s="292"/>
      <c r="R3469" s="292"/>
    </row>
    <row r="3470" spans="1:18" x14ac:dyDescent="0.25">
      <c r="A3470" t="s">
        <v>3763</v>
      </c>
      <c r="B3470" t="s">
        <v>89</v>
      </c>
      <c r="C3470">
        <v>2005</v>
      </c>
      <c r="D3470" t="s">
        <v>56</v>
      </c>
      <c r="E3470" t="s">
        <v>2</v>
      </c>
      <c r="F3470">
        <v>67</v>
      </c>
      <c r="G3470">
        <v>148.216971949385</v>
      </c>
      <c r="H3470">
        <v>154.982548052791</v>
      </c>
      <c r="I3470">
        <v>119.241628047444</v>
      </c>
      <c r="J3470">
        <v>197.85966862216799</v>
      </c>
      <c r="K3470" s="62"/>
      <c r="N3470" s="292"/>
      <c r="O3470" s="292"/>
      <c r="P3470" s="292"/>
      <c r="Q3470" s="292"/>
      <c r="R3470" s="292"/>
    </row>
    <row r="3471" spans="1:18" x14ac:dyDescent="0.25">
      <c r="A3471" t="s">
        <v>3764</v>
      </c>
      <c r="B3471" t="s">
        <v>89</v>
      </c>
      <c r="C3471">
        <v>2005</v>
      </c>
      <c r="D3471" t="s">
        <v>57</v>
      </c>
      <c r="E3471" t="s">
        <v>2</v>
      </c>
      <c r="F3471">
        <v>175</v>
      </c>
      <c r="G3471">
        <v>243.96704353766199</v>
      </c>
      <c r="H3471">
        <v>246.85025667452001</v>
      </c>
      <c r="I3471">
        <v>211.36493403663101</v>
      </c>
      <c r="J3471">
        <v>286.55228382526798</v>
      </c>
      <c r="K3471" s="62"/>
      <c r="N3471" s="292"/>
      <c r="O3471" s="292"/>
      <c r="P3471" s="292"/>
      <c r="Q3471" s="292"/>
      <c r="R3471" s="292"/>
    </row>
    <row r="3472" spans="1:18" x14ac:dyDescent="0.25">
      <c r="A3472" t="s">
        <v>3765</v>
      </c>
      <c r="B3472" t="s">
        <v>89</v>
      </c>
      <c r="C3472">
        <v>2006</v>
      </c>
      <c r="D3472" t="s">
        <v>5</v>
      </c>
      <c r="E3472" t="s">
        <v>2</v>
      </c>
      <c r="F3472">
        <v>3565</v>
      </c>
      <c r="G3472">
        <v>233.00531761925399</v>
      </c>
      <c r="H3472">
        <v>234.021749897348</v>
      </c>
      <c r="I3472">
        <v>226.37155689035399</v>
      </c>
      <c r="J3472">
        <v>241.863776600134</v>
      </c>
      <c r="K3472" s="62"/>
      <c r="N3472" s="292"/>
      <c r="O3472" s="292"/>
      <c r="P3472" s="292"/>
      <c r="Q3472" s="292"/>
      <c r="R3472" s="292"/>
    </row>
    <row r="3473" spans="1:18" x14ac:dyDescent="0.25">
      <c r="A3473" t="s">
        <v>3766</v>
      </c>
      <c r="B3473" t="s">
        <v>89</v>
      </c>
      <c r="C3473">
        <v>2006</v>
      </c>
      <c r="D3473" t="s">
        <v>122</v>
      </c>
      <c r="E3473" t="s">
        <v>2</v>
      </c>
      <c r="F3473">
        <v>344</v>
      </c>
      <c r="G3473">
        <v>113.47031135066</v>
      </c>
      <c r="H3473">
        <v>112.365549466158</v>
      </c>
      <c r="I3473">
        <v>100.711881225545</v>
      </c>
      <c r="J3473">
        <v>124.989298944366</v>
      </c>
      <c r="K3473" s="62"/>
      <c r="N3473" s="292"/>
      <c r="O3473" s="292"/>
      <c r="P3473" s="292"/>
      <c r="Q3473" s="292"/>
      <c r="R3473" s="292"/>
    </row>
    <row r="3474" spans="1:18" x14ac:dyDescent="0.25">
      <c r="A3474" t="s">
        <v>3767</v>
      </c>
      <c r="B3474" t="s">
        <v>89</v>
      </c>
      <c r="C3474">
        <v>2006</v>
      </c>
      <c r="D3474" t="s">
        <v>123</v>
      </c>
      <c r="E3474" t="s">
        <v>2</v>
      </c>
      <c r="F3474">
        <v>533</v>
      </c>
      <c r="G3474">
        <v>172.66009932004999</v>
      </c>
      <c r="H3474">
        <v>170.59847858139</v>
      </c>
      <c r="I3474">
        <v>156.345566213533</v>
      </c>
      <c r="J3474">
        <v>185.796214604206</v>
      </c>
      <c r="K3474" s="62"/>
      <c r="N3474" s="292"/>
      <c r="O3474" s="292"/>
      <c r="P3474" s="292"/>
      <c r="Q3474" s="292"/>
      <c r="R3474" s="292"/>
    </row>
    <row r="3475" spans="1:18" x14ac:dyDescent="0.25">
      <c r="A3475" t="s">
        <v>3768</v>
      </c>
      <c r="B3475" t="s">
        <v>89</v>
      </c>
      <c r="C3475">
        <v>2006</v>
      </c>
      <c r="D3475" t="s">
        <v>124</v>
      </c>
      <c r="E3475" t="s">
        <v>2</v>
      </c>
      <c r="F3475">
        <v>688</v>
      </c>
      <c r="G3475">
        <v>220.41179843853601</v>
      </c>
      <c r="H3475">
        <v>221.69186388752999</v>
      </c>
      <c r="I3475">
        <v>205.37478133216999</v>
      </c>
      <c r="J3475">
        <v>238.956915743596</v>
      </c>
      <c r="K3475" s="62"/>
      <c r="N3475" s="292"/>
      <c r="O3475" s="292"/>
      <c r="P3475" s="292"/>
      <c r="Q3475" s="292"/>
      <c r="R3475" s="292"/>
    </row>
    <row r="3476" spans="1:18" x14ac:dyDescent="0.25">
      <c r="A3476" t="s">
        <v>3769</v>
      </c>
      <c r="B3476" t="s">
        <v>89</v>
      </c>
      <c r="C3476">
        <v>2006</v>
      </c>
      <c r="D3476" t="s">
        <v>125</v>
      </c>
      <c r="E3476" t="s">
        <v>2</v>
      </c>
      <c r="F3476">
        <v>812</v>
      </c>
      <c r="G3476">
        <v>263.88911457402401</v>
      </c>
      <c r="H3476">
        <v>267.68980433535597</v>
      </c>
      <c r="I3476">
        <v>249.50738897379901</v>
      </c>
      <c r="J3476">
        <v>286.84212889831798</v>
      </c>
      <c r="K3476" s="62"/>
      <c r="N3476" s="292"/>
      <c r="O3476" s="292"/>
      <c r="P3476" s="292"/>
      <c r="Q3476" s="292"/>
      <c r="R3476" s="292"/>
    </row>
    <row r="3477" spans="1:18" x14ac:dyDescent="0.25">
      <c r="A3477" t="s">
        <v>3770</v>
      </c>
      <c r="B3477" t="s">
        <v>89</v>
      </c>
      <c r="C3477">
        <v>2006</v>
      </c>
      <c r="D3477" t="s">
        <v>126</v>
      </c>
      <c r="E3477" t="s">
        <v>2</v>
      </c>
      <c r="F3477">
        <v>1188</v>
      </c>
      <c r="G3477">
        <v>398.259458662143</v>
      </c>
      <c r="H3477">
        <v>410.45116070952002</v>
      </c>
      <c r="I3477">
        <v>387.193825837823</v>
      </c>
      <c r="J3477">
        <v>434.729030304383</v>
      </c>
      <c r="K3477" s="62"/>
      <c r="N3477" s="292"/>
      <c r="O3477" s="292"/>
      <c r="P3477" s="292"/>
      <c r="Q3477" s="292"/>
      <c r="R3477" s="292"/>
    </row>
    <row r="3478" spans="1:18" x14ac:dyDescent="0.25">
      <c r="A3478" t="s">
        <v>3771</v>
      </c>
      <c r="B3478" t="s">
        <v>89</v>
      </c>
      <c r="C3478">
        <v>2006</v>
      </c>
      <c r="D3478" t="s">
        <v>6</v>
      </c>
      <c r="E3478" t="s">
        <v>2</v>
      </c>
      <c r="F3478">
        <v>963</v>
      </c>
      <c r="G3478">
        <v>277.90683916322001</v>
      </c>
      <c r="H3478">
        <v>281.31691663839598</v>
      </c>
      <c r="I3478">
        <v>263.73668968096001</v>
      </c>
      <c r="J3478">
        <v>299.75623503768799</v>
      </c>
      <c r="K3478" s="62"/>
      <c r="N3478" s="292"/>
      <c r="O3478" s="292"/>
      <c r="P3478" s="292"/>
      <c r="Q3478" s="292"/>
      <c r="R3478" s="292"/>
    </row>
    <row r="3479" spans="1:18" x14ac:dyDescent="0.25">
      <c r="A3479" t="s">
        <v>3772</v>
      </c>
      <c r="B3479" t="s">
        <v>89</v>
      </c>
      <c r="C3479">
        <v>2006</v>
      </c>
      <c r="D3479" t="s">
        <v>37</v>
      </c>
      <c r="E3479" t="s">
        <v>2</v>
      </c>
      <c r="F3479">
        <v>99</v>
      </c>
      <c r="G3479">
        <v>279.305966991113</v>
      </c>
      <c r="H3479">
        <v>282.26870444957899</v>
      </c>
      <c r="I3479">
        <v>228.919036448779</v>
      </c>
      <c r="J3479">
        <v>344.223900041273</v>
      </c>
      <c r="K3479" s="62"/>
      <c r="N3479" s="292"/>
      <c r="O3479" s="292"/>
      <c r="P3479" s="292"/>
      <c r="Q3479" s="292"/>
      <c r="R3479" s="292"/>
    </row>
    <row r="3480" spans="1:18" x14ac:dyDescent="0.25">
      <c r="A3480" t="s">
        <v>3773</v>
      </c>
      <c r="B3480" t="s">
        <v>89</v>
      </c>
      <c r="C3480">
        <v>2006</v>
      </c>
      <c r="D3480" t="s">
        <v>38</v>
      </c>
      <c r="E3480" t="s">
        <v>2</v>
      </c>
      <c r="F3480">
        <v>203</v>
      </c>
      <c r="G3480">
        <v>330.62966220398101</v>
      </c>
      <c r="H3480">
        <v>335.79377914340802</v>
      </c>
      <c r="I3480">
        <v>290.83567908260397</v>
      </c>
      <c r="J3480">
        <v>385.68987336222398</v>
      </c>
      <c r="K3480" s="62"/>
      <c r="N3480" s="292"/>
      <c r="O3480" s="292"/>
      <c r="P3480" s="292"/>
      <c r="Q3480" s="292"/>
      <c r="R3480" s="292"/>
    </row>
    <row r="3481" spans="1:18" x14ac:dyDescent="0.25">
      <c r="A3481" t="s">
        <v>3774</v>
      </c>
      <c r="B3481" t="s">
        <v>89</v>
      </c>
      <c r="C3481">
        <v>2006</v>
      </c>
      <c r="D3481" t="s">
        <v>39</v>
      </c>
      <c r="E3481" t="s">
        <v>2</v>
      </c>
      <c r="F3481">
        <v>177</v>
      </c>
      <c r="G3481">
        <v>301.18944305477601</v>
      </c>
      <c r="H3481">
        <v>318.61703141082899</v>
      </c>
      <c r="I3481">
        <v>272.46840421536598</v>
      </c>
      <c r="J3481">
        <v>370.21646595578397</v>
      </c>
      <c r="K3481" s="62"/>
      <c r="N3481" s="292"/>
      <c r="O3481" s="292"/>
      <c r="P3481" s="292"/>
      <c r="Q3481" s="292"/>
      <c r="R3481" s="292"/>
    </row>
    <row r="3482" spans="1:18" x14ac:dyDescent="0.25">
      <c r="A3482" t="s">
        <v>3775</v>
      </c>
      <c r="B3482" t="s">
        <v>89</v>
      </c>
      <c r="C3482">
        <v>2006</v>
      </c>
      <c r="D3482" t="s">
        <v>40</v>
      </c>
      <c r="E3482" t="s">
        <v>2</v>
      </c>
      <c r="F3482">
        <v>154</v>
      </c>
      <c r="G3482">
        <v>317.37526533808699</v>
      </c>
      <c r="H3482">
        <v>316.29451361026503</v>
      </c>
      <c r="I3482">
        <v>267.78928980164397</v>
      </c>
      <c r="J3482">
        <v>370.96959612509897</v>
      </c>
      <c r="K3482" s="62"/>
      <c r="N3482" s="292"/>
      <c r="O3482" s="292"/>
      <c r="P3482" s="292"/>
      <c r="Q3482" s="292"/>
      <c r="R3482" s="292"/>
    </row>
    <row r="3483" spans="1:18" x14ac:dyDescent="0.25">
      <c r="A3483" t="s">
        <v>3776</v>
      </c>
      <c r="B3483" t="s">
        <v>89</v>
      </c>
      <c r="C3483">
        <v>2006</v>
      </c>
      <c r="D3483" t="s">
        <v>41</v>
      </c>
      <c r="E3483" t="s">
        <v>2</v>
      </c>
      <c r="F3483">
        <v>177</v>
      </c>
      <c r="G3483">
        <v>232.24384291393901</v>
      </c>
      <c r="H3483">
        <v>234.250359950198</v>
      </c>
      <c r="I3483">
        <v>200.76729301242699</v>
      </c>
      <c r="J3483">
        <v>271.68825194863501</v>
      </c>
      <c r="K3483" s="62"/>
      <c r="N3483" s="292"/>
      <c r="O3483" s="292"/>
      <c r="P3483" s="292"/>
      <c r="Q3483" s="292"/>
      <c r="R3483" s="292"/>
    </row>
    <row r="3484" spans="1:18" x14ac:dyDescent="0.25">
      <c r="A3484" t="s">
        <v>3777</v>
      </c>
      <c r="B3484" t="s">
        <v>89</v>
      </c>
      <c r="C3484">
        <v>2006</v>
      </c>
      <c r="D3484" t="s">
        <v>42</v>
      </c>
      <c r="E3484" t="s">
        <v>2</v>
      </c>
      <c r="F3484">
        <v>153</v>
      </c>
      <c r="G3484">
        <v>231.21212579148599</v>
      </c>
      <c r="H3484">
        <v>227.399704056545</v>
      </c>
      <c r="I3484">
        <v>192.68835839243101</v>
      </c>
      <c r="J3484">
        <v>266.54170419674801</v>
      </c>
      <c r="K3484" s="62"/>
      <c r="N3484" s="292"/>
      <c r="O3484" s="292"/>
      <c r="P3484" s="292"/>
      <c r="Q3484" s="292"/>
      <c r="R3484" s="292"/>
    </row>
    <row r="3485" spans="1:18" x14ac:dyDescent="0.25">
      <c r="A3485" t="s">
        <v>3778</v>
      </c>
      <c r="B3485" t="s">
        <v>89</v>
      </c>
      <c r="C3485">
        <v>2006</v>
      </c>
      <c r="D3485" t="s">
        <v>102</v>
      </c>
      <c r="E3485" t="s">
        <v>2</v>
      </c>
      <c r="F3485">
        <v>106</v>
      </c>
      <c r="G3485">
        <v>159.85281476678099</v>
      </c>
      <c r="H3485">
        <v>173.47957086539</v>
      </c>
      <c r="I3485">
        <v>141.19993284286099</v>
      </c>
      <c r="J3485">
        <v>210.77702567592701</v>
      </c>
      <c r="K3485" s="62"/>
      <c r="N3485" s="292"/>
      <c r="O3485" s="292"/>
      <c r="P3485" s="292"/>
      <c r="Q3485" s="292"/>
      <c r="R3485" s="292"/>
    </row>
    <row r="3486" spans="1:18" x14ac:dyDescent="0.25">
      <c r="A3486" t="s">
        <v>3779</v>
      </c>
      <c r="B3486" t="s">
        <v>89</v>
      </c>
      <c r="C3486">
        <v>2006</v>
      </c>
      <c r="D3486" t="s">
        <v>103</v>
      </c>
      <c r="E3486" t="s">
        <v>2</v>
      </c>
      <c r="F3486">
        <v>414</v>
      </c>
      <c r="G3486">
        <v>216.078539851877</v>
      </c>
      <c r="H3486">
        <v>217.44711498929399</v>
      </c>
      <c r="I3486">
        <v>196.803746939793</v>
      </c>
      <c r="J3486">
        <v>239.65071283635601</v>
      </c>
      <c r="K3486" s="62"/>
      <c r="N3486" s="292"/>
      <c r="O3486" s="292"/>
      <c r="P3486" s="292"/>
      <c r="Q3486" s="292"/>
      <c r="R3486" s="292"/>
    </row>
    <row r="3487" spans="1:18" x14ac:dyDescent="0.25">
      <c r="A3487" t="s">
        <v>3780</v>
      </c>
      <c r="B3487" t="s">
        <v>89</v>
      </c>
      <c r="C3487">
        <v>2006</v>
      </c>
      <c r="D3487" t="s">
        <v>43</v>
      </c>
      <c r="E3487" t="s">
        <v>2</v>
      </c>
      <c r="F3487">
        <v>60</v>
      </c>
      <c r="G3487">
        <v>157.043396325185</v>
      </c>
      <c r="H3487">
        <v>153.33320683770901</v>
      </c>
      <c r="I3487">
        <v>116.16281303871401</v>
      </c>
      <c r="J3487">
        <v>198.391935356581</v>
      </c>
      <c r="K3487" s="62"/>
      <c r="N3487" s="292"/>
      <c r="O3487" s="292"/>
      <c r="P3487" s="292"/>
      <c r="Q3487" s="292"/>
      <c r="R3487" s="292"/>
    </row>
    <row r="3488" spans="1:18" x14ac:dyDescent="0.25">
      <c r="A3488" t="s">
        <v>3781</v>
      </c>
      <c r="B3488" t="s">
        <v>89</v>
      </c>
      <c r="C3488">
        <v>2006</v>
      </c>
      <c r="D3488" t="s">
        <v>44</v>
      </c>
      <c r="E3488" t="s">
        <v>2</v>
      </c>
      <c r="F3488">
        <v>140</v>
      </c>
      <c r="G3488">
        <v>229.805814087096</v>
      </c>
      <c r="H3488">
        <v>235.366041898476</v>
      </c>
      <c r="I3488">
        <v>197.32776543214999</v>
      </c>
      <c r="J3488">
        <v>278.49559531295102</v>
      </c>
      <c r="K3488" s="62"/>
      <c r="N3488" s="292"/>
      <c r="O3488" s="292"/>
      <c r="P3488" s="292"/>
      <c r="Q3488" s="292"/>
      <c r="R3488" s="292"/>
    </row>
    <row r="3489" spans="1:18" x14ac:dyDescent="0.25">
      <c r="A3489" t="s">
        <v>3782</v>
      </c>
      <c r="B3489" t="s">
        <v>89</v>
      </c>
      <c r="C3489">
        <v>2006</v>
      </c>
      <c r="D3489" t="s">
        <v>45</v>
      </c>
      <c r="E3489" t="s">
        <v>2</v>
      </c>
      <c r="F3489">
        <v>214</v>
      </c>
      <c r="G3489">
        <v>231.42640856494</v>
      </c>
      <c r="H3489">
        <v>234.00483464837299</v>
      </c>
      <c r="I3489">
        <v>203.44061154837999</v>
      </c>
      <c r="J3489">
        <v>267.83371349101702</v>
      </c>
      <c r="K3489" s="62"/>
      <c r="N3489" s="292"/>
      <c r="O3489" s="292"/>
      <c r="P3489" s="292"/>
      <c r="Q3489" s="292"/>
      <c r="R3489" s="292"/>
    </row>
    <row r="3490" spans="1:18" x14ac:dyDescent="0.25">
      <c r="A3490" t="s">
        <v>3783</v>
      </c>
      <c r="B3490" t="s">
        <v>89</v>
      </c>
      <c r="C3490">
        <v>2006</v>
      </c>
      <c r="D3490" t="s">
        <v>18</v>
      </c>
      <c r="E3490" t="s">
        <v>2</v>
      </c>
      <c r="F3490">
        <v>627</v>
      </c>
      <c r="G3490">
        <v>243.10900356327201</v>
      </c>
      <c r="H3490">
        <v>243.846457958407</v>
      </c>
      <c r="I3490">
        <v>225.06659858243901</v>
      </c>
      <c r="J3490">
        <v>263.77092123793398</v>
      </c>
      <c r="K3490" s="62"/>
      <c r="N3490" s="292"/>
      <c r="O3490" s="292"/>
      <c r="P3490" s="292"/>
      <c r="Q3490" s="292"/>
      <c r="R3490" s="292"/>
    </row>
    <row r="3491" spans="1:18" x14ac:dyDescent="0.25">
      <c r="A3491" t="s">
        <v>3784</v>
      </c>
      <c r="B3491" t="s">
        <v>89</v>
      </c>
      <c r="C3491">
        <v>2006</v>
      </c>
      <c r="D3491" t="s">
        <v>46</v>
      </c>
      <c r="E3491" t="s">
        <v>2</v>
      </c>
      <c r="F3491">
        <v>286</v>
      </c>
      <c r="G3491">
        <v>242.05902516229</v>
      </c>
      <c r="H3491">
        <v>243.40158979026901</v>
      </c>
      <c r="I3491">
        <v>215.82195614239799</v>
      </c>
      <c r="J3491">
        <v>273.509989326896</v>
      </c>
      <c r="K3491" s="62"/>
      <c r="N3491" s="292"/>
      <c r="O3491" s="292"/>
      <c r="P3491" s="292"/>
      <c r="Q3491" s="292"/>
      <c r="R3491" s="292"/>
    </row>
    <row r="3492" spans="1:18" x14ac:dyDescent="0.25">
      <c r="A3492" t="s">
        <v>3785</v>
      </c>
      <c r="B3492" t="s">
        <v>89</v>
      </c>
      <c r="C3492">
        <v>2006</v>
      </c>
      <c r="D3492" t="s">
        <v>47</v>
      </c>
      <c r="E3492" t="s">
        <v>2</v>
      </c>
      <c r="F3492">
        <v>213</v>
      </c>
      <c r="G3492">
        <v>299.35491124759301</v>
      </c>
      <c r="H3492">
        <v>299.98387618046598</v>
      </c>
      <c r="I3492">
        <v>260.90410233447102</v>
      </c>
      <c r="J3492">
        <v>343.24822164282801</v>
      </c>
      <c r="K3492" s="62"/>
      <c r="N3492" s="292"/>
      <c r="O3492" s="292"/>
      <c r="P3492" s="292"/>
      <c r="Q3492" s="292"/>
      <c r="R3492" s="292"/>
    </row>
    <row r="3493" spans="1:18" x14ac:dyDescent="0.25">
      <c r="A3493" t="s">
        <v>3786</v>
      </c>
      <c r="B3493" t="s">
        <v>89</v>
      </c>
      <c r="C3493">
        <v>2006</v>
      </c>
      <c r="D3493" t="s">
        <v>48</v>
      </c>
      <c r="E3493" t="s">
        <v>2</v>
      </c>
      <c r="F3493">
        <v>128</v>
      </c>
      <c r="G3493">
        <v>186.58076177426599</v>
      </c>
      <c r="H3493">
        <v>187.00071316420201</v>
      </c>
      <c r="I3493">
        <v>155.876440091608</v>
      </c>
      <c r="J3493">
        <v>222.49583829933201</v>
      </c>
      <c r="K3493" s="62"/>
      <c r="N3493" s="292"/>
      <c r="O3493" s="292"/>
      <c r="P3493" s="292"/>
      <c r="Q3493" s="292"/>
      <c r="R3493" s="292"/>
    </row>
    <row r="3494" spans="1:18" x14ac:dyDescent="0.25">
      <c r="A3494" t="s">
        <v>3787</v>
      </c>
      <c r="B3494" t="s">
        <v>89</v>
      </c>
      <c r="C3494">
        <v>2006</v>
      </c>
      <c r="D3494" t="s">
        <v>104</v>
      </c>
      <c r="E3494" t="s">
        <v>2</v>
      </c>
      <c r="F3494">
        <v>506</v>
      </c>
      <c r="G3494">
        <v>220.40343411200499</v>
      </c>
      <c r="H3494">
        <v>225.272280999787</v>
      </c>
      <c r="I3494">
        <v>205.74867146119399</v>
      </c>
      <c r="J3494">
        <v>246.12544344303399</v>
      </c>
      <c r="K3494" s="62"/>
      <c r="N3494" s="292"/>
      <c r="O3494" s="292"/>
      <c r="P3494" s="292"/>
      <c r="Q3494" s="292"/>
      <c r="R3494" s="292"/>
    </row>
    <row r="3495" spans="1:18" x14ac:dyDescent="0.25">
      <c r="A3495" t="s">
        <v>3788</v>
      </c>
      <c r="B3495" t="s">
        <v>89</v>
      </c>
      <c r="C3495">
        <v>2006</v>
      </c>
      <c r="D3495" t="s">
        <v>49</v>
      </c>
      <c r="E3495" t="s">
        <v>2</v>
      </c>
      <c r="F3495">
        <v>129</v>
      </c>
      <c r="G3495">
        <v>202.416444374706</v>
      </c>
      <c r="H3495">
        <v>202.5991474628</v>
      </c>
      <c r="I3495">
        <v>168.932453219379</v>
      </c>
      <c r="J3495">
        <v>240.97402327026001</v>
      </c>
      <c r="K3495" s="62"/>
      <c r="N3495" s="292"/>
      <c r="O3495" s="292"/>
      <c r="P3495" s="292"/>
      <c r="Q3495" s="292"/>
      <c r="R3495" s="292"/>
    </row>
    <row r="3496" spans="1:18" x14ac:dyDescent="0.25">
      <c r="A3496" t="s">
        <v>3789</v>
      </c>
      <c r="B3496" t="s">
        <v>89</v>
      </c>
      <c r="C3496">
        <v>2006</v>
      </c>
      <c r="D3496" t="s">
        <v>50</v>
      </c>
      <c r="E3496" t="s">
        <v>2</v>
      </c>
      <c r="F3496">
        <v>377</v>
      </c>
      <c r="G3496">
        <v>227.315208412472</v>
      </c>
      <c r="H3496">
        <v>237.79739451833299</v>
      </c>
      <c r="I3496">
        <v>213.72176430338101</v>
      </c>
      <c r="J3496">
        <v>263.783593747726</v>
      </c>
      <c r="K3496" s="62"/>
      <c r="N3496" s="292"/>
      <c r="O3496" s="292"/>
      <c r="P3496" s="292"/>
      <c r="Q3496" s="292"/>
      <c r="R3496" s="292"/>
    </row>
    <row r="3497" spans="1:18" x14ac:dyDescent="0.25">
      <c r="A3497" t="s">
        <v>3790</v>
      </c>
      <c r="B3497" t="s">
        <v>89</v>
      </c>
      <c r="C3497">
        <v>2006</v>
      </c>
      <c r="D3497" t="s">
        <v>105</v>
      </c>
      <c r="E3497" t="s">
        <v>2</v>
      </c>
      <c r="F3497">
        <v>288</v>
      </c>
      <c r="G3497">
        <v>192.913122111327</v>
      </c>
      <c r="H3497">
        <v>195.48944191151801</v>
      </c>
      <c r="I3497">
        <v>173.44449831474901</v>
      </c>
      <c r="J3497">
        <v>219.54830348589201</v>
      </c>
      <c r="K3497" s="62"/>
      <c r="N3497" s="292"/>
      <c r="O3497" s="292"/>
      <c r="P3497" s="292"/>
      <c r="Q3497" s="292"/>
      <c r="R3497" s="292"/>
    </row>
    <row r="3498" spans="1:18" x14ac:dyDescent="0.25">
      <c r="A3498" t="s">
        <v>3791</v>
      </c>
      <c r="B3498" t="s">
        <v>89</v>
      </c>
      <c r="C3498">
        <v>2006</v>
      </c>
      <c r="D3498" t="s">
        <v>51</v>
      </c>
      <c r="E3498" t="s">
        <v>2</v>
      </c>
      <c r="F3498">
        <v>214</v>
      </c>
      <c r="G3498">
        <v>178.08105184322201</v>
      </c>
      <c r="H3498">
        <v>181.07165327429999</v>
      </c>
      <c r="I3498">
        <v>157.50895552276401</v>
      </c>
      <c r="J3498">
        <v>207.15115298331699</v>
      </c>
      <c r="K3498" s="62"/>
      <c r="N3498" s="292"/>
      <c r="O3498" s="292"/>
      <c r="P3498" s="292"/>
      <c r="Q3498" s="292"/>
      <c r="R3498" s="292"/>
    </row>
    <row r="3499" spans="1:18" x14ac:dyDescent="0.25">
      <c r="A3499" t="s">
        <v>3792</v>
      </c>
      <c r="B3499" t="s">
        <v>89</v>
      </c>
      <c r="C3499">
        <v>2006</v>
      </c>
      <c r="D3499" t="s">
        <v>52</v>
      </c>
      <c r="E3499" t="s">
        <v>2</v>
      </c>
      <c r="F3499">
        <v>74</v>
      </c>
      <c r="G3499">
        <v>254.12087912087901</v>
      </c>
      <c r="H3499">
        <v>253.889764044499</v>
      </c>
      <c r="I3499">
        <v>198.926759726695</v>
      </c>
      <c r="J3499">
        <v>319.24330414412702</v>
      </c>
      <c r="K3499" s="62"/>
      <c r="N3499" s="292"/>
      <c r="O3499" s="292"/>
      <c r="P3499" s="292"/>
      <c r="Q3499" s="292"/>
      <c r="R3499" s="292"/>
    </row>
    <row r="3500" spans="1:18" x14ac:dyDescent="0.25">
      <c r="A3500" t="s">
        <v>3793</v>
      </c>
      <c r="B3500" t="s">
        <v>89</v>
      </c>
      <c r="C3500">
        <v>2006</v>
      </c>
      <c r="D3500" t="s">
        <v>106</v>
      </c>
      <c r="E3500" t="s">
        <v>2</v>
      </c>
      <c r="F3500">
        <v>661</v>
      </c>
      <c r="G3500">
        <v>228.87573882542799</v>
      </c>
      <c r="H3500">
        <v>229.664458148867</v>
      </c>
      <c r="I3500">
        <v>212.38866126798601</v>
      </c>
      <c r="J3500">
        <v>247.96486882446601</v>
      </c>
      <c r="K3500" s="62"/>
      <c r="N3500" s="292"/>
      <c r="O3500" s="292"/>
      <c r="P3500" s="292"/>
      <c r="Q3500" s="292"/>
      <c r="R3500" s="292"/>
    </row>
    <row r="3501" spans="1:18" x14ac:dyDescent="0.25">
      <c r="A3501" t="s">
        <v>3794</v>
      </c>
      <c r="B3501" t="s">
        <v>89</v>
      </c>
      <c r="C3501">
        <v>2006</v>
      </c>
      <c r="D3501" t="s">
        <v>53</v>
      </c>
      <c r="E3501" t="s">
        <v>2</v>
      </c>
      <c r="F3501">
        <v>183</v>
      </c>
      <c r="G3501">
        <v>206.199506473312</v>
      </c>
      <c r="H3501">
        <v>208.13299915526699</v>
      </c>
      <c r="I3501">
        <v>178.90946326861101</v>
      </c>
      <c r="J3501">
        <v>240.74768514252099</v>
      </c>
      <c r="K3501" s="62"/>
      <c r="N3501" s="292"/>
      <c r="O3501" s="292"/>
      <c r="P3501" s="292"/>
      <c r="Q3501" s="292"/>
      <c r="R3501" s="292"/>
    </row>
    <row r="3502" spans="1:18" x14ac:dyDescent="0.25">
      <c r="A3502" t="s">
        <v>3795</v>
      </c>
      <c r="B3502" t="s">
        <v>89</v>
      </c>
      <c r="C3502">
        <v>2006</v>
      </c>
      <c r="D3502" t="s">
        <v>54</v>
      </c>
      <c r="E3502" t="s">
        <v>2</v>
      </c>
      <c r="F3502">
        <v>110</v>
      </c>
      <c r="G3502">
        <v>307.78701138811903</v>
      </c>
      <c r="H3502">
        <v>317.21523046423499</v>
      </c>
      <c r="I3502">
        <v>260.28962211706198</v>
      </c>
      <c r="J3502">
        <v>382.81453447194201</v>
      </c>
      <c r="K3502" s="62"/>
      <c r="N3502" s="292"/>
      <c r="O3502" s="292"/>
      <c r="P3502" s="292"/>
      <c r="Q3502" s="292"/>
      <c r="R3502" s="292"/>
    </row>
    <row r="3503" spans="1:18" x14ac:dyDescent="0.25">
      <c r="A3503" t="s">
        <v>3796</v>
      </c>
      <c r="B3503" t="s">
        <v>89</v>
      </c>
      <c r="C3503">
        <v>2006</v>
      </c>
      <c r="D3503" t="s">
        <v>55</v>
      </c>
      <c r="E3503" t="s">
        <v>2</v>
      </c>
      <c r="F3503">
        <v>121</v>
      </c>
      <c r="G3503">
        <v>259.33387629131101</v>
      </c>
      <c r="H3503">
        <v>257.29931518855898</v>
      </c>
      <c r="I3503">
        <v>213.27121995023501</v>
      </c>
      <c r="J3503">
        <v>307.70008965494702</v>
      </c>
      <c r="K3503" s="62"/>
      <c r="N3503" s="292"/>
      <c r="O3503" s="292"/>
      <c r="P3503" s="292"/>
      <c r="Q3503" s="292"/>
      <c r="R3503" s="292"/>
    </row>
    <row r="3504" spans="1:18" x14ac:dyDescent="0.25">
      <c r="A3504" t="s">
        <v>3797</v>
      </c>
      <c r="B3504" t="s">
        <v>89</v>
      </c>
      <c r="C3504">
        <v>2006</v>
      </c>
      <c r="D3504" t="s">
        <v>56</v>
      </c>
      <c r="E3504" t="s">
        <v>2</v>
      </c>
      <c r="F3504">
        <v>85</v>
      </c>
      <c r="G3504">
        <v>187.18756193706099</v>
      </c>
      <c r="H3504">
        <v>195.58917015808299</v>
      </c>
      <c r="I3504">
        <v>154.76539511921499</v>
      </c>
      <c r="J3504">
        <v>243.56708955612999</v>
      </c>
      <c r="K3504" s="62"/>
      <c r="N3504" s="292"/>
      <c r="O3504" s="292"/>
      <c r="P3504" s="292"/>
      <c r="Q3504" s="292"/>
      <c r="R3504" s="292"/>
    </row>
    <row r="3505" spans="1:18" x14ac:dyDescent="0.25">
      <c r="A3505" t="s">
        <v>3798</v>
      </c>
      <c r="B3505" t="s">
        <v>89</v>
      </c>
      <c r="C3505">
        <v>2006</v>
      </c>
      <c r="D3505" t="s">
        <v>57</v>
      </c>
      <c r="E3505" t="s">
        <v>2</v>
      </c>
      <c r="F3505">
        <v>162</v>
      </c>
      <c r="G3505">
        <v>224.22766028125301</v>
      </c>
      <c r="H3505">
        <v>226.65784696755901</v>
      </c>
      <c r="I3505">
        <v>192.82420670776</v>
      </c>
      <c r="J3505">
        <v>264.68048129223803</v>
      </c>
      <c r="K3505" s="62"/>
      <c r="N3505" s="292"/>
      <c r="O3505" s="292"/>
      <c r="P3505" s="292"/>
      <c r="Q3505" s="292"/>
      <c r="R3505" s="292"/>
    </row>
    <row r="3506" spans="1:18" x14ac:dyDescent="0.25">
      <c r="A3506" t="s">
        <v>3799</v>
      </c>
      <c r="B3506" t="s">
        <v>89</v>
      </c>
      <c r="C3506">
        <v>2007</v>
      </c>
      <c r="D3506" t="s">
        <v>5</v>
      </c>
      <c r="E3506" t="s">
        <v>2</v>
      </c>
      <c r="F3506">
        <v>3581</v>
      </c>
      <c r="G3506">
        <v>232.87058352256901</v>
      </c>
      <c r="H3506">
        <v>234.19994441614199</v>
      </c>
      <c r="I3506">
        <v>226.560221204915</v>
      </c>
      <c r="J3506">
        <v>242.03080443440501</v>
      </c>
      <c r="K3506" s="62"/>
      <c r="N3506" s="292"/>
      <c r="O3506" s="292"/>
      <c r="P3506" s="292"/>
      <c r="Q3506" s="292"/>
      <c r="R3506" s="292"/>
    </row>
    <row r="3507" spans="1:18" x14ac:dyDescent="0.25">
      <c r="A3507" t="s">
        <v>3800</v>
      </c>
      <c r="B3507" t="s">
        <v>89</v>
      </c>
      <c r="C3507">
        <v>2007</v>
      </c>
      <c r="D3507" t="s">
        <v>122</v>
      </c>
      <c r="E3507" t="s">
        <v>2</v>
      </c>
      <c r="F3507">
        <v>379</v>
      </c>
      <c r="G3507">
        <v>124.441000518778</v>
      </c>
      <c r="H3507">
        <v>122.649151795778</v>
      </c>
      <c r="I3507">
        <v>110.520520434627</v>
      </c>
      <c r="J3507">
        <v>135.73762340801801</v>
      </c>
      <c r="K3507" s="62"/>
      <c r="N3507" s="292"/>
      <c r="O3507" s="292"/>
      <c r="P3507" s="292"/>
      <c r="Q3507" s="292"/>
      <c r="R3507" s="292"/>
    </row>
    <row r="3508" spans="1:18" x14ac:dyDescent="0.25">
      <c r="A3508" t="s">
        <v>3801</v>
      </c>
      <c r="B3508" t="s">
        <v>89</v>
      </c>
      <c r="C3508">
        <v>2007</v>
      </c>
      <c r="D3508" t="s">
        <v>123</v>
      </c>
      <c r="E3508" t="s">
        <v>2</v>
      </c>
      <c r="F3508">
        <v>528</v>
      </c>
      <c r="G3508">
        <v>169.85739056583699</v>
      </c>
      <c r="H3508">
        <v>168.854839388221</v>
      </c>
      <c r="I3508">
        <v>154.682249305704</v>
      </c>
      <c r="J3508">
        <v>183.97152633914601</v>
      </c>
      <c r="K3508" s="62"/>
      <c r="N3508" s="292"/>
      <c r="O3508" s="292"/>
      <c r="P3508" s="292"/>
      <c r="Q3508" s="292"/>
      <c r="R3508" s="292"/>
    </row>
    <row r="3509" spans="1:18" x14ac:dyDescent="0.25">
      <c r="A3509" t="s">
        <v>3802</v>
      </c>
      <c r="B3509" t="s">
        <v>89</v>
      </c>
      <c r="C3509">
        <v>2007</v>
      </c>
      <c r="D3509" t="s">
        <v>124</v>
      </c>
      <c r="E3509" t="s">
        <v>2</v>
      </c>
      <c r="F3509">
        <v>661</v>
      </c>
      <c r="G3509">
        <v>210.575275085855</v>
      </c>
      <c r="H3509">
        <v>212.21368517186801</v>
      </c>
      <c r="I3509">
        <v>196.28360138808401</v>
      </c>
      <c r="J3509">
        <v>229.08856957517901</v>
      </c>
      <c r="K3509" s="62"/>
      <c r="N3509" s="292"/>
      <c r="O3509" s="292"/>
      <c r="P3509" s="292"/>
      <c r="Q3509" s="292"/>
      <c r="R3509" s="292"/>
    </row>
    <row r="3510" spans="1:18" x14ac:dyDescent="0.25">
      <c r="A3510" t="s">
        <v>3803</v>
      </c>
      <c r="B3510" t="s">
        <v>89</v>
      </c>
      <c r="C3510">
        <v>2007</v>
      </c>
      <c r="D3510" t="s">
        <v>125</v>
      </c>
      <c r="E3510" t="s">
        <v>2</v>
      </c>
      <c r="F3510">
        <v>905</v>
      </c>
      <c r="G3510">
        <v>293.20952655571102</v>
      </c>
      <c r="H3510">
        <v>295.65482986087</v>
      </c>
      <c r="I3510">
        <v>276.60767994319099</v>
      </c>
      <c r="J3510">
        <v>315.66292479447497</v>
      </c>
      <c r="K3510" s="62"/>
      <c r="N3510" s="292"/>
      <c r="O3510" s="292"/>
      <c r="P3510" s="292"/>
      <c r="Q3510" s="292"/>
      <c r="R3510" s="292"/>
    </row>
    <row r="3511" spans="1:18" x14ac:dyDescent="0.25">
      <c r="A3511" t="s">
        <v>3804</v>
      </c>
      <c r="B3511" t="s">
        <v>89</v>
      </c>
      <c r="C3511">
        <v>2007</v>
      </c>
      <c r="D3511" t="s">
        <v>126</v>
      </c>
      <c r="E3511" t="s">
        <v>2</v>
      </c>
      <c r="F3511">
        <v>1108</v>
      </c>
      <c r="G3511">
        <v>369.582185338128</v>
      </c>
      <c r="H3511">
        <v>377.59414207567397</v>
      </c>
      <c r="I3511">
        <v>355.44122670735197</v>
      </c>
      <c r="J3511">
        <v>400.75446720820503</v>
      </c>
      <c r="K3511" s="62"/>
      <c r="N3511" s="292"/>
      <c r="O3511" s="292"/>
      <c r="P3511" s="292"/>
      <c r="Q3511" s="292"/>
      <c r="R3511" s="292"/>
    </row>
    <row r="3512" spans="1:18" x14ac:dyDescent="0.25">
      <c r="A3512" t="s">
        <v>3805</v>
      </c>
      <c r="B3512" t="s">
        <v>89</v>
      </c>
      <c r="C3512">
        <v>2007</v>
      </c>
      <c r="D3512" t="s">
        <v>6</v>
      </c>
      <c r="E3512" t="s">
        <v>2</v>
      </c>
      <c r="F3512">
        <v>988</v>
      </c>
      <c r="G3512">
        <v>284.16526453542701</v>
      </c>
      <c r="H3512">
        <v>287.64944172068402</v>
      </c>
      <c r="I3512">
        <v>269.89684630687901</v>
      </c>
      <c r="J3512">
        <v>306.25821546214502</v>
      </c>
      <c r="K3512" s="62"/>
      <c r="N3512" s="292"/>
      <c r="O3512" s="292"/>
      <c r="P3512" s="292"/>
      <c r="Q3512" s="292"/>
      <c r="R3512" s="292"/>
    </row>
    <row r="3513" spans="1:18" x14ac:dyDescent="0.25">
      <c r="A3513" t="s">
        <v>3806</v>
      </c>
      <c r="B3513" t="s">
        <v>89</v>
      </c>
      <c r="C3513">
        <v>2007</v>
      </c>
      <c r="D3513" t="s">
        <v>37</v>
      </c>
      <c r="E3513" t="s">
        <v>2</v>
      </c>
      <c r="F3513">
        <v>106</v>
      </c>
      <c r="G3513">
        <v>298.33943146636602</v>
      </c>
      <c r="H3513">
        <v>294.25617558179903</v>
      </c>
      <c r="I3513">
        <v>240.06635986452</v>
      </c>
      <c r="J3513">
        <v>356.86970927433902</v>
      </c>
      <c r="K3513" s="62"/>
      <c r="N3513" s="292"/>
      <c r="O3513" s="292"/>
      <c r="P3513" s="292"/>
      <c r="Q3513" s="292"/>
      <c r="R3513" s="292"/>
    </row>
    <row r="3514" spans="1:18" x14ac:dyDescent="0.25">
      <c r="A3514" t="s">
        <v>3807</v>
      </c>
      <c r="B3514" t="s">
        <v>89</v>
      </c>
      <c r="C3514">
        <v>2007</v>
      </c>
      <c r="D3514" t="s">
        <v>38</v>
      </c>
      <c r="E3514" t="s">
        <v>2</v>
      </c>
      <c r="F3514">
        <v>191</v>
      </c>
      <c r="G3514">
        <v>310.92806329258201</v>
      </c>
      <c r="H3514">
        <v>314.04995507443698</v>
      </c>
      <c r="I3514">
        <v>270.75953894117902</v>
      </c>
      <c r="J3514">
        <v>362.25114261046099</v>
      </c>
      <c r="K3514" s="62"/>
      <c r="N3514" s="292"/>
      <c r="O3514" s="292"/>
      <c r="P3514" s="292"/>
      <c r="Q3514" s="292"/>
      <c r="R3514" s="292"/>
    </row>
    <row r="3515" spans="1:18" x14ac:dyDescent="0.25">
      <c r="A3515" t="s">
        <v>3808</v>
      </c>
      <c r="B3515" t="s">
        <v>89</v>
      </c>
      <c r="C3515">
        <v>2007</v>
      </c>
      <c r="D3515" t="s">
        <v>39</v>
      </c>
      <c r="E3515" t="s">
        <v>2</v>
      </c>
      <c r="F3515">
        <v>199</v>
      </c>
      <c r="G3515">
        <v>337.35675052553103</v>
      </c>
      <c r="H3515">
        <v>362.71140415289102</v>
      </c>
      <c r="I3515">
        <v>313.07381068406499</v>
      </c>
      <c r="J3515">
        <v>417.85870114575999</v>
      </c>
      <c r="K3515" s="62"/>
      <c r="N3515" s="292"/>
      <c r="O3515" s="292"/>
      <c r="P3515" s="292"/>
      <c r="Q3515" s="292"/>
      <c r="R3515" s="292"/>
    </row>
    <row r="3516" spans="1:18" x14ac:dyDescent="0.25">
      <c r="A3516" t="s">
        <v>3809</v>
      </c>
      <c r="B3516" t="s">
        <v>89</v>
      </c>
      <c r="C3516">
        <v>2007</v>
      </c>
      <c r="D3516" t="s">
        <v>40</v>
      </c>
      <c r="E3516" t="s">
        <v>2</v>
      </c>
      <c r="F3516">
        <v>153</v>
      </c>
      <c r="G3516">
        <v>314.34911242603602</v>
      </c>
      <c r="H3516">
        <v>322.04270065363801</v>
      </c>
      <c r="I3516">
        <v>272.51041262077001</v>
      </c>
      <c r="J3516">
        <v>377.89743022500102</v>
      </c>
      <c r="K3516" s="62"/>
      <c r="N3516" s="292"/>
      <c r="O3516" s="292"/>
      <c r="P3516" s="292"/>
      <c r="Q3516" s="292"/>
      <c r="R3516" s="292"/>
    </row>
    <row r="3517" spans="1:18" x14ac:dyDescent="0.25">
      <c r="A3517" t="s">
        <v>3810</v>
      </c>
      <c r="B3517" t="s">
        <v>89</v>
      </c>
      <c r="C3517">
        <v>2007</v>
      </c>
      <c r="D3517" t="s">
        <v>41</v>
      </c>
      <c r="E3517" t="s">
        <v>2</v>
      </c>
      <c r="F3517">
        <v>184</v>
      </c>
      <c r="G3517">
        <v>240.45372572593499</v>
      </c>
      <c r="H3517">
        <v>240.405942301241</v>
      </c>
      <c r="I3517">
        <v>206.70771236547</v>
      </c>
      <c r="J3517">
        <v>278.003280652429</v>
      </c>
      <c r="K3517" s="62"/>
      <c r="N3517" s="292"/>
      <c r="O3517" s="292"/>
      <c r="P3517" s="292"/>
      <c r="Q3517" s="292"/>
      <c r="R3517" s="292"/>
    </row>
    <row r="3518" spans="1:18" x14ac:dyDescent="0.25">
      <c r="A3518" t="s">
        <v>3811</v>
      </c>
      <c r="B3518" t="s">
        <v>89</v>
      </c>
      <c r="C3518">
        <v>2007</v>
      </c>
      <c r="D3518" t="s">
        <v>42</v>
      </c>
      <c r="E3518" t="s">
        <v>2</v>
      </c>
      <c r="F3518">
        <v>155</v>
      </c>
      <c r="G3518">
        <v>232.92858860302999</v>
      </c>
      <c r="H3518">
        <v>233.59083697012699</v>
      </c>
      <c r="I3518">
        <v>198.13338044654699</v>
      </c>
      <c r="J3518">
        <v>273.54293067343798</v>
      </c>
      <c r="K3518" s="62"/>
      <c r="N3518" s="292"/>
      <c r="O3518" s="292"/>
      <c r="P3518" s="292"/>
      <c r="Q3518" s="292"/>
      <c r="R3518" s="292"/>
    </row>
    <row r="3519" spans="1:18" x14ac:dyDescent="0.25">
      <c r="A3519" t="s">
        <v>3812</v>
      </c>
      <c r="B3519" t="s">
        <v>89</v>
      </c>
      <c r="C3519">
        <v>2007</v>
      </c>
      <c r="D3519" t="s">
        <v>102</v>
      </c>
      <c r="E3519" t="s">
        <v>2</v>
      </c>
      <c r="F3519">
        <v>110</v>
      </c>
      <c r="G3519">
        <v>164.60412707438601</v>
      </c>
      <c r="H3519">
        <v>174.57052790852799</v>
      </c>
      <c r="I3519">
        <v>142.869104894153</v>
      </c>
      <c r="J3519">
        <v>211.10226373318801</v>
      </c>
      <c r="K3519" s="62"/>
      <c r="N3519" s="292"/>
      <c r="O3519" s="292"/>
      <c r="P3519" s="292"/>
      <c r="Q3519" s="292"/>
      <c r="R3519" s="292"/>
    </row>
    <row r="3520" spans="1:18" x14ac:dyDescent="0.25">
      <c r="A3520" t="s">
        <v>3813</v>
      </c>
      <c r="B3520" t="s">
        <v>89</v>
      </c>
      <c r="C3520">
        <v>2007</v>
      </c>
      <c r="D3520" t="s">
        <v>103</v>
      </c>
      <c r="E3520" t="s">
        <v>2</v>
      </c>
      <c r="F3520">
        <v>420</v>
      </c>
      <c r="G3520">
        <v>217.83328492593699</v>
      </c>
      <c r="H3520">
        <v>217.83784498249301</v>
      </c>
      <c r="I3520">
        <v>197.30906734811501</v>
      </c>
      <c r="J3520">
        <v>239.906619617887</v>
      </c>
      <c r="K3520" s="62"/>
      <c r="N3520" s="292"/>
      <c r="O3520" s="292"/>
      <c r="P3520" s="292"/>
      <c r="Q3520" s="292"/>
      <c r="R3520" s="292"/>
    </row>
    <row r="3521" spans="1:18" x14ac:dyDescent="0.25">
      <c r="A3521" t="s">
        <v>3814</v>
      </c>
      <c r="B3521" t="s">
        <v>89</v>
      </c>
      <c r="C3521">
        <v>2007</v>
      </c>
      <c r="D3521" t="s">
        <v>43</v>
      </c>
      <c r="E3521" t="s">
        <v>2</v>
      </c>
      <c r="F3521">
        <v>45</v>
      </c>
      <c r="G3521">
        <v>118.107136295635</v>
      </c>
      <c r="H3521">
        <v>122.28915078667001</v>
      </c>
      <c r="I3521">
        <v>88.651006632352804</v>
      </c>
      <c r="J3521">
        <v>164.30998217840201</v>
      </c>
      <c r="K3521" s="62"/>
      <c r="N3521" s="292"/>
      <c r="O3521" s="292"/>
      <c r="P3521" s="292"/>
      <c r="Q3521" s="292"/>
      <c r="R3521" s="292"/>
    </row>
    <row r="3522" spans="1:18" x14ac:dyDescent="0.25">
      <c r="A3522" t="s">
        <v>3815</v>
      </c>
      <c r="B3522" t="s">
        <v>89</v>
      </c>
      <c r="C3522">
        <v>2007</v>
      </c>
      <c r="D3522" t="s">
        <v>44</v>
      </c>
      <c r="E3522" t="s">
        <v>2</v>
      </c>
      <c r="F3522">
        <v>142</v>
      </c>
      <c r="G3522">
        <v>231.11226848084399</v>
      </c>
      <c r="H3522">
        <v>229.35743559943199</v>
      </c>
      <c r="I3522">
        <v>192.59335389639801</v>
      </c>
      <c r="J3522">
        <v>271.00504129061602</v>
      </c>
      <c r="K3522" s="62"/>
      <c r="N3522" s="292"/>
      <c r="O3522" s="292"/>
      <c r="P3522" s="292"/>
      <c r="Q3522" s="292"/>
      <c r="R3522" s="292"/>
    </row>
    <row r="3523" spans="1:18" x14ac:dyDescent="0.25">
      <c r="A3523" t="s">
        <v>3816</v>
      </c>
      <c r="B3523" t="s">
        <v>89</v>
      </c>
      <c r="C3523">
        <v>2007</v>
      </c>
      <c r="D3523" t="s">
        <v>45</v>
      </c>
      <c r="E3523" t="s">
        <v>2</v>
      </c>
      <c r="F3523">
        <v>233</v>
      </c>
      <c r="G3523">
        <v>249.82576529244599</v>
      </c>
      <c r="H3523">
        <v>252.99227854781199</v>
      </c>
      <c r="I3523">
        <v>221.30934530482301</v>
      </c>
      <c r="J3523">
        <v>287.91078526431801</v>
      </c>
      <c r="K3523" s="62"/>
      <c r="N3523" s="292"/>
      <c r="O3523" s="292"/>
      <c r="P3523" s="292"/>
      <c r="Q3523" s="292"/>
      <c r="R3523" s="292"/>
    </row>
    <row r="3524" spans="1:18" x14ac:dyDescent="0.25">
      <c r="A3524" t="s">
        <v>3817</v>
      </c>
      <c r="B3524" t="s">
        <v>89</v>
      </c>
      <c r="C3524">
        <v>2007</v>
      </c>
      <c r="D3524" t="s">
        <v>18</v>
      </c>
      <c r="E3524" t="s">
        <v>2</v>
      </c>
      <c r="F3524">
        <v>562</v>
      </c>
      <c r="G3524">
        <v>216.72734003825499</v>
      </c>
      <c r="H3524">
        <v>217.98480332985</v>
      </c>
      <c r="I3524">
        <v>200.27844760904799</v>
      </c>
      <c r="J3524">
        <v>236.83315561828201</v>
      </c>
      <c r="K3524" s="62"/>
      <c r="N3524" s="292"/>
      <c r="O3524" s="292"/>
      <c r="P3524" s="292"/>
      <c r="Q3524" s="292"/>
      <c r="R3524" s="292"/>
    </row>
    <row r="3525" spans="1:18" x14ac:dyDescent="0.25">
      <c r="A3525" t="s">
        <v>3818</v>
      </c>
      <c r="B3525" t="s">
        <v>89</v>
      </c>
      <c r="C3525">
        <v>2007</v>
      </c>
      <c r="D3525" t="s">
        <v>46</v>
      </c>
      <c r="E3525" t="s">
        <v>2</v>
      </c>
      <c r="F3525">
        <v>251</v>
      </c>
      <c r="G3525">
        <v>211.48061708527499</v>
      </c>
      <c r="H3525">
        <v>212.74336207713799</v>
      </c>
      <c r="I3525">
        <v>187.06317685459501</v>
      </c>
      <c r="J3525">
        <v>240.945297905275</v>
      </c>
      <c r="K3525" s="62"/>
      <c r="N3525" s="292"/>
      <c r="O3525" s="292"/>
      <c r="P3525" s="292"/>
      <c r="Q3525" s="292"/>
      <c r="R3525" s="292"/>
    </row>
    <row r="3526" spans="1:18" x14ac:dyDescent="0.25">
      <c r="A3526" t="s">
        <v>3819</v>
      </c>
      <c r="B3526" t="s">
        <v>89</v>
      </c>
      <c r="C3526">
        <v>2007</v>
      </c>
      <c r="D3526" t="s">
        <v>47</v>
      </c>
      <c r="E3526" t="s">
        <v>2</v>
      </c>
      <c r="F3526">
        <v>193</v>
      </c>
      <c r="G3526">
        <v>270.75179215240701</v>
      </c>
      <c r="H3526">
        <v>274.29427954397102</v>
      </c>
      <c r="I3526">
        <v>236.83692048466301</v>
      </c>
      <c r="J3526">
        <v>315.97732626408401</v>
      </c>
      <c r="K3526" s="62"/>
      <c r="N3526" s="292"/>
      <c r="O3526" s="292"/>
      <c r="P3526" s="292"/>
      <c r="Q3526" s="292"/>
      <c r="R3526" s="292"/>
    </row>
    <row r="3527" spans="1:18" x14ac:dyDescent="0.25">
      <c r="A3527" t="s">
        <v>3820</v>
      </c>
      <c r="B3527" t="s">
        <v>89</v>
      </c>
      <c r="C3527">
        <v>2007</v>
      </c>
      <c r="D3527" t="s">
        <v>48</v>
      </c>
      <c r="E3527" t="s">
        <v>2</v>
      </c>
      <c r="F3527">
        <v>118</v>
      </c>
      <c r="G3527">
        <v>170.17103631276899</v>
      </c>
      <c r="H3527">
        <v>171.85588727912</v>
      </c>
      <c r="I3527">
        <v>142.139114287594</v>
      </c>
      <c r="J3527">
        <v>205.932409772966</v>
      </c>
      <c r="K3527" s="62"/>
      <c r="N3527" s="292"/>
      <c r="O3527" s="292"/>
      <c r="P3527" s="292"/>
      <c r="Q3527" s="292"/>
      <c r="R3527" s="292"/>
    </row>
    <row r="3528" spans="1:18" x14ac:dyDescent="0.25">
      <c r="A3528" t="s">
        <v>3821</v>
      </c>
      <c r="B3528" t="s">
        <v>89</v>
      </c>
      <c r="C3528">
        <v>2007</v>
      </c>
      <c r="D3528" t="s">
        <v>104</v>
      </c>
      <c r="E3528" t="s">
        <v>2</v>
      </c>
      <c r="F3528">
        <v>515</v>
      </c>
      <c r="G3528">
        <v>222.05645839351899</v>
      </c>
      <c r="H3528">
        <v>224.38438035016301</v>
      </c>
      <c r="I3528">
        <v>205.034986920959</v>
      </c>
      <c r="J3528">
        <v>245.039476319247</v>
      </c>
      <c r="K3528" s="62"/>
      <c r="N3528" s="292"/>
      <c r="O3528" s="292"/>
      <c r="P3528" s="292"/>
      <c r="Q3528" s="292"/>
      <c r="R3528" s="292"/>
    </row>
    <row r="3529" spans="1:18" x14ac:dyDescent="0.25">
      <c r="A3529" t="s">
        <v>3822</v>
      </c>
      <c r="B3529" t="s">
        <v>89</v>
      </c>
      <c r="C3529">
        <v>2007</v>
      </c>
      <c r="D3529" t="s">
        <v>49</v>
      </c>
      <c r="E3529" t="s">
        <v>2</v>
      </c>
      <c r="F3529">
        <v>155</v>
      </c>
      <c r="G3529">
        <v>241.414220076318</v>
      </c>
      <c r="H3529">
        <v>245.55151256857599</v>
      </c>
      <c r="I3529">
        <v>208.137947478505</v>
      </c>
      <c r="J3529">
        <v>287.70767391814701</v>
      </c>
      <c r="K3529" s="62"/>
      <c r="N3529" s="292"/>
      <c r="O3529" s="292"/>
      <c r="P3529" s="292"/>
      <c r="Q3529" s="292"/>
      <c r="R3529" s="292"/>
    </row>
    <row r="3530" spans="1:18" x14ac:dyDescent="0.25">
      <c r="A3530" t="s">
        <v>3823</v>
      </c>
      <c r="B3530" t="s">
        <v>89</v>
      </c>
      <c r="C3530">
        <v>2007</v>
      </c>
      <c r="D3530" t="s">
        <v>50</v>
      </c>
      <c r="E3530" t="s">
        <v>2</v>
      </c>
      <c r="F3530">
        <v>360</v>
      </c>
      <c r="G3530">
        <v>214.646012950309</v>
      </c>
      <c r="H3530">
        <v>223.818396206497</v>
      </c>
      <c r="I3530">
        <v>200.52230656709301</v>
      </c>
      <c r="J3530">
        <v>249.00822513161901</v>
      </c>
      <c r="K3530" s="62"/>
      <c r="N3530" s="292"/>
      <c r="O3530" s="292"/>
      <c r="P3530" s="292"/>
      <c r="Q3530" s="292"/>
      <c r="R3530" s="292"/>
    </row>
    <row r="3531" spans="1:18" x14ac:dyDescent="0.25">
      <c r="A3531" t="s">
        <v>3824</v>
      </c>
      <c r="B3531" t="s">
        <v>89</v>
      </c>
      <c r="C3531">
        <v>2007</v>
      </c>
      <c r="D3531" t="s">
        <v>105</v>
      </c>
      <c r="E3531" t="s">
        <v>2</v>
      </c>
      <c r="F3531">
        <v>335</v>
      </c>
      <c r="G3531">
        <v>224.43756615883501</v>
      </c>
      <c r="H3531">
        <v>226.170466137028</v>
      </c>
      <c r="I3531">
        <v>202.472911159266</v>
      </c>
      <c r="J3531">
        <v>251.868181741287</v>
      </c>
      <c r="K3531" s="62"/>
      <c r="N3531" s="292"/>
      <c r="O3531" s="292"/>
      <c r="P3531" s="292"/>
      <c r="Q3531" s="292"/>
      <c r="R3531" s="292"/>
    </row>
    <row r="3532" spans="1:18" x14ac:dyDescent="0.25">
      <c r="A3532" t="s">
        <v>3825</v>
      </c>
      <c r="B3532" t="s">
        <v>89</v>
      </c>
      <c r="C3532">
        <v>2007</v>
      </c>
      <c r="D3532" t="s">
        <v>51</v>
      </c>
      <c r="E3532" t="s">
        <v>2</v>
      </c>
      <c r="F3532">
        <v>273</v>
      </c>
      <c r="G3532">
        <v>227.644174643941</v>
      </c>
      <c r="H3532">
        <v>230.26697247740901</v>
      </c>
      <c r="I3532">
        <v>203.631160726004</v>
      </c>
      <c r="J3532">
        <v>259.40537176612401</v>
      </c>
      <c r="K3532" s="62"/>
      <c r="N3532" s="292"/>
      <c r="O3532" s="292"/>
      <c r="P3532" s="292"/>
      <c r="Q3532" s="292"/>
      <c r="R3532" s="292"/>
    </row>
    <row r="3533" spans="1:18" x14ac:dyDescent="0.25">
      <c r="A3533" t="s">
        <v>3826</v>
      </c>
      <c r="B3533" t="s">
        <v>89</v>
      </c>
      <c r="C3533">
        <v>2007</v>
      </c>
      <c r="D3533" t="s">
        <v>52</v>
      </c>
      <c r="E3533" t="s">
        <v>2</v>
      </c>
      <c r="F3533">
        <v>62</v>
      </c>
      <c r="G3533">
        <v>211.33001567932399</v>
      </c>
      <c r="H3533">
        <v>210.92448160326799</v>
      </c>
      <c r="I3533">
        <v>161.35062297225201</v>
      </c>
      <c r="J3533">
        <v>270.82965125079897</v>
      </c>
      <c r="K3533" s="62"/>
      <c r="N3533" s="292"/>
      <c r="O3533" s="292"/>
      <c r="P3533" s="292"/>
      <c r="Q3533" s="292"/>
      <c r="R3533" s="292"/>
    </row>
    <row r="3534" spans="1:18" x14ac:dyDescent="0.25">
      <c r="A3534" t="s">
        <v>3827</v>
      </c>
      <c r="B3534" t="s">
        <v>89</v>
      </c>
      <c r="C3534">
        <v>2007</v>
      </c>
      <c r="D3534" t="s">
        <v>106</v>
      </c>
      <c r="E3534" t="s">
        <v>2</v>
      </c>
      <c r="F3534">
        <v>651</v>
      </c>
      <c r="G3534">
        <v>224.52379227927901</v>
      </c>
      <c r="H3534">
        <v>224.99870644034399</v>
      </c>
      <c r="I3534">
        <v>207.94912745094601</v>
      </c>
      <c r="J3534">
        <v>243.06747013697199</v>
      </c>
      <c r="K3534" s="62"/>
      <c r="N3534" s="292"/>
      <c r="O3534" s="292"/>
      <c r="P3534" s="292"/>
      <c r="Q3534" s="292"/>
      <c r="R3534" s="292"/>
    </row>
    <row r="3535" spans="1:18" x14ac:dyDescent="0.25">
      <c r="A3535" t="s">
        <v>3828</v>
      </c>
      <c r="B3535" t="s">
        <v>89</v>
      </c>
      <c r="C3535">
        <v>2007</v>
      </c>
      <c r="D3535" t="s">
        <v>53</v>
      </c>
      <c r="E3535" t="s">
        <v>2</v>
      </c>
      <c r="F3535">
        <v>168</v>
      </c>
      <c r="G3535">
        <v>188.03935395050499</v>
      </c>
      <c r="H3535">
        <v>188.45573576371501</v>
      </c>
      <c r="I3535">
        <v>160.90154909839001</v>
      </c>
      <c r="J3535">
        <v>219.35602861142601</v>
      </c>
      <c r="K3535" s="62"/>
      <c r="N3535" s="292"/>
      <c r="O3535" s="292"/>
      <c r="P3535" s="292"/>
      <c r="Q3535" s="292"/>
      <c r="R3535" s="292"/>
    </row>
    <row r="3536" spans="1:18" x14ac:dyDescent="0.25">
      <c r="A3536" t="s">
        <v>3829</v>
      </c>
      <c r="B3536" t="s">
        <v>89</v>
      </c>
      <c r="C3536">
        <v>2007</v>
      </c>
      <c r="D3536" t="s">
        <v>54</v>
      </c>
      <c r="E3536" t="s">
        <v>2</v>
      </c>
      <c r="F3536">
        <v>110</v>
      </c>
      <c r="G3536">
        <v>307.89039102079698</v>
      </c>
      <c r="H3536">
        <v>306.16984226838798</v>
      </c>
      <c r="I3536">
        <v>251.246840395531</v>
      </c>
      <c r="J3536">
        <v>369.46140473883599</v>
      </c>
      <c r="K3536" s="62"/>
      <c r="N3536" s="292"/>
      <c r="O3536" s="292"/>
      <c r="P3536" s="292"/>
      <c r="Q3536" s="292"/>
      <c r="R3536" s="292"/>
    </row>
    <row r="3537" spans="1:18" x14ac:dyDescent="0.25">
      <c r="A3537" t="s">
        <v>3830</v>
      </c>
      <c r="B3537" t="s">
        <v>89</v>
      </c>
      <c r="C3537">
        <v>2007</v>
      </c>
      <c r="D3537" t="s">
        <v>55</v>
      </c>
      <c r="E3537" t="s">
        <v>2</v>
      </c>
      <c r="F3537">
        <v>122</v>
      </c>
      <c r="G3537">
        <v>261.30911583276202</v>
      </c>
      <c r="H3537">
        <v>261.539767670515</v>
      </c>
      <c r="I3537">
        <v>216.95158153875701</v>
      </c>
      <c r="J3537">
        <v>312.55319585694201</v>
      </c>
      <c r="K3537" s="62"/>
      <c r="N3537" s="292"/>
      <c r="O3537" s="292"/>
      <c r="P3537" s="292"/>
      <c r="Q3537" s="292"/>
      <c r="R3537" s="292"/>
    </row>
    <row r="3538" spans="1:18" x14ac:dyDescent="0.25">
      <c r="A3538" t="s">
        <v>3831</v>
      </c>
      <c r="B3538" t="s">
        <v>89</v>
      </c>
      <c r="C3538">
        <v>2007</v>
      </c>
      <c r="D3538" t="s">
        <v>56</v>
      </c>
      <c r="E3538" t="s">
        <v>2</v>
      </c>
      <c r="F3538">
        <v>81</v>
      </c>
      <c r="G3538">
        <v>177.355433426025</v>
      </c>
      <c r="H3538">
        <v>178.34007674440099</v>
      </c>
      <c r="I3538">
        <v>140.80790488199099</v>
      </c>
      <c r="J3538">
        <v>222.62493682888399</v>
      </c>
      <c r="K3538" s="62"/>
      <c r="N3538" s="292"/>
      <c r="O3538" s="292"/>
      <c r="P3538" s="292"/>
      <c r="Q3538" s="292"/>
      <c r="R3538" s="292"/>
    </row>
    <row r="3539" spans="1:18" x14ac:dyDescent="0.25">
      <c r="A3539" t="s">
        <v>3832</v>
      </c>
      <c r="B3539" t="s">
        <v>89</v>
      </c>
      <c r="C3539">
        <v>2007</v>
      </c>
      <c r="D3539" t="s">
        <v>57</v>
      </c>
      <c r="E3539" t="s">
        <v>2</v>
      </c>
      <c r="F3539">
        <v>170</v>
      </c>
      <c r="G3539">
        <v>234.42455666179401</v>
      </c>
      <c r="H3539">
        <v>235.69687075716601</v>
      </c>
      <c r="I3539">
        <v>201.293616566748</v>
      </c>
      <c r="J3539">
        <v>274.25174227042402</v>
      </c>
      <c r="K3539" s="62"/>
      <c r="N3539" s="292"/>
      <c r="O3539" s="292"/>
      <c r="P3539" s="292"/>
      <c r="Q3539" s="292"/>
      <c r="R3539" s="292"/>
    </row>
    <row r="3540" spans="1:18" x14ac:dyDescent="0.25">
      <c r="A3540" t="s">
        <v>3833</v>
      </c>
      <c r="B3540" t="s">
        <v>89</v>
      </c>
      <c r="C3540">
        <v>2008</v>
      </c>
      <c r="D3540" t="s">
        <v>5</v>
      </c>
      <c r="E3540" t="s">
        <v>2</v>
      </c>
      <c r="F3540">
        <v>3516</v>
      </c>
      <c r="G3540">
        <v>227.35620172883799</v>
      </c>
      <c r="H3540">
        <v>228.658735303079</v>
      </c>
      <c r="I3540">
        <v>221.12981672740401</v>
      </c>
      <c r="J3540">
        <v>236.377775740901</v>
      </c>
      <c r="K3540" s="62"/>
      <c r="N3540" s="292"/>
      <c r="O3540" s="292"/>
      <c r="P3540" s="292"/>
      <c r="Q3540" s="292"/>
      <c r="R3540" s="292"/>
    </row>
    <row r="3541" spans="1:18" x14ac:dyDescent="0.25">
      <c r="A3541" t="s">
        <v>3834</v>
      </c>
      <c r="B3541" t="s">
        <v>89</v>
      </c>
      <c r="C3541">
        <v>2008</v>
      </c>
      <c r="D3541" t="s">
        <v>122</v>
      </c>
      <c r="E3541" t="s">
        <v>2</v>
      </c>
      <c r="F3541">
        <v>394</v>
      </c>
      <c r="G3541">
        <v>128.74596851932299</v>
      </c>
      <c r="H3541">
        <v>127.47811296996299</v>
      </c>
      <c r="I3541">
        <v>115.088408220106</v>
      </c>
      <c r="J3541">
        <v>140.82868699894499</v>
      </c>
      <c r="K3541" s="62"/>
      <c r="N3541" s="292"/>
      <c r="O3541" s="292"/>
      <c r="P3541" s="292"/>
      <c r="Q3541" s="292"/>
      <c r="R3541" s="292"/>
    </row>
    <row r="3542" spans="1:18" x14ac:dyDescent="0.25">
      <c r="A3542" t="s">
        <v>3835</v>
      </c>
      <c r="B3542" t="s">
        <v>89</v>
      </c>
      <c r="C3542">
        <v>2008</v>
      </c>
      <c r="D3542" t="s">
        <v>123</v>
      </c>
      <c r="E3542" t="s">
        <v>2</v>
      </c>
      <c r="F3542">
        <v>499</v>
      </c>
      <c r="G3542">
        <v>159.54113539575201</v>
      </c>
      <c r="H3542">
        <v>157.41339972171201</v>
      </c>
      <c r="I3542">
        <v>143.81711850191601</v>
      </c>
      <c r="J3542">
        <v>171.94229583134799</v>
      </c>
      <c r="K3542" s="62"/>
      <c r="N3542" s="292"/>
      <c r="O3542" s="292"/>
      <c r="P3542" s="292"/>
      <c r="Q3542" s="292"/>
      <c r="R3542" s="292"/>
    </row>
    <row r="3543" spans="1:18" x14ac:dyDescent="0.25">
      <c r="A3543" t="s">
        <v>3836</v>
      </c>
      <c r="B3543" t="s">
        <v>89</v>
      </c>
      <c r="C3543">
        <v>2008</v>
      </c>
      <c r="D3543" t="s">
        <v>124</v>
      </c>
      <c r="E3543" t="s">
        <v>2</v>
      </c>
      <c r="F3543">
        <v>645</v>
      </c>
      <c r="G3543">
        <v>204.27165279519599</v>
      </c>
      <c r="H3543">
        <v>204.25592979719301</v>
      </c>
      <c r="I3543">
        <v>188.74048169307099</v>
      </c>
      <c r="J3543">
        <v>220.70329982388901</v>
      </c>
      <c r="K3543" s="62"/>
      <c r="N3543" s="292"/>
      <c r="O3543" s="292"/>
      <c r="P3543" s="292"/>
      <c r="Q3543" s="292"/>
      <c r="R3543" s="292"/>
    </row>
    <row r="3544" spans="1:18" x14ac:dyDescent="0.25">
      <c r="A3544" t="s">
        <v>3837</v>
      </c>
      <c r="B3544" t="s">
        <v>89</v>
      </c>
      <c r="C3544">
        <v>2008</v>
      </c>
      <c r="D3544" t="s">
        <v>125</v>
      </c>
      <c r="E3544" t="s">
        <v>2</v>
      </c>
      <c r="F3544">
        <v>797</v>
      </c>
      <c r="G3544">
        <v>256.66210450044298</v>
      </c>
      <c r="H3544">
        <v>260.516370151432</v>
      </c>
      <c r="I3544">
        <v>242.65650013640001</v>
      </c>
      <c r="J3544">
        <v>279.33812847173903</v>
      </c>
      <c r="K3544" s="62"/>
      <c r="N3544" s="292"/>
      <c r="O3544" s="292"/>
      <c r="P3544" s="292"/>
      <c r="Q3544" s="292"/>
      <c r="R3544" s="292"/>
    </row>
    <row r="3545" spans="1:18" x14ac:dyDescent="0.25">
      <c r="A3545" t="s">
        <v>3838</v>
      </c>
      <c r="B3545" t="s">
        <v>89</v>
      </c>
      <c r="C3545">
        <v>2008</v>
      </c>
      <c r="D3545" t="s">
        <v>126</v>
      </c>
      <c r="E3545" t="s">
        <v>2</v>
      </c>
      <c r="F3545">
        <v>1181</v>
      </c>
      <c r="G3545">
        <v>391.85108994989901</v>
      </c>
      <c r="H3545">
        <v>401.329985275414</v>
      </c>
      <c r="I3545">
        <v>378.50833144155399</v>
      </c>
      <c r="J3545">
        <v>425.156090705596</v>
      </c>
      <c r="K3545" s="62"/>
      <c r="N3545" s="292"/>
      <c r="O3545" s="292"/>
      <c r="P3545" s="292"/>
      <c r="Q3545" s="292"/>
      <c r="R3545" s="292"/>
    </row>
    <row r="3546" spans="1:18" x14ac:dyDescent="0.25">
      <c r="A3546" t="s">
        <v>3839</v>
      </c>
      <c r="B3546" t="s">
        <v>89</v>
      </c>
      <c r="C3546">
        <v>2008</v>
      </c>
      <c r="D3546" t="s">
        <v>6</v>
      </c>
      <c r="E3546" t="s">
        <v>2</v>
      </c>
      <c r="F3546">
        <v>917</v>
      </c>
      <c r="G3546">
        <v>262.80568714946099</v>
      </c>
      <c r="H3546">
        <v>264.70251172274902</v>
      </c>
      <c r="I3546">
        <v>247.742136728037</v>
      </c>
      <c r="J3546">
        <v>282.51278177770303</v>
      </c>
      <c r="K3546" s="62"/>
      <c r="N3546" s="292"/>
      <c r="O3546" s="292"/>
      <c r="P3546" s="292"/>
      <c r="Q3546" s="292"/>
      <c r="R3546" s="292"/>
    </row>
    <row r="3547" spans="1:18" x14ac:dyDescent="0.25">
      <c r="A3547" t="s">
        <v>3840</v>
      </c>
      <c r="B3547" t="s">
        <v>89</v>
      </c>
      <c r="C3547">
        <v>2008</v>
      </c>
      <c r="D3547" t="s">
        <v>37</v>
      </c>
      <c r="E3547" t="s">
        <v>2</v>
      </c>
      <c r="F3547">
        <v>100</v>
      </c>
      <c r="G3547">
        <v>280.22193577313197</v>
      </c>
      <c r="H3547">
        <v>285.38380285238702</v>
      </c>
      <c r="I3547">
        <v>231.371556274169</v>
      </c>
      <c r="J3547">
        <v>348.06113461390902</v>
      </c>
      <c r="K3547" s="62"/>
      <c r="N3547" s="292"/>
      <c r="O3547" s="292"/>
      <c r="P3547" s="292"/>
      <c r="Q3547" s="292"/>
      <c r="R3547" s="292"/>
    </row>
    <row r="3548" spans="1:18" x14ac:dyDescent="0.25">
      <c r="A3548" t="s">
        <v>3841</v>
      </c>
      <c r="B3548" t="s">
        <v>89</v>
      </c>
      <c r="C3548">
        <v>2008</v>
      </c>
      <c r="D3548" t="s">
        <v>38</v>
      </c>
      <c r="E3548" t="s">
        <v>2</v>
      </c>
      <c r="F3548">
        <v>161</v>
      </c>
      <c r="G3548">
        <v>261.98883699738002</v>
      </c>
      <c r="H3548">
        <v>262.18432379289999</v>
      </c>
      <c r="I3548">
        <v>222.89990045309099</v>
      </c>
      <c r="J3548">
        <v>306.34868222096401</v>
      </c>
      <c r="K3548" s="62"/>
      <c r="N3548" s="292"/>
      <c r="O3548" s="292"/>
      <c r="P3548" s="292"/>
      <c r="Q3548" s="292"/>
      <c r="R3548" s="292"/>
    </row>
    <row r="3549" spans="1:18" x14ac:dyDescent="0.25">
      <c r="A3549" t="s">
        <v>3842</v>
      </c>
      <c r="B3549" t="s">
        <v>89</v>
      </c>
      <c r="C3549">
        <v>2008</v>
      </c>
      <c r="D3549" t="s">
        <v>39</v>
      </c>
      <c r="E3549" t="s">
        <v>2</v>
      </c>
      <c r="F3549">
        <v>175</v>
      </c>
      <c r="G3549">
        <v>295.32375921831999</v>
      </c>
      <c r="H3549">
        <v>315.56734336771501</v>
      </c>
      <c r="I3549">
        <v>269.50315745747702</v>
      </c>
      <c r="J3549">
        <v>367.10531523140497</v>
      </c>
      <c r="K3549" s="62"/>
      <c r="N3549" s="292"/>
      <c r="O3549" s="292"/>
      <c r="P3549" s="292"/>
      <c r="Q3549" s="292"/>
      <c r="R3549" s="292"/>
    </row>
    <row r="3550" spans="1:18" x14ac:dyDescent="0.25">
      <c r="A3550" t="s">
        <v>3843</v>
      </c>
      <c r="B3550" t="s">
        <v>89</v>
      </c>
      <c r="C3550">
        <v>2008</v>
      </c>
      <c r="D3550" t="s">
        <v>40</v>
      </c>
      <c r="E3550" t="s">
        <v>2</v>
      </c>
      <c r="F3550">
        <v>148</v>
      </c>
      <c r="G3550">
        <v>304.62703770788698</v>
      </c>
      <c r="H3550">
        <v>309.60933327708301</v>
      </c>
      <c r="I3550">
        <v>261.31978614133698</v>
      </c>
      <c r="J3550">
        <v>364.17302126259</v>
      </c>
      <c r="K3550" s="62"/>
      <c r="N3550" s="292"/>
      <c r="O3550" s="292"/>
      <c r="P3550" s="292"/>
      <c r="Q3550" s="292"/>
      <c r="R3550" s="292"/>
    </row>
    <row r="3551" spans="1:18" x14ac:dyDescent="0.25">
      <c r="A3551" t="s">
        <v>3844</v>
      </c>
      <c r="B3551" t="s">
        <v>89</v>
      </c>
      <c r="C3551">
        <v>2008</v>
      </c>
      <c r="D3551" t="s">
        <v>41</v>
      </c>
      <c r="E3551" t="s">
        <v>2</v>
      </c>
      <c r="F3551">
        <v>165</v>
      </c>
      <c r="G3551">
        <v>214.645314878173</v>
      </c>
      <c r="H3551">
        <v>211.43868155090101</v>
      </c>
      <c r="I3551">
        <v>180.24654478161199</v>
      </c>
      <c r="J3551">
        <v>246.45520937781501</v>
      </c>
      <c r="K3551" s="62"/>
      <c r="N3551" s="292"/>
      <c r="O3551" s="292"/>
      <c r="P3551" s="292"/>
      <c r="Q3551" s="292"/>
      <c r="R3551" s="292"/>
    </row>
    <row r="3552" spans="1:18" x14ac:dyDescent="0.25">
      <c r="A3552" t="s">
        <v>3845</v>
      </c>
      <c r="B3552" t="s">
        <v>89</v>
      </c>
      <c r="C3552">
        <v>2008</v>
      </c>
      <c r="D3552" t="s">
        <v>42</v>
      </c>
      <c r="E3552" t="s">
        <v>2</v>
      </c>
      <c r="F3552">
        <v>168</v>
      </c>
      <c r="G3552">
        <v>250.46216232333501</v>
      </c>
      <c r="H3552">
        <v>247.1418570427</v>
      </c>
      <c r="I3552">
        <v>211.04742161191101</v>
      </c>
      <c r="J3552">
        <v>287.61950345378898</v>
      </c>
      <c r="K3552" s="62"/>
      <c r="N3552" s="292"/>
      <c r="O3552" s="292"/>
      <c r="P3552" s="292"/>
      <c r="Q3552" s="292"/>
      <c r="R3552" s="292"/>
    </row>
    <row r="3553" spans="1:18" x14ac:dyDescent="0.25">
      <c r="A3553" t="s">
        <v>3846</v>
      </c>
      <c r="B3553" t="s">
        <v>89</v>
      </c>
      <c r="C3553">
        <v>2008</v>
      </c>
      <c r="D3553" t="s">
        <v>102</v>
      </c>
      <c r="E3553" t="s">
        <v>2</v>
      </c>
      <c r="F3553">
        <v>100</v>
      </c>
      <c r="G3553">
        <v>148.623744129362</v>
      </c>
      <c r="H3553">
        <v>153.016195546505</v>
      </c>
      <c r="I3553">
        <v>123.80911642641</v>
      </c>
      <c r="J3553">
        <v>186.908912546235</v>
      </c>
      <c r="K3553" s="62"/>
      <c r="N3553" s="292"/>
      <c r="O3553" s="292"/>
      <c r="P3553" s="292"/>
      <c r="Q3553" s="292"/>
      <c r="R3553" s="292"/>
    </row>
    <row r="3554" spans="1:18" x14ac:dyDescent="0.25">
      <c r="A3554" t="s">
        <v>3847</v>
      </c>
      <c r="B3554" t="s">
        <v>89</v>
      </c>
      <c r="C3554">
        <v>2008</v>
      </c>
      <c r="D3554" t="s">
        <v>103</v>
      </c>
      <c r="E3554" t="s">
        <v>2</v>
      </c>
      <c r="F3554">
        <v>349</v>
      </c>
      <c r="G3554">
        <v>180.136470151026</v>
      </c>
      <c r="H3554">
        <v>180.280521462336</v>
      </c>
      <c r="I3554">
        <v>161.68051496402401</v>
      </c>
      <c r="J3554">
        <v>200.41721524513301</v>
      </c>
      <c r="K3554" s="62"/>
      <c r="N3554" s="292"/>
      <c r="O3554" s="292"/>
      <c r="P3554" s="292"/>
      <c r="Q3554" s="292"/>
      <c r="R3554" s="292"/>
    </row>
    <row r="3555" spans="1:18" x14ac:dyDescent="0.25">
      <c r="A3555" t="s">
        <v>3848</v>
      </c>
      <c r="B3555" t="s">
        <v>89</v>
      </c>
      <c r="C3555">
        <v>2008</v>
      </c>
      <c r="D3555" t="s">
        <v>43</v>
      </c>
      <c r="E3555" t="s">
        <v>2</v>
      </c>
      <c r="F3555">
        <v>59</v>
      </c>
      <c r="G3555">
        <v>155.42676501580601</v>
      </c>
      <c r="H3555">
        <v>155.65475380962101</v>
      </c>
      <c r="I3555">
        <v>117.73302554196501</v>
      </c>
      <c r="J3555">
        <v>201.69960724693499</v>
      </c>
      <c r="K3555" s="62"/>
      <c r="N3555" s="292"/>
      <c r="O3555" s="292"/>
      <c r="P3555" s="292"/>
      <c r="Q3555" s="292"/>
      <c r="R3555" s="292"/>
    </row>
    <row r="3556" spans="1:18" x14ac:dyDescent="0.25">
      <c r="A3556" t="s">
        <v>3849</v>
      </c>
      <c r="B3556" t="s">
        <v>89</v>
      </c>
      <c r="C3556">
        <v>2008</v>
      </c>
      <c r="D3556" t="s">
        <v>44</v>
      </c>
      <c r="E3556" t="s">
        <v>2</v>
      </c>
      <c r="F3556">
        <v>112</v>
      </c>
      <c r="G3556">
        <v>180.44434419758699</v>
      </c>
      <c r="H3556">
        <v>175.88040594237799</v>
      </c>
      <c r="I3556">
        <v>144.35697174734199</v>
      </c>
      <c r="J3556">
        <v>212.16055770693399</v>
      </c>
      <c r="K3556" s="62"/>
      <c r="N3556" s="292"/>
      <c r="O3556" s="292"/>
      <c r="P3556" s="292"/>
      <c r="Q3556" s="292"/>
      <c r="R3556" s="292"/>
    </row>
    <row r="3557" spans="1:18" x14ac:dyDescent="0.25">
      <c r="A3557" t="s">
        <v>3850</v>
      </c>
      <c r="B3557" t="s">
        <v>89</v>
      </c>
      <c r="C3557">
        <v>2008</v>
      </c>
      <c r="D3557" t="s">
        <v>45</v>
      </c>
      <c r="E3557" t="s">
        <v>2</v>
      </c>
      <c r="F3557">
        <v>178</v>
      </c>
      <c r="G3557">
        <v>189.94163029675701</v>
      </c>
      <c r="H3557">
        <v>194.337545306029</v>
      </c>
      <c r="I3557">
        <v>166.62305991209001</v>
      </c>
      <c r="J3557">
        <v>225.315722225277</v>
      </c>
      <c r="K3557" s="62"/>
      <c r="N3557" s="292"/>
      <c r="O3557" s="292"/>
      <c r="P3557" s="292"/>
      <c r="Q3557" s="292"/>
      <c r="R3557" s="292"/>
    </row>
    <row r="3558" spans="1:18" x14ac:dyDescent="0.25">
      <c r="A3558" t="s">
        <v>3851</v>
      </c>
      <c r="B3558" t="s">
        <v>89</v>
      </c>
      <c r="C3558">
        <v>2008</v>
      </c>
      <c r="D3558" t="s">
        <v>18</v>
      </c>
      <c r="E3558" t="s">
        <v>2</v>
      </c>
      <c r="F3558">
        <v>539</v>
      </c>
      <c r="G3558">
        <v>206.74550357297699</v>
      </c>
      <c r="H3558">
        <v>208.90979508613501</v>
      </c>
      <c r="I3558">
        <v>191.59070786972899</v>
      </c>
      <c r="J3558">
        <v>227.37032593037401</v>
      </c>
      <c r="K3558" s="62"/>
      <c r="N3558" s="292"/>
      <c r="O3558" s="292"/>
      <c r="P3558" s="292"/>
      <c r="Q3558" s="292"/>
      <c r="R3558" s="292"/>
    </row>
    <row r="3559" spans="1:18" x14ac:dyDescent="0.25">
      <c r="A3559" t="s">
        <v>3852</v>
      </c>
      <c r="B3559" t="s">
        <v>89</v>
      </c>
      <c r="C3559">
        <v>2008</v>
      </c>
      <c r="D3559" t="s">
        <v>46</v>
      </c>
      <c r="E3559" t="s">
        <v>2</v>
      </c>
      <c r="F3559">
        <v>265</v>
      </c>
      <c r="G3559">
        <v>221.913311449052</v>
      </c>
      <c r="H3559">
        <v>225.06666402623401</v>
      </c>
      <c r="I3559">
        <v>198.619149271792</v>
      </c>
      <c r="J3559">
        <v>254.03820267466699</v>
      </c>
      <c r="K3559" s="62"/>
      <c r="N3559" s="292"/>
      <c r="O3559" s="292"/>
      <c r="P3559" s="292"/>
      <c r="Q3559" s="292"/>
      <c r="R3559" s="292"/>
    </row>
    <row r="3560" spans="1:18" x14ac:dyDescent="0.25">
      <c r="A3560" t="s">
        <v>3853</v>
      </c>
      <c r="B3560" t="s">
        <v>89</v>
      </c>
      <c r="C3560">
        <v>2008</v>
      </c>
      <c r="D3560" t="s">
        <v>47</v>
      </c>
      <c r="E3560" t="s">
        <v>2</v>
      </c>
      <c r="F3560">
        <v>150</v>
      </c>
      <c r="G3560">
        <v>209.86946119513701</v>
      </c>
      <c r="H3560">
        <v>212.75988687330101</v>
      </c>
      <c r="I3560">
        <v>179.96823904608499</v>
      </c>
      <c r="J3560">
        <v>249.78163547338099</v>
      </c>
      <c r="K3560" s="62"/>
      <c r="N3560" s="292"/>
      <c r="O3560" s="292"/>
      <c r="P3560" s="292"/>
      <c r="Q3560" s="292"/>
      <c r="R3560" s="292"/>
    </row>
    <row r="3561" spans="1:18" x14ac:dyDescent="0.25">
      <c r="A3561" t="s">
        <v>3854</v>
      </c>
      <c r="B3561" t="s">
        <v>89</v>
      </c>
      <c r="C3561">
        <v>2008</v>
      </c>
      <c r="D3561" t="s">
        <v>48</v>
      </c>
      <c r="E3561" t="s">
        <v>2</v>
      </c>
      <c r="F3561">
        <v>124</v>
      </c>
      <c r="G3561">
        <v>177.60462917872201</v>
      </c>
      <c r="H3561">
        <v>180.002620078494</v>
      </c>
      <c r="I3561">
        <v>149.61143900367301</v>
      </c>
      <c r="J3561">
        <v>214.73511117759301</v>
      </c>
      <c r="K3561" s="62"/>
      <c r="N3561" s="292"/>
      <c r="O3561" s="292"/>
      <c r="P3561" s="292"/>
      <c r="Q3561" s="292"/>
      <c r="R3561" s="292"/>
    </row>
    <row r="3562" spans="1:18" x14ac:dyDescent="0.25">
      <c r="A3562" t="s">
        <v>3855</v>
      </c>
      <c r="B3562" t="s">
        <v>89</v>
      </c>
      <c r="C3562">
        <v>2008</v>
      </c>
      <c r="D3562" t="s">
        <v>104</v>
      </c>
      <c r="E3562" t="s">
        <v>2</v>
      </c>
      <c r="F3562">
        <v>555</v>
      </c>
      <c r="G3562">
        <v>236.467054387422</v>
      </c>
      <c r="H3562">
        <v>237.737140344506</v>
      </c>
      <c r="I3562">
        <v>217.95758160258401</v>
      </c>
      <c r="J3562">
        <v>258.80071137510498</v>
      </c>
      <c r="K3562" s="62"/>
      <c r="N3562" s="292"/>
      <c r="O3562" s="292"/>
      <c r="P3562" s="292"/>
      <c r="Q3562" s="292"/>
      <c r="R3562" s="292"/>
    </row>
    <row r="3563" spans="1:18" x14ac:dyDescent="0.25">
      <c r="A3563" t="s">
        <v>3856</v>
      </c>
      <c r="B3563" t="s">
        <v>89</v>
      </c>
      <c r="C3563">
        <v>2008</v>
      </c>
      <c r="D3563" t="s">
        <v>49</v>
      </c>
      <c r="E3563" t="s">
        <v>2</v>
      </c>
      <c r="F3563">
        <v>167</v>
      </c>
      <c r="G3563">
        <v>257.97482042171902</v>
      </c>
      <c r="H3563">
        <v>263.59059078681003</v>
      </c>
      <c r="I3563">
        <v>224.890238102929</v>
      </c>
      <c r="J3563">
        <v>307.005564799909</v>
      </c>
      <c r="K3563" s="62"/>
      <c r="N3563" s="292"/>
      <c r="O3563" s="292"/>
      <c r="P3563" s="292"/>
      <c r="Q3563" s="292"/>
      <c r="R3563" s="292"/>
    </row>
    <row r="3564" spans="1:18" x14ac:dyDescent="0.25">
      <c r="A3564" t="s">
        <v>3857</v>
      </c>
      <c r="B3564" t="s">
        <v>89</v>
      </c>
      <c r="C3564">
        <v>2008</v>
      </c>
      <c r="D3564" t="s">
        <v>50</v>
      </c>
      <c r="E3564" t="s">
        <v>2</v>
      </c>
      <c r="F3564">
        <v>388</v>
      </c>
      <c r="G3564">
        <v>228.275578043184</v>
      </c>
      <c r="H3564">
        <v>232.850628809894</v>
      </c>
      <c r="I3564">
        <v>209.40663578111099</v>
      </c>
      <c r="J3564">
        <v>258.127387012567</v>
      </c>
      <c r="K3564" s="62"/>
      <c r="N3564" s="292"/>
      <c r="O3564" s="292"/>
      <c r="P3564" s="292"/>
      <c r="Q3564" s="292"/>
      <c r="R3564" s="292"/>
    </row>
    <row r="3565" spans="1:18" x14ac:dyDescent="0.25">
      <c r="A3565" t="s">
        <v>3858</v>
      </c>
      <c r="B3565" t="s">
        <v>89</v>
      </c>
      <c r="C3565">
        <v>2008</v>
      </c>
      <c r="D3565" t="s">
        <v>105</v>
      </c>
      <c r="E3565" t="s">
        <v>2</v>
      </c>
      <c r="F3565">
        <v>314</v>
      </c>
      <c r="G3565">
        <v>209.95058806223599</v>
      </c>
      <c r="H3565">
        <v>212.73667829966001</v>
      </c>
      <c r="I3565">
        <v>189.73927916529999</v>
      </c>
      <c r="J3565">
        <v>237.74199090723999</v>
      </c>
      <c r="K3565" s="62"/>
      <c r="N3565" s="292"/>
      <c r="O3565" s="292"/>
      <c r="P3565" s="292"/>
      <c r="Q3565" s="292"/>
      <c r="R3565" s="292"/>
    </row>
    <row r="3566" spans="1:18" x14ac:dyDescent="0.25">
      <c r="A3566" t="s">
        <v>3859</v>
      </c>
      <c r="B3566" t="s">
        <v>89</v>
      </c>
      <c r="C3566">
        <v>2008</v>
      </c>
      <c r="D3566" t="s">
        <v>51</v>
      </c>
      <c r="E3566" t="s">
        <v>2</v>
      </c>
      <c r="F3566">
        <v>247</v>
      </c>
      <c r="G3566">
        <v>205.817896991059</v>
      </c>
      <c r="H3566">
        <v>208.45803541292301</v>
      </c>
      <c r="I3566">
        <v>183.15791669645299</v>
      </c>
      <c r="J3566">
        <v>236.26367770488099</v>
      </c>
      <c r="K3566" s="62"/>
      <c r="N3566" s="292"/>
      <c r="O3566" s="292"/>
      <c r="P3566" s="292"/>
      <c r="Q3566" s="292"/>
      <c r="R3566" s="292"/>
    </row>
    <row r="3567" spans="1:18" x14ac:dyDescent="0.25">
      <c r="A3567" t="s">
        <v>3860</v>
      </c>
      <c r="B3567" t="s">
        <v>89</v>
      </c>
      <c r="C3567">
        <v>2008</v>
      </c>
      <c r="D3567" t="s">
        <v>52</v>
      </c>
      <c r="E3567" t="s">
        <v>2</v>
      </c>
      <c r="F3567">
        <v>67</v>
      </c>
      <c r="G3567">
        <v>226.73434856175999</v>
      </c>
      <c r="H3567">
        <v>231.859852048535</v>
      </c>
      <c r="I3567">
        <v>179.19440231906501</v>
      </c>
      <c r="J3567">
        <v>295.040733725704</v>
      </c>
      <c r="K3567" s="62"/>
      <c r="N3567" s="292"/>
      <c r="O3567" s="292"/>
      <c r="P3567" s="292"/>
      <c r="Q3567" s="292"/>
      <c r="R3567" s="292"/>
    </row>
    <row r="3568" spans="1:18" x14ac:dyDescent="0.25">
      <c r="A3568" t="s">
        <v>3861</v>
      </c>
      <c r="B3568" t="s">
        <v>89</v>
      </c>
      <c r="C3568">
        <v>2008</v>
      </c>
      <c r="D3568" t="s">
        <v>106</v>
      </c>
      <c r="E3568" t="s">
        <v>2</v>
      </c>
      <c r="F3568">
        <v>742</v>
      </c>
      <c r="G3568">
        <v>254.50354658581099</v>
      </c>
      <c r="H3568">
        <v>255.774015053477</v>
      </c>
      <c r="I3568">
        <v>237.60714847810999</v>
      </c>
      <c r="J3568">
        <v>274.955999511968</v>
      </c>
      <c r="K3568" s="62"/>
      <c r="N3568" s="292"/>
      <c r="O3568" s="292"/>
      <c r="P3568" s="292"/>
      <c r="Q3568" s="292"/>
      <c r="R3568" s="292"/>
    </row>
    <row r="3569" spans="1:18" x14ac:dyDescent="0.25">
      <c r="A3569" t="s">
        <v>3862</v>
      </c>
      <c r="B3569" t="s">
        <v>89</v>
      </c>
      <c r="C3569">
        <v>2008</v>
      </c>
      <c r="D3569" t="s">
        <v>53</v>
      </c>
      <c r="E3569" t="s">
        <v>2</v>
      </c>
      <c r="F3569">
        <v>213</v>
      </c>
      <c r="G3569">
        <v>236.827182868389</v>
      </c>
      <c r="H3569">
        <v>237.34206085888201</v>
      </c>
      <c r="I3569">
        <v>206.41957596149899</v>
      </c>
      <c r="J3569">
        <v>271.57565377646603</v>
      </c>
      <c r="K3569" s="62"/>
      <c r="N3569" s="292"/>
      <c r="O3569" s="292"/>
      <c r="P3569" s="292"/>
      <c r="Q3569" s="292"/>
      <c r="R3569" s="292"/>
    </row>
    <row r="3570" spans="1:18" x14ac:dyDescent="0.25">
      <c r="A3570" t="s">
        <v>3863</v>
      </c>
      <c r="B3570" t="s">
        <v>89</v>
      </c>
      <c r="C3570">
        <v>2008</v>
      </c>
      <c r="D3570" t="s">
        <v>54</v>
      </c>
      <c r="E3570" t="s">
        <v>2</v>
      </c>
      <c r="F3570">
        <v>131</v>
      </c>
      <c r="G3570">
        <v>366.24916126146297</v>
      </c>
      <c r="H3570">
        <v>370.30435481331801</v>
      </c>
      <c r="I3570">
        <v>309.17893556773299</v>
      </c>
      <c r="J3570">
        <v>439.90769777791797</v>
      </c>
      <c r="K3570" s="62"/>
      <c r="N3570" s="292"/>
      <c r="O3570" s="292"/>
      <c r="P3570" s="292"/>
      <c r="Q3570" s="292"/>
      <c r="R3570" s="292"/>
    </row>
    <row r="3571" spans="1:18" x14ac:dyDescent="0.25">
      <c r="A3571" t="s">
        <v>3864</v>
      </c>
      <c r="B3571" t="s">
        <v>89</v>
      </c>
      <c r="C3571">
        <v>2008</v>
      </c>
      <c r="D3571" t="s">
        <v>55</v>
      </c>
      <c r="E3571" t="s">
        <v>2</v>
      </c>
      <c r="F3571">
        <v>121</v>
      </c>
      <c r="G3571">
        <v>258.63543091655299</v>
      </c>
      <c r="H3571">
        <v>256.20501134214697</v>
      </c>
      <c r="I3571">
        <v>212.39734814181699</v>
      </c>
      <c r="J3571">
        <v>306.35344817339501</v>
      </c>
      <c r="K3571" s="62"/>
      <c r="N3571" s="292"/>
      <c r="O3571" s="292"/>
      <c r="P3571" s="292"/>
      <c r="Q3571" s="292"/>
      <c r="R3571" s="292"/>
    </row>
    <row r="3572" spans="1:18" x14ac:dyDescent="0.25">
      <c r="A3572" t="s">
        <v>3865</v>
      </c>
      <c r="B3572" t="s">
        <v>89</v>
      </c>
      <c r="C3572">
        <v>2008</v>
      </c>
      <c r="D3572" t="s">
        <v>56</v>
      </c>
      <c r="E3572" t="s">
        <v>2</v>
      </c>
      <c r="F3572">
        <v>88</v>
      </c>
      <c r="G3572">
        <v>191.61259417323501</v>
      </c>
      <c r="H3572">
        <v>200.691540053848</v>
      </c>
      <c r="I3572">
        <v>159.840268356921</v>
      </c>
      <c r="J3572">
        <v>248.567722443923</v>
      </c>
      <c r="K3572" s="62"/>
      <c r="N3572" s="292"/>
      <c r="O3572" s="292"/>
      <c r="P3572" s="292"/>
      <c r="Q3572" s="292"/>
      <c r="R3572" s="292"/>
    </row>
    <row r="3573" spans="1:18" x14ac:dyDescent="0.25">
      <c r="A3573" t="s">
        <v>3866</v>
      </c>
      <c r="B3573" t="s">
        <v>89</v>
      </c>
      <c r="C3573">
        <v>2008</v>
      </c>
      <c r="D3573" t="s">
        <v>57</v>
      </c>
      <c r="E3573" t="s">
        <v>2</v>
      </c>
      <c r="F3573">
        <v>189</v>
      </c>
      <c r="G3573">
        <v>258.440333100874</v>
      </c>
      <c r="H3573">
        <v>261.22468216015199</v>
      </c>
      <c r="I3573">
        <v>225.00510849212199</v>
      </c>
      <c r="J3573">
        <v>301.57591965911598</v>
      </c>
      <c r="K3573" s="62"/>
      <c r="N3573" s="292"/>
      <c r="O3573" s="292"/>
      <c r="P3573" s="292"/>
      <c r="Q3573" s="292"/>
      <c r="R3573" s="292"/>
    </row>
    <row r="3574" spans="1:18" x14ac:dyDescent="0.25">
      <c r="A3574" t="s">
        <v>3867</v>
      </c>
      <c r="B3574" t="s">
        <v>89</v>
      </c>
      <c r="C3574">
        <v>2009</v>
      </c>
      <c r="D3574" t="s">
        <v>5</v>
      </c>
      <c r="E3574" t="s">
        <v>2</v>
      </c>
      <c r="F3574">
        <v>3507</v>
      </c>
      <c r="G3574">
        <v>226.10868690619901</v>
      </c>
      <c r="H3574">
        <v>228.54131644045501</v>
      </c>
      <c r="I3574">
        <v>221.00665513147399</v>
      </c>
      <c r="J3574">
        <v>236.266492007707</v>
      </c>
      <c r="K3574" s="62"/>
      <c r="N3574" s="292"/>
      <c r="O3574" s="292"/>
      <c r="P3574" s="292"/>
      <c r="Q3574" s="292"/>
      <c r="R3574" s="292"/>
    </row>
    <row r="3575" spans="1:18" x14ac:dyDescent="0.25">
      <c r="A3575" t="s">
        <v>3868</v>
      </c>
      <c r="B3575" t="s">
        <v>89</v>
      </c>
      <c r="C3575">
        <v>2009</v>
      </c>
      <c r="D3575" t="s">
        <v>122</v>
      </c>
      <c r="E3575" t="s">
        <v>2</v>
      </c>
      <c r="F3575">
        <v>402</v>
      </c>
      <c r="G3575">
        <v>130.98131724196401</v>
      </c>
      <c r="H3575">
        <v>130.07853366118201</v>
      </c>
      <c r="I3575">
        <v>117.55019799818</v>
      </c>
      <c r="J3575">
        <v>143.56837206614401</v>
      </c>
      <c r="K3575" s="62"/>
      <c r="N3575" s="292"/>
      <c r="O3575" s="292"/>
      <c r="P3575" s="292"/>
      <c r="Q3575" s="292"/>
      <c r="R3575" s="292"/>
    </row>
    <row r="3576" spans="1:18" x14ac:dyDescent="0.25">
      <c r="A3576" t="s">
        <v>3869</v>
      </c>
      <c r="B3576" t="s">
        <v>89</v>
      </c>
      <c r="C3576">
        <v>2009</v>
      </c>
      <c r="D3576" t="s">
        <v>123</v>
      </c>
      <c r="E3576" t="s">
        <v>2</v>
      </c>
      <c r="F3576">
        <v>514</v>
      </c>
      <c r="G3576">
        <v>164.05372280665901</v>
      </c>
      <c r="H3576">
        <v>163.69335328149199</v>
      </c>
      <c r="I3576">
        <v>149.74952240842899</v>
      </c>
      <c r="J3576">
        <v>178.579066067425</v>
      </c>
      <c r="K3576" s="62"/>
      <c r="N3576" s="292"/>
      <c r="O3576" s="292"/>
      <c r="P3576" s="292"/>
      <c r="Q3576" s="292"/>
      <c r="R3576" s="292"/>
    </row>
    <row r="3577" spans="1:18" x14ac:dyDescent="0.25">
      <c r="A3577" t="s">
        <v>3870</v>
      </c>
      <c r="B3577" t="s">
        <v>89</v>
      </c>
      <c r="C3577">
        <v>2009</v>
      </c>
      <c r="D3577" t="s">
        <v>124</v>
      </c>
      <c r="E3577" t="s">
        <v>2</v>
      </c>
      <c r="F3577">
        <v>622</v>
      </c>
      <c r="G3577">
        <v>196.21698696513499</v>
      </c>
      <c r="H3577">
        <v>197.65375629572901</v>
      </c>
      <c r="I3577">
        <v>182.35898429169899</v>
      </c>
      <c r="J3577">
        <v>213.884584709351</v>
      </c>
      <c r="K3577" s="62"/>
      <c r="N3577" s="292"/>
      <c r="O3577" s="292"/>
      <c r="P3577" s="292"/>
      <c r="Q3577" s="292"/>
      <c r="R3577" s="292"/>
    </row>
    <row r="3578" spans="1:18" x14ac:dyDescent="0.25">
      <c r="A3578" t="s">
        <v>3871</v>
      </c>
      <c r="B3578" t="s">
        <v>89</v>
      </c>
      <c r="C3578">
        <v>2009</v>
      </c>
      <c r="D3578" t="s">
        <v>125</v>
      </c>
      <c r="E3578" t="s">
        <v>2</v>
      </c>
      <c r="F3578">
        <v>845</v>
      </c>
      <c r="G3578">
        <v>271.06530267889502</v>
      </c>
      <c r="H3578">
        <v>276.896274729038</v>
      </c>
      <c r="I3578">
        <v>258.45134541897301</v>
      </c>
      <c r="J3578">
        <v>296.30516122986103</v>
      </c>
      <c r="K3578" s="62"/>
      <c r="N3578" s="292"/>
      <c r="O3578" s="292"/>
      <c r="P3578" s="292"/>
      <c r="Q3578" s="292"/>
      <c r="R3578" s="292"/>
    </row>
    <row r="3579" spans="1:18" x14ac:dyDescent="0.25">
      <c r="A3579" t="s">
        <v>3872</v>
      </c>
      <c r="B3579" t="s">
        <v>89</v>
      </c>
      <c r="C3579">
        <v>2009</v>
      </c>
      <c r="D3579" t="s">
        <v>126</v>
      </c>
      <c r="E3579" t="s">
        <v>2</v>
      </c>
      <c r="F3579">
        <v>1124</v>
      </c>
      <c r="G3579">
        <v>372.10041414378799</v>
      </c>
      <c r="H3579">
        <v>384.233523150613</v>
      </c>
      <c r="I3579">
        <v>361.86117576018802</v>
      </c>
      <c r="J3579">
        <v>407.61581288706202</v>
      </c>
      <c r="K3579" s="62"/>
      <c r="N3579" s="292"/>
      <c r="O3579" s="292"/>
      <c r="P3579" s="292"/>
      <c r="Q3579" s="292"/>
      <c r="R3579" s="292"/>
    </row>
    <row r="3580" spans="1:18" x14ac:dyDescent="0.25">
      <c r="A3580" t="s">
        <v>3873</v>
      </c>
      <c r="B3580" t="s">
        <v>89</v>
      </c>
      <c r="C3580">
        <v>2009</v>
      </c>
      <c r="D3580" t="s">
        <v>6</v>
      </c>
      <c r="E3580" t="s">
        <v>2</v>
      </c>
      <c r="F3580">
        <v>933</v>
      </c>
      <c r="G3580">
        <v>266.98945777960898</v>
      </c>
      <c r="H3580">
        <v>272.58260297006302</v>
      </c>
      <c r="I3580">
        <v>255.268424888157</v>
      </c>
      <c r="J3580">
        <v>290.75673171741499</v>
      </c>
      <c r="K3580" s="62"/>
      <c r="N3580" s="292"/>
      <c r="O3580" s="292"/>
      <c r="P3580" s="292"/>
      <c r="Q3580" s="292"/>
      <c r="R3580" s="292"/>
    </row>
    <row r="3581" spans="1:18" x14ac:dyDescent="0.25">
      <c r="A3581" t="s">
        <v>3874</v>
      </c>
      <c r="B3581" t="s">
        <v>89</v>
      </c>
      <c r="C3581">
        <v>2009</v>
      </c>
      <c r="D3581" t="s">
        <v>37</v>
      </c>
      <c r="E3581" t="s">
        <v>2</v>
      </c>
      <c r="F3581">
        <v>95</v>
      </c>
      <c r="G3581">
        <v>266.764012130742</v>
      </c>
      <c r="H3581">
        <v>265.87043335940598</v>
      </c>
      <c r="I3581">
        <v>214.501478722087</v>
      </c>
      <c r="J3581">
        <v>325.71287630713999</v>
      </c>
      <c r="K3581" s="62"/>
      <c r="N3581" s="292"/>
      <c r="O3581" s="292"/>
      <c r="P3581" s="292"/>
      <c r="Q3581" s="292"/>
      <c r="R3581" s="292"/>
    </row>
    <row r="3582" spans="1:18" x14ac:dyDescent="0.25">
      <c r="A3582" t="s">
        <v>3875</v>
      </c>
      <c r="B3582" t="s">
        <v>89</v>
      </c>
      <c r="C3582">
        <v>2009</v>
      </c>
      <c r="D3582" t="s">
        <v>38</v>
      </c>
      <c r="E3582" t="s">
        <v>2</v>
      </c>
      <c r="F3582">
        <v>167</v>
      </c>
      <c r="G3582">
        <v>270.65573239116998</v>
      </c>
      <c r="H3582">
        <v>275.20100427751299</v>
      </c>
      <c r="I3582">
        <v>234.64460113507999</v>
      </c>
      <c r="J3582">
        <v>320.69813973971401</v>
      </c>
      <c r="K3582" s="62"/>
      <c r="N3582" s="292"/>
      <c r="O3582" s="292"/>
      <c r="P3582" s="292"/>
      <c r="Q3582" s="292"/>
      <c r="R3582" s="292"/>
    </row>
    <row r="3583" spans="1:18" x14ac:dyDescent="0.25">
      <c r="A3583" t="s">
        <v>3876</v>
      </c>
      <c r="B3583" t="s">
        <v>89</v>
      </c>
      <c r="C3583">
        <v>2009</v>
      </c>
      <c r="D3583" t="s">
        <v>39</v>
      </c>
      <c r="E3583" t="s">
        <v>2</v>
      </c>
      <c r="F3583">
        <v>173</v>
      </c>
      <c r="G3583">
        <v>291.61890634481801</v>
      </c>
      <c r="H3583">
        <v>312.21962226576198</v>
      </c>
      <c r="I3583">
        <v>266.60198450525701</v>
      </c>
      <c r="J3583">
        <v>363.29120331619498</v>
      </c>
      <c r="K3583" s="62"/>
      <c r="N3583" s="292"/>
      <c r="O3583" s="292"/>
      <c r="P3583" s="292"/>
      <c r="Q3583" s="292"/>
      <c r="R3583" s="292"/>
    </row>
    <row r="3584" spans="1:18" x14ac:dyDescent="0.25">
      <c r="A3584" t="s">
        <v>3877</v>
      </c>
      <c r="B3584" t="s">
        <v>89</v>
      </c>
      <c r="C3584">
        <v>2009</v>
      </c>
      <c r="D3584" t="s">
        <v>40</v>
      </c>
      <c r="E3584" t="s">
        <v>2</v>
      </c>
      <c r="F3584">
        <v>141</v>
      </c>
      <c r="G3584">
        <v>292.01010644907399</v>
      </c>
      <c r="H3584">
        <v>298.35356701989099</v>
      </c>
      <c r="I3584">
        <v>250.72678446365799</v>
      </c>
      <c r="J3584">
        <v>352.33077692290101</v>
      </c>
      <c r="K3584" s="62"/>
      <c r="N3584" s="292"/>
      <c r="O3584" s="292"/>
      <c r="P3584" s="292"/>
      <c r="Q3584" s="292"/>
      <c r="R3584" s="292"/>
    </row>
    <row r="3585" spans="1:18" x14ac:dyDescent="0.25">
      <c r="A3585" t="s">
        <v>3878</v>
      </c>
      <c r="B3585" t="s">
        <v>89</v>
      </c>
      <c r="C3585">
        <v>2009</v>
      </c>
      <c r="D3585" t="s">
        <v>41</v>
      </c>
      <c r="E3585" t="s">
        <v>2</v>
      </c>
      <c r="F3585">
        <v>189</v>
      </c>
      <c r="G3585">
        <v>244.84719721210999</v>
      </c>
      <c r="H3585">
        <v>246.61684643649701</v>
      </c>
      <c r="I3585">
        <v>212.51749980980699</v>
      </c>
      <c r="J3585">
        <v>284.60599691365002</v>
      </c>
      <c r="K3585" s="62"/>
      <c r="N3585" s="292"/>
      <c r="O3585" s="292"/>
      <c r="P3585" s="292"/>
      <c r="Q3585" s="292"/>
      <c r="R3585" s="292"/>
    </row>
    <row r="3586" spans="1:18" x14ac:dyDescent="0.25">
      <c r="A3586" t="s">
        <v>3879</v>
      </c>
      <c r="B3586" t="s">
        <v>89</v>
      </c>
      <c r="C3586">
        <v>2009</v>
      </c>
      <c r="D3586" t="s">
        <v>42</v>
      </c>
      <c r="E3586" t="s">
        <v>2</v>
      </c>
      <c r="F3586">
        <v>168</v>
      </c>
      <c r="G3586">
        <v>249.491364331645</v>
      </c>
      <c r="H3586">
        <v>250.63407278605001</v>
      </c>
      <c r="I3586">
        <v>214.040086480018</v>
      </c>
      <c r="J3586">
        <v>291.67193418460499</v>
      </c>
      <c r="K3586" s="62"/>
      <c r="N3586" s="292"/>
      <c r="O3586" s="292"/>
      <c r="P3586" s="292"/>
      <c r="Q3586" s="292"/>
      <c r="R3586" s="292"/>
    </row>
    <row r="3587" spans="1:18" x14ac:dyDescent="0.25">
      <c r="A3587" t="s">
        <v>3880</v>
      </c>
      <c r="B3587" t="s">
        <v>89</v>
      </c>
      <c r="C3587">
        <v>2009</v>
      </c>
      <c r="D3587" t="s">
        <v>102</v>
      </c>
      <c r="E3587" t="s">
        <v>2</v>
      </c>
      <c r="F3587">
        <v>89</v>
      </c>
      <c r="G3587">
        <v>132.17690913951299</v>
      </c>
      <c r="H3587">
        <v>136.96352027203699</v>
      </c>
      <c r="I3587">
        <v>109.437428468809</v>
      </c>
      <c r="J3587">
        <v>169.194052726129</v>
      </c>
      <c r="K3587" s="62"/>
      <c r="N3587" s="292"/>
      <c r="O3587" s="292"/>
      <c r="P3587" s="292"/>
      <c r="Q3587" s="292"/>
      <c r="R3587" s="292"/>
    </row>
    <row r="3588" spans="1:18" x14ac:dyDescent="0.25">
      <c r="A3588" t="s">
        <v>3881</v>
      </c>
      <c r="B3588" t="s">
        <v>89</v>
      </c>
      <c r="C3588">
        <v>2009</v>
      </c>
      <c r="D3588" t="s">
        <v>103</v>
      </c>
      <c r="E3588" t="s">
        <v>2</v>
      </c>
      <c r="F3588">
        <v>368</v>
      </c>
      <c r="G3588">
        <v>190.003149508728</v>
      </c>
      <c r="H3588">
        <v>189.68741366030301</v>
      </c>
      <c r="I3588">
        <v>170.57992134953099</v>
      </c>
      <c r="J3588">
        <v>210.33044493401499</v>
      </c>
      <c r="K3588" s="62"/>
      <c r="N3588" s="292"/>
      <c r="O3588" s="292"/>
      <c r="P3588" s="292"/>
      <c r="Q3588" s="292"/>
      <c r="R3588" s="292"/>
    </row>
    <row r="3589" spans="1:18" x14ac:dyDescent="0.25">
      <c r="A3589" t="s">
        <v>3882</v>
      </c>
      <c r="B3589" t="s">
        <v>89</v>
      </c>
      <c r="C3589">
        <v>2009</v>
      </c>
      <c r="D3589" t="s">
        <v>43</v>
      </c>
      <c r="E3589" t="s">
        <v>2</v>
      </c>
      <c r="F3589">
        <v>49</v>
      </c>
      <c r="G3589">
        <v>130.001061233153</v>
      </c>
      <c r="H3589">
        <v>132.980980820463</v>
      </c>
      <c r="I3589">
        <v>97.612482446828807</v>
      </c>
      <c r="J3589">
        <v>176.75189241768001</v>
      </c>
      <c r="K3589" s="62"/>
      <c r="N3589" s="292"/>
      <c r="O3589" s="292"/>
      <c r="P3589" s="292"/>
      <c r="Q3589" s="292"/>
      <c r="R3589" s="292"/>
    </row>
    <row r="3590" spans="1:18" x14ac:dyDescent="0.25">
      <c r="A3590" t="s">
        <v>3883</v>
      </c>
      <c r="B3590" t="s">
        <v>89</v>
      </c>
      <c r="C3590">
        <v>2009</v>
      </c>
      <c r="D3590" t="s">
        <v>44</v>
      </c>
      <c r="E3590" t="s">
        <v>2</v>
      </c>
      <c r="F3590">
        <v>130</v>
      </c>
      <c r="G3590">
        <v>209.03346143332601</v>
      </c>
      <c r="H3590">
        <v>199.896641896445</v>
      </c>
      <c r="I3590">
        <v>166.512142757882</v>
      </c>
      <c r="J3590">
        <v>237.930551865512</v>
      </c>
      <c r="K3590" s="62"/>
      <c r="N3590" s="292"/>
      <c r="O3590" s="292"/>
      <c r="P3590" s="292"/>
      <c r="Q3590" s="292"/>
      <c r="R3590" s="292"/>
    </row>
    <row r="3591" spans="1:18" x14ac:dyDescent="0.25">
      <c r="A3591" t="s">
        <v>3884</v>
      </c>
      <c r="B3591" t="s">
        <v>89</v>
      </c>
      <c r="C3591">
        <v>2009</v>
      </c>
      <c r="D3591" t="s">
        <v>45</v>
      </c>
      <c r="E3591" t="s">
        <v>2</v>
      </c>
      <c r="F3591">
        <v>189</v>
      </c>
      <c r="G3591">
        <v>201.496833621186</v>
      </c>
      <c r="H3591">
        <v>206.49922410214401</v>
      </c>
      <c r="I3591">
        <v>177.88930116921199</v>
      </c>
      <c r="J3591">
        <v>238.37275761402</v>
      </c>
      <c r="K3591" s="62"/>
      <c r="N3591" s="292"/>
      <c r="O3591" s="292"/>
      <c r="P3591" s="292"/>
      <c r="Q3591" s="292"/>
      <c r="R3591" s="292"/>
    </row>
    <row r="3592" spans="1:18" x14ac:dyDescent="0.25">
      <c r="A3592" t="s">
        <v>3885</v>
      </c>
      <c r="B3592" t="s">
        <v>89</v>
      </c>
      <c r="C3592">
        <v>2009</v>
      </c>
      <c r="D3592" t="s">
        <v>18</v>
      </c>
      <c r="E3592" t="s">
        <v>2</v>
      </c>
      <c r="F3592">
        <v>539</v>
      </c>
      <c r="G3592">
        <v>206.273942511184</v>
      </c>
      <c r="H3592">
        <v>207.931228522315</v>
      </c>
      <c r="I3592">
        <v>190.68777157620499</v>
      </c>
      <c r="J3592">
        <v>226.311144555846</v>
      </c>
      <c r="K3592" s="62"/>
      <c r="N3592" s="292"/>
      <c r="O3592" s="292"/>
      <c r="P3592" s="292"/>
      <c r="Q3592" s="292"/>
      <c r="R3592" s="292"/>
    </row>
    <row r="3593" spans="1:18" x14ac:dyDescent="0.25">
      <c r="A3593" t="s">
        <v>3886</v>
      </c>
      <c r="B3593" t="s">
        <v>89</v>
      </c>
      <c r="C3593">
        <v>2009</v>
      </c>
      <c r="D3593" t="s">
        <v>46</v>
      </c>
      <c r="E3593" t="s">
        <v>2</v>
      </c>
      <c r="F3593">
        <v>242</v>
      </c>
      <c r="G3593">
        <v>201.902219255798</v>
      </c>
      <c r="H3593">
        <v>206.038361434862</v>
      </c>
      <c r="I3593">
        <v>180.75842258631999</v>
      </c>
      <c r="J3593">
        <v>233.848929979324</v>
      </c>
      <c r="K3593" s="62"/>
      <c r="N3593" s="292"/>
      <c r="O3593" s="292"/>
      <c r="P3593" s="292"/>
      <c r="Q3593" s="292"/>
      <c r="R3593" s="292"/>
    </row>
    <row r="3594" spans="1:18" x14ac:dyDescent="0.25">
      <c r="A3594" t="s">
        <v>3887</v>
      </c>
      <c r="B3594" t="s">
        <v>89</v>
      </c>
      <c r="C3594">
        <v>2009</v>
      </c>
      <c r="D3594" t="s">
        <v>47</v>
      </c>
      <c r="E3594" t="s">
        <v>2</v>
      </c>
      <c r="F3594">
        <v>172</v>
      </c>
      <c r="G3594">
        <v>240.930102255218</v>
      </c>
      <c r="H3594">
        <v>240.57529548701899</v>
      </c>
      <c r="I3594">
        <v>205.81503934378901</v>
      </c>
      <c r="J3594">
        <v>279.504239465848</v>
      </c>
      <c r="K3594" s="62"/>
      <c r="N3594" s="292"/>
      <c r="O3594" s="292"/>
      <c r="P3594" s="292"/>
      <c r="Q3594" s="292"/>
      <c r="R3594" s="292"/>
    </row>
    <row r="3595" spans="1:18" x14ac:dyDescent="0.25">
      <c r="A3595" t="s">
        <v>3888</v>
      </c>
      <c r="B3595" t="s">
        <v>89</v>
      </c>
      <c r="C3595">
        <v>2009</v>
      </c>
      <c r="D3595" t="s">
        <v>48</v>
      </c>
      <c r="E3595" t="s">
        <v>2</v>
      </c>
      <c r="F3595">
        <v>125</v>
      </c>
      <c r="G3595">
        <v>178.436326781151</v>
      </c>
      <c r="H3595">
        <v>179.93467819236099</v>
      </c>
      <c r="I3595">
        <v>149.67126327104299</v>
      </c>
      <c r="J3595">
        <v>214.50253283501601</v>
      </c>
      <c r="K3595" s="62"/>
      <c r="N3595" s="292"/>
      <c r="O3595" s="292"/>
      <c r="P3595" s="292"/>
      <c r="Q3595" s="292"/>
      <c r="R3595" s="292"/>
    </row>
    <row r="3596" spans="1:18" x14ac:dyDescent="0.25">
      <c r="A3596" t="s">
        <v>3889</v>
      </c>
      <c r="B3596" t="s">
        <v>89</v>
      </c>
      <c r="C3596">
        <v>2009</v>
      </c>
      <c r="D3596" t="s">
        <v>104</v>
      </c>
      <c r="E3596" t="s">
        <v>2</v>
      </c>
      <c r="F3596">
        <v>517</v>
      </c>
      <c r="G3596">
        <v>218.03766105054501</v>
      </c>
      <c r="H3596">
        <v>223.390037401776</v>
      </c>
      <c r="I3596">
        <v>204.20242872943999</v>
      </c>
      <c r="J3596">
        <v>243.86983323023799</v>
      </c>
      <c r="K3596" s="62"/>
      <c r="N3596" s="292"/>
      <c r="O3596" s="292"/>
      <c r="P3596" s="292"/>
      <c r="Q3596" s="292"/>
      <c r="R3596" s="292"/>
    </row>
    <row r="3597" spans="1:18" x14ac:dyDescent="0.25">
      <c r="A3597" t="s">
        <v>3890</v>
      </c>
      <c r="B3597" t="s">
        <v>89</v>
      </c>
      <c r="C3597">
        <v>2009</v>
      </c>
      <c r="D3597" t="s">
        <v>49</v>
      </c>
      <c r="E3597" t="s">
        <v>2</v>
      </c>
      <c r="F3597">
        <v>152</v>
      </c>
      <c r="G3597">
        <v>234.282279319965</v>
      </c>
      <c r="H3597">
        <v>237.728970886485</v>
      </c>
      <c r="I3597">
        <v>201.22703994187799</v>
      </c>
      <c r="J3597">
        <v>278.906446558646</v>
      </c>
      <c r="K3597" s="62"/>
      <c r="N3597" s="292"/>
      <c r="O3597" s="292"/>
      <c r="P3597" s="292"/>
      <c r="Q3597" s="292"/>
      <c r="R3597" s="292"/>
    </row>
    <row r="3598" spans="1:18" x14ac:dyDescent="0.25">
      <c r="A3598" t="s">
        <v>3891</v>
      </c>
      <c r="B3598" t="s">
        <v>89</v>
      </c>
      <c r="C3598">
        <v>2009</v>
      </c>
      <c r="D3598" t="s">
        <v>50</v>
      </c>
      <c r="E3598" t="s">
        <v>2</v>
      </c>
      <c r="F3598">
        <v>365</v>
      </c>
      <c r="G3598">
        <v>211.91853038853699</v>
      </c>
      <c r="H3598">
        <v>223.18612436828599</v>
      </c>
      <c r="I3598">
        <v>200.18449249987401</v>
      </c>
      <c r="J3598">
        <v>248.04415054831099</v>
      </c>
      <c r="K3598" s="62"/>
      <c r="N3598" s="292"/>
      <c r="O3598" s="292"/>
      <c r="P3598" s="292"/>
      <c r="Q3598" s="292"/>
      <c r="R3598" s="292"/>
    </row>
    <row r="3599" spans="1:18" x14ac:dyDescent="0.25">
      <c r="A3599" t="s">
        <v>3892</v>
      </c>
      <c r="B3599" t="s">
        <v>89</v>
      </c>
      <c r="C3599">
        <v>2009</v>
      </c>
      <c r="D3599" t="s">
        <v>105</v>
      </c>
      <c r="E3599" t="s">
        <v>2</v>
      </c>
      <c r="F3599">
        <v>345</v>
      </c>
      <c r="G3599">
        <v>230.41628542232999</v>
      </c>
      <c r="H3599">
        <v>233.28188788531901</v>
      </c>
      <c r="I3599">
        <v>209.21133880101101</v>
      </c>
      <c r="J3599">
        <v>259.35309550032099</v>
      </c>
      <c r="K3599" s="62"/>
      <c r="N3599" s="292"/>
      <c r="O3599" s="292"/>
      <c r="P3599" s="292"/>
      <c r="Q3599" s="292"/>
      <c r="R3599" s="292"/>
    </row>
    <row r="3600" spans="1:18" x14ac:dyDescent="0.25">
      <c r="A3600" t="s">
        <v>3893</v>
      </c>
      <c r="B3600" t="s">
        <v>89</v>
      </c>
      <c r="C3600">
        <v>2009</v>
      </c>
      <c r="D3600" t="s">
        <v>51</v>
      </c>
      <c r="E3600" t="s">
        <v>2</v>
      </c>
      <c r="F3600">
        <v>278</v>
      </c>
      <c r="G3600">
        <v>231.809615929823</v>
      </c>
      <c r="H3600">
        <v>235.730216366712</v>
      </c>
      <c r="I3600">
        <v>208.732703378812</v>
      </c>
      <c r="J3600">
        <v>265.24024607714603</v>
      </c>
      <c r="K3600" s="62"/>
      <c r="N3600" s="292"/>
      <c r="O3600" s="292"/>
      <c r="P3600" s="292"/>
      <c r="Q3600" s="292"/>
      <c r="R3600" s="292"/>
    </row>
    <row r="3601" spans="1:18" x14ac:dyDescent="0.25">
      <c r="A3601" t="s">
        <v>3894</v>
      </c>
      <c r="B3601" t="s">
        <v>89</v>
      </c>
      <c r="C3601">
        <v>2009</v>
      </c>
      <c r="D3601" t="s">
        <v>52</v>
      </c>
      <c r="E3601" t="s">
        <v>2</v>
      </c>
      <c r="F3601">
        <v>67</v>
      </c>
      <c r="G3601">
        <v>224.80958292789299</v>
      </c>
      <c r="H3601">
        <v>223.55193208613699</v>
      </c>
      <c r="I3601">
        <v>172.83317507464699</v>
      </c>
      <c r="J3601">
        <v>284.39743520092202</v>
      </c>
      <c r="K3601" s="62"/>
      <c r="N3601" s="292"/>
      <c r="O3601" s="292"/>
      <c r="P3601" s="292"/>
      <c r="Q3601" s="292"/>
      <c r="R3601" s="292"/>
    </row>
    <row r="3602" spans="1:18" x14ac:dyDescent="0.25">
      <c r="A3602" t="s">
        <v>3895</v>
      </c>
      <c r="B3602" t="s">
        <v>89</v>
      </c>
      <c r="C3602">
        <v>2009</v>
      </c>
      <c r="D3602" t="s">
        <v>106</v>
      </c>
      <c r="E3602" t="s">
        <v>2</v>
      </c>
      <c r="F3602">
        <v>716</v>
      </c>
      <c r="G3602">
        <v>244.86166683765899</v>
      </c>
      <c r="H3602">
        <v>247.81633285034101</v>
      </c>
      <c r="I3602">
        <v>229.90927402147199</v>
      </c>
      <c r="J3602">
        <v>266.742553996796</v>
      </c>
      <c r="K3602" s="62"/>
      <c r="N3602" s="292"/>
      <c r="O3602" s="292"/>
      <c r="P3602" s="292"/>
      <c r="Q3602" s="292"/>
      <c r="R3602" s="292"/>
    </row>
    <row r="3603" spans="1:18" x14ac:dyDescent="0.25">
      <c r="A3603" t="s">
        <v>3896</v>
      </c>
      <c r="B3603" t="s">
        <v>89</v>
      </c>
      <c r="C3603">
        <v>2009</v>
      </c>
      <c r="D3603" t="s">
        <v>53</v>
      </c>
      <c r="E3603" t="s">
        <v>2</v>
      </c>
      <c r="F3603">
        <v>188</v>
      </c>
      <c r="G3603">
        <v>208.09581262521701</v>
      </c>
      <c r="H3603">
        <v>209.49959800825999</v>
      </c>
      <c r="I3603">
        <v>180.518782109216</v>
      </c>
      <c r="J3603">
        <v>241.795646546033</v>
      </c>
      <c r="K3603" s="62"/>
      <c r="N3603" s="292"/>
      <c r="O3603" s="292"/>
      <c r="P3603" s="292"/>
      <c r="Q3603" s="292"/>
      <c r="R3603" s="292"/>
    </row>
    <row r="3604" spans="1:18" x14ac:dyDescent="0.25">
      <c r="A3604" t="s">
        <v>3897</v>
      </c>
      <c r="B3604" t="s">
        <v>89</v>
      </c>
      <c r="C3604">
        <v>2009</v>
      </c>
      <c r="D3604" t="s">
        <v>54</v>
      </c>
      <c r="E3604" t="s">
        <v>2</v>
      </c>
      <c r="F3604">
        <v>108</v>
      </c>
      <c r="G3604">
        <v>302.93680401671799</v>
      </c>
      <c r="H3604">
        <v>301.21039408903198</v>
      </c>
      <c r="I3604">
        <v>246.748469017052</v>
      </c>
      <c r="J3604">
        <v>364.05325581443799</v>
      </c>
      <c r="K3604" s="62"/>
      <c r="N3604" s="292"/>
      <c r="O3604" s="292"/>
      <c r="P3604" s="292"/>
      <c r="Q3604" s="292"/>
      <c r="R3604" s="292"/>
    </row>
    <row r="3605" spans="1:18" x14ac:dyDescent="0.25">
      <c r="A3605" t="s">
        <v>3898</v>
      </c>
      <c r="B3605" t="s">
        <v>89</v>
      </c>
      <c r="C3605">
        <v>2009</v>
      </c>
      <c r="D3605" t="s">
        <v>55</v>
      </c>
      <c r="E3605" t="s">
        <v>2</v>
      </c>
      <c r="F3605">
        <v>117</v>
      </c>
      <c r="G3605">
        <v>249.87719710398699</v>
      </c>
      <c r="H3605">
        <v>251.873631522594</v>
      </c>
      <c r="I3605">
        <v>208.073867601747</v>
      </c>
      <c r="J3605">
        <v>302.12877788429199</v>
      </c>
      <c r="K3605" s="62"/>
      <c r="N3605" s="292"/>
      <c r="O3605" s="292"/>
      <c r="P3605" s="292"/>
      <c r="Q3605" s="292"/>
      <c r="R3605" s="292"/>
    </row>
    <row r="3606" spans="1:18" x14ac:dyDescent="0.25">
      <c r="A3606" t="s">
        <v>3899</v>
      </c>
      <c r="B3606" t="s">
        <v>89</v>
      </c>
      <c r="C3606">
        <v>2009</v>
      </c>
      <c r="D3606" t="s">
        <v>56</v>
      </c>
      <c r="E3606" t="s">
        <v>2</v>
      </c>
      <c r="F3606">
        <v>90</v>
      </c>
      <c r="G3606">
        <v>195.117721025018</v>
      </c>
      <c r="H3606">
        <v>199.04078707096599</v>
      </c>
      <c r="I3606">
        <v>159.28113069069599</v>
      </c>
      <c r="J3606">
        <v>245.554510355422</v>
      </c>
      <c r="K3606" s="62"/>
      <c r="N3606" s="292"/>
      <c r="O3606" s="292"/>
      <c r="P3606" s="292"/>
      <c r="Q3606" s="292"/>
      <c r="R3606" s="292"/>
    </row>
    <row r="3607" spans="1:18" x14ac:dyDescent="0.25">
      <c r="A3607" t="s">
        <v>3900</v>
      </c>
      <c r="B3607" t="s">
        <v>89</v>
      </c>
      <c r="C3607">
        <v>2009</v>
      </c>
      <c r="D3607" t="s">
        <v>57</v>
      </c>
      <c r="E3607" t="s">
        <v>2</v>
      </c>
      <c r="F3607">
        <v>213</v>
      </c>
      <c r="G3607">
        <v>289.92608926456802</v>
      </c>
      <c r="H3607">
        <v>297.05536483682499</v>
      </c>
      <c r="I3607">
        <v>258.18235434268098</v>
      </c>
      <c r="J3607">
        <v>340.09080720679202</v>
      </c>
      <c r="K3607" s="62"/>
      <c r="N3607" s="292"/>
      <c r="O3607" s="292"/>
      <c r="P3607" s="292"/>
      <c r="Q3607" s="292"/>
      <c r="R3607" s="292"/>
    </row>
    <row r="3608" spans="1:18" x14ac:dyDescent="0.25">
      <c r="A3608" t="s">
        <v>3901</v>
      </c>
      <c r="B3608" t="s">
        <v>89</v>
      </c>
      <c r="C3608">
        <v>2010</v>
      </c>
      <c r="D3608" t="s">
        <v>5</v>
      </c>
      <c r="E3608" t="s">
        <v>2</v>
      </c>
      <c r="F3608">
        <v>3656</v>
      </c>
      <c r="G3608">
        <v>235.19149193491299</v>
      </c>
      <c r="H3608">
        <v>237.533022181566</v>
      </c>
      <c r="I3608">
        <v>229.86328413838001</v>
      </c>
      <c r="J3608">
        <v>245.39264259295001</v>
      </c>
      <c r="K3608" s="62"/>
      <c r="N3608" s="292"/>
      <c r="O3608" s="292"/>
      <c r="P3608" s="292"/>
      <c r="Q3608" s="292"/>
      <c r="R3608" s="292"/>
    </row>
    <row r="3609" spans="1:18" x14ac:dyDescent="0.25">
      <c r="A3609" t="s">
        <v>3902</v>
      </c>
      <c r="B3609" t="s">
        <v>89</v>
      </c>
      <c r="C3609">
        <v>2010</v>
      </c>
      <c r="D3609" t="s">
        <v>122</v>
      </c>
      <c r="E3609" t="s">
        <v>2</v>
      </c>
      <c r="F3609">
        <v>396</v>
      </c>
      <c r="G3609">
        <v>128.87898068442601</v>
      </c>
      <c r="H3609">
        <v>126.868323491965</v>
      </c>
      <c r="I3609">
        <v>114.547597331782</v>
      </c>
      <c r="J3609">
        <v>140.142052801755</v>
      </c>
      <c r="K3609" s="62"/>
      <c r="N3609" s="292"/>
      <c r="O3609" s="292"/>
      <c r="P3609" s="292"/>
      <c r="Q3609" s="292"/>
      <c r="R3609" s="292"/>
    </row>
    <row r="3610" spans="1:18" x14ac:dyDescent="0.25">
      <c r="A3610" t="s">
        <v>3903</v>
      </c>
      <c r="B3610" t="s">
        <v>89</v>
      </c>
      <c r="C3610">
        <v>2010</v>
      </c>
      <c r="D3610" t="s">
        <v>123</v>
      </c>
      <c r="E3610" t="s">
        <v>2</v>
      </c>
      <c r="F3610">
        <v>540</v>
      </c>
      <c r="G3610">
        <v>172.303215369447</v>
      </c>
      <c r="H3610">
        <v>172.44979271023001</v>
      </c>
      <c r="I3610">
        <v>158.095631037955</v>
      </c>
      <c r="J3610">
        <v>187.74908202086701</v>
      </c>
      <c r="K3610" s="62"/>
      <c r="N3610" s="292"/>
      <c r="O3610" s="292"/>
      <c r="P3610" s="292"/>
      <c r="Q3610" s="292"/>
      <c r="R3610" s="292"/>
    </row>
    <row r="3611" spans="1:18" x14ac:dyDescent="0.25">
      <c r="A3611" t="s">
        <v>3904</v>
      </c>
      <c r="B3611" t="s">
        <v>89</v>
      </c>
      <c r="C3611">
        <v>2010</v>
      </c>
      <c r="D3611" t="s">
        <v>124</v>
      </c>
      <c r="E3611" t="s">
        <v>2</v>
      </c>
      <c r="F3611">
        <v>683</v>
      </c>
      <c r="G3611">
        <v>215.16622614820901</v>
      </c>
      <c r="H3611">
        <v>215.52088888666199</v>
      </c>
      <c r="I3611">
        <v>199.59932517759501</v>
      </c>
      <c r="J3611">
        <v>232.370930076441</v>
      </c>
      <c r="K3611" s="62"/>
      <c r="N3611" s="292"/>
      <c r="O3611" s="292"/>
      <c r="P3611" s="292"/>
      <c r="Q3611" s="292"/>
      <c r="R3611" s="292"/>
    </row>
    <row r="3612" spans="1:18" x14ac:dyDescent="0.25">
      <c r="A3612" t="s">
        <v>3905</v>
      </c>
      <c r="B3612" t="s">
        <v>89</v>
      </c>
      <c r="C3612">
        <v>2010</v>
      </c>
      <c r="D3612" t="s">
        <v>125</v>
      </c>
      <c r="E3612" t="s">
        <v>2</v>
      </c>
      <c r="F3612">
        <v>867</v>
      </c>
      <c r="G3612">
        <v>276.93310165073802</v>
      </c>
      <c r="H3612">
        <v>282.48517322461402</v>
      </c>
      <c r="I3612">
        <v>263.90728293326202</v>
      </c>
      <c r="J3612">
        <v>302.02122409010002</v>
      </c>
      <c r="K3612" s="62"/>
      <c r="N3612" s="292"/>
      <c r="O3612" s="292"/>
      <c r="P3612" s="292"/>
      <c r="Q3612" s="292"/>
      <c r="R3612" s="292"/>
    </row>
    <row r="3613" spans="1:18" x14ac:dyDescent="0.25">
      <c r="A3613" t="s">
        <v>3906</v>
      </c>
      <c r="B3613" t="s">
        <v>89</v>
      </c>
      <c r="C3613">
        <v>2010</v>
      </c>
      <c r="D3613" t="s">
        <v>126</v>
      </c>
      <c r="E3613" t="s">
        <v>2</v>
      </c>
      <c r="F3613">
        <v>1170</v>
      </c>
      <c r="G3613">
        <v>385.74268654944899</v>
      </c>
      <c r="H3613">
        <v>399.70558443647201</v>
      </c>
      <c r="I3613">
        <v>376.89501393754199</v>
      </c>
      <c r="J3613">
        <v>423.52494083838099</v>
      </c>
      <c r="K3613" s="62"/>
      <c r="N3613" s="292"/>
      <c r="O3613" s="292"/>
      <c r="P3613" s="292"/>
      <c r="Q3613" s="292"/>
      <c r="R3613" s="292"/>
    </row>
    <row r="3614" spans="1:18" x14ac:dyDescent="0.25">
      <c r="A3614" t="s">
        <v>3907</v>
      </c>
      <c r="B3614" t="s">
        <v>89</v>
      </c>
      <c r="C3614">
        <v>2010</v>
      </c>
      <c r="D3614" t="s">
        <v>6</v>
      </c>
      <c r="E3614" t="s">
        <v>2</v>
      </c>
      <c r="F3614">
        <v>971</v>
      </c>
      <c r="G3614">
        <v>278.02354180804099</v>
      </c>
      <c r="H3614">
        <v>281.59611779511101</v>
      </c>
      <c r="I3614">
        <v>264.05352368672999</v>
      </c>
      <c r="J3614">
        <v>299.99233180536498</v>
      </c>
      <c r="K3614" s="62"/>
      <c r="N3614" s="292"/>
      <c r="O3614" s="292"/>
      <c r="P3614" s="292"/>
      <c r="Q3614" s="292"/>
      <c r="R3614" s="292"/>
    </row>
    <row r="3615" spans="1:18" x14ac:dyDescent="0.25">
      <c r="A3615" t="s">
        <v>3908</v>
      </c>
      <c r="B3615" t="s">
        <v>89</v>
      </c>
      <c r="C3615">
        <v>2010</v>
      </c>
      <c r="D3615" t="s">
        <v>37</v>
      </c>
      <c r="E3615" t="s">
        <v>2</v>
      </c>
      <c r="F3615">
        <v>82</v>
      </c>
      <c r="G3615">
        <v>230.86885522833501</v>
      </c>
      <c r="H3615">
        <v>231.91283184162299</v>
      </c>
      <c r="I3615">
        <v>183.82405407681301</v>
      </c>
      <c r="J3615">
        <v>288.59580697384303</v>
      </c>
      <c r="K3615" s="62"/>
      <c r="N3615" s="292"/>
      <c r="O3615" s="292"/>
      <c r="P3615" s="292"/>
      <c r="Q3615" s="292"/>
      <c r="R3615" s="292"/>
    </row>
    <row r="3616" spans="1:18" x14ac:dyDescent="0.25">
      <c r="A3616" t="s">
        <v>3909</v>
      </c>
      <c r="B3616" t="s">
        <v>89</v>
      </c>
      <c r="C3616">
        <v>2010</v>
      </c>
      <c r="D3616" t="s">
        <v>38</v>
      </c>
      <c r="E3616" t="s">
        <v>2</v>
      </c>
      <c r="F3616">
        <v>162</v>
      </c>
      <c r="G3616">
        <v>262.068072990811</v>
      </c>
      <c r="H3616">
        <v>266.48257519380098</v>
      </c>
      <c r="I3616">
        <v>226.54558747353701</v>
      </c>
      <c r="J3616">
        <v>311.36422163966301</v>
      </c>
      <c r="K3616" s="62"/>
      <c r="N3616" s="292"/>
      <c r="O3616" s="292"/>
      <c r="P3616" s="292"/>
      <c r="Q3616" s="292"/>
      <c r="R3616" s="292"/>
    </row>
    <row r="3617" spans="1:18" x14ac:dyDescent="0.25">
      <c r="A3617" t="s">
        <v>3910</v>
      </c>
      <c r="B3617" t="s">
        <v>89</v>
      </c>
      <c r="C3617">
        <v>2010</v>
      </c>
      <c r="D3617" t="s">
        <v>39</v>
      </c>
      <c r="E3617" t="s">
        <v>2</v>
      </c>
      <c r="F3617">
        <v>162</v>
      </c>
      <c r="G3617">
        <v>273.26091356858501</v>
      </c>
      <c r="H3617">
        <v>281.34536093682601</v>
      </c>
      <c r="I3617">
        <v>238.80933345630299</v>
      </c>
      <c r="J3617">
        <v>329.14783817833501</v>
      </c>
      <c r="K3617" s="62"/>
      <c r="N3617" s="292"/>
      <c r="O3617" s="292"/>
      <c r="P3617" s="292"/>
      <c r="Q3617" s="292"/>
      <c r="R3617" s="292"/>
    </row>
    <row r="3618" spans="1:18" x14ac:dyDescent="0.25">
      <c r="A3618" t="s">
        <v>3911</v>
      </c>
      <c r="B3618" t="s">
        <v>89</v>
      </c>
      <c r="C3618">
        <v>2010</v>
      </c>
      <c r="D3618" t="s">
        <v>40</v>
      </c>
      <c r="E3618" t="s">
        <v>2</v>
      </c>
      <c r="F3618">
        <v>148</v>
      </c>
      <c r="G3618">
        <v>308.11508514802</v>
      </c>
      <c r="H3618">
        <v>310.08006763689701</v>
      </c>
      <c r="I3618">
        <v>261.56824460769002</v>
      </c>
      <c r="J3618">
        <v>364.89491127029999</v>
      </c>
      <c r="K3618" s="62"/>
      <c r="N3618" s="292"/>
      <c r="O3618" s="292"/>
      <c r="P3618" s="292"/>
      <c r="Q3618" s="292"/>
      <c r="R3618" s="292"/>
    </row>
    <row r="3619" spans="1:18" x14ac:dyDescent="0.25">
      <c r="A3619" t="s">
        <v>3912</v>
      </c>
      <c r="B3619" t="s">
        <v>89</v>
      </c>
      <c r="C3619">
        <v>2010</v>
      </c>
      <c r="D3619" t="s">
        <v>41</v>
      </c>
      <c r="E3619" t="s">
        <v>2</v>
      </c>
      <c r="F3619">
        <v>204</v>
      </c>
      <c r="G3619">
        <v>264.72878276667501</v>
      </c>
      <c r="H3619">
        <v>264.60375624064199</v>
      </c>
      <c r="I3619">
        <v>229.34109299356601</v>
      </c>
      <c r="J3619">
        <v>303.72945309823001</v>
      </c>
      <c r="K3619" s="62"/>
      <c r="N3619" s="292"/>
      <c r="O3619" s="292"/>
      <c r="P3619" s="292"/>
      <c r="Q3619" s="292"/>
      <c r="R3619" s="292"/>
    </row>
    <row r="3620" spans="1:18" x14ac:dyDescent="0.25">
      <c r="A3620" t="s">
        <v>3913</v>
      </c>
      <c r="B3620" t="s">
        <v>89</v>
      </c>
      <c r="C3620">
        <v>2010</v>
      </c>
      <c r="D3620" t="s">
        <v>42</v>
      </c>
      <c r="E3620" t="s">
        <v>2</v>
      </c>
      <c r="F3620">
        <v>213</v>
      </c>
      <c r="G3620">
        <v>315.37333984808799</v>
      </c>
      <c r="H3620">
        <v>319.17515718545798</v>
      </c>
      <c r="I3620">
        <v>277.62941689722902</v>
      </c>
      <c r="J3620">
        <v>365.16951906182902</v>
      </c>
      <c r="K3620" s="62"/>
      <c r="N3620" s="292"/>
      <c r="O3620" s="292"/>
      <c r="P3620" s="292"/>
      <c r="Q3620" s="292"/>
      <c r="R3620" s="292"/>
    </row>
    <row r="3621" spans="1:18" x14ac:dyDescent="0.25">
      <c r="A3621" t="s">
        <v>3914</v>
      </c>
      <c r="B3621" t="s">
        <v>89</v>
      </c>
      <c r="C3621">
        <v>2010</v>
      </c>
      <c r="D3621" t="s">
        <v>102</v>
      </c>
      <c r="E3621" t="s">
        <v>2</v>
      </c>
      <c r="F3621">
        <v>87</v>
      </c>
      <c r="G3621">
        <v>129.33725805012901</v>
      </c>
      <c r="H3621">
        <v>128.12454149574199</v>
      </c>
      <c r="I3621">
        <v>101.987784417333</v>
      </c>
      <c r="J3621">
        <v>158.783923062908</v>
      </c>
      <c r="K3621" s="62"/>
      <c r="N3621" s="292"/>
      <c r="O3621" s="292"/>
      <c r="P3621" s="292"/>
      <c r="Q3621" s="292"/>
      <c r="R3621" s="292"/>
    </row>
    <row r="3622" spans="1:18" x14ac:dyDescent="0.25">
      <c r="A3622" t="s">
        <v>3915</v>
      </c>
      <c r="B3622" t="s">
        <v>89</v>
      </c>
      <c r="C3622">
        <v>2010</v>
      </c>
      <c r="D3622" t="s">
        <v>103</v>
      </c>
      <c r="E3622" t="s">
        <v>2</v>
      </c>
      <c r="F3622">
        <v>412</v>
      </c>
      <c r="G3622">
        <v>212.367849981701</v>
      </c>
      <c r="H3622">
        <v>214.941495163295</v>
      </c>
      <c r="I3622">
        <v>194.46482789005</v>
      </c>
      <c r="J3622">
        <v>236.969697929501</v>
      </c>
      <c r="K3622" s="62"/>
      <c r="N3622" s="292"/>
      <c r="O3622" s="292"/>
      <c r="P3622" s="292"/>
      <c r="Q3622" s="292"/>
      <c r="R3622" s="292"/>
    </row>
    <row r="3623" spans="1:18" x14ac:dyDescent="0.25">
      <c r="A3623" t="s">
        <v>3916</v>
      </c>
      <c r="B3623" t="s">
        <v>89</v>
      </c>
      <c r="C3623">
        <v>2010</v>
      </c>
      <c r="D3623" t="s">
        <v>43</v>
      </c>
      <c r="E3623" t="s">
        <v>2</v>
      </c>
      <c r="F3623">
        <v>55</v>
      </c>
      <c r="G3623">
        <v>145.26438117373601</v>
      </c>
      <c r="H3623">
        <v>135.358034123463</v>
      </c>
      <c r="I3623">
        <v>100.828974192353</v>
      </c>
      <c r="J3623">
        <v>177.57770977864101</v>
      </c>
      <c r="K3623" s="62"/>
      <c r="N3623" s="292"/>
      <c r="O3623" s="292"/>
      <c r="P3623" s="292"/>
      <c r="Q3623" s="292"/>
      <c r="R3623" s="292"/>
    </row>
    <row r="3624" spans="1:18" x14ac:dyDescent="0.25">
      <c r="A3624" t="s">
        <v>3917</v>
      </c>
      <c r="B3624" t="s">
        <v>89</v>
      </c>
      <c r="C3624">
        <v>2010</v>
      </c>
      <c r="D3624" t="s">
        <v>44</v>
      </c>
      <c r="E3624" t="s">
        <v>2</v>
      </c>
      <c r="F3624">
        <v>146</v>
      </c>
      <c r="G3624">
        <v>233.83196130561501</v>
      </c>
      <c r="H3624">
        <v>241.40973339728299</v>
      </c>
      <c r="I3624">
        <v>203.344030904622</v>
      </c>
      <c r="J3624">
        <v>284.45730587097302</v>
      </c>
      <c r="K3624" s="62"/>
      <c r="N3624" s="292"/>
      <c r="O3624" s="292"/>
      <c r="P3624" s="292"/>
      <c r="Q3624" s="292"/>
      <c r="R3624" s="292"/>
    </row>
    <row r="3625" spans="1:18" x14ac:dyDescent="0.25">
      <c r="A3625" t="s">
        <v>3918</v>
      </c>
      <c r="B3625" t="s">
        <v>89</v>
      </c>
      <c r="C3625">
        <v>2010</v>
      </c>
      <c r="D3625" t="s">
        <v>45</v>
      </c>
      <c r="E3625" t="s">
        <v>2</v>
      </c>
      <c r="F3625">
        <v>211</v>
      </c>
      <c r="G3625">
        <v>225.179556684418</v>
      </c>
      <c r="H3625">
        <v>228.65189703794599</v>
      </c>
      <c r="I3625">
        <v>198.63473747297201</v>
      </c>
      <c r="J3625">
        <v>261.89929118356503</v>
      </c>
      <c r="K3625" s="62"/>
      <c r="N3625" s="292"/>
      <c r="O3625" s="292"/>
      <c r="P3625" s="292"/>
      <c r="Q3625" s="292"/>
      <c r="R3625" s="292"/>
    </row>
    <row r="3626" spans="1:18" x14ac:dyDescent="0.25">
      <c r="A3626" t="s">
        <v>3919</v>
      </c>
      <c r="B3626" t="s">
        <v>89</v>
      </c>
      <c r="C3626">
        <v>2010</v>
      </c>
      <c r="D3626" t="s">
        <v>18</v>
      </c>
      <c r="E3626" t="s">
        <v>2</v>
      </c>
      <c r="F3626">
        <v>538</v>
      </c>
      <c r="G3626">
        <v>205.301980896994</v>
      </c>
      <c r="H3626">
        <v>206.497207751167</v>
      </c>
      <c r="I3626">
        <v>189.358922308411</v>
      </c>
      <c r="J3626">
        <v>224.76610747478099</v>
      </c>
      <c r="K3626" s="62"/>
      <c r="N3626" s="292"/>
      <c r="O3626" s="292"/>
      <c r="P3626" s="292"/>
      <c r="Q3626" s="292"/>
      <c r="R3626" s="292"/>
    </row>
    <row r="3627" spans="1:18" x14ac:dyDescent="0.25">
      <c r="A3627" t="s">
        <v>3920</v>
      </c>
      <c r="B3627" t="s">
        <v>89</v>
      </c>
      <c r="C3627">
        <v>2010</v>
      </c>
      <c r="D3627" t="s">
        <v>46</v>
      </c>
      <c r="E3627" t="s">
        <v>2</v>
      </c>
      <c r="F3627">
        <v>217</v>
      </c>
      <c r="G3627">
        <v>180.30893484781799</v>
      </c>
      <c r="H3627">
        <v>180.88101424890399</v>
      </c>
      <c r="I3627">
        <v>157.45533575615499</v>
      </c>
      <c r="J3627">
        <v>206.79052407214101</v>
      </c>
      <c r="K3627" s="62"/>
      <c r="N3627" s="292"/>
      <c r="O3627" s="292"/>
      <c r="P3627" s="292"/>
      <c r="Q3627" s="292"/>
      <c r="R3627" s="292"/>
    </row>
    <row r="3628" spans="1:18" x14ac:dyDescent="0.25">
      <c r="A3628" t="s">
        <v>3921</v>
      </c>
      <c r="B3628" t="s">
        <v>89</v>
      </c>
      <c r="C3628">
        <v>2010</v>
      </c>
      <c r="D3628" t="s">
        <v>47</v>
      </c>
      <c r="E3628" t="s">
        <v>2</v>
      </c>
      <c r="F3628">
        <v>182</v>
      </c>
      <c r="G3628">
        <v>254.94837995713499</v>
      </c>
      <c r="H3628">
        <v>258.043683386331</v>
      </c>
      <c r="I3628">
        <v>221.770293012835</v>
      </c>
      <c r="J3628">
        <v>298.538561332028</v>
      </c>
      <c r="K3628" s="62"/>
      <c r="N3628" s="292"/>
      <c r="O3628" s="292"/>
      <c r="P3628" s="292"/>
      <c r="Q3628" s="292"/>
      <c r="R3628" s="292"/>
    </row>
    <row r="3629" spans="1:18" x14ac:dyDescent="0.25">
      <c r="A3629" t="s">
        <v>3922</v>
      </c>
      <c r="B3629" t="s">
        <v>89</v>
      </c>
      <c r="C3629">
        <v>2010</v>
      </c>
      <c r="D3629" t="s">
        <v>48</v>
      </c>
      <c r="E3629" t="s">
        <v>2</v>
      </c>
      <c r="F3629">
        <v>139</v>
      </c>
      <c r="G3629">
        <v>197.676237609682</v>
      </c>
      <c r="H3629">
        <v>198.78010014007199</v>
      </c>
      <c r="I3629">
        <v>167.01792028844801</v>
      </c>
      <c r="J3629">
        <v>234.80986941259201</v>
      </c>
      <c r="K3629" s="62"/>
      <c r="N3629" s="292"/>
      <c r="O3629" s="292"/>
      <c r="P3629" s="292"/>
      <c r="Q3629" s="292"/>
      <c r="R3629" s="292"/>
    </row>
    <row r="3630" spans="1:18" x14ac:dyDescent="0.25">
      <c r="A3630" t="s">
        <v>3923</v>
      </c>
      <c r="B3630" t="s">
        <v>89</v>
      </c>
      <c r="C3630">
        <v>2010</v>
      </c>
      <c r="D3630" t="s">
        <v>104</v>
      </c>
      <c r="E3630" t="s">
        <v>2</v>
      </c>
      <c r="F3630">
        <v>530</v>
      </c>
      <c r="G3630">
        <v>221.95234306294199</v>
      </c>
      <c r="H3630">
        <v>225.82853344561599</v>
      </c>
      <c r="I3630">
        <v>206.65560958229401</v>
      </c>
      <c r="J3630">
        <v>246.27614902089201</v>
      </c>
      <c r="K3630" s="62"/>
      <c r="N3630" s="292"/>
      <c r="O3630" s="292"/>
      <c r="P3630" s="292"/>
      <c r="Q3630" s="292"/>
      <c r="R3630" s="292"/>
    </row>
    <row r="3631" spans="1:18" x14ac:dyDescent="0.25">
      <c r="A3631" t="s">
        <v>3924</v>
      </c>
      <c r="B3631" t="s">
        <v>89</v>
      </c>
      <c r="C3631">
        <v>2010</v>
      </c>
      <c r="D3631" t="s">
        <v>49</v>
      </c>
      <c r="E3631" t="s">
        <v>2</v>
      </c>
      <c r="F3631">
        <v>141</v>
      </c>
      <c r="G3631">
        <v>217.46506678182499</v>
      </c>
      <c r="H3631">
        <v>222.24992632443701</v>
      </c>
      <c r="I3631">
        <v>186.885339392388</v>
      </c>
      <c r="J3631">
        <v>262.32993235278201</v>
      </c>
      <c r="K3631" s="62"/>
      <c r="N3631" s="292"/>
      <c r="O3631" s="292"/>
      <c r="P3631" s="292"/>
      <c r="Q3631" s="292"/>
      <c r="R3631" s="292"/>
    </row>
    <row r="3632" spans="1:18" x14ac:dyDescent="0.25">
      <c r="A3632" t="s">
        <v>3925</v>
      </c>
      <c r="B3632" t="s">
        <v>89</v>
      </c>
      <c r="C3632">
        <v>2010</v>
      </c>
      <c r="D3632" t="s">
        <v>50</v>
      </c>
      <c r="E3632" t="s">
        <v>2</v>
      </c>
      <c r="F3632">
        <v>389</v>
      </c>
      <c r="G3632">
        <v>223.62490802060299</v>
      </c>
      <c r="H3632">
        <v>231.064681334771</v>
      </c>
      <c r="I3632">
        <v>207.886683821725</v>
      </c>
      <c r="J3632">
        <v>256.05222104938298</v>
      </c>
      <c r="K3632" s="62"/>
      <c r="N3632" s="292"/>
      <c r="O3632" s="292"/>
      <c r="P3632" s="292"/>
      <c r="Q3632" s="292"/>
      <c r="R3632" s="292"/>
    </row>
    <row r="3633" spans="1:18" x14ac:dyDescent="0.25">
      <c r="A3633" t="s">
        <v>3926</v>
      </c>
      <c r="B3633" t="s">
        <v>89</v>
      </c>
      <c r="C3633">
        <v>2010</v>
      </c>
      <c r="D3633" t="s">
        <v>105</v>
      </c>
      <c r="E3633" t="s">
        <v>2</v>
      </c>
      <c r="F3633">
        <v>340</v>
      </c>
      <c r="G3633">
        <v>227.00263055989501</v>
      </c>
      <c r="H3633">
        <v>229.95632063823899</v>
      </c>
      <c r="I3633">
        <v>206.06538629328</v>
      </c>
      <c r="J3633">
        <v>255.848186463015</v>
      </c>
      <c r="K3633" s="62"/>
      <c r="N3633" s="292"/>
      <c r="O3633" s="292"/>
      <c r="P3633" s="292"/>
      <c r="Q3633" s="292"/>
      <c r="R3633" s="292"/>
    </row>
    <row r="3634" spans="1:18" x14ac:dyDescent="0.25">
      <c r="A3634" t="s">
        <v>3927</v>
      </c>
      <c r="B3634" t="s">
        <v>89</v>
      </c>
      <c r="C3634">
        <v>2010</v>
      </c>
      <c r="D3634" t="s">
        <v>51</v>
      </c>
      <c r="E3634" t="s">
        <v>2</v>
      </c>
      <c r="F3634">
        <v>277</v>
      </c>
      <c r="G3634">
        <v>231.10295344568701</v>
      </c>
      <c r="H3634">
        <v>235.14519829597501</v>
      </c>
      <c r="I3634">
        <v>208.170479336222</v>
      </c>
      <c r="J3634">
        <v>264.63506573559698</v>
      </c>
      <c r="K3634" s="62"/>
      <c r="N3634" s="292"/>
      <c r="O3634" s="292"/>
      <c r="P3634" s="292"/>
      <c r="Q3634" s="292"/>
      <c r="R3634" s="292"/>
    </row>
    <row r="3635" spans="1:18" x14ac:dyDescent="0.25">
      <c r="A3635" t="s">
        <v>3928</v>
      </c>
      <c r="B3635" t="s">
        <v>89</v>
      </c>
      <c r="C3635">
        <v>2010</v>
      </c>
      <c r="D3635" t="s">
        <v>52</v>
      </c>
      <c r="E3635" t="s">
        <v>2</v>
      </c>
      <c r="F3635">
        <v>63</v>
      </c>
      <c r="G3635">
        <v>210.575573233505</v>
      </c>
      <c r="H3635">
        <v>209.768229386473</v>
      </c>
      <c r="I3635">
        <v>160.842363470538</v>
      </c>
      <c r="J3635">
        <v>268.80053106130799</v>
      </c>
      <c r="K3635" s="62"/>
      <c r="N3635" s="292"/>
      <c r="O3635" s="292"/>
      <c r="P3635" s="292"/>
      <c r="Q3635" s="292"/>
      <c r="R3635" s="292"/>
    </row>
    <row r="3636" spans="1:18" x14ac:dyDescent="0.25">
      <c r="A3636" t="s">
        <v>3929</v>
      </c>
      <c r="B3636" t="s">
        <v>89</v>
      </c>
      <c r="C3636">
        <v>2010</v>
      </c>
      <c r="D3636" t="s">
        <v>106</v>
      </c>
      <c r="E3636" t="s">
        <v>2</v>
      </c>
      <c r="F3636">
        <v>778</v>
      </c>
      <c r="G3636">
        <v>265.22395742780498</v>
      </c>
      <c r="H3636">
        <v>267.02075614905101</v>
      </c>
      <c r="I3636">
        <v>248.50747905873899</v>
      </c>
      <c r="J3636">
        <v>286.54357282208701</v>
      </c>
      <c r="K3636" s="62"/>
      <c r="N3636" s="292"/>
      <c r="O3636" s="292"/>
      <c r="P3636" s="292"/>
      <c r="Q3636" s="292"/>
      <c r="R3636" s="292"/>
    </row>
    <row r="3637" spans="1:18" x14ac:dyDescent="0.25">
      <c r="A3637" t="s">
        <v>3930</v>
      </c>
      <c r="B3637" t="s">
        <v>89</v>
      </c>
      <c r="C3637">
        <v>2010</v>
      </c>
      <c r="D3637" t="s">
        <v>53</v>
      </c>
      <c r="E3637" t="s">
        <v>2</v>
      </c>
      <c r="F3637">
        <v>208</v>
      </c>
      <c r="G3637">
        <v>229.14807592733399</v>
      </c>
      <c r="H3637">
        <v>230.539589710249</v>
      </c>
      <c r="I3637">
        <v>200.18799426549199</v>
      </c>
      <c r="J3637">
        <v>264.18223237760799</v>
      </c>
      <c r="K3637" s="62"/>
      <c r="N3637" s="292"/>
      <c r="O3637" s="292"/>
      <c r="P3637" s="292"/>
      <c r="Q3637" s="292"/>
      <c r="R3637" s="292"/>
    </row>
    <row r="3638" spans="1:18" x14ac:dyDescent="0.25">
      <c r="A3638" t="s">
        <v>3931</v>
      </c>
      <c r="B3638" t="s">
        <v>89</v>
      </c>
      <c r="C3638">
        <v>2010</v>
      </c>
      <c r="D3638" t="s">
        <v>54</v>
      </c>
      <c r="E3638" t="s">
        <v>2</v>
      </c>
      <c r="F3638">
        <v>94</v>
      </c>
      <c r="G3638">
        <v>264.00786406403603</v>
      </c>
      <c r="H3638">
        <v>269.44184515388099</v>
      </c>
      <c r="I3638">
        <v>217.48831291888601</v>
      </c>
      <c r="J3638">
        <v>330.014678016365</v>
      </c>
      <c r="K3638" s="62"/>
      <c r="N3638" s="292"/>
      <c r="O3638" s="292"/>
      <c r="P3638" s="292"/>
      <c r="Q3638" s="292"/>
      <c r="R3638" s="292"/>
    </row>
    <row r="3639" spans="1:18" x14ac:dyDescent="0.25">
      <c r="A3639" t="s">
        <v>3932</v>
      </c>
      <c r="B3639" t="s">
        <v>89</v>
      </c>
      <c r="C3639">
        <v>2010</v>
      </c>
      <c r="D3639" t="s">
        <v>55</v>
      </c>
      <c r="E3639" t="s">
        <v>2</v>
      </c>
      <c r="F3639">
        <v>144</v>
      </c>
      <c r="G3639">
        <v>308.37098742959898</v>
      </c>
      <c r="H3639">
        <v>310.950376753846</v>
      </c>
      <c r="I3639">
        <v>261.99662726015299</v>
      </c>
      <c r="J3639">
        <v>366.35839276940999</v>
      </c>
      <c r="K3639" s="62"/>
      <c r="N3639" s="292"/>
      <c r="O3639" s="292"/>
      <c r="P3639" s="292"/>
      <c r="Q3639" s="292"/>
      <c r="R3639" s="292"/>
    </row>
    <row r="3640" spans="1:18" x14ac:dyDescent="0.25">
      <c r="A3640" t="s">
        <v>3933</v>
      </c>
      <c r="B3640" t="s">
        <v>89</v>
      </c>
      <c r="C3640">
        <v>2010</v>
      </c>
      <c r="D3640" t="s">
        <v>56</v>
      </c>
      <c r="E3640" t="s">
        <v>2</v>
      </c>
      <c r="F3640">
        <v>90</v>
      </c>
      <c r="G3640">
        <v>194.29212900997399</v>
      </c>
      <c r="H3640">
        <v>194.49625930664101</v>
      </c>
      <c r="I3640">
        <v>155.49967241517101</v>
      </c>
      <c r="J3640">
        <v>240.117288682744</v>
      </c>
      <c r="K3640" s="62"/>
      <c r="N3640" s="292"/>
      <c r="O3640" s="292"/>
      <c r="P3640" s="292"/>
      <c r="Q3640" s="292"/>
      <c r="R3640" s="292"/>
    </row>
    <row r="3641" spans="1:18" x14ac:dyDescent="0.25">
      <c r="A3641" t="s">
        <v>3934</v>
      </c>
      <c r="B3641" t="s">
        <v>89</v>
      </c>
      <c r="C3641">
        <v>2010</v>
      </c>
      <c r="D3641" t="s">
        <v>57</v>
      </c>
      <c r="E3641" t="s">
        <v>2</v>
      </c>
      <c r="F3641">
        <v>242</v>
      </c>
      <c r="G3641">
        <v>327.28354656352298</v>
      </c>
      <c r="H3641">
        <v>333.816031178944</v>
      </c>
      <c r="I3641">
        <v>292.76659926196299</v>
      </c>
      <c r="J3641">
        <v>378.97468630378597</v>
      </c>
      <c r="K3641" s="62"/>
      <c r="N3641" s="292"/>
      <c r="O3641" s="292"/>
      <c r="P3641" s="292"/>
      <c r="Q3641" s="292"/>
      <c r="R3641" s="292"/>
    </row>
    <row r="3642" spans="1:18" x14ac:dyDescent="0.25">
      <c r="A3642" t="s">
        <v>3935</v>
      </c>
      <c r="B3642" t="s">
        <v>89</v>
      </c>
      <c r="C3642">
        <v>2011</v>
      </c>
      <c r="D3642" t="s">
        <v>5</v>
      </c>
      <c r="E3642" t="s">
        <v>2</v>
      </c>
      <c r="F3642">
        <v>3643</v>
      </c>
      <c r="G3642">
        <v>233.63302235707101</v>
      </c>
      <c r="H3642">
        <v>237.11878866613301</v>
      </c>
      <c r="I3642">
        <v>229.447474325445</v>
      </c>
      <c r="J3642">
        <v>244.98036758668101</v>
      </c>
      <c r="K3642" s="62"/>
      <c r="N3642" s="292"/>
      <c r="O3642" s="292"/>
      <c r="P3642" s="292"/>
      <c r="Q3642" s="292"/>
      <c r="R3642" s="292"/>
    </row>
    <row r="3643" spans="1:18" x14ac:dyDescent="0.25">
      <c r="A3643" t="s">
        <v>3936</v>
      </c>
      <c r="B3643" t="s">
        <v>89</v>
      </c>
      <c r="C3643">
        <v>2011</v>
      </c>
      <c r="D3643" t="s">
        <v>122</v>
      </c>
      <c r="E3643" t="s">
        <v>2</v>
      </c>
      <c r="F3643">
        <v>404</v>
      </c>
      <c r="G3643">
        <v>131.288610713021</v>
      </c>
      <c r="H3643">
        <v>131.11717092916899</v>
      </c>
      <c r="I3643">
        <v>118.480457246832</v>
      </c>
      <c r="J3643">
        <v>144.72120236689199</v>
      </c>
      <c r="K3643" s="62"/>
      <c r="N3643" s="292"/>
      <c r="O3643" s="292"/>
      <c r="P3643" s="292"/>
      <c r="Q3643" s="292"/>
      <c r="R3643" s="292"/>
    </row>
    <row r="3644" spans="1:18" x14ac:dyDescent="0.25">
      <c r="A3644" t="s">
        <v>3937</v>
      </c>
      <c r="B3644" t="s">
        <v>89</v>
      </c>
      <c r="C3644">
        <v>2011</v>
      </c>
      <c r="D3644" t="s">
        <v>123</v>
      </c>
      <c r="E3644" t="s">
        <v>2</v>
      </c>
      <c r="F3644">
        <v>559</v>
      </c>
      <c r="G3644">
        <v>178.22811285442401</v>
      </c>
      <c r="H3644">
        <v>177.82311688295701</v>
      </c>
      <c r="I3644">
        <v>163.26898018284899</v>
      </c>
      <c r="J3644">
        <v>193.318546825732</v>
      </c>
      <c r="K3644" s="62"/>
      <c r="N3644" s="292"/>
      <c r="O3644" s="292"/>
      <c r="P3644" s="292"/>
      <c r="Q3644" s="292"/>
      <c r="R3644" s="292"/>
    </row>
    <row r="3645" spans="1:18" x14ac:dyDescent="0.25">
      <c r="A3645" t="s">
        <v>3938</v>
      </c>
      <c r="B3645" t="s">
        <v>89</v>
      </c>
      <c r="C3645">
        <v>2011</v>
      </c>
      <c r="D3645" t="s">
        <v>124</v>
      </c>
      <c r="E3645" t="s">
        <v>2</v>
      </c>
      <c r="F3645">
        <v>686</v>
      </c>
      <c r="G3645">
        <v>215.639862568881</v>
      </c>
      <c r="H3645">
        <v>217.26423060006499</v>
      </c>
      <c r="I3645">
        <v>201.241165893474</v>
      </c>
      <c r="J3645">
        <v>234.21958193425399</v>
      </c>
      <c r="K3645" s="62"/>
      <c r="N3645" s="292"/>
      <c r="O3645" s="292"/>
      <c r="P3645" s="292"/>
      <c r="Q3645" s="292"/>
      <c r="R3645" s="292"/>
    </row>
    <row r="3646" spans="1:18" x14ac:dyDescent="0.25">
      <c r="A3646" t="s">
        <v>3939</v>
      </c>
      <c r="B3646" t="s">
        <v>89</v>
      </c>
      <c r="C3646">
        <v>2011</v>
      </c>
      <c r="D3646" t="s">
        <v>125</v>
      </c>
      <c r="E3646" t="s">
        <v>2</v>
      </c>
      <c r="F3646">
        <v>888</v>
      </c>
      <c r="G3646">
        <v>282.33588431859403</v>
      </c>
      <c r="H3646">
        <v>290.03651633341701</v>
      </c>
      <c r="I3646">
        <v>271.18697927682399</v>
      </c>
      <c r="J3646">
        <v>309.84633956600197</v>
      </c>
      <c r="K3646" s="62"/>
      <c r="N3646" s="292"/>
      <c r="O3646" s="292"/>
      <c r="P3646" s="292"/>
      <c r="Q3646" s="292"/>
      <c r="R3646" s="292"/>
    </row>
    <row r="3647" spans="1:18" x14ac:dyDescent="0.25">
      <c r="A3647" t="s">
        <v>3940</v>
      </c>
      <c r="B3647" t="s">
        <v>89</v>
      </c>
      <c r="C3647">
        <v>2011</v>
      </c>
      <c r="D3647" t="s">
        <v>126</v>
      </c>
      <c r="E3647" t="s">
        <v>2</v>
      </c>
      <c r="F3647">
        <v>1106</v>
      </c>
      <c r="G3647">
        <v>362.29154314577801</v>
      </c>
      <c r="H3647">
        <v>377.487749802331</v>
      </c>
      <c r="I3647">
        <v>355.35172705787801</v>
      </c>
      <c r="J3647">
        <v>400.63134645955103</v>
      </c>
      <c r="K3647" s="62"/>
      <c r="N3647" s="292"/>
      <c r="O3647" s="292"/>
      <c r="P3647" s="292"/>
      <c r="Q3647" s="292"/>
      <c r="R3647" s="292"/>
    </row>
    <row r="3648" spans="1:18" x14ac:dyDescent="0.25">
      <c r="A3648" t="s">
        <v>3941</v>
      </c>
      <c r="B3648" t="s">
        <v>89</v>
      </c>
      <c r="C3648">
        <v>2011</v>
      </c>
      <c r="D3648" t="s">
        <v>6</v>
      </c>
      <c r="E3648" t="s">
        <v>2</v>
      </c>
      <c r="F3648">
        <v>924</v>
      </c>
      <c r="G3648">
        <v>263.97737336799702</v>
      </c>
      <c r="H3648">
        <v>268.01819099229402</v>
      </c>
      <c r="I3648">
        <v>250.904983871269</v>
      </c>
      <c r="J3648">
        <v>285.98560874562298</v>
      </c>
      <c r="K3648" s="62"/>
      <c r="N3648" s="292"/>
      <c r="O3648" s="292"/>
      <c r="P3648" s="292"/>
      <c r="Q3648" s="292"/>
      <c r="R3648" s="292"/>
    </row>
    <row r="3649" spans="1:18" x14ac:dyDescent="0.25">
      <c r="A3649" t="s">
        <v>3942</v>
      </c>
      <c r="B3649" t="s">
        <v>89</v>
      </c>
      <c r="C3649">
        <v>2011</v>
      </c>
      <c r="D3649" t="s">
        <v>37</v>
      </c>
      <c r="E3649" t="s">
        <v>2</v>
      </c>
      <c r="F3649">
        <v>88</v>
      </c>
      <c r="G3649">
        <v>247.559569021296</v>
      </c>
      <c r="H3649">
        <v>253.457123509524</v>
      </c>
      <c r="I3649">
        <v>202.53752291526001</v>
      </c>
      <c r="J3649">
        <v>313.13301569146199</v>
      </c>
      <c r="K3649" s="62"/>
      <c r="N3649" s="292"/>
      <c r="O3649" s="292"/>
      <c r="P3649" s="292"/>
      <c r="Q3649" s="292"/>
      <c r="R3649" s="292"/>
    </row>
    <row r="3650" spans="1:18" x14ac:dyDescent="0.25">
      <c r="A3650" t="s">
        <v>3943</v>
      </c>
      <c r="B3650" t="s">
        <v>89</v>
      </c>
      <c r="C3650">
        <v>2011</v>
      </c>
      <c r="D3650" t="s">
        <v>38</v>
      </c>
      <c r="E3650" t="s">
        <v>2</v>
      </c>
      <c r="F3650">
        <v>180</v>
      </c>
      <c r="G3650">
        <v>291.34227862033202</v>
      </c>
      <c r="H3650">
        <v>296.43648363477701</v>
      </c>
      <c r="I3650">
        <v>254.15642324538399</v>
      </c>
      <c r="J3650">
        <v>343.66603762534203</v>
      </c>
      <c r="K3650" s="62"/>
      <c r="N3650" s="292"/>
      <c r="O3650" s="292"/>
      <c r="P3650" s="292"/>
      <c r="Q3650" s="292"/>
      <c r="R3650" s="292"/>
    </row>
    <row r="3651" spans="1:18" x14ac:dyDescent="0.25">
      <c r="A3651" t="s">
        <v>3944</v>
      </c>
      <c r="B3651" t="s">
        <v>89</v>
      </c>
      <c r="C3651">
        <v>2011</v>
      </c>
      <c r="D3651" t="s">
        <v>39</v>
      </c>
      <c r="E3651" t="s">
        <v>2</v>
      </c>
      <c r="F3651">
        <v>149</v>
      </c>
      <c r="G3651">
        <v>250.26874496103201</v>
      </c>
      <c r="H3651">
        <v>253.30207252954099</v>
      </c>
      <c r="I3651">
        <v>213.363941423364</v>
      </c>
      <c r="J3651">
        <v>298.41063344644101</v>
      </c>
      <c r="K3651" s="62"/>
      <c r="N3651" s="292"/>
      <c r="O3651" s="292"/>
      <c r="P3651" s="292"/>
      <c r="Q3651" s="292"/>
      <c r="R3651" s="292"/>
    </row>
    <row r="3652" spans="1:18" x14ac:dyDescent="0.25">
      <c r="A3652" t="s">
        <v>3945</v>
      </c>
      <c r="B3652" t="s">
        <v>89</v>
      </c>
      <c r="C3652">
        <v>2011</v>
      </c>
      <c r="D3652" t="s">
        <v>40</v>
      </c>
      <c r="E3652" t="s">
        <v>2</v>
      </c>
      <c r="F3652">
        <v>123</v>
      </c>
      <c r="G3652">
        <v>257.06403611436201</v>
      </c>
      <c r="H3652">
        <v>261.16484012670202</v>
      </c>
      <c r="I3652">
        <v>216.666067391556</v>
      </c>
      <c r="J3652">
        <v>312.04788657745303</v>
      </c>
      <c r="K3652" s="62"/>
      <c r="N3652" s="292"/>
      <c r="O3652" s="292"/>
      <c r="P3652" s="292"/>
      <c r="Q3652" s="292"/>
      <c r="R3652" s="292"/>
    </row>
    <row r="3653" spans="1:18" x14ac:dyDescent="0.25">
      <c r="A3653" t="s">
        <v>3946</v>
      </c>
      <c r="B3653" t="s">
        <v>89</v>
      </c>
      <c r="C3653">
        <v>2011</v>
      </c>
      <c r="D3653" t="s">
        <v>41</v>
      </c>
      <c r="E3653" t="s">
        <v>2</v>
      </c>
      <c r="F3653">
        <v>204</v>
      </c>
      <c r="G3653">
        <v>263.61357351458901</v>
      </c>
      <c r="H3653">
        <v>264.58307097416002</v>
      </c>
      <c r="I3653">
        <v>229.33100222842799</v>
      </c>
      <c r="J3653">
        <v>303.69701270012303</v>
      </c>
      <c r="K3653" s="62"/>
      <c r="N3653" s="292"/>
      <c r="O3653" s="292"/>
      <c r="P3653" s="292"/>
      <c r="Q3653" s="292"/>
      <c r="R3653" s="292"/>
    </row>
    <row r="3654" spans="1:18" x14ac:dyDescent="0.25">
      <c r="A3654" t="s">
        <v>3947</v>
      </c>
      <c r="B3654" t="s">
        <v>89</v>
      </c>
      <c r="C3654">
        <v>2011</v>
      </c>
      <c r="D3654" t="s">
        <v>42</v>
      </c>
      <c r="E3654" t="s">
        <v>2</v>
      </c>
      <c r="F3654">
        <v>180</v>
      </c>
      <c r="G3654">
        <v>264.97865449727698</v>
      </c>
      <c r="H3654">
        <v>267.92874362698899</v>
      </c>
      <c r="I3654">
        <v>230.09136087760501</v>
      </c>
      <c r="J3654">
        <v>310.19554019646699</v>
      </c>
      <c r="K3654" s="62"/>
      <c r="N3654" s="292"/>
      <c r="O3654" s="292"/>
      <c r="P3654" s="292"/>
      <c r="Q3654" s="292"/>
      <c r="R3654" s="292"/>
    </row>
    <row r="3655" spans="1:18" x14ac:dyDescent="0.25">
      <c r="A3655" t="s">
        <v>3948</v>
      </c>
      <c r="B3655" t="s">
        <v>89</v>
      </c>
      <c r="C3655">
        <v>2011</v>
      </c>
      <c r="D3655" t="s">
        <v>102</v>
      </c>
      <c r="E3655" t="s">
        <v>2</v>
      </c>
      <c r="F3655">
        <v>104</v>
      </c>
      <c r="G3655">
        <v>154.48603683897801</v>
      </c>
      <c r="H3655">
        <v>157.598772636245</v>
      </c>
      <c r="I3655">
        <v>128.08906249782399</v>
      </c>
      <c r="J3655">
        <v>191.74321275774801</v>
      </c>
      <c r="K3655" s="62"/>
      <c r="N3655" s="292"/>
      <c r="O3655" s="292"/>
      <c r="P3655" s="292"/>
      <c r="Q3655" s="292"/>
      <c r="R3655" s="292"/>
    </row>
    <row r="3656" spans="1:18" x14ac:dyDescent="0.25">
      <c r="A3656" t="s">
        <v>3949</v>
      </c>
      <c r="B3656" t="s">
        <v>89</v>
      </c>
      <c r="C3656">
        <v>2011</v>
      </c>
      <c r="D3656" t="s">
        <v>103</v>
      </c>
      <c r="E3656" t="s">
        <v>2</v>
      </c>
      <c r="F3656">
        <v>434</v>
      </c>
      <c r="G3656">
        <v>223.08348668181301</v>
      </c>
      <c r="H3656">
        <v>226.30758758912401</v>
      </c>
      <c r="I3656">
        <v>205.28121390372399</v>
      </c>
      <c r="J3656">
        <v>248.884617414102</v>
      </c>
      <c r="K3656" s="62"/>
      <c r="N3656" s="292"/>
      <c r="O3656" s="292"/>
      <c r="P3656" s="292"/>
      <c r="Q3656" s="292"/>
      <c r="R3656" s="292"/>
    </row>
    <row r="3657" spans="1:18" x14ac:dyDescent="0.25">
      <c r="A3657" t="s">
        <v>3950</v>
      </c>
      <c r="B3657" t="s">
        <v>89</v>
      </c>
      <c r="C3657">
        <v>2011</v>
      </c>
      <c r="D3657" t="s">
        <v>43</v>
      </c>
      <c r="E3657" t="s">
        <v>2</v>
      </c>
      <c r="F3657">
        <v>67</v>
      </c>
      <c r="G3657">
        <v>177.17368309710201</v>
      </c>
      <c r="H3657">
        <v>185.41278218139101</v>
      </c>
      <c r="I3657">
        <v>142.64038121073301</v>
      </c>
      <c r="J3657">
        <v>236.72532235065</v>
      </c>
      <c r="K3657" s="62"/>
      <c r="N3657" s="292"/>
      <c r="O3657" s="292"/>
      <c r="P3657" s="292"/>
      <c r="Q3657" s="292"/>
      <c r="R3657" s="292"/>
    </row>
    <row r="3658" spans="1:18" x14ac:dyDescent="0.25">
      <c r="A3658" t="s">
        <v>3951</v>
      </c>
      <c r="B3658" t="s">
        <v>89</v>
      </c>
      <c r="C3658">
        <v>2011</v>
      </c>
      <c r="D3658" t="s">
        <v>44</v>
      </c>
      <c r="E3658" t="s">
        <v>2</v>
      </c>
      <c r="F3658">
        <v>180</v>
      </c>
      <c r="G3658">
        <v>287.25543391529197</v>
      </c>
      <c r="H3658">
        <v>289.84119016818499</v>
      </c>
      <c r="I3658">
        <v>248.546902142562</v>
      </c>
      <c r="J3658">
        <v>335.96957285842001</v>
      </c>
      <c r="K3658" s="62"/>
      <c r="N3658" s="292"/>
      <c r="O3658" s="292"/>
      <c r="P3658" s="292"/>
      <c r="Q3658" s="292"/>
      <c r="R3658" s="292"/>
    </row>
    <row r="3659" spans="1:18" x14ac:dyDescent="0.25">
      <c r="A3659" t="s">
        <v>3952</v>
      </c>
      <c r="B3659" t="s">
        <v>89</v>
      </c>
      <c r="C3659">
        <v>2011</v>
      </c>
      <c r="D3659" t="s">
        <v>45</v>
      </c>
      <c r="E3659" t="s">
        <v>2</v>
      </c>
      <c r="F3659">
        <v>187</v>
      </c>
      <c r="G3659">
        <v>198.79236297146701</v>
      </c>
      <c r="H3659">
        <v>203.287654849045</v>
      </c>
      <c r="I3659">
        <v>174.96241621526599</v>
      </c>
      <c r="J3659">
        <v>234.86231042868599</v>
      </c>
      <c r="K3659" s="62"/>
      <c r="N3659" s="292"/>
      <c r="O3659" s="292"/>
      <c r="P3659" s="292"/>
      <c r="Q3659" s="292"/>
      <c r="R3659" s="292"/>
    </row>
    <row r="3660" spans="1:18" x14ac:dyDescent="0.25">
      <c r="A3660" t="s">
        <v>3953</v>
      </c>
      <c r="B3660" t="s">
        <v>89</v>
      </c>
      <c r="C3660">
        <v>2011</v>
      </c>
      <c r="D3660" t="s">
        <v>18</v>
      </c>
      <c r="E3660" t="s">
        <v>2</v>
      </c>
      <c r="F3660">
        <v>576</v>
      </c>
      <c r="G3660">
        <v>219.26652302679199</v>
      </c>
      <c r="H3660">
        <v>222.434845641838</v>
      </c>
      <c r="I3660">
        <v>204.582622468881</v>
      </c>
      <c r="J3660">
        <v>241.423909177116</v>
      </c>
      <c r="K3660" s="62"/>
      <c r="N3660" s="292"/>
      <c r="O3660" s="292"/>
      <c r="P3660" s="292"/>
      <c r="Q3660" s="292"/>
      <c r="R3660" s="292"/>
    </row>
    <row r="3661" spans="1:18" x14ac:dyDescent="0.25">
      <c r="A3661" t="s">
        <v>3954</v>
      </c>
      <c r="B3661" t="s">
        <v>89</v>
      </c>
      <c r="C3661">
        <v>2011</v>
      </c>
      <c r="D3661" t="s">
        <v>46</v>
      </c>
      <c r="E3661" t="s">
        <v>2</v>
      </c>
      <c r="F3661">
        <v>250</v>
      </c>
      <c r="G3661">
        <v>207.070205082331</v>
      </c>
      <c r="H3661">
        <v>210.105670629965</v>
      </c>
      <c r="I3661">
        <v>184.70811827015899</v>
      </c>
      <c r="J3661">
        <v>238.00246423861401</v>
      </c>
      <c r="K3661" s="62"/>
      <c r="N3661" s="292"/>
      <c r="O3661" s="292"/>
      <c r="P3661" s="292"/>
      <c r="Q3661" s="292"/>
      <c r="R3661" s="292"/>
    </row>
    <row r="3662" spans="1:18" x14ac:dyDescent="0.25">
      <c r="A3662" t="s">
        <v>3955</v>
      </c>
      <c r="B3662" t="s">
        <v>89</v>
      </c>
      <c r="C3662">
        <v>2011</v>
      </c>
      <c r="D3662" t="s">
        <v>47</v>
      </c>
      <c r="E3662" t="s">
        <v>2</v>
      </c>
      <c r="F3662">
        <v>188</v>
      </c>
      <c r="G3662">
        <v>263.09160625822199</v>
      </c>
      <c r="H3662">
        <v>269.36197460458197</v>
      </c>
      <c r="I3662">
        <v>232.11192270154001</v>
      </c>
      <c r="J3662">
        <v>310.87321046785303</v>
      </c>
      <c r="K3662" s="62"/>
      <c r="N3662" s="292"/>
      <c r="O3662" s="292"/>
      <c r="P3662" s="292"/>
      <c r="Q3662" s="292"/>
      <c r="R3662" s="292"/>
    </row>
    <row r="3663" spans="1:18" x14ac:dyDescent="0.25">
      <c r="A3663" t="s">
        <v>3956</v>
      </c>
      <c r="B3663" t="s">
        <v>89</v>
      </c>
      <c r="C3663">
        <v>2011</v>
      </c>
      <c r="D3663" t="s">
        <v>48</v>
      </c>
      <c r="E3663" t="s">
        <v>2</v>
      </c>
      <c r="F3663">
        <v>138</v>
      </c>
      <c r="G3663">
        <v>195.73357539997701</v>
      </c>
      <c r="H3663">
        <v>196.232248499382</v>
      </c>
      <c r="I3663">
        <v>164.757212382528</v>
      </c>
      <c r="J3663">
        <v>231.95267313262099</v>
      </c>
      <c r="K3663" s="62"/>
      <c r="N3663" s="292"/>
      <c r="O3663" s="292"/>
      <c r="P3663" s="292"/>
      <c r="Q3663" s="292"/>
      <c r="R3663" s="292"/>
    </row>
    <row r="3664" spans="1:18" x14ac:dyDescent="0.25">
      <c r="A3664" t="s">
        <v>3957</v>
      </c>
      <c r="B3664" t="s">
        <v>89</v>
      </c>
      <c r="C3664">
        <v>2011</v>
      </c>
      <c r="D3664" t="s">
        <v>104</v>
      </c>
      <c r="E3664" t="s">
        <v>2</v>
      </c>
      <c r="F3664">
        <v>478</v>
      </c>
      <c r="G3664">
        <v>198.738550705356</v>
      </c>
      <c r="H3664">
        <v>201.589371615689</v>
      </c>
      <c r="I3664">
        <v>183.60201699643599</v>
      </c>
      <c r="J3664">
        <v>220.83836666211201</v>
      </c>
      <c r="K3664" s="62"/>
      <c r="N3664" s="292"/>
      <c r="O3664" s="292"/>
      <c r="P3664" s="292"/>
      <c r="Q3664" s="292"/>
      <c r="R3664" s="292"/>
    </row>
    <row r="3665" spans="1:18" x14ac:dyDescent="0.25">
      <c r="A3665" t="s">
        <v>3958</v>
      </c>
      <c r="B3665" t="s">
        <v>89</v>
      </c>
      <c r="C3665">
        <v>2011</v>
      </c>
      <c r="D3665" t="s">
        <v>49</v>
      </c>
      <c r="E3665" t="s">
        <v>2</v>
      </c>
      <c r="F3665">
        <v>130</v>
      </c>
      <c r="G3665">
        <v>200.19403421778</v>
      </c>
      <c r="H3665">
        <v>207.11389380071299</v>
      </c>
      <c r="I3665">
        <v>172.80794988445999</v>
      </c>
      <c r="J3665">
        <v>246.19757682675001</v>
      </c>
      <c r="K3665" s="62"/>
      <c r="N3665" s="292"/>
      <c r="O3665" s="292"/>
      <c r="P3665" s="292"/>
      <c r="Q3665" s="292"/>
      <c r="R3665" s="292"/>
    </row>
    <row r="3666" spans="1:18" x14ac:dyDescent="0.25">
      <c r="A3666" t="s">
        <v>3959</v>
      </c>
      <c r="B3666" t="s">
        <v>89</v>
      </c>
      <c r="C3666">
        <v>2011</v>
      </c>
      <c r="D3666" t="s">
        <v>50</v>
      </c>
      <c r="E3666" t="s">
        <v>2</v>
      </c>
      <c r="F3666">
        <v>348</v>
      </c>
      <c r="G3666">
        <v>198.20025059801799</v>
      </c>
      <c r="H3666">
        <v>203.32796198552001</v>
      </c>
      <c r="I3666">
        <v>181.86586374052001</v>
      </c>
      <c r="J3666">
        <v>226.565865508423</v>
      </c>
      <c r="K3666" s="62"/>
      <c r="N3666" s="292"/>
      <c r="O3666" s="292"/>
      <c r="P3666" s="292"/>
      <c r="Q3666" s="292"/>
      <c r="R3666" s="292"/>
    </row>
    <row r="3667" spans="1:18" x14ac:dyDescent="0.25">
      <c r="A3667" t="s">
        <v>3960</v>
      </c>
      <c r="B3667" t="s">
        <v>89</v>
      </c>
      <c r="C3667">
        <v>2011</v>
      </c>
      <c r="D3667" t="s">
        <v>105</v>
      </c>
      <c r="E3667" t="s">
        <v>2</v>
      </c>
      <c r="F3667">
        <v>339</v>
      </c>
      <c r="G3667">
        <v>226.25642394714001</v>
      </c>
      <c r="H3667">
        <v>230.39094000244901</v>
      </c>
      <c r="I3667">
        <v>206.42569590312101</v>
      </c>
      <c r="J3667">
        <v>256.366430672251</v>
      </c>
      <c r="K3667" s="62"/>
      <c r="N3667" s="292"/>
      <c r="O3667" s="292"/>
      <c r="P3667" s="292"/>
      <c r="Q3667" s="292"/>
      <c r="R3667" s="292"/>
    </row>
    <row r="3668" spans="1:18" x14ac:dyDescent="0.25">
      <c r="A3668" t="s">
        <v>3961</v>
      </c>
      <c r="B3668" t="s">
        <v>89</v>
      </c>
      <c r="C3668">
        <v>2011</v>
      </c>
      <c r="D3668" t="s">
        <v>51</v>
      </c>
      <c r="E3668" t="s">
        <v>2</v>
      </c>
      <c r="F3668">
        <v>266</v>
      </c>
      <c r="G3668">
        <v>222.079364151715</v>
      </c>
      <c r="H3668">
        <v>226.88798129443501</v>
      </c>
      <c r="I3668">
        <v>200.35202252152101</v>
      </c>
      <c r="J3668">
        <v>255.95139738557299</v>
      </c>
      <c r="K3668" s="62"/>
      <c r="N3668" s="292"/>
      <c r="O3668" s="292"/>
      <c r="P3668" s="292"/>
      <c r="Q3668" s="292"/>
      <c r="R3668" s="292"/>
    </row>
    <row r="3669" spans="1:18" x14ac:dyDescent="0.25">
      <c r="A3669" t="s">
        <v>3962</v>
      </c>
      <c r="B3669" t="s">
        <v>89</v>
      </c>
      <c r="C3669">
        <v>2011</v>
      </c>
      <c r="D3669" t="s">
        <v>52</v>
      </c>
      <c r="E3669" t="s">
        <v>2</v>
      </c>
      <c r="F3669">
        <v>73</v>
      </c>
      <c r="G3669">
        <v>242.90420257545</v>
      </c>
      <c r="H3669">
        <v>243.727557061281</v>
      </c>
      <c r="I3669">
        <v>190.68235396351201</v>
      </c>
      <c r="J3669">
        <v>306.87590820584501</v>
      </c>
      <c r="K3669" s="62"/>
      <c r="N3669" s="292"/>
      <c r="O3669" s="292"/>
      <c r="P3669" s="292"/>
      <c r="Q3669" s="292"/>
      <c r="R3669" s="292"/>
    </row>
    <row r="3670" spans="1:18" x14ac:dyDescent="0.25">
      <c r="A3670" t="s">
        <v>3963</v>
      </c>
      <c r="B3670" t="s">
        <v>89</v>
      </c>
      <c r="C3670">
        <v>2011</v>
      </c>
      <c r="D3670" t="s">
        <v>106</v>
      </c>
      <c r="E3670" t="s">
        <v>2</v>
      </c>
      <c r="F3670">
        <v>788</v>
      </c>
      <c r="G3670">
        <v>267.71214828806899</v>
      </c>
      <c r="H3670">
        <v>270.92938787473503</v>
      </c>
      <c r="I3670">
        <v>252.26035707767701</v>
      </c>
      <c r="J3670">
        <v>290.609780562418</v>
      </c>
      <c r="K3670" s="62"/>
      <c r="N3670" s="292"/>
      <c r="O3670" s="292"/>
      <c r="P3670" s="292"/>
      <c r="Q3670" s="292"/>
      <c r="R3670" s="292"/>
    </row>
    <row r="3671" spans="1:18" x14ac:dyDescent="0.25">
      <c r="A3671" t="s">
        <v>3964</v>
      </c>
      <c r="B3671" t="s">
        <v>89</v>
      </c>
      <c r="C3671">
        <v>2011</v>
      </c>
      <c r="D3671" t="s">
        <v>53</v>
      </c>
      <c r="E3671" t="s">
        <v>2</v>
      </c>
      <c r="F3671">
        <v>235</v>
      </c>
      <c r="G3671">
        <v>257.83375757043802</v>
      </c>
      <c r="H3671">
        <v>262.051027091636</v>
      </c>
      <c r="I3671">
        <v>229.51762699126701</v>
      </c>
      <c r="J3671">
        <v>297.89191755843399</v>
      </c>
      <c r="K3671" s="62"/>
      <c r="N3671" s="292"/>
      <c r="O3671" s="292"/>
      <c r="P3671" s="292"/>
      <c r="Q3671" s="292"/>
      <c r="R3671" s="292"/>
    </row>
    <row r="3672" spans="1:18" x14ac:dyDescent="0.25">
      <c r="A3672" t="s">
        <v>3965</v>
      </c>
      <c r="B3672" t="s">
        <v>89</v>
      </c>
      <c r="C3672">
        <v>2011</v>
      </c>
      <c r="D3672" t="s">
        <v>54</v>
      </c>
      <c r="E3672" t="s">
        <v>2</v>
      </c>
      <c r="F3672">
        <v>122</v>
      </c>
      <c r="G3672">
        <v>343.642611683849</v>
      </c>
      <c r="H3672">
        <v>343.76198237529502</v>
      </c>
      <c r="I3672">
        <v>285.07548542736203</v>
      </c>
      <c r="J3672">
        <v>410.90531466335102</v>
      </c>
      <c r="K3672" s="62"/>
      <c r="N3672" s="292"/>
      <c r="O3672" s="292"/>
      <c r="P3672" s="292"/>
      <c r="Q3672" s="292"/>
      <c r="R3672" s="292"/>
    </row>
    <row r="3673" spans="1:18" x14ac:dyDescent="0.25">
      <c r="A3673" t="s">
        <v>3966</v>
      </c>
      <c r="B3673" t="s">
        <v>89</v>
      </c>
      <c r="C3673">
        <v>2011</v>
      </c>
      <c r="D3673" t="s">
        <v>55</v>
      </c>
      <c r="E3673" t="s">
        <v>2</v>
      </c>
      <c r="F3673">
        <v>140</v>
      </c>
      <c r="G3673">
        <v>299.349982894287</v>
      </c>
      <c r="H3673">
        <v>302.00307323641601</v>
      </c>
      <c r="I3673">
        <v>253.853583239534</v>
      </c>
      <c r="J3673">
        <v>356.59718720839402</v>
      </c>
      <c r="K3673" s="62"/>
      <c r="N3673" s="292"/>
      <c r="O3673" s="292"/>
      <c r="P3673" s="292"/>
      <c r="Q3673" s="292"/>
      <c r="R3673" s="292"/>
    </row>
    <row r="3674" spans="1:18" x14ac:dyDescent="0.25">
      <c r="A3674" t="s">
        <v>3967</v>
      </c>
      <c r="B3674" t="s">
        <v>89</v>
      </c>
      <c r="C3674">
        <v>2011</v>
      </c>
      <c r="D3674" t="s">
        <v>56</v>
      </c>
      <c r="E3674" t="s">
        <v>2</v>
      </c>
      <c r="F3674">
        <v>83</v>
      </c>
      <c r="G3674">
        <v>178.32971660614899</v>
      </c>
      <c r="H3674">
        <v>175.317719637317</v>
      </c>
      <c r="I3674">
        <v>138.70824794864799</v>
      </c>
      <c r="J3674">
        <v>218.42669852501999</v>
      </c>
      <c r="K3674" s="62"/>
      <c r="N3674" s="292"/>
      <c r="O3674" s="292"/>
      <c r="P3674" s="292"/>
      <c r="Q3674" s="292"/>
      <c r="R3674" s="292"/>
    </row>
    <row r="3675" spans="1:18" x14ac:dyDescent="0.25">
      <c r="A3675" t="s">
        <v>3968</v>
      </c>
      <c r="B3675" t="s">
        <v>89</v>
      </c>
      <c r="C3675">
        <v>2011</v>
      </c>
      <c r="D3675" t="s">
        <v>57</v>
      </c>
      <c r="E3675" t="s">
        <v>2</v>
      </c>
      <c r="F3675">
        <v>208</v>
      </c>
      <c r="G3675">
        <v>279.61123284356597</v>
      </c>
      <c r="H3675">
        <v>289.88688080319702</v>
      </c>
      <c r="I3675">
        <v>251.54499365799501</v>
      </c>
      <c r="J3675">
        <v>332.38620874679799</v>
      </c>
      <c r="K3675" s="62"/>
      <c r="N3675" s="292"/>
      <c r="O3675" s="292"/>
      <c r="P3675" s="292"/>
      <c r="Q3675" s="292"/>
      <c r="R3675" s="292"/>
    </row>
    <row r="3676" spans="1:18" x14ac:dyDescent="0.25">
      <c r="A3676" t="s">
        <v>3969</v>
      </c>
      <c r="B3676" t="s">
        <v>89</v>
      </c>
      <c r="C3676">
        <v>2012</v>
      </c>
      <c r="D3676" t="s">
        <v>5</v>
      </c>
      <c r="E3676" t="s">
        <v>2</v>
      </c>
      <c r="F3676">
        <v>3503</v>
      </c>
      <c r="G3676">
        <v>223.95822344803599</v>
      </c>
      <c r="H3676">
        <v>227.88587413755499</v>
      </c>
      <c r="I3676">
        <v>220.36477676386301</v>
      </c>
      <c r="J3676">
        <v>235.59725286142401</v>
      </c>
      <c r="K3676" s="62"/>
      <c r="N3676" s="292"/>
      <c r="O3676" s="292"/>
      <c r="P3676" s="292"/>
      <c r="Q3676" s="292"/>
      <c r="R3676" s="292"/>
    </row>
    <row r="3677" spans="1:18" x14ac:dyDescent="0.25">
      <c r="A3677" t="s">
        <v>3970</v>
      </c>
      <c r="B3677" t="s">
        <v>89</v>
      </c>
      <c r="C3677">
        <v>2012</v>
      </c>
      <c r="D3677" t="s">
        <v>122</v>
      </c>
      <c r="E3677" t="s">
        <v>2</v>
      </c>
      <c r="F3677">
        <v>397</v>
      </c>
      <c r="G3677">
        <v>128.67092976900801</v>
      </c>
      <c r="H3677">
        <v>125.5609120618</v>
      </c>
      <c r="I3677">
        <v>113.365514238557</v>
      </c>
      <c r="J3677">
        <v>138.69838070839501</v>
      </c>
      <c r="K3677" s="62"/>
      <c r="N3677" s="292"/>
      <c r="O3677" s="292"/>
      <c r="P3677" s="292"/>
      <c r="Q3677" s="292"/>
      <c r="R3677" s="292"/>
    </row>
    <row r="3678" spans="1:18" x14ac:dyDescent="0.25">
      <c r="A3678" t="s">
        <v>3971</v>
      </c>
      <c r="B3678" t="s">
        <v>89</v>
      </c>
      <c r="C3678">
        <v>2012</v>
      </c>
      <c r="D3678" t="s">
        <v>123</v>
      </c>
      <c r="E3678" t="s">
        <v>2</v>
      </c>
      <c r="F3678">
        <v>578</v>
      </c>
      <c r="G3678">
        <v>183.67282087133401</v>
      </c>
      <c r="H3678">
        <v>184.41696559133001</v>
      </c>
      <c r="I3678">
        <v>169.547819328852</v>
      </c>
      <c r="J3678">
        <v>200.231292034516</v>
      </c>
      <c r="K3678" s="62"/>
      <c r="N3678" s="292"/>
      <c r="O3678" s="292"/>
      <c r="P3678" s="292"/>
      <c r="Q3678" s="292"/>
      <c r="R3678" s="292"/>
    </row>
    <row r="3679" spans="1:18" x14ac:dyDescent="0.25">
      <c r="A3679" t="s">
        <v>3972</v>
      </c>
      <c r="B3679" t="s">
        <v>89</v>
      </c>
      <c r="C3679">
        <v>2012</v>
      </c>
      <c r="D3679" t="s">
        <v>124</v>
      </c>
      <c r="E3679" t="s">
        <v>2</v>
      </c>
      <c r="F3679">
        <v>669</v>
      </c>
      <c r="G3679">
        <v>209.63966420050201</v>
      </c>
      <c r="H3679">
        <v>210.172892052642</v>
      </c>
      <c r="I3679">
        <v>194.46591829498601</v>
      </c>
      <c r="J3679">
        <v>226.80566866985001</v>
      </c>
      <c r="K3679" s="62"/>
      <c r="N3679" s="292"/>
      <c r="O3679" s="292"/>
      <c r="P3679" s="292"/>
      <c r="Q3679" s="292"/>
      <c r="R3679" s="292"/>
    </row>
    <row r="3680" spans="1:18" x14ac:dyDescent="0.25">
      <c r="A3680" t="s">
        <v>3973</v>
      </c>
      <c r="B3680" t="s">
        <v>89</v>
      </c>
      <c r="C3680">
        <v>2012</v>
      </c>
      <c r="D3680" t="s">
        <v>125</v>
      </c>
      <c r="E3680" t="s">
        <v>2</v>
      </c>
      <c r="F3680">
        <v>831</v>
      </c>
      <c r="G3680">
        <v>263.32884417333401</v>
      </c>
      <c r="H3680">
        <v>270.845951017049</v>
      </c>
      <c r="I3680">
        <v>252.650291411762</v>
      </c>
      <c r="J3680">
        <v>290.00074614119399</v>
      </c>
      <c r="K3680" s="62"/>
      <c r="N3680" s="292"/>
      <c r="O3680" s="292"/>
      <c r="P3680" s="292"/>
      <c r="Q3680" s="292"/>
      <c r="R3680" s="292"/>
    </row>
    <row r="3681" spans="1:18" x14ac:dyDescent="0.25">
      <c r="A3681" t="s">
        <v>3974</v>
      </c>
      <c r="B3681" t="s">
        <v>89</v>
      </c>
      <c r="C3681">
        <v>2012</v>
      </c>
      <c r="D3681" t="s">
        <v>126</v>
      </c>
      <c r="E3681" t="s">
        <v>2</v>
      </c>
      <c r="F3681">
        <v>1028</v>
      </c>
      <c r="G3681">
        <v>335.71951092068099</v>
      </c>
      <c r="H3681">
        <v>352.17044377763602</v>
      </c>
      <c r="I3681">
        <v>330.77098661250898</v>
      </c>
      <c r="J3681">
        <v>374.58116086038001</v>
      </c>
      <c r="K3681" s="62"/>
      <c r="N3681" s="292"/>
      <c r="O3681" s="292"/>
      <c r="P3681" s="292"/>
      <c r="Q3681" s="292"/>
      <c r="R3681" s="292"/>
    </row>
    <row r="3682" spans="1:18" x14ac:dyDescent="0.25">
      <c r="A3682" t="s">
        <v>3975</v>
      </c>
      <c r="B3682" t="s">
        <v>89</v>
      </c>
      <c r="C3682">
        <v>2012</v>
      </c>
      <c r="D3682" t="s">
        <v>6</v>
      </c>
      <c r="E3682" t="s">
        <v>2</v>
      </c>
      <c r="F3682">
        <v>889</v>
      </c>
      <c r="G3682">
        <v>253.47639019967301</v>
      </c>
      <c r="H3682">
        <v>258.26448154390101</v>
      </c>
      <c r="I3682">
        <v>241.43706966545699</v>
      </c>
      <c r="J3682">
        <v>275.94866714991502</v>
      </c>
      <c r="K3682" s="62"/>
      <c r="N3682" s="292"/>
      <c r="O3682" s="292"/>
      <c r="P3682" s="292"/>
      <c r="Q3682" s="292"/>
      <c r="R3682" s="292"/>
    </row>
    <row r="3683" spans="1:18" x14ac:dyDescent="0.25">
      <c r="A3683" t="s">
        <v>3976</v>
      </c>
      <c r="B3683" t="s">
        <v>89</v>
      </c>
      <c r="C3683">
        <v>2012</v>
      </c>
      <c r="D3683" t="s">
        <v>37</v>
      </c>
      <c r="E3683" t="s">
        <v>2</v>
      </c>
      <c r="F3683">
        <v>100</v>
      </c>
      <c r="G3683">
        <v>280.73327531512302</v>
      </c>
      <c r="H3683">
        <v>289.48427503404503</v>
      </c>
      <c r="I3683">
        <v>234.805089464258</v>
      </c>
      <c r="J3683">
        <v>352.93554158049898</v>
      </c>
      <c r="K3683" s="62"/>
      <c r="N3683" s="292"/>
      <c r="O3683" s="292"/>
      <c r="P3683" s="292"/>
      <c r="Q3683" s="292"/>
      <c r="R3683" s="292"/>
    </row>
    <row r="3684" spans="1:18" x14ac:dyDescent="0.25">
      <c r="A3684" t="s">
        <v>3977</v>
      </c>
      <c r="B3684" t="s">
        <v>89</v>
      </c>
      <c r="C3684">
        <v>2012</v>
      </c>
      <c r="D3684" t="s">
        <v>38</v>
      </c>
      <c r="E3684" t="s">
        <v>2</v>
      </c>
      <c r="F3684">
        <v>180</v>
      </c>
      <c r="G3684">
        <v>290.60381013884398</v>
      </c>
      <c r="H3684">
        <v>299.17147669366102</v>
      </c>
      <c r="I3684">
        <v>256.29099214813903</v>
      </c>
      <c r="J3684">
        <v>347.07174318647901</v>
      </c>
      <c r="K3684" s="62"/>
      <c r="N3684" s="292"/>
      <c r="O3684" s="292"/>
      <c r="P3684" s="292"/>
      <c r="Q3684" s="292"/>
      <c r="R3684" s="292"/>
    </row>
    <row r="3685" spans="1:18" x14ac:dyDescent="0.25">
      <c r="A3685" t="s">
        <v>3978</v>
      </c>
      <c r="B3685" t="s">
        <v>89</v>
      </c>
      <c r="C3685">
        <v>2012</v>
      </c>
      <c r="D3685" t="s">
        <v>39</v>
      </c>
      <c r="E3685" t="s">
        <v>2</v>
      </c>
      <c r="F3685">
        <v>163</v>
      </c>
      <c r="G3685">
        <v>273.20114643916702</v>
      </c>
      <c r="H3685">
        <v>283.964014468019</v>
      </c>
      <c r="I3685">
        <v>241.05998082667401</v>
      </c>
      <c r="J3685">
        <v>332.16267775277402</v>
      </c>
      <c r="K3685" s="62"/>
      <c r="N3685" s="292"/>
      <c r="O3685" s="292"/>
      <c r="P3685" s="292"/>
      <c r="Q3685" s="292"/>
      <c r="R3685" s="292"/>
    </row>
    <row r="3686" spans="1:18" x14ac:dyDescent="0.25">
      <c r="A3686" t="s">
        <v>3979</v>
      </c>
      <c r="B3686" t="s">
        <v>89</v>
      </c>
      <c r="C3686">
        <v>2012</v>
      </c>
      <c r="D3686" t="s">
        <v>40</v>
      </c>
      <c r="E3686" t="s">
        <v>2</v>
      </c>
      <c r="F3686">
        <v>131</v>
      </c>
      <c r="G3686">
        <v>274.110188110732</v>
      </c>
      <c r="H3686">
        <v>275.71461055661598</v>
      </c>
      <c r="I3686">
        <v>230.052846414409</v>
      </c>
      <c r="J3686">
        <v>327.70953295035201</v>
      </c>
      <c r="K3686" s="62"/>
      <c r="N3686" s="292"/>
      <c r="O3686" s="292"/>
      <c r="P3686" s="292"/>
      <c r="Q3686" s="292"/>
      <c r="R3686" s="292"/>
    </row>
    <row r="3687" spans="1:18" x14ac:dyDescent="0.25">
      <c r="A3687" t="s">
        <v>3980</v>
      </c>
      <c r="B3687" t="s">
        <v>89</v>
      </c>
      <c r="C3687">
        <v>2012</v>
      </c>
      <c r="D3687" t="s">
        <v>41</v>
      </c>
      <c r="E3687" t="s">
        <v>2</v>
      </c>
      <c r="F3687">
        <v>168</v>
      </c>
      <c r="G3687">
        <v>216.96736449225801</v>
      </c>
      <c r="H3687">
        <v>217.301243712337</v>
      </c>
      <c r="I3687">
        <v>185.50222279408601</v>
      </c>
      <c r="J3687">
        <v>252.96185204671201</v>
      </c>
      <c r="K3687" s="62"/>
      <c r="N3687" s="292"/>
      <c r="O3687" s="292"/>
      <c r="P3687" s="292"/>
      <c r="Q3687" s="292"/>
      <c r="R3687" s="292"/>
    </row>
    <row r="3688" spans="1:18" x14ac:dyDescent="0.25">
      <c r="A3688" t="s">
        <v>3981</v>
      </c>
      <c r="B3688" t="s">
        <v>89</v>
      </c>
      <c r="C3688">
        <v>2012</v>
      </c>
      <c r="D3688" t="s">
        <v>42</v>
      </c>
      <c r="E3688" t="s">
        <v>2</v>
      </c>
      <c r="F3688">
        <v>147</v>
      </c>
      <c r="G3688">
        <v>215.29944197899701</v>
      </c>
      <c r="H3688">
        <v>216.35207630385</v>
      </c>
      <c r="I3688">
        <v>182.69696515015599</v>
      </c>
      <c r="J3688">
        <v>254.39578060088201</v>
      </c>
      <c r="K3688" s="62"/>
      <c r="N3688" s="292"/>
      <c r="O3688" s="292"/>
      <c r="P3688" s="292"/>
      <c r="Q3688" s="292"/>
      <c r="R3688" s="292"/>
    </row>
    <row r="3689" spans="1:18" x14ac:dyDescent="0.25">
      <c r="A3689" t="s">
        <v>3982</v>
      </c>
      <c r="B3689" t="s">
        <v>89</v>
      </c>
      <c r="C3689">
        <v>2012</v>
      </c>
      <c r="D3689" t="s">
        <v>102</v>
      </c>
      <c r="E3689" t="s">
        <v>2</v>
      </c>
      <c r="F3689">
        <v>127</v>
      </c>
      <c r="G3689">
        <v>188.76057133514701</v>
      </c>
      <c r="H3689">
        <v>188.19773596727401</v>
      </c>
      <c r="I3689">
        <v>156.131603195802</v>
      </c>
      <c r="J3689">
        <v>224.785991689627</v>
      </c>
      <c r="K3689" s="62"/>
      <c r="N3689" s="292"/>
      <c r="O3689" s="292"/>
      <c r="P3689" s="292"/>
      <c r="Q3689" s="292"/>
      <c r="R3689" s="292"/>
    </row>
    <row r="3690" spans="1:18" x14ac:dyDescent="0.25">
      <c r="A3690" t="s">
        <v>3983</v>
      </c>
      <c r="B3690" t="s">
        <v>89</v>
      </c>
      <c r="C3690">
        <v>2012</v>
      </c>
      <c r="D3690" t="s">
        <v>103</v>
      </c>
      <c r="E3690" t="s">
        <v>2</v>
      </c>
      <c r="F3690">
        <v>423</v>
      </c>
      <c r="G3690">
        <v>216.82300476703099</v>
      </c>
      <c r="H3690">
        <v>218.71111029598799</v>
      </c>
      <c r="I3690">
        <v>198.09331150623299</v>
      </c>
      <c r="J3690">
        <v>240.869868438168</v>
      </c>
      <c r="K3690" s="62"/>
      <c r="N3690" s="292"/>
      <c r="O3690" s="292"/>
      <c r="P3690" s="292"/>
      <c r="Q3690" s="292"/>
      <c r="R3690" s="292"/>
    </row>
    <row r="3691" spans="1:18" x14ac:dyDescent="0.25">
      <c r="A3691" t="s">
        <v>3984</v>
      </c>
      <c r="B3691" t="s">
        <v>89</v>
      </c>
      <c r="C3691">
        <v>2012</v>
      </c>
      <c r="D3691" t="s">
        <v>43</v>
      </c>
      <c r="E3691" t="s">
        <v>2</v>
      </c>
      <c r="F3691">
        <v>75</v>
      </c>
      <c r="G3691">
        <v>197.19717087792199</v>
      </c>
      <c r="H3691">
        <v>193.97625015370801</v>
      </c>
      <c r="I3691">
        <v>150.82100155825501</v>
      </c>
      <c r="J3691">
        <v>245.22997789634701</v>
      </c>
      <c r="K3691" s="62"/>
      <c r="N3691" s="292"/>
      <c r="O3691" s="292"/>
      <c r="P3691" s="292"/>
      <c r="Q3691" s="292"/>
      <c r="R3691" s="292"/>
    </row>
    <row r="3692" spans="1:18" x14ac:dyDescent="0.25">
      <c r="A3692" t="s">
        <v>3985</v>
      </c>
      <c r="B3692" t="s">
        <v>89</v>
      </c>
      <c r="C3692">
        <v>2012</v>
      </c>
      <c r="D3692" t="s">
        <v>44</v>
      </c>
      <c r="E3692" t="s">
        <v>2</v>
      </c>
      <c r="F3692">
        <v>184</v>
      </c>
      <c r="G3692">
        <v>292.625518853671</v>
      </c>
      <c r="H3692">
        <v>296.86672719685703</v>
      </c>
      <c r="I3692">
        <v>254.89113598968299</v>
      </c>
      <c r="J3692">
        <v>343.69917234650501</v>
      </c>
      <c r="K3692" s="62"/>
      <c r="N3692" s="292"/>
      <c r="O3692" s="292"/>
      <c r="P3692" s="292"/>
      <c r="Q3692" s="292"/>
      <c r="R3692" s="292"/>
    </row>
    <row r="3693" spans="1:18" x14ac:dyDescent="0.25">
      <c r="A3693" t="s">
        <v>3986</v>
      </c>
      <c r="B3693" t="s">
        <v>89</v>
      </c>
      <c r="C3693">
        <v>2012</v>
      </c>
      <c r="D3693" t="s">
        <v>45</v>
      </c>
      <c r="E3693" t="s">
        <v>2</v>
      </c>
      <c r="F3693">
        <v>164</v>
      </c>
      <c r="G3693">
        <v>174.13833379345499</v>
      </c>
      <c r="H3693">
        <v>175.967329261553</v>
      </c>
      <c r="I3693">
        <v>149.851083542379</v>
      </c>
      <c r="J3693">
        <v>205.29600465454499</v>
      </c>
      <c r="K3693" s="62"/>
      <c r="N3693" s="292"/>
      <c r="O3693" s="292"/>
      <c r="P3693" s="292"/>
      <c r="Q3693" s="292"/>
      <c r="R3693" s="292"/>
    </row>
    <row r="3694" spans="1:18" x14ac:dyDescent="0.25">
      <c r="A3694" t="s">
        <v>3987</v>
      </c>
      <c r="B3694" t="s">
        <v>89</v>
      </c>
      <c r="C3694">
        <v>2012</v>
      </c>
      <c r="D3694" t="s">
        <v>18</v>
      </c>
      <c r="E3694" t="s">
        <v>2</v>
      </c>
      <c r="F3694">
        <v>545</v>
      </c>
      <c r="G3694">
        <v>206.92299806745299</v>
      </c>
      <c r="H3694">
        <v>209.263058294763</v>
      </c>
      <c r="I3694">
        <v>192.00289143219501</v>
      </c>
      <c r="J3694">
        <v>227.654283835402</v>
      </c>
      <c r="K3694" s="62"/>
      <c r="N3694" s="292"/>
      <c r="O3694" s="292"/>
      <c r="P3694" s="292"/>
      <c r="Q3694" s="292"/>
      <c r="R3694" s="292"/>
    </row>
    <row r="3695" spans="1:18" x14ac:dyDescent="0.25">
      <c r="A3695" t="s">
        <v>3988</v>
      </c>
      <c r="B3695" t="s">
        <v>89</v>
      </c>
      <c r="C3695">
        <v>2012</v>
      </c>
      <c r="D3695" t="s">
        <v>46</v>
      </c>
      <c r="E3695" t="s">
        <v>2</v>
      </c>
      <c r="F3695">
        <v>250</v>
      </c>
      <c r="G3695">
        <v>206.55523700147899</v>
      </c>
      <c r="H3695">
        <v>211.27546336882401</v>
      </c>
      <c r="I3695">
        <v>185.73695425781</v>
      </c>
      <c r="J3695">
        <v>239.32708455063701</v>
      </c>
      <c r="K3695" s="62"/>
      <c r="N3695" s="292"/>
      <c r="O3695" s="292"/>
      <c r="P3695" s="292"/>
      <c r="Q3695" s="292"/>
      <c r="R3695" s="292"/>
    </row>
    <row r="3696" spans="1:18" x14ac:dyDescent="0.25">
      <c r="A3696" t="s">
        <v>3989</v>
      </c>
      <c r="B3696" t="s">
        <v>89</v>
      </c>
      <c r="C3696">
        <v>2012</v>
      </c>
      <c r="D3696" t="s">
        <v>47</v>
      </c>
      <c r="E3696" t="s">
        <v>2</v>
      </c>
      <c r="F3696">
        <v>160</v>
      </c>
      <c r="G3696">
        <v>223.51363433169399</v>
      </c>
      <c r="H3696">
        <v>225.21104431048599</v>
      </c>
      <c r="I3696">
        <v>191.55258443650601</v>
      </c>
      <c r="J3696">
        <v>263.06448281609198</v>
      </c>
      <c r="K3696" s="62"/>
      <c r="N3696" s="292"/>
      <c r="O3696" s="292"/>
      <c r="P3696" s="292"/>
      <c r="Q3696" s="292"/>
      <c r="R3696" s="292"/>
    </row>
    <row r="3697" spans="1:18" x14ac:dyDescent="0.25">
      <c r="A3697" t="s">
        <v>3990</v>
      </c>
      <c r="B3697" t="s">
        <v>89</v>
      </c>
      <c r="C3697">
        <v>2012</v>
      </c>
      <c r="D3697" t="s">
        <v>48</v>
      </c>
      <c r="E3697" t="s">
        <v>2</v>
      </c>
      <c r="F3697">
        <v>135</v>
      </c>
      <c r="G3697">
        <v>190.76957861119701</v>
      </c>
      <c r="H3697">
        <v>191.312970368263</v>
      </c>
      <c r="I3697">
        <v>160.305002005853</v>
      </c>
      <c r="J3697">
        <v>226.552860511603</v>
      </c>
      <c r="K3697" s="62"/>
      <c r="N3697" s="292"/>
      <c r="O3697" s="292"/>
      <c r="P3697" s="292"/>
      <c r="Q3697" s="292"/>
      <c r="R3697" s="292"/>
    </row>
    <row r="3698" spans="1:18" x14ac:dyDescent="0.25">
      <c r="A3698" t="s">
        <v>3991</v>
      </c>
      <c r="B3698" t="s">
        <v>89</v>
      </c>
      <c r="C3698">
        <v>2012</v>
      </c>
      <c r="D3698" t="s">
        <v>104</v>
      </c>
      <c r="E3698" t="s">
        <v>2</v>
      </c>
      <c r="F3698">
        <v>464</v>
      </c>
      <c r="G3698">
        <v>191.384402171223</v>
      </c>
      <c r="H3698">
        <v>195.15994630655001</v>
      </c>
      <c r="I3698">
        <v>177.49958406678999</v>
      </c>
      <c r="J3698">
        <v>214.07827528019999</v>
      </c>
      <c r="K3698" s="62"/>
      <c r="N3698" s="292"/>
      <c r="O3698" s="292"/>
      <c r="P3698" s="292"/>
      <c r="Q3698" s="292"/>
      <c r="R3698" s="292"/>
    </row>
    <row r="3699" spans="1:18" x14ac:dyDescent="0.25">
      <c r="A3699" t="s">
        <v>3992</v>
      </c>
      <c r="B3699" t="s">
        <v>89</v>
      </c>
      <c r="C3699">
        <v>2012</v>
      </c>
      <c r="D3699" t="s">
        <v>49</v>
      </c>
      <c r="E3699" t="s">
        <v>2</v>
      </c>
      <c r="F3699">
        <v>131</v>
      </c>
      <c r="G3699">
        <v>201.23815229580501</v>
      </c>
      <c r="H3699">
        <v>203.38103940854199</v>
      </c>
      <c r="I3699">
        <v>169.84224006734999</v>
      </c>
      <c r="J3699">
        <v>241.57157588219599</v>
      </c>
      <c r="K3699" s="62"/>
      <c r="N3699" s="292"/>
      <c r="O3699" s="292"/>
      <c r="P3699" s="292"/>
      <c r="Q3699" s="292"/>
      <c r="R3699" s="292"/>
    </row>
    <row r="3700" spans="1:18" x14ac:dyDescent="0.25">
      <c r="A3700" t="s">
        <v>3993</v>
      </c>
      <c r="B3700" t="s">
        <v>89</v>
      </c>
      <c r="C3700">
        <v>2012</v>
      </c>
      <c r="D3700" t="s">
        <v>50</v>
      </c>
      <c r="E3700" t="s">
        <v>2</v>
      </c>
      <c r="F3700">
        <v>333</v>
      </c>
      <c r="G3700">
        <v>187.76748408487299</v>
      </c>
      <c r="H3700">
        <v>192.975134250568</v>
      </c>
      <c r="I3700">
        <v>172.104340374028</v>
      </c>
      <c r="J3700">
        <v>215.613021854761</v>
      </c>
      <c r="K3700" s="62"/>
      <c r="N3700" s="292"/>
      <c r="O3700" s="292"/>
      <c r="P3700" s="292"/>
      <c r="Q3700" s="292"/>
      <c r="R3700" s="292"/>
    </row>
    <row r="3701" spans="1:18" x14ac:dyDescent="0.25">
      <c r="A3701" t="s">
        <v>3994</v>
      </c>
      <c r="B3701" t="s">
        <v>89</v>
      </c>
      <c r="C3701">
        <v>2012</v>
      </c>
      <c r="D3701" t="s">
        <v>105</v>
      </c>
      <c r="E3701" t="s">
        <v>2</v>
      </c>
      <c r="F3701">
        <v>330</v>
      </c>
      <c r="G3701">
        <v>219.49808105465499</v>
      </c>
      <c r="H3701">
        <v>225.68410390181799</v>
      </c>
      <c r="I3701">
        <v>201.87820103171401</v>
      </c>
      <c r="J3701">
        <v>251.51516947288599</v>
      </c>
      <c r="K3701" s="62"/>
      <c r="N3701" s="292"/>
      <c r="O3701" s="292"/>
      <c r="P3701" s="292"/>
      <c r="Q3701" s="292"/>
      <c r="R3701" s="292"/>
    </row>
    <row r="3702" spans="1:18" x14ac:dyDescent="0.25">
      <c r="A3702" t="s">
        <v>3995</v>
      </c>
      <c r="B3702" t="s">
        <v>89</v>
      </c>
      <c r="C3702">
        <v>2012</v>
      </c>
      <c r="D3702" t="s">
        <v>51</v>
      </c>
      <c r="E3702" t="s">
        <v>2</v>
      </c>
      <c r="F3702">
        <v>268</v>
      </c>
      <c r="G3702">
        <v>222.88014370779399</v>
      </c>
      <c r="H3702">
        <v>229.80388839017201</v>
      </c>
      <c r="I3702">
        <v>202.99087727121599</v>
      </c>
      <c r="J3702">
        <v>259.16071394302799</v>
      </c>
      <c r="K3702" s="62"/>
      <c r="N3702" s="292"/>
      <c r="O3702" s="292"/>
      <c r="P3702" s="292"/>
      <c r="Q3702" s="292"/>
      <c r="R3702" s="292"/>
    </row>
    <row r="3703" spans="1:18" x14ac:dyDescent="0.25">
      <c r="A3703" t="s">
        <v>3996</v>
      </c>
      <c r="B3703" t="s">
        <v>89</v>
      </c>
      <c r="C3703">
        <v>2012</v>
      </c>
      <c r="D3703" t="s">
        <v>52</v>
      </c>
      <c r="E3703" t="s">
        <v>2</v>
      </c>
      <c r="F3703">
        <v>62</v>
      </c>
      <c r="G3703">
        <v>205.98690986411501</v>
      </c>
      <c r="H3703">
        <v>208.002863590635</v>
      </c>
      <c r="I3703">
        <v>159.19444319323301</v>
      </c>
      <c r="J3703">
        <v>266.98307584115202</v>
      </c>
      <c r="K3703" s="62"/>
      <c r="N3703" s="292"/>
      <c r="O3703" s="292"/>
      <c r="P3703" s="292"/>
      <c r="Q3703" s="292"/>
      <c r="R3703" s="292"/>
    </row>
    <row r="3704" spans="1:18" x14ac:dyDescent="0.25">
      <c r="A3704" t="s">
        <v>3997</v>
      </c>
      <c r="B3704" t="s">
        <v>89</v>
      </c>
      <c r="C3704">
        <v>2012</v>
      </c>
      <c r="D3704" t="s">
        <v>106</v>
      </c>
      <c r="E3704" t="s">
        <v>2</v>
      </c>
      <c r="F3704">
        <v>725</v>
      </c>
      <c r="G3704">
        <v>245.87356333533401</v>
      </c>
      <c r="H3704">
        <v>250.41230290347201</v>
      </c>
      <c r="I3704">
        <v>232.436196497503</v>
      </c>
      <c r="J3704">
        <v>269.40493575313502</v>
      </c>
      <c r="K3704" s="62"/>
      <c r="N3704" s="292"/>
      <c r="O3704" s="292"/>
      <c r="P3704" s="292"/>
      <c r="Q3704" s="292"/>
      <c r="R3704" s="292"/>
    </row>
    <row r="3705" spans="1:18" x14ac:dyDescent="0.25">
      <c r="A3705" t="s">
        <v>3998</v>
      </c>
      <c r="B3705" t="s">
        <v>89</v>
      </c>
      <c r="C3705">
        <v>2012</v>
      </c>
      <c r="D3705" t="s">
        <v>53</v>
      </c>
      <c r="E3705" t="s">
        <v>2</v>
      </c>
      <c r="F3705">
        <v>229</v>
      </c>
      <c r="G3705">
        <v>250.88192116391701</v>
      </c>
      <c r="H3705">
        <v>254.49173187480699</v>
      </c>
      <c r="I3705">
        <v>222.499193612102</v>
      </c>
      <c r="J3705">
        <v>289.78143240746999</v>
      </c>
      <c r="K3705" s="62"/>
      <c r="N3705" s="292"/>
      <c r="O3705" s="292"/>
      <c r="P3705" s="292"/>
      <c r="Q3705" s="292"/>
      <c r="R3705" s="292"/>
    </row>
    <row r="3706" spans="1:18" x14ac:dyDescent="0.25">
      <c r="A3706" t="s">
        <v>3999</v>
      </c>
      <c r="B3706" t="s">
        <v>89</v>
      </c>
      <c r="C3706">
        <v>2012</v>
      </c>
      <c r="D3706" t="s">
        <v>54</v>
      </c>
      <c r="E3706" t="s">
        <v>2</v>
      </c>
      <c r="F3706">
        <v>103</v>
      </c>
      <c r="G3706">
        <v>290.02646843498297</v>
      </c>
      <c r="H3706">
        <v>300.03928112337599</v>
      </c>
      <c r="I3706">
        <v>244.52749973693901</v>
      </c>
      <c r="J3706">
        <v>364.315316372143</v>
      </c>
      <c r="K3706" s="62"/>
      <c r="N3706" s="292"/>
      <c r="O3706" s="292"/>
      <c r="P3706" s="292"/>
      <c r="Q3706" s="292"/>
      <c r="R3706" s="292"/>
    </row>
    <row r="3707" spans="1:18" x14ac:dyDescent="0.25">
      <c r="A3707" t="s">
        <v>4000</v>
      </c>
      <c r="B3707" t="s">
        <v>89</v>
      </c>
      <c r="C3707">
        <v>2012</v>
      </c>
      <c r="D3707" t="s">
        <v>55</v>
      </c>
      <c r="E3707" t="s">
        <v>2</v>
      </c>
      <c r="F3707">
        <v>117</v>
      </c>
      <c r="G3707">
        <v>249.536118753599</v>
      </c>
      <c r="H3707">
        <v>253.11434998286001</v>
      </c>
      <c r="I3707">
        <v>209.100199893395</v>
      </c>
      <c r="J3707">
        <v>303.61547959463201</v>
      </c>
      <c r="K3707" s="62"/>
      <c r="N3707" s="292"/>
      <c r="O3707" s="292"/>
      <c r="P3707" s="292"/>
      <c r="Q3707" s="292"/>
      <c r="R3707" s="292"/>
    </row>
    <row r="3708" spans="1:18" x14ac:dyDescent="0.25">
      <c r="A3708" t="s">
        <v>4001</v>
      </c>
      <c r="B3708" t="s">
        <v>89</v>
      </c>
      <c r="C3708">
        <v>2012</v>
      </c>
      <c r="D3708" t="s">
        <v>56</v>
      </c>
      <c r="E3708" t="s">
        <v>2</v>
      </c>
      <c r="F3708">
        <v>92</v>
      </c>
      <c r="G3708">
        <v>197.21329046087899</v>
      </c>
      <c r="H3708">
        <v>197.80319867577401</v>
      </c>
      <c r="I3708">
        <v>158.515822001147</v>
      </c>
      <c r="J3708">
        <v>243.68511981235699</v>
      </c>
      <c r="K3708" s="62"/>
      <c r="N3708" s="292"/>
      <c r="O3708" s="292"/>
      <c r="P3708" s="292"/>
      <c r="Q3708" s="292"/>
      <c r="R3708" s="292"/>
    </row>
    <row r="3709" spans="1:18" x14ac:dyDescent="0.25">
      <c r="A3709" t="s">
        <v>4002</v>
      </c>
      <c r="B3709" t="s">
        <v>89</v>
      </c>
      <c r="C3709">
        <v>2012</v>
      </c>
      <c r="D3709" t="s">
        <v>57</v>
      </c>
      <c r="E3709" t="s">
        <v>2</v>
      </c>
      <c r="F3709">
        <v>184</v>
      </c>
      <c r="G3709">
        <v>246.853953688052</v>
      </c>
      <c r="H3709">
        <v>255.918511175937</v>
      </c>
      <c r="I3709">
        <v>220.02779484052701</v>
      </c>
      <c r="J3709">
        <v>295.96202112589202</v>
      </c>
      <c r="K3709" s="62"/>
      <c r="N3709" s="292"/>
      <c r="O3709" s="292"/>
      <c r="P3709" s="292"/>
      <c r="Q3709" s="292"/>
      <c r="R3709" s="292"/>
    </row>
    <row r="3710" spans="1:18" x14ac:dyDescent="0.25">
      <c r="A3710" t="s">
        <v>4003</v>
      </c>
      <c r="B3710" t="s">
        <v>89</v>
      </c>
      <c r="C3710">
        <v>2002</v>
      </c>
      <c r="D3710" t="s">
        <v>5</v>
      </c>
      <c r="E3710" t="s">
        <v>101</v>
      </c>
      <c r="F3710">
        <v>8470</v>
      </c>
      <c r="G3710">
        <v>289.78307666832302</v>
      </c>
      <c r="H3710">
        <v>294.16385224470099</v>
      </c>
      <c r="I3710">
        <v>287.90881310407201</v>
      </c>
      <c r="J3710">
        <v>300.52015799694402</v>
      </c>
      <c r="K3710" s="62"/>
      <c r="N3710" s="292"/>
      <c r="O3710" s="292"/>
      <c r="P3710" s="292"/>
      <c r="Q3710" s="292"/>
      <c r="R3710" s="292"/>
    </row>
    <row r="3711" spans="1:18" x14ac:dyDescent="0.25">
      <c r="A3711" t="s">
        <v>4004</v>
      </c>
      <c r="B3711" t="s">
        <v>89</v>
      </c>
      <c r="C3711">
        <v>2002</v>
      </c>
      <c r="D3711" t="s">
        <v>122</v>
      </c>
      <c r="E3711" t="s">
        <v>101</v>
      </c>
      <c r="F3711">
        <v>803</v>
      </c>
      <c r="G3711">
        <v>138.634715652084</v>
      </c>
      <c r="H3711">
        <v>139.73117631980699</v>
      </c>
      <c r="I3711">
        <v>130.178624546349</v>
      </c>
      <c r="J3711">
        <v>149.79622298962099</v>
      </c>
      <c r="K3711" s="62"/>
      <c r="N3711" s="292"/>
      <c r="O3711" s="292"/>
      <c r="P3711" s="292"/>
      <c r="Q3711" s="292"/>
      <c r="R3711" s="292"/>
    </row>
    <row r="3712" spans="1:18" x14ac:dyDescent="0.25">
      <c r="A3712" t="s">
        <v>4005</v>
      </c>
      <c r="B3712" t="s">
        <v>89</v>
      </c>
      <c r="C3712">
        <v>2002</v>
      </c>
      <c r="D3712" t="s">
        <v>123</v>
      </c>
      <c r="E3712" t="s">
        <v>101</v>
      </c>
      <c r="F3712">
        <v>1171</v>
      </c>
      <c r="G3712">
        <v>199.03254207558101</v>
      </c>
      <c r="H3712">
        <v>199.51834250904099</v>
      </c>
      <c r="I3712">
        <v>188.219198235166</v>
      </c>
      <c r="J3712">
        <v>211.316967144188</v>
      </c>
      <c r="K3712" s="62"/>
      <c r="N3712" s="292"/>
      <c r="O3712" s="292"/>
      <c r="P3712" s="292"/>
      <c r="Q3712" s="292"/>
      <c r="R3712" s="292"/>
    </row>
    <row r="3713" spans="1:18" x14ac:dyDescent="0.25">
      <c r="A3713" t="s">
        <v>4006</v>
      </c>
      <c r="B3713" t="s">
        <v>89</v>
      </c>
      <c r="C3713">
        <v>2002</v>
      </c>
      <c r="D3713" t="s">
        <v>124</v>
      </c>
      <c r="E3713" t="s">
        <v>101</v>
      </c>
      <c r="F3713">
        <v>1517</v>
      </c>
      <c r="G3713">
        <v>253.580550689365</v>
      </c>
      <c r="H3713">
        <v>256.20180526103098</v>
      </c>
      <c r="I3713">
        <v>243.43719395645101</v>
      </c>
      <c r="J3713">
        <v>269.46072055717002</v>
      </c>
      <c r="K3713" s="62"/>
      <c r="N3713" s="292"/>
      <c r="O3713" s="292"/>
      <c r="P3713" s="292"/>
      <c r="Q3713" s="292"/>
      <c r="R3713" s="292"/>
    </row>
    <row r="3714" spans="1:18" x14ac:dyDescent="0.25">
      <c r="A3714" t="s">
        <v>4007</v>
      </c>
      <c r="B3714" t="s">
        <v>89</v>
      </c>
      <c r="C3714">
        <v>2002</v>
      </c>
      <c r="D3714" t="s">
        <v>125</v>
      </c>
      <c r="E3714" t="s">
        <v>101</v>
      </c>
      <c r="F3714">
        <v>2117</v>
      </c>
      <c r="G3714">
        <v>359.927504445963</v>
      </c>
      <c r="H3714">
        <v>369.538246527338</v>
      </c>
      <c r="I3714">
        <v>353.88459562021899</v>
      </c>
      <c r="J3714">
        <v>385.70337024448003</v>
      </c>
      <c r="K3714" s="62"/>
      <c r="N3714" s="292"/>
      <c r="O3714" s="292"/>
      <c r="P3714" s="292"/>
      <c r="Q3714" s="292"/>
      <c r="R3714" s="292"/>
    </row>
    <row r="3715" spans="1:18" x14ac:dyDescent="0.25">
      <c r="A3715" t="s">
        <v>4008</v>
      </c>
      <c r="B3715" t="s">
        <v>89</v>
      </c>
      <c r="C3715">
        <v>2002</v>
      </c>
      <c r="D3715" t="s">
        <v>126</v>
      </c>
      <c r="E3715" t="s">
        <v>101</v>
      </c>
      <c r="F3715">
        <v>2862</v>
      </c>
      <c r="G3715">
        <v>503.07257463473599</v>
      </c>
      <c r="H3715">
        <v>525.06202876361999</v>
      </c>
      <c r="I3715">
        <v>505.80760596802997</v>
      </c>
      <c r="J3715">
        <v>544.85617819787603</v>
      </c>
      <c r="K3715" s="62"/>
      <c r="N3715" s="292"/>
      <c r="O3715" s="292"/>
      <c r="P3715" s="292"/>
      <c r="Q3715" s="292"/>
      <c r="R3715" s="292"/>
    </row>
    <row r="3716" spans="1:18" x14ac:dyDescent="0.25">
      <c r="A3716" t="s">
        <v>4009</v>
      </c>
      <c r="B3716" t="s">
        <v>89</v>
      </c>
      <c r="C3716">
        <v>2002</v>
      </c>
      <c r="D3716" t="s">
        <v>6</v>
      </c>
      <c r="E3716" t="s">
        <v>101</v>
      </c>
      <c r="F3716">
        <v>2099</v>
      </c>
      <c r="G3716">
        <v>314.755415997493</v>
      </c>
      <c r="H3716">
        <v>320.55075419143498</v>
      </c>
      <c r="I3716">
        <v>306.94230672268702</v>
      </c>
      <c r="J3716">
        <v>334.60578550248698</v>
      </c>
      <c r="K3716" s="62"/>
      <c r="N3716" s="292"/>
      <c r="O3716" s="292"/>
      <c r="P3716" s="292"/>
      <c r="Q3716" s="292"/>
      <c r="R3716" s="292"/>
    </row>
    <row r="3717" spans="1:18" x14ac:dyDescent="0.25">
      <c r="A3717" t="s">
        <v>4010</v>
      </c>
      <c r="B3717" t="s">
        <v>89</v>
      </c>
      <c r="C3717">
        <v>2002</v>
      </c>
      <c r="D3717" t="s">
        <v>37</v>
      </c>
      <c r="E3717" t="s">
        <v>101</v>
      </c>
      <c r="F3717">
        <v>181</v>
      </c>
      <c r="G3717">
        <v>266.65095243005902</v>
      </c>
      <c r="H3717">
        <v>274.45749269845601</v>
      </c>
      <c r="I3717">
        <v>235.69976538917899</v>
      </c>
      <c r="J3717">
        <v>317.739046574778</v>
      </c>
      <c r="K3717" s="62"/>
      <c r="N3717" s="292"/>
      <c r="O3717" s="292"/>
      <c r="P3717" s="292"/>
      <c r="Q3717" s="292"/>
      <c r="R3717" s="292"/>
    </row>
    <row r="3718" spans="1:18" x14ac:dyDescent="0.25">
      <c r="A3718" t="s">
        <v>4011</v>
      </c>
      <c r="B3718" t="s">
        <v>89</v>
      </c>
      <c r="C3718">
        <v>2002</v>
      </c>
      <c r="D3718" t="s">
        <v>38</v>
      </c>
      <c r="E3718" t="s">
        <v>101</v>
      </c>
      <c r="F3718">
        <v>317</v>
      </c>
      <c r="G3718">
        <v>270.145895827652</v>
      </c>
      <c r="H3718">
        <v>275.18516976714398</v>
      </c>
      <c r="I3718">
        <v>245.590695865252</v>
      </c>
      <c r="J3718">
        <v>307.35072415954198</v>
      </c>
      <c r="K3718" s="62"/>
      <c r="N3718" s="292"/>
      <c r="O3718" s="292"/>
      <c r="P3718" s="292"/>
      <c r="Q3718" s="292"/>
      <c r="R3718" s="292"/>
    </row>
    <row r="3719" spans="1:18" x14ac:dyDescent="0.25">
      <c r="A3719" t="s">
        <v>4012</v>
      </c>
      <c r="B3719" t="s">
        <v>89</v>
      </c>
      <c r="C3719">
        <v>2002</v>
      </c>
      <c r="D3719" t="s">
        <v>39</v>
      </c>
      <c r="E3719" t="s">
        <v>101</v>
      </c>
      <c r="F3719">
        <v>457</v>
      </c>
      <c r="G3719">
        <v>413.11107897020503</v>
      </c>
      <c r="H3719">
        <v>433.67663053888998</v>
      </c>
      <c r="I3719">
        <v>394.41356890036502</v>
      </c>
      <c r="J3719">
        <v>475.75860717697202</v>
      </c>
      <c r="K3719" s="62"/>
      <c r="N3719" s="292"/>
      <c r="O3719" s="292"/>
      <c r="P3719" s="292"/>
      <c r="Q3719" s="292"/>
      <c r="R3719" s="292"/>
    </row>
    <row r="3720" spans="1:18" x14ac:dyDescent="0.25">
      <c r="A3720" t="s">
        <v>4013</v>
      </c>
      <c r="B3720" t="s">
        <v>89</v>
      </c>
      <c r="C3720">
        <v>2002</v>
      </c>
      <c r="D3720" t="s">
        <v>40</v>
      </c>
      <c r="E3720" t="s">
        <v>101</v>
      </c>
      <c r="F3720">
        <v>359</v>
      </c>
      <c r="G3720">
        <v>384.04758338860501</v>
      </c>
      <c r="H3720">
        <v>399.83328080223203</v>
      </c>
      <c r="I3720">
        <v>359.31334662932397</v>
      </c>
      <c r="J3720">
        <v>443.65186563204099</v>
      </c>
      <c r="K3720" s="62"/>
      <c r="N3720" s="292"/>
      <c r="O3720" s="292"/>
      <c r="P3720" s="292"/>
      <c r="Q3720" s="292"/>
      <c r="R3720" s="292"/>
    </row>
    <row r="3721" spans="1:18" x14ac:dyDescent="0.25">
      <c r="A3721" t="s">
        <v>4014</v>
      </c>
      <c r="B3721" t="s">
        <v>89</v>
      </c>
      <c r="C3721">
        <v>2002</v>
      </c>
      <c r="D3721" t="s">
        <v>41</v>
      </c>
      <c r="E3721" t="s">
        <v>101</v>
      </c>
      <c r="F3721">
        <v>378</v>
      </c>
      <c r="G3721">
        <v>253.78154645612199</v>
      </c>
      <c r="H3721">
        <v>257.24459412769102</v>
      </c>
      <c r="I3721">
        <v>231.730437826399</v>
      </c>
      <c r="J3721">
        <v>284.78068229562598</v>
      </c>
      <c r="K3721" s="62"/>
      <c r="N3721" s="292"/>
      <c r="O3721" s="292"/>
      <c r="P3721" s="292"/>
      <c r="Q3721" s="292"/>
      <c r="R3721" s="292"/>
    </row>
    <row r="3722" spans="1:18" x14ac:dyDescent="0.25">
      <c r="A3722" t="s">
        <v>4015</v>
      </c>
      <c r="B3722" t="s">
        <v>89</v>
      </c>
      <c r="C3722">
        <v>2002</v>
      </c>
      <c r="D3722" t="s">
        <v>42</v>
      </c>
      <c r="E3722" t="s">
        <v>101</v>
      </c>
      <c r="F3722">
        <v>407</v>
      </c>
      <c r="G3722">
        <v>316.49753100820402</v>
      </c>
      <c r="H3722">
        <v>318.07742028843899</v>
      </c>
      <c r="I3722">
        <v>287.74326164574001</v>
      </c>
      <c r="J3722">
        <v>350.72467860916697</v>
      </c>
      <c r="K3722" s="62"/>
      <c r="N3722" s="292"/>
      <c r="O3722" s="292"/>
      <c r="P3722" s="292"/>
      <c r="Q3722" s="292"/>
      <c r="R3722" s="292"/>
    </row>
    <row r="3723" spans="1:18" x14ac:dyDescent="0.25">
      <c r="A3723" t="s">
        <v>4016</v>
      </c>
      <c r="B3723" t="s">
        <v>89</v>
      </c>
      <c r="C3723">
        <v>2002</v>
      </c>
      <c r="D3723" t="s">
        <v>102</v>
      </c>
      <c r="E3723" t="s">
        <v>101</v>
      </c>
      <c r="F3723">
        <v>267</v>
      </c>
      <c r="G3723">
        <v>209.99646073380799</v>
      </c>
      <c r="H3723">
        <v>217.499002323909</v>
      </c>
      <c r="I3723">
        <v>191.85746314461301</v>
      </c>
      <c r="J3723">
        <v>245.57799811765199</v>
      </c>
      <c r="K3723" s="62"/>
      <c r="N3723" s="292"/>
      <c r="O3723" s="292"/>
      <c r="P3723" s="292"/>
      <c r="Q3723" s="292"/>
      <c r="R3723" s="292"/>
    </row>
    <row r="3724" spans="1:18" x14ac:dyDescent="0.25">
      <c r="A3724" t="s">
        <v>4017</v>
      </c>
      <c r="B3724" t="s">
        <v>89</v>
      </c>
      <c r="C3724">
        <v>2002</v>
      </c>
      <c r="D3724" t="s">
        <v>103</v>
      </c>
      <c r="E3724" t="s">
        <v>101</v>
      </c>
      <c r="F3724">
        <v>1137</v>
      </c>
      <c r="G3724">
        <v>312.12768410592003</v>
      </c>
      <c r="H3724">
        <v>319.14566862907401</v>
      </c>
      <c r="I3724">
        <v>300.75462741701898</v>
      </c>
      <c r="J3724">
        <v>338.36204992384501</v>
      </c>
      <c r="K3724" s="62"/>
      <c r="N3724" s="292"/>
      <c r="O3724" s="292"/>
      <c r="P3724" s="292"/>
      <c r="Q3724" s="292"/>
      <c r="R3724" s="292"/>
    </row>
    <row r="3725" spans="1:18" x14ac:dyDescent="0.25">
      <c r="A3725" t="s">
        <v>4018</v>
      </c>
      <c r="B3725" t="s">
        <v>89</v>
      </c>
      <c r="C3725">
        <v>2002</v>
      </c>
      <c r="D3725" t="s">
        <v>43</v>
      </c>
      <c r="E3725" t="s">
        <v>101</v>
      </c>
      <c r="F3725">
        <v>144</v>
      </c>
      <c r="G3725">
        <v>190.728476821192</v>
      </c>
      <c r="H3725">
        <v>196.54441105018799</v>
      </c>
      <c r="I3725">
        <v>165.260278878615</v>
      </c>
      <c r="J3725">
        <v>231.95317369499699</v>
      </c>
      <c r="K3725" s="62"/>
      <c r="N3725" s="292"/>
      <c r="O3725" s="292"/>
      <c r="P3725" s="292"/>
      <c r="Q3725" s="292"/>
      <c r="R3725" s="292"/>
    </row>
    <row r="3726" spans="1:18" x14ac:dyDescent="0.25">
      <c r="A3726" t="s">
        <v>4019</v>
      </c>
      <c r="B3726" t="s">
        <v>89</v>
      </c>
      <c r="C3726">
        <v>2002</v>
      </c>
      <c r="D3726" t="s">
        <v>44</v>
      </c>
      <c r="E3726" t="s">
        <v>101</v>
      </c>
      <c r="F3726">
        <v>448</v>
      </c>
      <c r="G3726">
        <v>392.47980656352399</v>
      </c>
      <c r="H3726">
        <v>411.89935809411702</v>
      </c>
      <c r="I3726">
        <v>374.23236089439501</v>
      </c>
      <c r="J3726">
        <v>452.29876653048302</v>
      </c>
      <c r="K3726" s="62"/>
      <c r="N3726" s="292"/>
      <c r="O3726" s="292"/>
      <c r="P3726" s="292"/>
      <c r="Q3726" s="292"/>
      <c r="R3726" s="292"/>
    </row>
    <row r="3727" spans="1:18" x14ac:dyDescent="0.25">
      <c r="A3727" t="s">
        <v>4020</v>
      </c>
      <c r="B3727" t="s">
        <v>89</v>
      </c>
      <c r="C3727">
        <v>2002</v>
      </c>
      <c r="D3727" t="s">
        <v>45</v>
      </c>
      <c r="E3727" t="s">
        <v>101</v>
      </c>
      <c r="F3727">
        <v>545</v>
      </c>
      <c r="G3727">
        <v>312.09198982981002</v>
      </c>
      <c r="H3727">
        <v>321.81972978892998</v>
      </c>
      <c r="I3727">
        <v>295.22503000122799</v>
      </c>
      <c r="J3727">
        <v>350.15718016676499</v>
      </c>
      <c r="K3727" s="62"/>
      <c r="N3727" s="292"/>
      <c r="O3727" s="292"/>
      <c r="P3727" s="292"/>
      <c r="Q3727" s="292"/>
      <c r="R3727" s="292"/>
    </row>
    <row r="3728" spans="1:18" x14ac:dyDescent="0.25">
      <c r="A3728" t="s">
        <v>4021</v>
      </c>
      <c r="B3728" t="s">
        <v>89</v>
      </c>
      <c r="C3728">
        <v>2002</v>
      </c>
      <c r="D3728" t="s">
        <v>18</v>
      </c>
      <c r="E3728" t="s">
        <v>101</v>
      </c>
      <c r="F3728">
        <v>1543</v>
      </c>
      <c r="G3728">
        <v>315.26662811818699</v>
      </c>
      <c r="H3728">
        <v>319.58380110884599</v>
      </c>
      <c r="I3728">
        <v>303.78793529633202</v>
      </c>
      <c r="J3728">
        <v>335.98607074166603</v>
      </c>
      <c r="K3728" s="62"/>
      <c r="N3728" s="292"/>
      <c r="O3728" s="292"/>
      <c r="P3728" s="292"/>
      <c r="Q3728" s="292"/>
      <c r="R3728" s="292"/>
    </row>
    <row r="3729" spans="1:18" x14ac:dyDescent="0.25">
      <c r="A3729" t="s">
        <v>4022</v>
      </c>
      <c r="B3729" t="s">
        <v>89</v>
      </c>
      <c r="C3729">
        <v>2002</v>
      </c>
      <c r="D3729" t="s">
        <v>46</v>
      </c>
      <c r="E3729" t="s">
        <v>101</v>
      </c>
      <c r="F3729">
        <v>713</v>
      </c>
      <c r="G3729">
        <v>317.23432181709001</v>
      </c>
      <c r="H3729">
        <v>322.53653444400902</v>
      </c>
      <c r="I3729">
        <v>299.18876870966</v>
      </c>
      <c r="J3729">
        <v>347.21599396621099</v>
      </c>
      <c r="K3729" s="62"/>
      <c r="N3729" s="292"/>
      <c r="O3729" s="292"/>
      <c r="P3729" s="292"/>
      <c r="Q3729" s="292"/>
      <c r="R3729" s="292"/>
    </row>
    <row r="3730" spans="1:18" x14ac:dyDescent="0.25">
      <c r="A3730" t="s">
        <v>4023</v>
      </c>
      <c r="B3730" t="s">
        <v>89</v>
      </c>
      <c r="C3730">
        <v>2002</v>
      </c>
      <c r="D3730" t="s">
        <v>47</v>
      </c>
      <c r="E3730" t="s">
        <v>101</v>
      </c>
      <c r="F3730">
        <v>433</v>
      </c>
      <c r="G3730">
        <v>320.904758728535</v>
      </c>
      <c r="H3730">
        <v>327.74663016944299</v>
      </c>
      <c r="I3730">
        <v>297.481472589894</v>
      </c>
      <c r="J3730">
        <v>360.246465513852</v>
      </c>
      <c r="K3730" s="62"/>
      <c r="N3730" s="292"/>
      <c r="O3730" s="292"/>
      <c r="P3730" s="292"/>
      <c r="Q3730" s="292"/>
      <c r="R3730" s="292"/>
    </row>
    <row r="3731" spans="1:18" x14ac:dyDescent="0.25">
      <c r="A3731" t="s">
        <v>4024</v>
      </c>
      <c r="B3731" t="s">
        <v>89</v>
      </c>
      <c r="C3731">
        <v>2002</v>
      </c>
      <c r="D3731" t="s">
        <v>48</v>
      </c>
      <c r="E3731" t="s">
        <v>101</v>
      </c>
      <c r="F3731">
        <v>397</v>
      </c>
      <c r="G3731">
        <v>305.99425008285698</v>
      </c>
      <c r="H3731">
        <v>310.68256423690798</v>
      </c>
      <c r="I3731">
        <v>280.69427074544802</v>
      </c>
      <c r="J3731">
        <v>342.98739522471499</v>
      </c>
      <c r="K3731" s="62"/>
      <c r="N3731" s="292"/>
      <c r="O3731" s="292"/>
      <c r="P3731" s="292"/>
      <c r="Q3731" s="292"/>
      <c r="R3731" s="292"/>
    </row>
    <row r="3732" spans="1:18" x14ac:dyDescent="0.25">
      <c r="A3732" t="s">
        <v>4025</v>
      </c>
      <c r="B3732" t="s">
        <v>89</v>
      </c>
      <c r="C3732">
        <v>2002</v>
      </c>
      <c r="D3732" t="s">
        <v>104</v>
      </c>
      <c r="E3732" t="s">
        <v>101</v>
      </c>
      <c r="F3732">
        <v>1074</v>
      </c>
      <c r="G3732">
        <v>248.43858431644699</v>
      </c>
      <c r="H3732">
        <v>256.45449089848</v>
      </c>
      <c r="I3732">
        <v>241.068998336325</v>
      </c>
      <c r="J3732">
        <v>272.55090822705603</v>
      </c>
      <c r="K3732" s="62"/>
      <c r="N3732" s="292"/>
      <c r="O3732" s="292"/>
      <c r="P3732" s="292"/>
      <c r="Q3732" s="292"/>
      <c r="R3732" s="292"/>
    </row>
    <row r="3733" spans="1:18" x14ac:dyDescent="0.25">
      <c r="A3733" t="s">
        <v>4026</v>
      </c>
      <c r="B3733" t="s">
        <v>89</v>
      </c>
      <c r="C3733">
        <v>2002</v>
      </c>
      <c r="D3733" t="s">
        <v>49</v>
      </c>
      <c r="E3733" t="s">
        <v>101</v>
      </c>
      <c r="F3733">
        <v>267</v>
      </c>
      <c r="G3733">
        <v>221.98388746165199</v>
      </c>
      <c r="H3733">
        <v>231.13197647745699</v>
      </c>
      <c r="I3733">
        <v>204.05022008591899</v>
      </c>
      <c r="J3733">
        <v>260.78809495334002</v>
      </c>
      <c r="K3733" s="62"/>
      <c r="N3733" s="292"/>
      <c r="O3733" s="292"/>
      <c r="P3733" s="292"/>
      <c r="Q3733" s="292"/>
      <c r="R3733" s="292"/>
    </row>
    <row r="3734" spans="1:18" x14ac:dyDescent="0.25">
      <c r="A3734" t="s">
        <v>4027</v>
      </c>
      <c r="B3734" t="s">
        <v>89</v>
      </c>
      <c r="C3734">
        <v>2002</v>
      </c>
      <c r="D3734" t="s">
        <v>50</v>
      </c>
      <c r="E3734" t="s">
        <v>101</v>
      </c>
      <c r="F3734">
        <v>807</v>
      </c>
      <c r="G3734">
        <v>258.63643793206199</v>
      </c>
      <c r="H3734">
        <v>269.90004064104699</v>
      </c>
      <c r="I3734">
        <v>251.036669740816</v>
      </c>
      <c r="J3734">
        <v>289.77284807902799</v>
      </c>
      <c r="K3734" s="62"/>
      <c r="N3734" s="292"/>
      <c r="O3734" s="292"/>
      <c r="P3734" s="292"/>
      <c r="Q3734" s="292"/>
      <c r="R3734" s="292"/>
    </row>
    <row r="3735" spans="1:18" x14ac:dyDescent="0.25">
      <c r="A3735" t="s">
        <v>4028</v>
      </c>
      <c r="B3735" t="s">
        <v>89</v>
      </c>
      <c r="C3735">
        <v>2002</v>
      </c>
      <c r="D3735" t="s">
        <v>105</v>
      </c>
      <c r="E3735" t="s">
        <v>101</v>
      </c>
      <c r="F3735">
        <v>728</v>
      </c>
      <c r="G3735">
        <v>252.96135042444001</v>
      </c>
      <c r="H3735">
        <v>253.77622910665099</v>
      </c>
      <c r="I3735">
        <v>235.53604136188801</v>
      </c>
      <c r="J3735">
        <v>273.04568412087599</v>
      </c>
      <c r="K3735" s="62"/>
      <c r="N3735" s="292"/>
      <c r="O3735" s="292"/>
      <c r="P3735" s="292"/>
      <c r="Q3735" s="292"/>
      <c r="R3735" s="292"/>
    </row>
    <row r="3736" spans="1:18" x14ac:dyDescent="0.25">
      <c r="A3736" t="s">
        <v>4029</v>
      </c>
      <c r="B3736" t="s">
        <v>89</v>
      </c>
      <c r="C3736">
        <v>2002</v>
      </c>
      <c r="D3736" t="s">
        <v>51</v>
      </c>
      <c r="E3736" t="s">
        <v>101</v>
      </c>
      <c r="F3736">
        <v>536</v>
      </c>
      <c r="G3736">
        <v>231.23881015552499</v>
      </c>
      <c r="H3736">
        <v>232.111760605173</v>
      </c>
      <c r="I3736">
        <v>212.74608878233099</v>
      </c>
      <c r="J3736">
        <v>252.75745400236801</v>
      </c>
      <c r="K3736" s="62"/>
      <c r="N3736" s="292"/>
      <c r="O3736" s="292"/>
      <c r="P3736" s="292"/>
      <c r="Q3736" s="292"/>
      <c r="R3736" s="292"/>
    </row>
    <row r="3737" spans="1:18" x14ac:dyDescent="0.25">
      <c r="A3737" t="s">
        <v>4030</v>
      </c>
      <c r="B3737" t="s">
        <v>89</v>
      </c>
      <c r="C3737">
        <v>2002</v>
      </c>
      <c r="D3737" t="s">
        <v>52</v>
      </c>
      <c r="E3737" t="s">
        <v>101</v>
      </c>
      <c r="F3737">
        <v>192</v>
      </c>
      <c r="G3737">
        <v>342.881634402457</v>
      </c>
      <c r="H3737">
        <v>346.77209407954803</v>
      </c>
      <c r="I3737">
        <v>298.81679635223799</v>
      </c>
      <c r="J3737">
        <v>400.15230106962201</v>
      </c>
      <c r="K3737" s="62"/>
      <c r="N3737" s="292"/>
      <c r="O3737" s="292"/>
      <c r="P3737" s="292"/>
      <c r="Q3737" s="292"/>
      <c r="R3737" s="292"/>
    </row>
    <row r="3738" spans="1:18" x14ac:dyDescent="0.25">
      <c r="A3738" t="s">
        <v>4031</v>
      </c>
      <c r="B3738" t="s">
        <v>89</v>
      </c>
      <c r="C3738">
        <v>2002</v>
      </c>
      <c r="D3738" t="s">
        <v>106</v>
      </c>
      <c r="E3738" t="s">
        <v>101</v>
      </c>
      <c r="F3738">
        <v>1622</v>
      </c>
      <c r="G3738">
        <v>292.21434336446401</v>
      </c>
      <c r="H3738">
        <v>297.20381417234</v>
      </c>
      <c r="I3738">
        <v>282.82056998305399</v>
      </c>
      <c r="J3738">
        <v>312.1253379735</v>
      </c>
      <c r="K3738" s="62"/>
      <c r="N3738" s="292"/>
      <c r="O3738" s="292"/>
      <c r="P3738" s="292"/>
      <c r="Q3738" s="292"/>
      <c r="R3738" s="292"/>
    </row>
    <row r="3739" spans="1:18" x14ac:dyDescent="0.25">
      <c r="A3739" t="s">
        <v>4032</v>
      </c>
      <c r="B3739" t="s">
        <v>89</v>
      </c>
      <c r="C3739">
        <v>2002</v>
      </c>
      <c r="D3739" t="s">
        <v>53</v>
      </c>
      <c r="E3739" t="s">
        <v>101</v>
      </c>
      <c r="F3739">
        <v>472</v>
      </c>
      <c r="G3739">
        <v>276.38544057713</v>
      </c>
      <c r="H3739">
        <v>276.50293067093202</v>
      </c>
      <c r="I3739">
        <v>251.922816800828</v>
      </c>
      <c r="J3739">
        <v>302.81844355835699</v>
      </c>
      <c r="K3739" s="62"/>
      <c r="N3739" s="292"/>
      <c r="O3739" s="292"/>
      <c r="P3739" s="292"/>
      <c r="Q3739" s="292"/>
      <c r="R3739" s="292"/>
    </row>
    <row r="3740" spans="1:18" x14ac:dyDescent="0.25">
      <c r="A3740" t="s">
        <v>4033</v>
      </c>
      <c r="B3740" t="s">
        <v>89</v>
      </c>
      <c r="C3740">
        <v>2002</v>
      </c>
      <c r="D3740" t="s">
        <v>54</v>
      </c>
      <c r="E3740" t="s">
        <v>101</v>
      </c>
      <c r="F3740">
        <v>308</v>
      </c>
      <c r="G3740">
        <v>443.47175027357002</v>
      </c>
      <c r="H3740">
        <v>450.06917354462098</v>
      </c>
      <c r="I3740">
        <v>400.829178432866</v>
      </c>
      <c r="J3740">
        <v>503.65197826860799</v>
      </c>
      <c r="K3740" s="62"/>
      <c r="N3740" s="292"/>
      <c r="O3740" s="292"/>
      <c r="P3740" s="292"/>
      <c r="Q3740" s="292"/>
      <c r="R3740" s="292"/>
    </row>
    <row r="3741" spans="1:18" x14ac:dyDescent="0.25">
      <c r="A3741" t="s">
        <v>4034</v>
      </c>
      <c r="B3741" t="s">
        <v>89</v>
      </c>
      <c r="C3741">
        <v>2002</v>
      </c>
      <c r="D3741" t="s">
        <v>55</v>
      </c>
      <c r="E3741" t="s">
        <v>101</v>
      </c>
      <c r="F3741">
        <v>283</v>
      </c>
      <c r="G3741">
        <v>312.017640573319</v>
      </c>
      <c r="H3741">
        <v>316.58987552418398</v>
      </c>
      <c r="I3741">
        <v>280.55620577444603</v>
      </c>
      <c r="J3741">
        <v>355.94578582663797</v>
      </c>
      <c r="K3741" s="62"/>
      <c r="N3741" s="292"/>
      <c r="O3741" s="292"/>
      <c r="P3741" s="292"/>
      <c r="Q3741" s="292"/>
      <c r="R3741" s="292"/>
    </row>
    <row r="3742" spans="1:18" x14ac:dyDescent="0.25">
      <c r="A3742" t="s">
        <v>4035</v>
      </c>
      <c r="B3742" t="s">
        <v>89</v>
      </c>
      <c r="C3742">
        <v>2002</v>
      </c>
      <c r="D3742" t="s">
        <v>56</v>
      </c>
      <c r="E3742" t="s">
        <v>101</v>
      </c>
      <c r="F3742">
        <v>156</v>
      </c>
      <c r="G3742">
        <v>182.633433625625</v>
      </c>
      <c r="H3742">
        <v>188.79156671228299</v>
      </c>
      <c r="I3742">
        <v>159.772952873582</v>
      </c>
      <c r="J3742">
        <v>221.47602496517601</v>
      </c>
      <c r="K3742" s="62"/>
      <c r="N3742" s="292"/>
      <c r="O3742" s="292"/>
      <c r="P3742" s="292"/>
      <c r="Q3742" s="292"/>
      <c r="R3742" s="292"/>
    </row>
    <row r="3743" spans="1:18" x14ac:dyDescent="0.25">
      <c r="A3743" t="s">
        <v>4036</v>
      </c>
      <c r="B3743" t="s">
        <v>89</v>
      </c>
      <c r="C3743">
        <v>2002</v>
      </c>
      <c r="D3743" t="s">
        <v>57</v>
      </c>
      <c r="E3743" t="s">
        <v>101</v>
      </c>
      <c r="F3743">
        <v>403</v>
      </c>
      <c r="G3743">
        <v>290.49860517419103</v>
      </c>
      <c r="H3743">
        <v>302.71063126201602</v>
      </c>
      <c r="I3743">
        <v>273.64061739946902</v>
      </c>
      <c r="J3743">
        <v>334.00877555002899</v>
      </c>
      <c r="K3743" s="62"/>
      <c r="N3743" s="292"/>
      <c r="O3743" s="292"/>
      <c r="P3743" s="292"/>
      <c r="Q3743" s="292"/>
      <c r="R3743" s="292"/>
    </row>
    <row r="3744" spans="1:18" x14ac:dyDescent="0.25">
      <c r="A3744" t="s">
        <v>4037</v>
      </c>
      <c r="B3744" t="s">
        <v>89</v>
      </c>
      <c r="C3744">
        <v>2003</v>
      </c>
      <c r="D3744" t="s">
        <v>5</v>
      </c>
      <c r="E3744" t="s">
        <v>101</v>
      </c>
      <c r="F3744">
        <v>8469</v>
      </c>
      <c r="G3744">
        <v>288.28469415577598</v>
      </c>
      <c r="H3744">
        <v>292.31708933433498</v>
      </c>
      <c r="I3744">
        <v>286.09833018456402</v>
      </c>
      <c r="J3744">
        <v>298.63653373399501</v>
      </c>
      <c r="K3744" s="62"/>
      <c r="N3744" s="292"/>
      <c r="O3744" s="292"/>
      <c r="P3744" s="292"/>
      <c r="Q3744" s="292"/>
      <c r="R3744" s="292"/>
    </row>
    <row r="3745" spans="1:18" x14ac:dyDescent="0.25">
      <c r="A3745" t="s">
        <v>4038</v>
      </c>
      <c r="B3745" t="s">
        <v>89</v>
      </c>
      <c r="C3745">
        <v>2003</v>
      </c>
      <c r="D3745" t="s">
        <v>122</v>
      </c>
      <c r="E3745" t="s">
        <v>101</v>
      </c>
      <c r="F3745">
        <v>768</v>
      </c>
      <c r="G3745">
        <v>131.50932637429801</v>
      </c>
      <c r="H3745">
        <v>130.97911128573699</v>
      </c>
      <c r="I3745">
        <v>121.819837898364</v>
      </c>
      <c r="J3745">
        <v>140.641182956807</v>
      </c>
      <c r="K3745" s="62"/>
      <c r="N3745" s="292"/>
      <c r="O3745" s="292"/>
      <c r="P3745" s="292"/>
      <c r="Q3745" s="292"/>
      <c r="R3745" s="292"/>
    </row>
    <row r="3746" spans="1:18" x14ac:dyDescent="0.25">
      <c r="A3746" t="s">
        <v>4039</v>
      </c>
      <c r="B3746" t="s">
        <v>89</v>
      </c>
      <c r="C3746">
        <v>2003</v>
      </c>
      <c r="D3746" t="s">
        <v>123</v>
      </c>
      <c r="E3746" t="s">
        <v>101</v>
      </c>
      <c r="F3746">
        <v>1164</v>
      </c>
      <c r="G3746">
        <v>196.39271794698701</v>
      </c>
      <c r="H3746">
        <v>196.50176401022199</v>
      </c>
      <c r="I3746">
        <v>185.334749629941</v>
      </c>
      <c r="J3746">
        <v>208.163935889112</v>
      </c>
      <c r="K3746" s="62"/>
      <c r="N3746" s="292"/>
      <c r="O3746" s="292"/>
      <c r="P3746" s="292"/>
      <c r="Q3746" s="292"/>
      <c r="R3746" s="292"/>
    </row>
    <row r="3747" spans="1:18" x14ac:dyDescent="0.25">
      <c r="A3747" t="s">
        <v>4040</v>
      </c>
      <c r="B3747" t="s">
        <v>89</v>
      </c>
      <c r="C3747">
        <v>2003</v>
      </c>
      <c r="D3747" t="s">
        <v>124</v>
      </c>
      <c r="E3747" t="s">
        <v>101</v>
      </c>
      <c r="F3747">
        <v>1598</v>
      </c>
      <c r="G3747">
        <v>265.25198938992003</v>
      </c>
      <c r="H3747">
        <v>267.12386710722097</v>
      </c>
      <c r="I3747">
        <v>254.148935605151</v>
      </c>
      <c r="J3747">
        <v>280.58808119534501</v>
      </c>
      <c r="K3747" s="62"/>
      <c r="N3747" s="292"/>
      <c r="O3747" s="292"/>
      <c r="P3747" s="292"/>
      <c r="Q3747" s="292"/>
      <c r="R3747" s="292"/>
    </row>
    <row r="3748" spans="1:18" x14ac:dyDescent="0.25">
      <c r="A3748" t="s">
        <v>4041</v>
      </c>
      <c r="B3748" t="s">
        <v>89</v>
      </c>
      <c r="C3748">
        <v>2003</v>
      </c>
      <c r="D3748" t="s">
        <v>125</v>
      </c>
      <c r="E3748" t="s">
        <v>101</v>
      </c>
      <c r="F3748">
        <v>2064</v>
      </c>
      <c r="G3748">
        <v>349.71018446195598</v>
      </c>
      <c r="H3748">
        <v>357.948009395388</v>
      </c>
      <c r="I3748">
        <v>342.59101858505198</v>
      </c>
      <c r="J3748">
        <v>373.813297656712</v>
      </c>
      <c r="K3748" s="62"/>
      <c r="N3748" s="292"/>
      <c r="O3748" s="292"/>
      <c r="P3748" s="292"/>
      <c r="Q3748" s="292"/>
      <c r="R3748" s="292"/>
    </row>
    <row r="3749" spans="1:18" x14ac:dyDescent="0.25">
      <c r="A3749" t="s">
        <v>4042</v>
      </c>
      <c r="B3749" t="s">
        <v>89</v>
      </c>
      <c r="C3749">
        <v>2003</v>
      </c>
      <c r="D3749" t="s">
        <v>126</v>
      </c>
      <c r="E3749" t="s">
        <v>101</v>
      </c>
      <c r="F3749">
        <v>2875</v>
      </c>
      <c r="G3749">
        <v>505.81199979591599</v>
      </c>
      <c r="H3749">
        <v>530.91767932156097</v>
      </c>
      <c r="I3749">
        <v>511.49826217880201</v>
      </c>
      <c r="J3749">
        <v>550.88019706586704</v>
      </c>
      <c r="K3749" s="62"/>
      <c r="N3749" s="292"/>
      <c r="O3749" s="292"/>
      <c r="P3749" s="292"/>
      <c r="Q3749" s="292"/>
      <c r="R3749" s="292"/>
    </row>
    <row r="3750" spans="1:18" x14ac:dyDescent="0.25">
      <c r="A3750" t="s">
        <v>4043</v>
      </c>
      <c r="B3750" t="s">
        <v>89</v>
      </c>
      <c r="C3750">
        <v>2003</v>
      </c>
      <c r="D3750" t="s">
        <v>6</v>
      </c>
      <c r="E3750" t="s">
        <v>101</v>
      </c>
      <c r="F3750">
        <v>2111</v>
      </c>
      <c r="G3750">
        <v>315.37022761633301</v>
      </c>
      <c r="H3750">
        <v>318.89652057564001</v>
      </c>
      <c r="I3750">
        <v>305.38759080202101</v>
      </c>
      <c r="J3750">
        <v>332.84748388452101</v>
      </c>
      <c r="K3750" s="62"/>
      <c r="N3750" s="292"/>
      <c r="O3750" s="292"/>
      <c r="P3750" s="292"/>
      <c r="Q3750" s="292"/>
      <c r="R3750" s="292"/>
    </row>
    <row r="3751" spans="1:18" x14ac:dyDescent="0.25">
      <c r="A3751" t="s">
        <v>4044</v>
      </c>
      <c r="B3751" t="s">
        <v>89</v>
      </c>
      <c r="C3751">
        <v>2003</v>
      </c>
      <c r="D3751" t="s">
        <v>37</v>
      </c>
      <c r="E3751" t="s">
        <v>101</v>
      </c>
      <c r="F3751">
        <v>222</v>
      </c>
      <c r="G3751">
        <v>325.79982389198699</v>
      </c>
      <c r="H3751">
        <v>332.63938974095998</v>
      </c>
      <c r="I3751">
        <v>289.99179854698099</v>
      </c>
      <c r="J3751">
        <v>379.75484930931401</v>
      </c>
      <c r="K3751" s="62"/>
      <c r="N3751" s="292"/>
      <c r="O3751" s="292"/>
      <c r="P3751" s="292"/>
      <c r="Q3751" s="292"/>
      <c r="R3751" s="292"/>
    </row>
    <row r="3752" spans="1:18" x14ac:dyDescent="0.25">
      <c r="A3752" t="s">
        <v>4045</v>
      </c>
      <c r="B3752" t="s">
        <v>89</v>
      </c>
      <c r="C3752">
        <v>2003</v>
      </c>
      <c r="D3752" t="s">
        <v>38</v>
      </c>
      <c r="E3752" t="s">
        <v>101</v>
      </c>
      <c r="F3752">
        <v>370</v>
      </c>
      <c r="G3752">
        <v>313.50087271864601</v>
      </c>
      <c r="H3752">
        <v>315.51443651940701</v>
      </c>
      <c r="I3752">
        <v>284.01395731630902</v>
      </c>
      <c r="J3752">
        <v>349.53924830728602</v>
      </c>
      <c r="K3752" s="62"/>
      <c r="N3752" s="292"/>
      <c r="O3752" s="292"/>
      <c r="P3752" s="292"/>
      <c r="Q3752" s="292"/>
      <c r="R3752" s="292"/>
    </row>
    <row r="3753" spans="1:18" x14ac:dyDescent="0.25">
      <c r="A3753" t="s">
        <v>4046</v>
      </c>
      <c r="B3753" t="s">
        <v>89</v>
      </c>
      <c r="C3753">
        <v>2003</v>
      </c>
      <c r="D3753" t="s">
        <v>39</v>
      </c>
      <c r="E3753" t="s">
        <v>101</v>
      </c>
      <c r="F3753">
        <v>412</v>
      </c>
      <c r="G3753">
        <v>370.34373651661201</v>
      </c>
      <c r="H3753">
        <v>385.30187035317698</v>
      </c>
      <c r="I3753">
        <v>348.58466589521601</v>
      </c>
      <c r="J3753">
        <v>424.80117041090898</v>
      </c>
      <c r="K3753" s="62"/>
      <c r="N3753" s="292"/>
      <c r="O3753" s="292"/>
      <c r="P3753" s="292"/>
      <c r="Q3753" s="292"/>
      <c r="R3753" s="292"/>
    </row>
    <row r="3754" spans="1:18" x14ac:dyDescent="0.25">
      <c r="A3754" t="s">
        <v>4047</v>
      </c>
      <c r="B3754" t="s">
        <v>89</v>
      </c>
      <c r="C3754">
        <v>2003</v>
      </c>
      <c r="D3754" t="s">
        <v>40</v>
      </c>
      <c r="E3754" t="s">
        <v>101</v>
      </c>
      <c r="F3754">
        <v>314</v>
      </c>
      <c r="G3754">
        <v>334.49803988409798</v>
      </c>
      <c r="H3754">
        <v>345.26745038229097</v>
      </c>
      <c r="I3754">
        <v>307.852650998939</v>
      </c>
      <c r="J3754">
        <v>385.94895307155701</v>
      </c>
      <c r="K3754" s="62"/>
      <c r="N3754" s="292"/>
      <c r="O3754" s="292"/>
      <c r="P3754" s="292"/>
      <c r="Q3754" s="292"/>
      <c r="R3754" s="292"/>
    </row>
    <row r="3755" spans="1:18" x14ac:dyDescent="0.25">
      <c r="A3755" t="s">
        <v>4048</v>
      </c>
      <c r="B3755" t="s">
        <v>89</v>
      </c>
      <c r="C3755">
        <v>2003</v>
      </c>
      <c r="D3755" t="s">
        <v>41</v>
      </c>
      <c r="E3755" t="s">
        <v>101</v>
      </c>
      <c r="F3755">
        <v>386</v>
      </c>
      <c r="G3755">
        <v>258.75475947873701</v>
      </c>
      <c r="H3755">
        <v>257.517221641795</v>
      </c>
      <c r="I3755">
        <v>232.24659721361499</v>
      </c>
      <c r="J3755">
        <v>284.76873759979401</v>
      </c>
      <c r="K3755" s="62"/>
      <c r="N3755" s="292"/>
      <c r="O3755" s="292"/>
      <c r="P3755" s="292"/>
      <c r="Q3755" s="292"/>
      <c r="R3755" s="292"/>
    </row>
    <row r="3756" spans="1:18" x14ac:dyDescent="0.25">
      <c r="A3756" t="s">
        <v>4049</v>
      </c>
      <c r="B3756" t="s">
        <v>89</v>
      </c>
      <c r="C3756">
        <v>2003</v>
      </c>
      <c r="D3756" t="s">
        <v>42</v>
      </c>
      <c r="E3756" t="s">
        <v>101</v>
      </c>
      <c r="F3756">
        <v>407</v>
      </c>
      <c r="G3756">
        <v>315.71435220379499</v>
      </c>
      <c r="H3756">
        <v>315.575793258197</v>
      </c>
      <c r="I3756">
        <v>285.47934275530901</v>
      </c>
      <c r="J3756">
        <v>347.96721725245601</v>
      </c>
      <c r="K3756" s="62"/>
      <c r="N3756" s="292"/>
      <c r="O3756" s="292"/>
      <c r="P3756" s="292"/>
      <c r="Q3756" s="292"/>
      <c r="R3756" s="292"/>
    </row>
    <row r="3757" spans="1:18" x14ac:dyDescent="0.25">
      <c r="A3757" t="s">
        <v>4050</v>
      </c>
      <c r="B3757" t="s">
        <v>89</v>
      </c>
      <c r="C3757">
        <v>2003</v>
      </c>
      <c r="D3757" t="s">
        <v>102</v>
      </c>
      <c r="E3757" t="s">
        <v>101</v>
      </c>
      <c r="F3757">
        <v>284</v>
      </c>
      <c r="G3757">
        <v>221.364823258895</v>
      </c>
      <c r="H3757">
        <v>228.53592198533201</v>
      </c>
      <c r="I3757">
        <v>202.33187114302399</v>
      </c>
      <c r="J3757">
        <v>257.15147308810998</v>
      </c>
      <c r="K3757" s="62"/>
      <c r="N3757" s="292"/>
      <c r="O3757" s="292"/>
      <c r="P3757" s="292"/>
      <c r="Q3757" s="292"/>
      <c r="R3757" s="292"/>
    </row>
    <row r="3758" spans="1:18" x14ac:dyDescent="0.25">
      <c r="A3758" t="s">
        <v>4051</v>
      </c>
      <c r="B3758" t="s">
        <v>89</v>
      </c>
      <c r="C3758">
        <v>2003</v>
      </c>
      <c r="D3758" t="s">
        <v>103</v>
      </c>
      <c r="E3758" t="s">
        <v>101</v>
      </c>
      <c r="F3758">
        <v>1149</v>
      </c>
      <c r="G3758">
        <v>313.19764161358103</v>
      </c>
      <c r="H3758">
        <v>319.142475317996</v>
      </c>
      <c r="I3758">
        <v>300.81473593305901</v>
      </c>
      <c r="J3758">
        <v>338.28830275943898</v>
      </c>
      <c r="K3758" s="62"/>
      <c r="N3758" s="292"/>
      <c r="O3758" s="292"/>
      <c r="P3758" s="292"/>
      <c r="Q3758" s="292"/>
      <c r="R3758" s="292"/>
    </row>
    <row r="3759" spans="1:18" x14ac:dyDescent="0.25">
      <c r="A3759" t="s">
        <v>4052</v>
      </c>
      <c r="B3759" t="s">
        <v>89</v>
      </c>
      <c r="C3759">
        <v>2003</v>
      </c>
      <c r="D3759" t="s">
        <v>43</v>
      </c>
      <c r="E3759" t="s">
        <v>101</v>
      </c>
      <c r="F3759">
        <v>162</v>
      </c>
      <c r="G3759">
        <v>214.33958269935599</v>
      </c>
      <c r="H3759">
        <v>221.79010589987399</v>
      </c>
      <c r="I3759">
        <v>188.371427395268</v>
      </c>
      <c r="J3759">
        <v>259.346401428158</v>
      </c>
      <c r="K3759" s="62"/>
      <c r="N3759" s="292"/>
      <c r="O3759" s="292"/>
      <c r="P3759" s="292"/>
      <c r="Q3759" s="292"/>
      <c r="R3759" s="292"/>
    </row>
    <row r="3760" spans="1:18" x14ac:dyDescent="0.25">
      <c r="A3760" t="s">
        <v>4053</v>
      </c>
      <c r="B3760" t="s">
        <v>89</v>
      </c>
      <c r="C3760">
        <v>2003</v>
      </c>
      <c r="D3760" t="s">
        <v>44</v>
      </c>
      <c r="E3760" t="s">
        <v>101</v>
      </c>
      <c r="F3760">
        <v>391</v>
      </c>
      <c r="G3760">
        <v>339.56594613841401</v>
      </c>
      <c r="H3760">
        <v>350.43517033775902</v>
      </c>
      <c r="I3760">
        <v>316.13615596313701</v>
      </c>
      <c r="J3760">
        <v>387.40481728263001</v>
      </c>
      <c r="K3760" s="62"/>
      <c r="N3760" s="292"/>
      <c r="O3760" s="292"/>
      <c r="P3760" s="292"/>
      <c r="Q3760" s="292"/>
      <c r="R3760" s="292"/>
    </row>
    <row r="3761" spans="1:18" x14ac:dyDescent="0.25">
      <c r="A3761" t="s">
        <v>4054</v>
      </c>
      <c r="B3761" t="s">
        <v>89</v>
      </c>
      <c r="C3761">
        <v>2003</v>
      </c>
      <c r="D3761" t="s">
        <v>45</v>
      </c>
      <c r="E3761" t="s">
        <v>101</v>
      </c>
      <c r="F3761">
        <v>596</v>
      </c>
      <c r="G3761">
        <v>338.38065552735702</v>
      </c>
      <c r="H3761">
        <v>348.31729789224698</v>
      </c>
      <c r="I3761">
        <v>320.73687365021999</v>
      </c>
      <c r="J3761">
        <v>377.62333306413097</v>
      </c>
      <c r="K3761" s="62"/>
      <c r="N3761" s="292"/>
      <c r="O3761" s="292"/>
      <c r="P3761" s="292"/>
      <c r="Q3761" s="292"/>
      <c r="R3761" s="292"/>
    </row>
    <row r="3762" spans="1:18" x14ac:dyDescent="0.25">
      <c r="A3762" t="s">
        <v>4055</v>
      </c>
      <c r="B3762" t="s">
        <v>89</v>
      </c>
      <c r="C3762">
        <v>2003</v>
      </c>
      <c r="D3762" t="s">
        <v>18</v>
      </c>
      <c r="E3762" t="s">
        <v>101</v>
      </c>
      <c r="F3762">
        <v>1595</v>
      </c>
      <c r="G3762">
        <v>323.12632314658202</v>
      </c>
      <c r="H3762">
        <v>327.955855013122</v>
      </c>
      <c r="I3762">
        <v>312.00361746982799</v>
      </c>
      <c r="J3762">
        <v>344.51022602059197</v>
      </c>
      <c r="K3762" s="62"/>
      <c r="N3762" s="292"/>
      <c r="O3762" s="292"/>
      <c r="P3762" s="292"/>
      <c r="Q3762" s="292"/>
      <c r="R3762" s="292"/>
    </row>
    <row r="3763" spans="1:18" x14ac:dyDescent="0.25">
      <c r="A3763" t="s">
        <v>4056</v>
      </c>
      <c r="B3763" t="s">
        <v>89</v>
      </c>
      <c r="C3763">
        <v>2003</v>
      </c>
      <c r="D3763" t="s">
        <v>46</v>
      </c>
      <c r="E3763" t="s">
        <v>101</v>
      </c>
      <c r="F3763">
        <v>751</v>
      </c>
      <c r="G3763">
        <v>331.787055445107</v>
      </c>
      <c r="H3763">
        <v>338.39901625164799</v>
      </c>
      <c r="I3763">
        <v>314.50471105877801</v>
      </c>
      <c r="J3763">
        <v>363.62020748069801</v>
      </c>
      <c r="K3763" s="62"/>
      <c r="N3763" s="292"/>
      <c r="O3763" s="292"/>
      <c r="P3763" s="292"/>
      <c r="Q3763" s="292"/>
      <c r="R3763" s="292"/>
    </row>
    <row r="3764" spans="1:18" x14ac:dyDescent="0.25">
      <c r="A3764" t="s">
        <v>4057</v>
      </c>
      <c r="B3764" t="s">
        <v>89</v>
      </c>
      <c r="C3764">
        <v>2003</v>
      </c>
      <c r="D3764" t="s">
        <v>47</v>
      </c>
      <c r="E3764" t="s">
        <v>101</v>
      </c>
      <c r="F3764">
        <v>446</v>
      </c>
      <c r="G3764">
        <v>327.38029699118403</v>
      </c>
      <c r="H3764">
        <v>332.44182041141698</v>
      </c>
      <c r="I3764">
        <v>302.19006517061598</v>
      </c>
      <c r="J3764">
        <v>364.89318358217503</v>
      </c>
      <c r="K3764" s="62"/>
      <c r="N3764" s="292"/>
      <c r="O3764" s="292"/>
      <c r="P3764" s="292"/>
      <c r="Q3764" s="292"/>
      <c r="R3764" s="292"/>
    </row>
    <row r="3765" spans="1:18" x14ac:dyDescent="0.25">
      <c r="A3765" t="s">
        <v>4058</v>
      </c>
      <c r="B3765" t="s">
        <v>89</v>
      </c>
      <c r="C3765">
        <v>2003</v>
      </c>
      <c r="D3765" t="s">
        <v>48</v>
      </c>
      <c r="E3765" t="s">
        <v>101</v>
      </c>
      <c r="F3765">
        <v>398</v>
      </c>
      <c r="G3765">
        <v>303.74259722815799</v>
      </c>
      <c r="H3765">
        <v>310.13810386759002</v>
      </c>
      <c r="I3765">
        <v>280.23473734958202</v>
      </c>
      <c r="J3765">
        <v>342.348423033237</v>
      </c>
      <c r="K3765" s="62"/>
      <c r="N3765" s="292"/>
      <c r="O3765" s="292"/>
      <c r="P3765" s="292"/>
      <c r="Q3765" s="292"/>
      <c r="R3765" s="292"/>
    </row>
    <row r="3766" spans="1:18" x14ac:dyDescent="0.25">
      <c r="A3766" t="s">
        <v>4059</v>
      </c>
      <c r="B3766" t="s">
        <v>89</v>
      </c>
      <c r="C3766">
        <v>2003</v>
      </c>
      <c r="D3766" t="s">
        <v>104</v>
      </c>
      <c r="E3766" t="s">
        <v>101</v>
      </c>
      <c r="F3766">
        <v>1001</v>
      </c>
      <c r="G3766">
        <v>230.52511825639201</v>
      </c>
      <c r="H3766">
        <v>241.54309690435599</v>
      </c>
      <c r="I3766">
        <v>226.55756734111199</v>
      </c>
      <c r="J3766">
        <v>257.24652248787902</v>
      </c>
      <c r="K3766" s="62"/>
      <c r="N3766" s="292"/>
      <c r="O3766" s="292"/>
      <c r="P3766" s="292"/>
      <c r="Q3766" s="292"/>
      <c r="R3766" s="292"/>
    </row>
    <row r="3767" spans="1:18" x14ac:dyDescent="0.25">
      <c r="A3767" t="s">
        <v>4060</v>
      </c>
      <c r="B3767" t="s">
        <v>89</v>
      </c>
      <c r="C3767">
        <v>2003</v>
      </c>
      <c r="D3767" t="s">
        <v>49</v>
      </c>
      <c r="E3767" t="s">
        <v>101</v>
      </c>
      <c r="F3767">
        <v>261</v>
      </c>
      <c r="G3767">
        <v>215.73813853529501</v>
      </c>
      <c r="H3767">
        <v>222.89380396055199</v>
      </c>
      <c r="I3767">
        <v>196.49817468886599</v>
      </c>
      <c r="J3767">
        <v>251.828723550456</v>
      </c>
      <c r="K3767" s="62"/>
      <c r="N3767" s="292"/>
      <c r="O3767" s="292"/>
      <c r="P3767" s="292"/>
      <c r="Q3767" s="292"/>
      <c r="R3767" s="292"/>
    </row>
    <row r="3768" spans="1:18" x14ac:dyDescent="0.25">
      <c r="A3768" t="s">
        <v>4061</v>
      </c>
      <c r="B3768" t="s">
        <v>89</v>
      </c>
      <c r="C3768">
        <v>2003</v>
      </c>
      <c r="D3768" t="s">
        <v>50</v>
      </c>
      <c r="E3768" t="s">
        <v>101</v>
      </c>
      <c r="F3768">
        <v>740</v>
      </c>
      <c r="G3768">
        <v>236.23605728405099</v>
      </c>
      <c r="H3768">
        <v>252.584041058677</v>
      </c>
      <c r="I3768">
        <v>234.20886413925501</v>
      </c>
      <c r="J3768">
        <v>271.98740442470103</v>
      </c>
      <c r="K3768" s="62"/>
      <c r="N3768" s="292"/>
      <c r="O3768" s="292"/>
      <c r="P3768" s="292"/>
      <c r="Q3768" s="292"/>
      <c r="R3768" s="292"/>
    </row>
    <row r="3769" spans="1:18" x14ac:dyDescent="0.25">
      <c r="A3769" t="s">
        <v>4062</v>
      </c>
      <c r="B3769" t="s">
        <v>89</v>
      </c>
      <c r="C3769">
        <v>2003</v>
      </c>
      <c r="D3769" t="s">
        <v>105</v>
      </c>
      <c r="E3769" t="s">
        <v>101</v>
      </c>
      <c r="F3769">
        <v>751</v>
      </c>
      <c r="G3769">
        <v>260.478086543931</v>
      </c>
      <c r="H3769">
        <v>262.87292972591098</v>
      </c>
      <c r="I3769">
        <v>244.280666075261</v>
      </c>
      <c r="J3769">
        <v>282.49764921990402</v>
      </c>
      <c r="K3769" s="62"/>
      <c r="N3769" s="292"/>
      <c r="O3769" s="292"/>
      <c r="P3769" s="292"/>
      <c r="Q3769" s="292"/>
      <c r="R3769" s="292"/>
    </row>
    <row r="3770" spans="1:18" x14ac:dyDescent="0.25">
      <c r="A3770" t="s">
        <v>4063</v>
      </c>
      <c r="B3770" t="s">
        <v>89</v>
      </c>
      <c r="C3770">
        <v>2003</v>
      </c>
      <c r="D3770" t="s">
        <v>51</v>
      </c>
      <c r="E3770" t="s">
        <v>101</v>
      </c>
      <c r="F3770">
        <v>579</v>
      </c>
      <c r="G3770">
        <v>249.18123092945899</v>
      </c>
      <c r="H3770">
        <v>254.05986685241001</v>
      </c>
      <c r="I3770">
        <v>233.64603804688801</v>
      </c>
      <c r="J3770">
        <v>275.770172506542</v>
      </c>
      <c r="K3770" s="62"/>
      <c r="N3770" s="292"/>
      <c r="O3770" s="292"/>
      <c r="P3770" s="292"/>
      <c r="Q3770" s="292"/>
      <c r="R3770" s="292"/>
    </row>
    <row r="3771" spans="1:18" x14ac:dyDescent="0.25">
      <c r="A3771" t="s">
        <v>4064</v>
      </c>
      <c r="B3771" t="s">
        <v>89</v>
      </c>
      <c r="C3771">
        <v>2003</v>
      </c>
      <c r="D3771" t="s">
        <v>52</v>
      </c>
      <c r="E3771" t="s">
        <v>101</v>
      </c>
      <c r="F3771">
        <v>172</v>
      </c>
      <c r="G3771">
        <v>307.389866857296</v>
      </c>
      <c r="H3771">
        <v>301.6780280497</v>
      </c>
      <c r="I3771">
        <v>257.93502515823297</v>
      </c>
      <c r="J3771">
        <v>350.66699124982802</v>
      </c>
      <c r="K3771" s="62"/>
      <c r="N3771" s="292"/>
      <c r="O3771" s="292"/>
      <c r="P3771" s="292"/>
      <c r="Q3771" s="292"/>
      <c r="R3771" s="292"/>
    </row>
    <row r="3772" spans="1:18" x14ac:dyDescent="0.25">
      <c r="A3772" t="s">
        <v>4065</v>
      </c>
      <c r="B3772" t="s">
        <v>89</v>
      </c>
      <c r="C3772">
        <v>2003</v>
      </c>
      <c r="D3772" t="s">
        <v>106</v>
      </c>
      <c r="E3772" t="s">
        <v>101</v>
      </c>
      <c r="F3772">
        <v>1578</v>
      </c>
      <c r="G3772">
        <v>283.28510186056201</v>
      </c>
      <c r="H3772">
        <v>288.32857110675798</v>
      </c>
      <c r="I3772">
        <v>274.178103567991</v>
      </c>
      <c r="J3772">
        <v>303.01609145956797</v>
      </c>
      <c r="K3772" s="62"/>
      <c r="N3772" s="292"/>
      <c r="O3772" s="292"/>
      <c r="P3772" s="292"/>
      <c r="Q3772" s="292"/>
      <c r="R3772" s="292"/>
    </row>
    <row r="3773" spans="1:18" x14ac:dyDescent="0.25">
      <c r="A3773" t="s">
        <v>4066</v>
      </c>
      <c r="B3773" t="s">
        <v>89</v>
      </c>
      <c r="C3773">
        <v>2003</v>
      </c>
      <c r="D3773" t="s">
        <v>53</v>
      </c>
      <c r="E3773" t="s">
        <v>101</v>
      </c>
      <c r="F3773">
        <v>463</v>
      </c>
      <c r="G3773">
        <v>270.186679738333</v>
      </c>
      <c r="H3773">
        <v>275.59231220578602</v>
      </c>
      <c r="I3773">
        <v>250.839849862476</v>
      </c>
      <c r="J3773">
        <v>302.10989550935</v>
      </c>
      <c r="K3773" s="62"/>
      <c r="N3773" s="292"/>
      <c r="O3773" s="292"/>
      <c r="P3773" s="292"/>
      <c r="Q3773" s="292"/>
      <c r="R3773" s="292"/>
    </row>
    <row r="3774" spans="1:18" x14ac:dyDescent="0.25">
      <c r="A3774" t="s">
        <v>4067</v>
      </c>
      <c r="B3774" t="s">
        <v>89</v>
      </c>
      <c r="C3774">
        <v>2003</v>
      </c>
      <c r="D3774" t="s">
        <v>54</v>
      </c>
      <c r="E3774" t="s">
        <v>101</v>
      </c>
      <c r="F3774">
        <v>297</v>
      </c>
      <c r="G3774">
        <v>429.01716068642702</v>
      </c>
      <c r="H3774">
        <v>428.55541500229299</v>
      </c>
      <c r="I3774">
        <v>380.86596941250701</v>
      </c>
      <c r="J3774">
        <v>480.531815320909</v>
      </c>
      <c r="K3774" s="62"/>
      <c r="N3774" s="292"/>
      <c r="O3774" s="292"/>
      <c r="P3774" s="292"/>
      <c r="Q3774" s="292"/>
      <c r="R3774" s="292"/>
    </row>
    <row r="3775" spans="1:18" x14ac:dyDescent="0.25">
      <c r="A3775" t="s">
        <v>4068</v>
      </c>
      <c r="B3775" t="s">
        <v>89</v>
      </c>
      <c r="C3775">
        <v>2003</v>
      </c>
      <c r="D3775" t="s">
        <v>55</v>
      </c>
      <c r="E3775" t="s">
        <v>101</v>
      </c>
      <c r="F3775">
        <v>226</v>
      </c>
      <c r="G3775">
        <v>249.120911826629</v>
      </c>
      <c r="H3775">
        <v>252.67687713444201</v>
      </c>
      <c r="I3775">
        <v>220.614193948707</v>
      </c>
      <c r="J3775">
        <v>288.067019447463</v>
      </c>
      <c r="K3775" s="62"/>
      <c r="N3775" s="292"/>
      <c r="O3775" s="292"/>
      <c r="P3775" s="292"/>
      <c r="Q3775" s="292"/>
      <c r="R3775" s="292"/>
    </row>
    <row r="3776" spans="1:18" x14ac:dyDescent="0.25">
      <c r="A3776" t="s">
        <v>4069</v>
      </c>
      <c r="B3776" t="s">
        <v>89</v>
      </c>
      <c r="C3776">
        <v>2003</v>
      </c>
      <c r="D3776" t="s">
        <v>56</v>
      </c>
      <c r="E3776" t="s">
        <v>101</v>
      </c>
      <c r="F3776">
        <v>166</v>
      </c>
      <c r="G3776">
        <v>191.674845563189</v>
      </c>
      <c r="H3776">
        <v>196.79731361521399</v>
      </c>
      <c r="I3776">
        <v>167.49489784026201</v>
      </c>
      <c r="J3776">
        <v>229.68088863502101</v>
      </c>
      <c r="K3776" s="62"/>
      <c r="N3776" s="292"/>
      <c r="O3776" s="292"/>
      <c r="P3776" s="292"/>
      <c r="Q3776" s="292"/>
      <c r="R3776" s="292"/>
    </row>
    <row r="3777" spans="1:18" x14ac:dyDescent="0.25">
      <c r="A3777" t="s">
        <v>4070</v>
      </c>
      <c r="B3777" t="s">
        <v>89</v>
      </c>
      <c r="C3777">
        <v>2003</v>
      </c>
      <c r="D3777" t="s">
        <v>57</v>
      </c>
      <c r="E3777" t="s">
        <v>101</v>
      </c>
      <c r="F3777">
        <v>426</v>
      </c>
      <c r="G3777">
        <v>306.20826474795302</v>
      </c>
      <c r="H3777">
        <v>315.10724706709902</v>
      </c>
      <c r="I3777">
        <v>285.61491996454498</v>
      </c>
      <c r="J3777">
        <v>346.79572221798998</v>
      </c>
      <c r="K3777" s="62"/>
      <c r="N3777" s="292"/>
      <c r="O3777" s="292"/>
      <c r="P3777" s="292"/>
      <c r="Q3777" s="292"/>
      <c r="R3777" s="292"/>
    </row>
    <row r="3778" spans="1:18" x14ac:dyDescent="0.25">
      <c r="A3778" t="s">
        <v>4071</v>
      </c>
      <c r="B3778" t="s">
        <v>89</v>
      </c>
      <c r="C3778">
        <v>2004</v>
      </c>
      <c r="D3778" t="s">
        <v>5</v>
      </c>
      <c r="E3778" t="s">
        <v>101</v>
      </c>
      <c r="F3778">
        <v>8646</v>
      </c>
      <c r="G3778">
        <v>292.34921495816297</v>
      </c>
      <c r="H3778">
        <v>296.34784467477499</v>
      </c>
      <c r="I3778">
        <v>290.10791983763102</v>
      </c>
      <c r="J3778">
        <v>302.68774877923801</v>
      </c>
      <c r="K3778" s="62"/>
      <c r="N3778" s="292"/>
      <c r="O3778" s="292"/>
      <c r="P3778" s="292"/>
      <c r="Q3778" s="292"/>
      <c r="R3778" s="292"/>
    </row>
    <row r="3779" spans="1:18" x14ac:dyDescent="0.25">
      <c r="A3779" t="s">
        <v>4072</v>
      </c>
      <c r="B3779" t="s">
        <v>89</v>
      </c>
      <c r="C3779">
        <v>2004</v>
      </c>
      <c r="D3779" t="s">
        <v>122</v>
      </c>
      <c r="E3779" t="s">
        <v>101</v>
      </c>
      <c r="F3779">
        <v>818</v>
      </c>
      <c r="G3779">
        <v>139.175529607127</v>
      </c>
      <c r="H3779">
        <v>138.462595861697</v>
      </c>
      <c r="I3779">
        <v>129.079003486738</v>
      </c>
      <c r="J3779">
        <v>148.34484730058199</v>
      </c>
      <c r="K3779" s="62"/>
      <c r="N3779" s="292"/>
      <c r="O3779" s="292"/>
      <c r="P3779" s="292"/>
      <c r="Q3779" s="292"/>
      <c r="R3779" s="292"/>
    </row>
    <row r="3780" spans="1:18" x14ac:dyDescent="0.25">
      <c r="A3780" t="s">
        <v>4073</v>
      </c>
      <c r="B3780" t="s">
        <v>89</v>
      </c>
      <c r="C3780">
        <v>2004</v>
      </c>
      <c r="D3780" t="s">
        <v>123</v>
      </c>
      <c r="E3780" t="s">
        <v>101</v>
      </c>
      <c r="F3780">
        <v>1202</v>
      </c>
      <c r="G3780">
        <v>200.63897336943299</v>
      </c>
      <c r="H3780">
        <v>200.09797987501901</v>
      </c>
      <c r="I3780">
        <v>188.89658323126901</v>
      </c>
      <c r="J3780">
        <v>211.787956012948</v>
      </c>
      <c r="K3780" s="62"/>
      <c r="N3780" s="292"/>
      <c r="O3780" s="292"/>
      <c r="P3780" s="292"/>
      <c r="Q3780" s="292"/>
      <c r="R3780" s="292"/>
    </row>
    <row r="3781" spans="1:18" x14ac:dyDescent="0.25">
      <c r="A3781" t="s">
        <v>4074</v>
      </c>
      <c r="B3781" t="s">
        <v>89</v>
      </c>
      <c r="C3781">
        <v>2004</v>
      </c>
      <c r="D3781" t="s">
        <v>124</v>
      </c>
      <c r="E3781" t="s">
        <v>101</v>
      </c>
      <c r="F3781">
        <v>1643</v>
      </c>
      <c r="G3781">
        <v>270.91557261625599</v>
      </c>
      <c r="H3781">
        <v>273.37960078775598</v>
      </c>
      <c r="I3781">
        <v>260.28211059057799</v>
      </c>
      <c r="J3781">
        <v>286.96404590113099</v>
      </c>
      <c r="K3781" s="62"/>
      <c r="N3781" s="292"/>
      <c r="O3781" s="292"/>
      <c r="P3781" s="292"/>
      <c r="Q3781" s="292"/>
      <c r="R3781" s="292"/>
    </row>
    <row r="3782" spans="1:18" x14ac:dyDescent="0.25">
      <c r="A3782" t="s">
        <v>4075</v>
      </c>
      <c r="B3782" t="s">
        <v>89</v>
      </c>
      <c r="C3782">
        <v>2004</v>
      </c>
      <c r="D3782" t="s">
        <v>125</v>
      </c>
      <c r="E3782" t="s">
        <v>101</v>
      </c>
      <c r="F3782">
        <v>2077</v>
      </c>
      <c r="G3782">
        <v>350.09059879482498</v>
      </c>
      <c r="H3782">
        <v>356.44396205923402</v>
      </c>
      <c r="I3782">
        <v>341.19896799916398</v>
      </c>
      <c r="J3782">
        <v>372.19193639228399</v>
      </c>
      <c r="K3782" s="62"/>
      <c r="N3782" s="292"/>
      <c r="O3782" s="292"/>
      <c r="P3782" s="292"/>
      <c r="Q3782" s="292"/>
      <c r="R3782" s="292"/>
    </row>
    <row r="3783" spans="1:18" x14ac:dyDescent="0.25">
      <c r="A3783" t="s">
        <v>4076</v>
      </c>
      <c r="B3783" t="s">
        <v>89</v>
      </c>
      <c r="C3783">
        <v>2004</v>
      </c>
      <c r="D3783" t="s">
        <v>126</v>
      </c>
      <c r="E3783" t="s">
        <v>101</v>
      </c>
      <c r="F3783">
        <v>2906</v>
      </c>
      <c r="G3783">
        <v>509.06364521802499</v>
      </c>
      <c r="H3783">
        <v>538.47987010339898</v>
      </c>
      <c r="I3783">
        <v>518.89012344086098</v>
      </c>
      <c r="J3783">
        <v>558.61450612212695</v>
      </c>
      <c r="K3783" s="62"/>
      <c r="N3783" s="292"/>
      <c r="O3783" s="292"/>
      <c r="P3783" s="292"/>
      <c r="Q3783" s="292"/>
      <c r="R3783" s="292"/>
    </row>
    <row r="3784" spans="1:18" x14ac:dyDescent="0.25">
      <c r="A3784" t="s">
        <v>4077</v>
      </c>
      <c r="B3784" t="s">
        <v>89</v>
      </c>
      <c r="C3784">
        <v>2004</v>
      </c>
      <c r="D3784" t="s">
        <v>6</v>
      </c>
      <c r="E3784" t="s">
        <v>101</v>
      </c>
      <c r="F3784">
        <v>2228</v>
      </c>
      <c r="G3784">
        <v>331.32969088783898</v>
      </c>
      <c r="H3784">
        <v>333.97238527648602</v>
      </c>
      <c r="I3784">
        <v>320.19337847459798</v>
      </c>
      <c r="J3784">
        <v>348.19005534642901</v>
      </c>
      <c r="K3784" s="62"/>
      <c r="N3784" s="292"/>
      <c r="O3784" s="292"/>
      <c r="P3784" s="292"/>
      <c r="Q3784" s="292"/>
      <c r="R3784" s="292"/>
    </row>
    <row r="3785" spans="1:18" x14ac:dyDescent="0.25">
      <c r="A3785" t="s">
        <v>4078</v>
      </c>
      <c r="B3785" t="s">
        <v>89</v>
      </c>
      <c r="C3785">
        <v>2004</v>
      </c>
      <c r="D3785" t="s">
        <v>37</v>
      </c>
      <c r="E3785" t="s">
        <v>101</v>
      </c>
      <c r="F3785">
        <v>239</v>
      </c>
      <c r="G3785">
        <v>347.62119471150402</v>
      </c>
      <c r="H3785">
        <v>354.47148751446599</v>
      </c>
      <c r="I3785">
        <v>310.58006139701502</v>
      </c>
      <c r="J3785">
        <v>402.78559924836901</v>
      </c>
      <c r="K3785" s="62"/>
      <c r="N3785" s="292"/>
      <c r="O3785" s="292"/>
      <c r="P3785" s="292"/>
      <c r="Q3785" s="292"/>
      <c r="R3785" s="292"/>
    </row>
    <row r="3786" spans="1:18" x14ac:dyDescent="0.25">
      <c r="A3786" t="s">
        <v>4079</v>
      </c>
      <c r="B3786" t="s">
        <v>89</v>
      </c>
      <c r="C3786">
        <v>2004</v>
      </c>
      <c r="D3786" t="s">
        <v>38</v>
      </c>
      <c r="E3786" t="s">
        <v>101</v>
      </c>
      <c r="F3786">
        <v>421</v>
      </c>
      <c r="G3786">
        <v>354.61291599632801</v>
      </c>
      <c r="H3786">
        <v>355.30075228548401</v>
      </c>
      <c r="I3786">
        <v>321.96229133212802</v>
      </c>
      <c r="J3786">
        <v>391.137055838131</v>
      </c>
      <c r="K3786" s="62"/>
      <c r="N3786" s="292"/>
      <c r="O3786" s="292"/>
      <c r="P3786" s="292"/>
      <c r="Q3786" s="292"/>
      <c r="R3786" s="292"/>
    </row>
    <row r="3787" spans="1:18" x14ac:dyDescent="0.25">
      <c r="A3787" t="s">
        <v>4080</v>
      </c>
      <c r="B3787" t="s">
        <v>89</v>
      </c>
      <c r="C3787">
        <v>2004</v>
      </c>
      <c r="D3787" t="s">
        <v>39</v>
      </c>
      <c r="E3787" t="s">
        <v>101</v>
      </c>
      <c r="F3787">
        <v>445</v>
      </c>
      <c r="G3787">
        <v>396.35884281031798</v>
      </c>
      <c r="H3787">
        <v>411.55075068198198</v>
      </c>
      <c r="I3787">
        <v>373.660669400975</v>
      </c>
      <c r="J3787">
        <v>452.19903851023503</v>
      </c>
      <c r="K3787" s="62"/>
      <c r="N3787" s="292"/>
      <c r="O3787" s="292"/>
      <c r="P3787" s="292"/>
      <c r="Q3787" s="292"/>
      <c r="R3787" s="292"/>
    </row>
    <row r="3788" spans="1:18" x14ac:dyDescent="0.25">
      <c r="A3788" t="s">
        <v>4081</v>
      </c>
      <c r="B3788" t="s">
        <v>89</v>
      </c>
      <c r="C3788">
        <v>2004</v>
      </c>
      <c r="D3788" t="s">
        <v>40</v>
      </c>
      <c r="E3788" t="s">
        <v>101</v>
      </c>
      <c r="F3788">
        <v>323</v>
      </c>
      <c r="G3788">
        <v>343.58047016274901</v>
      </c>
      <c r="H3788">
        <v>349.89621549683898</v>
      </c>
      <c r="I3788">
        <v>312.46137950884298</v>
      </c>
      <c r="J3788">
        <v>390.551531296934</v>
      </c>
      <c r="K3788" s="62"/>
      <c r="N3788" s="292"/>
      <c r="O3788" s="292"/>
      <c r="P3788" s="292"/>
      <c r="Q3788" s="292"/>
      <c r="R3788" s="292"/>
    </row>
    <row r="3789" spans="1:18" x14ac:dyDescent="0.25">
      <c r="A3789" t="s">
        <v>4082</v>
      </c>
      <c r="B3789" t="s">
        <v>89</v>
      </c>
      <c r="C3789">
        <v>2004</v>
      </c>
      <c r="D3789" t="s">
        <v>41</v>
      </c>
      <c r="E3789" t="s">
        <v>101</v>
      </c>
      <c r="F3789">
        <v>379</v>
      </c>
      <c r="G3789">
        <v>253.20514961818799</v>
      </c>
      <c r="H3789">
        <v>254.67824868409301</v>
      </c>
      <c r="I3789">
        <v>229.43883780886699</v>
      </c>
      <c r="J3789">
        <v>281.915065676339</v>
      </c>
      <c r="K3789" s="62"/>
      <c r="N3789" s="292"/>
      <c r="O3789" s="292"/>
      <c r="P3789" s="292"/>
      <c r="Q3789" s="292"/>
      <c r="R3789" s="292"/>
    </row>
    <row r="3790" spans="1:18" x14ac:dyDescent="0.25">
      <c r="A3790" t="s">
        <v>4083</v>
      </c>
      <c r="B3790" t="s">
        <v>89</v>
      </c>
      <c r="C3790">
        <v>2004</v>
      </c>
      <c r="D3790" t="s">
        <v>42</v>
      </c>
      <c r="E3790" t="s">
        <v>101</v>
      </c>
      <c r="F3790">
        <v>421</v>
      </c>
      <c r="G3790">
        <v>326.34394015735802</v>
      </c>
      <c r="H3790">
        <v>330.02910821555702</v>
      </c>
      <c r="I3790">
        <v>299.07297750189002</v>
      </c>
      <c r="J3790">
        <v>363.30458840711299</v>
      </c>
      <c r="K3790" s="62"/>
      <c r="N3790" s="292"/>
      <c r="O3790" s="292"/>
      <c r="P3790" s="292"/>
      <c r="Q3790" s="292"/>
      <c r="R3790" s="292"/>
    </row>
    <row r="3791" spans="1:18" x14ac:dyDescent="0.25">
      <c r="A3791" t="s">
        <v>4084</v>
      </c>
      <c r="B3791" t="s">
        <v>89</v>
      </c>
      <c r="C3791">
        <v>2004</v>
      </c>
      <c r="D3791" t="s">
        <v>102</v>
      </c>
      <c r="E3791" t="s">
        <v>101</v>
      </c>
      <c r="F3791">
        <v>254</v>
      </c>
      <c r="G3791">
        <v>196.036058285997</v>
      </c>
      <c r="H3791">
        <v>203.196732126493</v>
      </c>
      <c r="I3791">
        <v>178.566766531545</v>
      </c>
      <c r="J3791">
        <v>230.23024670920501</v>
      </c>
      <c r="K3791" s="62"/>
      <c r="N3791" s="292"/>
      <c r="O3791" s="292"/>
      <c r="P3791" s="292"/>
      <c r="Q3791" s="292"/>
      <c r="R3791" s="292"/>
    </row>
    <row r="3792" spans="1:18" x14ac:dyDescent="0.25">
      <c r="A3792" t="s">
        <v>4085</v>
      </c>
      <c r="B3792" t="s">
        <v>89</v>
      </c>
      <c r="C3792">
        <v>2004</v>
      </c>
      <c r="D3792" t="s">
        <v>103</v>
      </c>
      <c r="E3792" t="s">
        <v>101</v>
      </c>
      <c r="F3792">
        <v>1079</v>
      </c>
      <c r="G3792">
        <v>291.86615813248898</v>
      </c>
      <c r="H3792">
        <v>295.43112747151503</v>
      </c>
      <c r="I3792">
        <v>277.93104183196499</v>
      </c>
      <c r="J3792">
        <v>313.73792497321199</v>
      </c>
      <c r="K3792" s="62"/>
      <c r="N3792" s="292"/>
      <c r="O3792" s="292"/>
      <c r="P3792" s="292"/>
      <c r="Q3792" s="292"/>
      <c r="R3792" s="292"/>
    </row>
    <row r="3793" spans="1:18" x14ac:dyDescent="0.25">
      <c r="A3793" t="s">
        <v>4086</v>
      </c>
      <c r="B3793" t="s">
        <v>89</v>
      </c>
      <c r="C3793">
        <v>2004</v>
      </c>
      <c r="D3793" t="s">
        <v>43</v>
      </c>
      <c r="E3793" t="s">
        <v>101</v>
      </c>
      <c r="F3793">
        <v>160</v>
      </c>
      <c r="G3793">
        <v>211.151435169911</v>
      </c>
      <c r="H3793">
        <v>215.484204802329</v>
      </c>
      <c r="I3793">
        <v>182.74692927871101</v>
      </c>
      <c r="J3793">
        <v>252.30164833700201</v>
      </c>
      <c r="K3793" s="62"/>
      <c r="N3793" s="292"/>
      <c r="O3793" s="292"/>
      <c r="P3793" s="292"/>
      <c r="Q3793" s="292"/>
      <c r="R3793" s="292"/>
    </row>
    <row r="3794" spans="1:18" x14ac:dyDescent="0.25">
      <c r="A3794" t="s">
        <v>4087</v>
      </c>
      <c r="B3794" t="s">
        <v>89</v>
      </c>
      <c r="C3794">
        <v>2004</v>
      </c>
      <c r="D3794" t="s">
        <v>44</v>
      </c>
      <c r="E3794" t="s">
        <v>101</v>
      </c>
      <c r="F3794">
        <v>357</v>
      </c>
      <c r="G3794">
        <v>306.62727179029099</v>
      </c>
      <c r="H3794">
        <v>316.71774612591798</v>
      </c>
      <c r="I3794">
        <v>284.27479961694598</v>
      </c>
      <c r="J3794">
        <v>351.80952300267103</v>
      </c>
      <c r="K3794" s="62"/>
      <c r="N3794" s="292"/>
      <c r="O3794" s="292"/>
      <c r="P3794" s="292"/>
      <c r="Q3794" s="292"/>
      <c r="R3794" s="292"/>
    </row>
    <row r="3795" spans="1:18" x14ac:dyDescent="0.25">
      <c r="A3795" t="s">
        <v>4088</v>
      </c>
      <c r="B3795" t="s">
        <v>89</v>
      </c>
      <c r="C3795">
        <v>2004</v>
      </c>
      <c r="D3795" t="s">
        <v>45</v>
      </c>
      <c r="E3795" t="s">
        <v>101</v>
      </c>
      <c r="F3795">
        <v>562</v>
      </c>
      <c r="G3795">
        <v>316.642909058128</v>
      </c>
      <c r="H3795">
        <v>323.81912995776901</v>
      </c>
      <c r="I3795">
        <v>297.40806354604598</v>
      </c>
      <c r="J3795">
        <v>351.93361561991298</v>
      </c>
      <c r="K3795" s="62"/>
      <c r="N3795" s="292"/>
      <c r="O3795" s="292"/>
      <c r="P3795" s="292"/>
      <c r="Q3795" s="292"/>
      <c r="R3795" s="292"/>
    </row>
    <row r="3796" spans="1:18" x14ac:dyDescent="0.25">
      <c r="A3796" t="s">
        <v>4089</v>
      </c>
      <c r="B3796" t="s">
        <v>89</v>
      </c>
      <c r="C3796">
        <v>2004</v>
      </c>
      <c r="D3796" t="s">
        <v>18</v>
      </c>
      <c r="E3796" t="s">
        <v>101</v>
      </c>
      <c r="F3796">
        <v>1658</v>
      </c>
      <c r="G3796">
        <v>333.42248731566701</v>
      </c>
      <c r="H3796">
        <v>338.41260447163501</v>
      </c>
      <c r="I3796">
        <v>322.26354194345998</v>
      </c>
      <c r="J3796">
        <v>355.15929980039999</v>
      </c>
      <c r="K3796" s="62"/>
      <c r="N3796" s="292"/>
      <c r="O3796" s="292"/>
      <c r="P3796" s="292"/>
      <c r="Q3796" s="292"/>
      <c r="R3796" s="292"/>
    </row>
    <row r="3797" spans="1:18" x14ac:dyDescent="0.25">
      <c r="A3797" t="s">
        <v>4090</v>
      </c>
      <c r="B3797" t="s">
        <v>89</v>
      </c>
      <c r="C3797">
        <v>2004</v>
      </c>
      <c r="D3797" t="s">
        <v>46</v>
      </c>
      <c r="E3797" t="s">
        <v>101</v>
      </c>
      <c r="F3797">
        <v>758</v>
      </c>
      <c r="G3797">
        <v>332.19970549049901</v>
      </c>
      <c r="H3797">
        <v>339.85337483457403</v>
      </c>
      <c r="I3797">
        <v>315.95309684050699</v>
      </c>
      <c r="J3797">
        <v>365.07454358316801</v>
      </c>
      <c r="K3797" s="62"/>
      <c r="N3797" s="292"/>
      <c r="O3797" s="292"/>
      <c r="P3797" s="292"/>
      <c r="Q3797" s="292"/>
      <c r="R3797" s="292"/>
    </row>
    <row r="3798" spans="1:18" x14ac:dyDescent="0.25">
      <c r="A3798" t="s">
        <v>4091</v>
      </c>
      <c r="B3798" t="s">
        <v>89</v>
      </c>
      <c r="C3798">
        <v>2004</v>
      </c>
      <c r="D3798" t="s">
        <v>47</v>
      </c>
      <c r="E3798" t="s">
        <v>101</v>
      </c>
      <c r="F3798">
        <v>451</v>
      </c>
      <c r="G3798">
        <v>328.85142623811498</v>
      </c>
      <c r="H3798">
        <v>331.41753568344802</v>
      </c>
      <c r="I3798">
        <v>301.43362791911602</v>
      </c>
      <c r="J3798">
        <v>363.56898494842</v>
      </c>
      <c r="K3798" s="62"/>
      <c r="N3798" s="292"/>
      <c r="O3798" s="292"/>
      <c r="P3798" s="292"/>
      <c r="Q3798" s="292"/>
      <c r="R3798" s="292"/>
    </row>
    <row r="3799" spans="1:18" x14ac:dyDescent="0.25">
      <c r="A3799" t="s">
        <v>4092</v>
      </c>
      <c r="B3799" t="s">
        <v>89</v>
      </c>
      <c r="C3799">
        <v>2004</v>
      </c>
      <c r="D3799" t="s">
        <v>48</v>
      </c>
      <c r="E3799" t="s">
        <v>101</v>
      </c>
      <c r="F3799">
        <v>449</v>
      </c>
      <c r="G3799">
        <v>340.28814599801399</v>
      </c>
      <c r="H3799">
        <v>344.88222956318901</v>
      </c>
      <c r="I3799">
        <v>313.55167708339798</v>
      </c>
      <c r="J3799">
        <v>378.48290833797199</v>
      </c>
      <c r="K3799" s="62"/>
      <c r="N3799" s="292"/>
      <c r="O3799" s="292"/>
      <c r="P3799" s="292"/>
      <c r="Q3799" s="292"/>
      <c r="R3799" s="292"/>
    </row>
    <row r="3800" spans="1:18" x14ac:dyDescent="0.25">
      <c r="A3800" t="s">
        <v>4093</v>
      </c>
      <c r="B3800" t="s">
        <v>89</v>
      </c>
      <c r="C3800">
        <v>2004</v>
      </c>
      <c r="D3800" t="s">
        <v>104</v>
      </c>
      <c r="E3800" t="s">
        <v>101</v>
      </c>
      <c r="F3800">
        <v>1019</v>
      </c>
      <c r="G3800">
        <v>232.01275045537301</v>
      </c>
      <c r="H3800">
        <v>246.062594570556</v>
      </c>
      <c r="I3800">
        <v>230.94088115015401</v>
      </c>
      <c r="J3800">
        <v>261.902135019887</v>
      </c>
      <c r="K3800" s="62"/>
      <c r="N3800" s="292"/>
      <c r="O3800" s="292"/>
      <c r="P3800" s="292"/>
      <c r="Q3800" s="292"/>
      <c r="R3800" s="292"/>
    </row>
    <row r="3801" spans="1:18" x14ac:dyDescent="0.25">
      <c r="A3801" t="s">
        <v>4094</v>
      </c>
      <c r="B3801" t="s">
        <v>89</v>
      </c>
      <c r="C3801">
        <v>2004</v>
      </c>
      <c r="D3801" t="s">
        <v>49</v>
      </c>
      <c r="E3801" t="s">
        <v>101</v>
      </c>
      <c r="F3801">
        <v>275</v>
      </c>
      <c r="G3801">
        <v>225.22338064389299</v>
      </c>
      <c r="H3801">
        <v>230.83080026818001</v>
      </c>
      <c r="I3801">
        <v>204.18863347900799</v>
      </c>
      <c r="J3801">
        <v>259.96657623439199</v>
      </c>
      <c r="K3801" s="62"/>
      <c r="N3801" s="292"/>
      <c r="O3801" s="292"/>
      <c r="P3801" s="292"/>
      <c r="Q3801" s="292"/>
      <c r="R3801" s="292"/>
    </row>
    <row r="3802" spans="1:18" x14ac:dyDescent="0.25">
      <c r="A3802" t="s">
        <v>4095</v>
      </c>
      <c r="B3802" t="s">
        <v>89</v>
      </c>
      <c r="C3802">
        <v>2004</v>
      </c>
      <c r="D3802" t="s">
        <v>50</v>
      </c>
      <c r="E3802" t="s">
        <v>101</v>
      </c>
      <c r="F3802">
        <v>744</v>
      </c>
      <c r="G3802">
        <v>234.627040766448</v>
      </c>
      <c r="H3802">
        <v>256.12969688836</v>
      </c>
      <c r="I3802">
        <v>237.58071141025999</v>
      </c>
      <c r="J3802">
        <v>275.71371577864102</v>
      </c>
      <c r="K3802" s="62"/>
      <c r="N3802" s="292"/>
      <c r="O3802" s="292"/>
      <c r="P3802" s="292"/>
      <c r="Q3802" s="292"/>
      <c r="R3802" s="292"/>
    </row>
    <row r="3803" spans="1:18" x14ac:dyDescent="0.25">
      <c r="A3803" t="s">
        <v>4096</v>
      </c>
      <c r="B3803" t="s">
        <v>89</v>
      </c>
      <c r="C3803">
        <v>2004</v>
      </c>
      <c r="D3803" t="s">
        <v>105</v>
      </c>
      <c r="E3803" t="s">
        <v>101</v>
      </c>
      <c r="F3803">
        <v>802</v>
      </c>
      <c r="G3803">
        <v>276.56030704401201</v>
      </c>
      <c r="H3803">
        <v>281.33111430154798</v>
      </c>
      <c r="I3803">
        <v>262.05828151962601</v>
      </c>
      <c r="J3803">
        <v>301.638598797832</v>
      </c>
      <c r="K3803" s="62"/>
      <c r="N3803" s="292"/>
      <c r="O3803" s="292"/>
      <c r="P3803" s="292"/>
      <c r="Q3803" s="292"/>
      <c r="R3803" s="292"/>
    </row>
    <row r="3804" spans="1:18" x14ac:dyDescent="0.25">
      <c r="A3804" t="s">
        <v>4097</v>
      </c>
      <c r="B3804" t="s">
        <v>89</v>
      </c>
      <c r="C3804">
        <v>2004</v>
      </c>
      <c r="D3804" t="s">
        <v>51</v>
      </c>
      <c r="E3804" t="s">
        <v>101</v>
      </c>
      <c r="F3804">
        <v>620</v>
      </c>
      <c r="G3804">
        <v>264.99010561137902</v>
      </c>
      <c r="H3804">
        <v>271.00149353901901</v>
      </c>
      <c r="I3804">
        <v>249.93230594172601</v>
      </c>
      <c r="J3804">
        <v>293.36228509200498</v>
      </c>
      <c r="K3804" s="62"/>
      <c r="N3804" s="292"/>
      <c r="O3804" s="292"/>
      <c r="P3804" s="292"/>
      <c r="Q3804" s="292"/>
      <c r="R3804" s="292"/>
    </row>
    <row r="3805" spans="1:18" x14ac:dyDescent="0.25">
      <c r="A3805" t="s">
        <v>4098</v>
      </c>
      <c r="B3805" t="s">
        <v>89</v>
      </c>
      <c r="C3805">
        <v>2004</v>
      </c>
      <c r="D3805" t="s">
        <v>52</v>
      </c>
      <c r="E3805" t="s">
        <v>101</v>
      </c>
      <c r="F3805">
        <v>182</v>
      </c>
      <c r="G3805">
        <v>324.88397001071002</v>
      </c>
      <c r="H3805">
        <v>324.59441588995497</v>
      </c>
      <c r="I3805">
        <v>278.80210507963699</v>
      </c>
      <c r="J3805">
        <v>375.716023713803</v>
      </c>
      <c r="K3805" s="62"/>
      <c r="N3805" s="292"/>
      <c r="O3805" s="292"/>
      <c r="P3805" s="292"/>
      <c r="Q3805" s="292"/>
      <c r="R3805" s="292"/>
    </row>
    <row r="3806" spans="1:18" x14ac:dyDescent="0.25">
      <c r="A3806" t="s">
        <v>4099</v>
      </c>
      <c r="B3806" t="s">
        <v>89</v>
      </c>
      <c r="C3806">
        <v>2004</v>
      </c>
      <c r="D3806" t="s">
        <v>106</v>
      </c>
      <c r="E3806" t="s">
        <v>101</v>
      </c>
      <c r="F3806">
        <v>1606</v>
      </c>
      <c r="G3806">
        <v>287.16312868341203</v>
      </c>
      <c r="H3806">
        <v>291.25618346692801</v>
      </c>
      <c r="I3806">
        <v>277.09439534767301</v>
      </c>
      <c r="J3806">
        <v>305.95065115376798</v>
      </c>
      <c r="K3806" s="62"/>
      <c r="N3806" s="292"/>
      <c r="O3806" s="292"/>
      <c r="P3806" s="292"/>
      <c r="Q3806" s="292"/>
      <c r="R3806" s="292"/>
    </row>
    <row r="3807" spans="1:18" x14ac:dyDescent="0.25">
      <c r="A3807" t="s">
        <v>4100</v>
      </c>
      <c r="B3807" t="s">
        <v>89</v>
      </c>
      <c r="C3807">
        <v>2004</v>
      </c>
      <c r="D3807" t="s">
        <v>53</v>
      </c>
      <c r="E3807" t="s">
        <v>101</v>
      </c>
      <c r="F3807">
        <v>445</v>
      </c>
      <c r="G3807">
        <v>258.17905442646497</v>
      </c>
      <c r="H3807">
        <v>260.35931994439397</v>
      </c>
      <c r="I3807">
        <v>236.566191382396</v>
      </c>
      <c r="J3807">
        <v>285.88446809464398</v>
      </c>
      <c r="K3807" s="62"/>
      <c r="N3807" s="292"/>
      <c r="O3807" s="292"/>
      <c r="P3807" s="292"/>
      <c r="Q3807" s="292"/>
      <c r="R3807" s="292"/>
    </row>
    <row r="3808" spans="1:18" x14ac:dyDescent="0.25">
      <c r="A3808" t="s">
        <v>4101</v>
      </c>
      <c r="B3808" t="s">
        <v>89</v>
      </c>
      <c r="C3808">
        <v>2004</v>
      </c>
      <c r="D3808" t="s">
        <v>54</v>
      </c>
      <c r="E3808" t="s">
        <v>101</v>
      </c>
      <c r="F3808">
        <v>302</v>
      </c>
      <c r="G3808">
        <v>436.15146876173401</v>
      </c>
      <c r="H3808">
        <v>440.33769822132501</v>
      </c>
      <c r="I3808">
        <v>391.76616417537599</v>
      </c>
      <c r="J3808">
        <v>493.23745309477903</v>
      </c>
      <c r="K3808" s="62"/>
      <c r="N3808" s="292"/>
      <c r="O3808" s="292"/>
      <c r="P3808" s="292"/>
      <c r="Q3808" s="292"/>
      <c r="R3808" s="292"/>
    </row>
    <row r="3809" spans="1:18" x14ac:dyDescent="0.25">
      <c r="A3809" t="s">
        <v>4102</v>
      </c>
      <c r="B3809" t="s">
        <v>89</v>
      </c>
      <c r="C3809">
        <v>2004</v>
      </c>
      <c r="D3809" t="s">
        <v>55</v>
      </c>
      <c r="E3809" t="s">
        <v>101</v>
      </c>
      <c r="F3809">
        <v>252</v>
      </c>
      <c r="G3809">
        <v>278.40381810950498</v>
      </c>
      <c r="H3809">
        <v>280.59093283303702</v>
      </c>
      <c r="I3809">
        <v>246.82243118648799</v>
      </c>
      <c r="J3809">
        <v>317.66851364852602</v>
      </c>
      <c r="K3809" s="62"/>
      <c r="N3809" s="292"/>
      <c r="O3809" s="292"/>
      <c r="P3809" s="292"/>
      <c r="Q3809" s="292"/>
      <c r="R3809" s="292"/>
    </row>
    <row r="3810" spans="1:18" x14ac:dyDescent="0.25">
      <c r="A3810" t="s">
        <v>4103</v>
      </c>
      <c r="B3810" t="s">
        <v>89</v>
      </c>
      <c r="C3810">
        <v>2004</v>
      </c>
      <c r="D3810" t="s">
        <v>56</v>
      </c>
      <c r="E3810" t="s">
        <v>101</v>
      </c>
      <c r="F3810">
        <v>190</v>
      </c>
      <c r="G3810">
        <v>216.329458379351</v>
      </c>
      <c r="H3810">
        <v>218.92799428900801</v>
      </c>
      <c r="I3810">
        <v>188.422579135147</v>
      </c>
      <c r="J3810">
        <v>252.903521184574</v>
      </c>
      <c r="K3810" s="62"/>
      <c r="N3810" s="292"/>
      <c r="O3810" s="292"/>
      <c r="P3810" s="292"/>
      <c r="Q3810" s="292"/>
      <c r="R3810" s="292"/>
    </row>
    <row r="3811" spans="1:18" x14ac:dyDescent="0.25">
      <c r="A3811" t="s">
        <v>4104</v>
      </c>
      <c r="B3811" t="s">
        <v>89</v>
      </c>
      <c r="C3811">
        <v>2004</v>
      </c>
      <c r="D3811" t="s">
        <v>57</v>
      </c>
      <c r="E3811" t="s">
        <v>101</v>
      </c>
      <c r="F3811">
        <v>417</v>
      </c>
      <c r="G3811">
        <v>299.31953257343002</v>
      </c>
      <c r="H3811">
        <v>307.76363938481501</v>
      </c>
      <c r="I3811">
        <v>278.67402953008099</v>
      </c>
      <c r="J3811">
        <v>339.04360335219297</v>
      </c>
      <c r="K3811" s="62"/>
      <c r="N3811" s="292"/>
      <c r="O3811" s="292"/>
      <c r="P3811" s="292"/>
      <c r="Q3811" s="292"/>
      <c r="R3811" s="292"/>
    </row>
    <row r="3812" spans="1:18" x14ac:dyDescent="0.25">
      <c r="A3812" t="s">
        <v>4105</v>
      </c>
      <c r="B3812" t="s">
        <v>89</v>
      </c>
      <c r="C3812">
        <v>2005</v>
      </c>
      <c r="D3812" t="s">
        <v>5</v>
      </c>
      <c r="E3812" t="s">
        <v>101</v>
      </c>
      <c r="F3812">
        <v>9487</v>
      </c>
      <c r="G3812">
        <v>319.50194472855497</v>
      </c>
      <c r="H3812">
        <v>323.16348601914802</v>
      </c>
      <c r="I3812">
        <v>316.66648942091001</v>
      </c>
      <c r="J3812">
        <v>329.75981984004198</v>
      </c>
      <c r="K3812" s="62"/>
      <c r="N3812" s="292"/>
      <c r="O3812" s="292"/>
      <c r="P3812" s="292"/>
      <c r="Q3812" s="292"/>
      <c r="R3812" s="292"/>
    </row>
    <row r="3813" spans="1:18" x14ac:dyDescent="0.25">
      <c r="A3813" t="s">
        <v>4106</v>
      </c>
      <c r="B3813" t="s">
        <v>89</v>
      </c>
      <c r="C3813">
        <v>2005</v>
      </c>
      <c r="D3813" t="s">
        <v>122</v>
      </c>
      <c r="E3813" t="s">
        <v>101</v>
      </c>
      <c r="F3813">
        <v>895</v>
      </c>
      <c r="G3813">
        <v>151.77311699587599</v>
      </c>
      <c r="H3813">
        <v>150.83918257996001</v>
      </c>
      <c r="I3813">
        <v>141.05777288617699</v>
      </c>
      <c r="J3813">
        <v>161.11689792043799</v>
      </c>
      <c r="K3813" s="62"/>
      <c r="N3813" s="292"/>
      <c r="O3813" s="292"/>
      <c r="P3813" s="292"/>
      <c r="Q3813" s="292"/>
      <c r="R3813" s="292"/>
    </row>
    <row r="3814" spans="1:18" x14ac:dyDescent="0.25">
      <c r="A3814" t="s">
        <v>4107</v>
      </c>
      <c r="B3814" t="s">
        <v>89</v>
      </c>
      <c r="C3814">
        <v>2005</v>
      </c>
      <c r="D3814" t="s">
        <v>123</v>
      </c>
      <c r="E3814" t="s">
        <v>101</v>
      </c>
      <c r="F3814">
        <v>1299</v>
      </c>
      <c r="G3814">
        <v>215.85961647113601</v>
      </c>
      <c r="H3814">
        <v>214.981198159076</v>
      </c>
      <c r="I3814">
        <v>203.39938635205399</v>
      </c>
      <c r="J3814">
        <v>227.04851483513599</v>
      </c>
      <c r="K3814" s="62"/>
      <c r="N3814" s="292"/>
      <c r="O3814" s="292"/>
      <c r="P3814" s="292"/>
      <c r="Q3814" s="292"/>
      <c r="R3814" s="292"/>
    </row>
    <row r="3815" spans="1:18" x14ac:dyDescent="0.25">
      <c r="A3815" t="s">
        <v>4108</v>
      </c>
      <c r="B3815" t="s">
        <v>89</v>
      </c>
      <c r="C3815">
        <v>2005</v>
      </c>
      <c r="D3815" t="s">
        <v>124</v>
      </c>
      <c r="E3815" t="s">
        <v>101</v>
      </c>
      <c r="F3815">
        <v>1770</v>
      </c>
      <c r="G3815">
        <v>290.95236764543898</v>
      </c>
      <c r="H3815">
        <v>292.47553565623099</v>
      </c>
      <c r="I3815">
        <v>278.97058670544601</v>
      </c>
      <c r="J3815">
        <v>306.46388023590902</v>
      </c>
      <c r="K3815" s="62"/>
      <c r="N3815" s="292"/>
      <c r="O3815" s="292"/>
      <c r="P3815" s="292"/>
      <c r="Q3815" s="292"/>
      <c r="R3815" s="292"/>
    </row>
    <row r="3816" spans="1:18" x14ac:dyDescent="0.25">
      <c r="A3816" t="s">
        <v>4109</v>
      </c>
      <c r="B3816" t="s">
        <v>89</v>
      </c>
      <c r="C3816">
        <v>2005</v>
      </c>
      <c r="D3816" t="s">
        <v>125</v>
      </c>
      <c r="E3816" t="s">
        <v>101</v>
      </c>
      <c r="F3816">
        <v>2296</v>
      </c>
      <c r="G3816">
        <v>385.234899328859</v>
      </c>
      <c r="H3816">
        <v>393.05078833774701</v>
      </c>
      <c r="I3816">
        <v>377.05504818693203</v>
      </c>
      <c r="J3816">
        <v>409.548034502142</v>
      </c>
      <c r="K3816" s="62"/>
      <c r="N3816" s="292"/>
      <c r="O3816" s="292"/>
      <c r="P3816" s="292"/>
      <c r="Q3816" s="292"/>
      <c r="R3816" s="292"/>
    </row>
    <row r="3817" spans="1:18" x14ac:dyDescent="0.25">
      <c r="A3817" t="s">
        <v>4110</v>
      </c>
      <c r="B3817" t="s">
        <v>89</v>
      </c>
      <c r="C3817">
        <v>2005</v>
      </c>
      <c r="D3817" t="s">
        <v>126</v>
      </c>
      <c r="E3817" t="s">
        <v>101</v>
      </c>
      <c r="F3817">
        <v>3227</v>
      </c>
      <c r="G3817">
        <v>562.69900224242599</v>
      </c>
      <c r="H3817">
        <v>590.92347371581798</v>
      </c>
      <c r="I3817">
        <v>570.50467502367098</v>
      </c>
      <c r="J3817">
        <v>611.88081380450797</v>
      </c>
      <c r="K3817" s="62"/>
      <c r="N3817" s="292"/>
      <c r="O3817" s="292"/>
      <c r="P3817" s="292"/>
      <c r="Q3817" s="292"/>
      <c r="R3817" s="292"/>
    </row>
    <row r="3818" spans="1:18" x14ac:dyDescent="0.25">
      <c r="A3818" t="s">
        <v>4111</v>
      </c>
      <c r="B3818" t="s">
        <v>89</v>
      </c>
      <c r="C3818">
        <v>2005</v>
      </c>
      <c r="D3818" t="s">
        <v>6</v>
      </c>
      <c r="E3818" t="s">
        <v>101</v>
      </c>
      <c r="F3818">
        <v>2372</v>
      </c>
      <c r="G3818">
        <v>352.33286840842698</v>
      </c>
      <c r="H3818">
        <v>356.04600413961202</v>
      </c>
      <c r="I3818">
        <v>341.80389461912802</v>
      </c>
      <c r="J3818">
        <v>370.72730525252899</v>
      </c>
      <c r="K3818" s="62"/>
      <c r="N3818" s="292"/>
      <c r="O3818" s="292"/>
      <c r="P3818" s="292"/>
      <c r="Q3818" s="292"/>
      <c r="R3818" s="292"/>
    </row>
    <row r="3819" spans="1:18" x14ac:dyDescent="0.25">
      <c r="A3819" t="s">
        <v>4112</v>
      </c>
      <c r="B3819" t="s">
        <v>89</v>
      </c>
      <c r="C3819">
        <v>2005</v>
      </c>
      <c r="D3819" t="s">
        <v>37</v>
      </c>
      <c r="E3819" t="s">
        <v>101</v>
      </c>
      <c r="F3819">
        <v>250</v>
      </c>
      <c r="G3819">
        <v>361.82068167016399</v>
      </c>
      <c r="H3819">
        <v>368.06877445301001</v>
      </c>
      <c r="I3819">
        <v>323.48634566740702</v>
      </c>
      <c r="J3819">
        <v>417.038328557466</v>
      </c>
      <c r="K3819" s="62"/>
      <c r="N3819" s="292"/>
      <c r="O3819" s="292"/>
      <c r="P3819" s="292"/>
      <c r="Q3819" s="292"/>
      <c r="R3819" s="292"/>
    </row>
    <row r="3820" spans="1:18" x14ac:dyDescent="0.25">
      <c r="A3820" t="s">
        <v>4113</v>
      </c>
      <c r="B3820" t="s">
        <v>89</v>
      </c>
      <c r="C3820">
        <v>2005</v>
      </c>
      <c r="D3820" t="s">
        <v>38</v>
      </c>
      <c r="E3820" t="s">
        <v>101</v>
      </c>
      <c r="F3820">
        <v>410</v>
      </c>
      <c r="G3820">
        <v>345.58036429227701</v>
      </c>
      <c r="H3820">
        <v>353.29579469774302</v>
      </c>
      <c r="I3820">
        <v>319.70859070299201</v>
      </c>
      <c r="J3820">
        <v>389.43438460949602</v>
      </c>
      <c r="K3820" s="62"/>
      <c r="N3820" s="292"/>
      <c r="O3820" s="292"/>
      <c r="P3820" s="292"/>
      <c r="Q3820" s="292"/>
      <c r="R3820" s="292"/>
    </row>
    <row r="3821" spans="1:18" x14ac:dyDescent="0.25">
      <c r="A3821" t="s">
        <v>4114</v>
      </c>
      <c r="B3821" t="s">
        <v>89</v>
      </c>
      <c r="C3821">
        <v>2005</v>
      </c>
      <c r="D3821" t="s">
        <v>39</v>
      </c>
      <c r="E3821" t="s">
        <v>101</v>
      </c>
      <c r="F3821">
        <v>490</v>
      </c>
      <c r="G3821">
        <v>436.04392475127702</v>
      </c>
      <c r="H3821">
        <v>450.47300135307802</v>
      </c>
      <c r="I3821">
        <v>410.94227342183899</v>
      </c>
      <c r="J3821">
        <v>492.74099142184798</v>
      </c>
      <c r="K3821" s="62"/>
      <c r="N3821" s="292"/>
      <c r="O3821" s="292"/>
      <c r="P3821" s="292"/>
      <c r="Q3821" s="292"/>
      <c r="R3821" s="292"/>
    </row>
    <row r="3822" spans="1:18" x14ac:dyDescent="0.25">
      <c r="A3822" t="s">
        <v>4115</v>
      </c>
      <c r="B3822" t="s">
        <v>89</v>
      </c>
      <c r="C3822">
        <v>2005</v>
      </c>
      <c r="D3822" t="s">
        <v>40</v>
      </c>
      <c r="E3822" t="s">
        <v>101</v>
      </c>
      <c r="F3822">
        <v>373</v>
      </c>
      <c r="G3822">
        <v>396.90140245589402</v>
      </c>
      <c r="H3822">
        <v>406.16544780401301</v>
      </c>
      <c r="I3822">
        <v>365.63624801850398</v>
      </c>
      <c r="J3822">
        <v>449.928859592371</v>
      </c>
      <c r="K3822" s="62"/>
      <c r="N3822" s="292"/>
      <c r="O3822" s="292"/>
      <c r="P3822" s="292"/>
      <c r="Q3822" s="292"/>
      <c r="R3822" s="292"/>
    </row>
    <row r="3823" spans="1:18" x14ac:dyDescent="0.25">
      <c r="A3823" t="s">
        <v>4116</v>
      </c>
      <c r="B3823" t="s">
        <v>89</v>
      </c>
      <c r="C3823">
        <v>2005</v>
      </c>
      <c r="D3823" t="s">
        <v>41</v>
      </c>
      <c r="E3823" t="s">
        <v>101</v>
      </c>
      <c r="F3823">
        <v>375</v>
      </c>
      <c r="G3823">
        <v>250.18346787644299</v>
      </c>
      <c r="H3823">
        <v>253.68075721504499</v>
      </c>
      <c r="I3823">
        <v>228.42022897593199</v>
      </c>
      <c r="J3823">
        <v>280.95145135496398</v>
      </c>
      <c r="K3823" s="62"/>
      <c r="N3823" s="292"/>
      <c r="O3823" s="292"/>
      <c r="P3823" s="292"/>
      <c r="Q3823" s="292"/>
      <c r="R3823" s="292"/>
    </row>
    <row r="3824" spans="1:18" x14ac:dyDescent="0.25">
      <c r="A3824" t="s">
        <v>4117</v>
      </c>
      <c r="B3824" t="s">
        <v>89</v>
      </c>
      <c r="C3824">
        <v>2005</v>
      </c>
      <c r="D3824" t="s">
        <v>42</v>
      </c>
      <c r="E3824" t="s">
        <v>101</v>
      </c>
      <c r="F3824">
        <v>474</v>
      </c>
      <c r="G3824">
        <v>366.73397859944799</v>
      </c>
      <c r="H3824">
        <v>367.963061580317</v>
      </c>
      <c r="I3824">
        <v>335.410758816108</v>
      </c>
      <c r="J3824">
        <v>402.80857549668201</v>
      </c>
      <c r="K3824" s="62"/>
      <c r="N3824" s="292"/>
      <c r="O3824" s="292"/>
      <c r="P3824" s="292"/>
      <c r="Q3824" s="292"/>
      <c r="R3824" s="292"/>
    </row>
    <row r="3825" spans="1:18" x14ac:dyDescent="0.25">
      <c r="A3825" t="s">
        <v>4118</v>
      </c>
      <c r="B3825" t="s">
        <v>89</v>
      </c>
      <c r="C3825">
        <v>2005</v>
      </c>
      <c r="D3825" t="s">
        <v>102</v>
      </c>
      <c r="E3825" t="s">
        <v>101</v>
      </c>
      <c r="F3825">
        <v>298</v>
      </c>
      <c r="G3825">
        <v>228.86107057829699</v>
      </c>
      <c r="H3825">
        <v>238.91554143319701</v>
      </c>
      <c r="I3825">
        <v>212.08249871628101</v>
      </c>
      <c r="J3825">
        <v>268.15644580317502</v>
      </c>
      <c r="K3825" s="62"/>
      <c r="N3825" s="292"/>
      <c r="O3825" s="292"/>
      <c r="P3825" s="292"/>
      <c r="Q3825" s="292"/>
      <c r="R3825" s="292"/>
    </row>
    <row r="3826" spans="1:18" x14ac:dyDescent="0.25">
      <c r="A3826" t="s">
        <v>4119</v>
      </c>
      <c r="B3826" t="s">
        <v>89</v>
      </c>
      <c r="C3826">
        <v>2005</v>
      </c>
      <c r="D3826" t="s">
        <v>103</v>
      </c>
      <c r="E3826" t="s">
        <v>101</v>
      </c>
      <c r="F3826">
        <v>1173</v>
      </c>
      <c r="G3826">
        <v>316.24240398147299</v>
      </c>
      <c r="H3826">
        <v>321.07590396570902</v>
      </c>
      <c r="I3826">
        <v>302.80795018268702</v>
      </c>
      <c r="J3826">
        <v>340.15069003912498</v>
      </c>
      <c r="K3826" s="62"/>
      <c r="N3826" s="292"/>
      <c r="O3826" s="292"/>
      <c r="P3826" s="292"/>
      <c r="Q3826" s="292"/>
      <c r="R3826" s="292"/>
    </row>
    <row r="3827" spans="1:18" x14ac:dyDescent="0.25">
      <c r="A3827" t="s">
        <v>4120</v>
      </c>
      <c r="B3827" t="s">
        <v>89</v>
      </c>
      <c r="C3827">
        <v>2005</v>
      </c>
      <c r="D3827" t="s">
        <v>43</v>
      </c>
      <c r="E3827" t="s">
        <v>101</v>
      </c>
      <c r="F3827">
        <v>170</v>
      </c>
      <c r="G3827">
        <v>225.21030668344699</v>
      </c>
      <c r="H3827">
        <v>231.72083810070399</v>
      </c>
      <c r="I3827">
        <v>197.557587213874</v>
      </c>
      <c r="J3827">
        <v>270.00674387945998</v>
      </c>
      <c r="K3827" s="62"/>
      <c r="N3827" s="292"/>
      <c r="O3827" s="292"/>
      <c r="P3827" s="292"/>
      <c r="Q3827" s="292"/>
      <c r="R3827" s="292"/>
    </row>
    <row r="3828" spans="1:18" x14ac:dyDescent="0.25">
      <c r="A3828" t="s">
        <v>4121</v>
      </c>
      <c r="B3828" t="s">
        <v>89</v>
      </c>
      <c r="C3828">
        <v>2005</v>
      </c>
      <c r="D3828" t="s">
        <v>44</v>
      </c>
      <c r="E3828" t="s">
        <v>101</v>
      </c>
      <c r="F3828">
        <v>444</v>
      </c>
      <c r="G3828">
        <v>378.82666120610202</v>
      </c>
      <c r="H3828">
        <v>393.13919946006001</v>
      </c>
      <c r="I3828">
        <v>356.84876093297601</v>
      </c>
      <c r="J3828">
        <v>432.074488769563</v>
      </c>
      <c r="K3828" s="62"/>
      <c r="N3828" s="292"/>
      <c r="O3828" s="292"/>
      <c r="P3828" s="292"/>
      <c r="Q3828" s="292"/>
      <c r="R3828" s="292"/>
    </row>
    <row r="3829" spans="1:18" x14ac:dyDescent="0.25">
      <c r="A3829" t="s">
        <v>4122</v>
      </c>
      <c r="B3829" t="s">
        <v>89</v>
      </c>
      <c r="C3829">
        <v>2005</v>
      </c>
      <c r="D3829" t="s">
        <v>45</v>
      </c>
      <c r="E3829" t="s">
        <v>101</v>
      </c>
      <c r="F3829">
        <v>559</v>
      </c>
      <c r="G3829">
        <v>313.64143882308701</v>
      </c>
      <c r="H3829">
        <v>320.46898408314797</v>
      </c>
      <c r="I3829">
        <v>294.24129344916099</v>
      </c>
      <c r="J3829">
        <v>348.392958630995</v>
      </c>
      <c r="K3829" s="62"/>
      <c r="N3829" s="292"/>
      <c r="O3829" s="292"/>
      <c r="P3829" s="292"/>
      <c r="Q3829" s="292"/>
      <c r="R3829" s="292"/>
    </row>
    <row r="3830" spans="1:18" x14ac:dyDescent="0.25">
      <c r="A3830" t="s">
        <v>4123</v>
      </c>
      <c r="B3830" t="s">
        <v>89</v>
      </c>
      <c r="C3830">
        <v>2005</v>
      </c>
      <c r="D3830" t="s">
        <v>18</v>
      </c>
      <c r="E3830" t="s">
        <v>101</v>
      </c>
      <c r="F3830">
        <v>1746</v>
      </c>
      <c r="G3830">
        <v>349.26286731611702</v>
      </c>
      <c r="H3830">
        <v>354.56493318316899</v>
      </c>
      <c r="I3830">
        <v>338.069976592643</v>
      </c>
      <c r="J3830">
        <v>371.65443349352</v>
      </c>
      <c r="K3830" s="62"/>
      <c r="N3830" s="292"/>
      <c r="O3830" s="292"/>
      <c r="P3830" s="292"/>
      <c r="Q3830" s="292"/>
      <c r="R3830" s="292"/>
    </row>
    <row r="3831" spans="1:18" x14ac:dyDescent="0.25">
      <c r="A3831" t="s">
        <v>4124</v>
      </c>
      <c r="B3831" t="s">
        <v>89</v>
      </c>
      <c r="C3831">
        <v>2005</v>
      </c>
      <c r="D3831" t="s">
        <v>46</v>
      </c>
      <c r="E3831" t="s">
        <v>101</v>
      </c>
      <c r="F3831">
        <v>828</v>
      </c>
      <c r="G3831">
        <v>361.02499705686103</v>
      </c>
      <c r="H3831">
        <v>368.72152750439</v>
      </c>
      <c r="I3831">
        <v>343.87871195138399</v>
      </c>
      <c r="J3831">
        <v>394.87630387683402</v>
      </c>
      <c r="K3831" s="62"/>
      <c r="N3831" s="292"/>
      <c r="O3831" s="292"/>
      <c r="P3831" s="292"/>
      <c r="Q3831" s="292"/>
      <c r="R3831" s="292"/>
    </row>
    <row r="3832" spans="1:18" x14ac:dyDescent="0.25">
      <c r="A3832" t="s">
        <v>4125</v>
      </c>
      <c r="B3832" t="s">
        <v>89</v>
      </c>
      <c r="C3832">
        <v>2005</v>
      </c>
      <c r="D3832" t="s">
        <v>47</v>
      </c>
      <c r="E3832" t="s">
        <v>101</v>
      </c>
      <c r="F3832">
        <v>490</v>
      </c>
      <c r="G3832">
        <v>355.92358538534199</v>
      </c>
      <c r="H3832">
        <v>359.64110732349502</v>
      </c>
      <c r="I3832">
        <v>328.39110873257903</v>
      </c>
      <c r="J3832">
        <v>393.05497798096201</v>
      </c>
      <c r="K3832" s="62"/>
      <c r="N3832" s="292"/>
      <c r="O3832" s="292"/>
      <c r="P3832" s="292"/>
      <c r="Q3832" s="292"/>
      <c r="R3832" s="292"/>
    </row>
    <row r="3833" spans="1:18" x14ac:dyDescent="0.25">
      <c r="A3833" t="s">
        <v>4126</v>
      </c>
      <c r="B3833" t="s">
        <v>89</v>
      </c>
      <c r="C3833">
        <v>2005</v>
      </c>
      <c r="D3833" t="s">
        <v>48</v>
      </c>
      <c r="E3833" t="s">
        <v>101</v>
      </c>
      <c r="F3833">
        <v>428</v>
      </c>
      <c r="G3833">
        <v>322.063615088831</v>
      </c>
      <c r="H3833">
        <v>327.35416168487802</v>
      </c>
      <c r="I3833">
        <v>296.90525557912599</v>
      </c>
      <c r="J3833">
        <v>360.06493138876999</v>
      </c>
      <c r="K3833" s="62"/>
      <c r="N3833" s="292"/>
      <c r="O3833" s="292"/>
      <c r="P3833" s="292"/>
      <c r="Q3833" s="292"/>
      <c r="R3833" s="292"/>
    </row>
    <row r="3834" spans="1:18" x14ac:dyDescent="0.25">
      <c r="A3834" t="s">
        <v>4127</v>
      </c>
      <c r="B3834" t="s">
        <v>89</v>
      </c>
      <c r="C3834">
        <v>2005</v>
      </c>
      <c r="D3834" t="s">
        <v>104</v>
      </c>
      <c r="E3834" t="s">
        <v>101</v>
      </c>
      <c r="F3834">
        <v>1235</v>
      </c>
      <c r="G3834">
        <v>278.22960362982599</v>
      </c>
      <c r="H3834">
        <v>295.14938776683698</v>
      </c>
      <c r="I3834">
        <v>278.62255272019001</v>
      </c>
      <c r="J3834">
        <v>312.38716189406398</v>
      </c>
      <c r="K3834" s="62"/>
      <c r="N3834" s="292"/>
      <c r="O3834" s="292"/>
      <c r="P3834" s="292"/>
      <c r="Q3834" s="292"/>
      <c r="R3834" s="292"/>
    </row>
    <row r="3835" spans="1:18" x14ac:dyDescent="0.25">
      <c r="A3835" t="s">
        <v>4128</v>
      </c>
      <c r="B3835" t="s">
        <v>89</v>
      </c>
      <c r="C3835">
        <v>2005</v>
      </c>
      <c r="D3835" t="s">
        <v>49</v>
      </c>
      <c r="E3835" t="s">
        <v>101</v>
      </c>
      <c r="F3835">
        <v>354</v>
      </c>
      <c r="G3835">
        <v>288.09297101980002</v>
      </c>
      <c r="H3835">
        <v>291.50562050492402</v>
      </c>
      <c r="I3835">
        <v>261.73549691502302</v>
      </c>
      <c r="J3835">
        <v>323.71707999187498</v>
      </c>
      <c r="K3835" s="62"/>
      <c r="N3835" s="292"/>
      <c r="O3835" s="292"/>
      <c r="P3835" s="292"/>
      <c r="Q3835" s="292"/>
      <c r="R3835" s="292"/>
    </row>
    <row r="3836" spans="1:18" x14ac:dyDescent="0.25">
      <c r="A3836" t="s">
        <v>4129</v>
      </c>
      <c r="B3836" t="s">
        <v>89</v>
      </c>
      <c r="C3836">
        <v>2005</v>
      </c>
      <c r="D3836" t="s">
        <v>50</v>
      </c>
      <c r="E3836" t="s">
        <v>101</v>
      </c>
      <c r="F3836">
        <v>881</v>
      </c>
      <c r="G3836">
        <v>274.45397366363301</v>
      </c>
      <c r="H3836">
        <v>300.73193222334402</v>
      </c>
      <c r="I3836">
        <v>280.62994833602198</v>
      </c>
      <c r="J3836">
        <v>321.86218142670702</v>
      </c>
      <c r="K3836" s="62"/>
      <c r="N3836" s="292"/>
      <c r="O3836" s="292"/>
      <c r="P3836" s="292"/>
      <c r="Q3836" s="292"/>
      <c r="R3836" s="292"/>
    </row>
    <row r="3837" spans="1:18" x14ac:dyDescent="0.25">
      <c r="A3837" t="s">
        <v>4130</v>
      </c>
      <c r="B3837" t="s">
        <v>89</v>
      </c>
      <c r="C3837">
        <v>2005</v>
      </c>
      <c r="D3837" t="s">
        <v>105</v>
      </c>
      <c r="E3837" t="s">
        <v>101</v>
      </c>
      <c r="F3837">
        <v>866</v>
      </c>
      <c r="G3837">
        <v>298.28229353595401</v>
      </c>
      <c r="H3837">
        <v>302.81192122745603</v>
      </c>
      <c r="I3837">
        <v>282.86106461883099</v>
      </c>
      <c r="J3837">
        <v>323.79236018438002</v>
      </c>
      <c r="K3837" s="62"/>
      <c r="N3837" s="292"/>
      <c r="O3837" s="292"/>
      <c r="P3837" s="292"/>
      <c r="Q3837" s="292"/>
      <c r="R3837" s="292"/>
    </row>
    <row r="3838" spans="1:18" x14ac:dyDescent="0.25">
      <c r="A3838" t="s">
        <v>4131</v>
      </c>
      <c r="B3838" t="s">
        <v>89</v>
      </c>
      <c r="C3838">
        <v>2005</v>
      </c>
      <c r="D3838" t="s">
        <v>51</v>
      </c>
      <c r="E3838" t="s">
        <v>101</v>
      </c>
      <c r="F3838">
        <v>680</v>
      </c>
      <c r="G3838">
        <v>290.51138548297502</v>
      </c>
      <c r="H3838">
        <v>295.59396314788103</v>
      </c>
      <c r="I3838">
        <v>273.65625254375101</v>
      </c>
      <c r="J3838">
        <v>318.81389548936602</v>
      </c>
      <c r="K3838" s="62"/>
      <c r="N3838" s="292"/>
      <c r="O3838" s="292"/>
      <c r="P3838" s="292"/>
      <c r="Q3838" s="292"/>
      <c r="R3838" s="292"/>
    </row>
    <row r="3839" spans="1:18" x14ac:dyDescent="0.25">
      <c r="A3839" t="s">
        <v>4132</v>
      </c>
      <c r="B3839" t="s">
        <v>89</v>
      </c>
      <c r="C3839">
        <v>2005</v>
      </c>
      <c r="D3839" t="s">
        <v>52</v>
      </c>
      <c r="E3839" t="s">
        <v>101</v>
      </c>
      <c r="F3839">
        <v>186</v>
      </c>
      <c r="G3839">
        <v>330.61376846371201</v>
      </c>
      <c r="H3839">
        <v>330.88001259668698</v>
      </c>
      <c r="I3839">
        <v>284.75077879443302</v>
      </c>
      <c r="J3839">
        <v>382.31617623238299</v>
      </c>
      <c r="K3839" s="62"/>
      <c r="N3839" s="292"/>
      <c r="O3839" s="292"/>
      <c r="P3839" s="292"/>
      <c r="Q3839" s="292"/>
      <c r="R3839" s="292"/>
    </row>
    <row r="3840" spans="1:18" x14ac:dyDescent="0.25">
      <c r="A3840" t="s">
        <v>4133</v>
      </c>
      <c r="B3840" t="s">
        <v>89</v>
      </c>
      <c r="C3840">
        <v>2005</v>
      </c>
      <c r="D3840" t="s">
        <v>106</v>
      </c>
      <c r="E3840" t="s">
        <v>101</v>
      </c>
      <c r="F3840">
        <v>1797</v>
      </c>
      <c r="G3840">
        <v>320.41395271710002</v>
      </c>
      <c r="H3840">
        <v>323.09310067564002</v>
      </c>
      <c r="I3840">
        <v>308.23629475574597</v>
      </c>
      <c r="J3840">
        <v>338.477602344248</v>
      </c>
      <c r="K3840" s="62"/>
      <c r="N3840" s="292"/>
      <c r="O3840" s="292"/>
      <c r="P3840" s="292"/>
      <c r="Q3840" s="292"/>
      <c r="R3840" s="292"/>
    </row>
    <row r="3841" spans="1:18" x14ac:dyDescent="0.25">
      <c r="A3841" t="s">
        <v>4134</v>
      </c>
      <c r="B3841" t="s">
        <v>89</v>
      </c>
      <c r="C3841">
        <v>2005</v>
      </c>
      <c r="D3841" t="s">
        <v>53</v>
      </c>
      <c r="E3841" t="s">
        <v>101</v>
      </c>
      <c r="F3841">
        <v>469</v>
      </c>
      <c r="G3841">
        <v>271.44816729078502</v>
      </c>
      <c r="H3841">
        <v>272.01863604102198</v>
      </c>
      <c r="I3841">
        <v>247.78176489356301</v>
      </c>
      <c r="J3841">
        <v>297.97234568443298</v>
      </c>
      <c r="K3841" s="62"/>
      <c r="N3841" s="292"/>
      <c r="O3841" s="292"/>
      <c r="P3841" s="292"/>
      <c r="Q3841" s="292"/>
      <c r="R3841" s="292"/>
    </row>
    <row r="3842" spans="1:18" x14ac:dyDescent="0.25">
      <c r="A3842" t="s">
        <v>4135</v>
      </c>
      <c r="B3842" t="s">
        <v>89</v>
      </c>
      <c r="C3842">
        <v>2005</v>
      </c>
      <c r="D3842" t="s">
        <v>54</v>
      </c>
      <c r="E3842" t="s">
        <v>101</v>
      </c>
      <c r="F3842">
        <v>340</v>
      </c>
      <c r="G3842">
        <v>491.41469619009098</v>
      </c>
      <c r="H3842">
        <v>491.778436570731</v>
      </c>
      <c r="I3842">
        <v>440.51958666656202</v>
      </c>
      <c r="J3842">
        <v>547.33035617705104</v>
      </c>
      <c r="K3842" s="62"/>
      <c r="N3842" s="292"/>
      <c r="O3842" s="292"/>
      <c r="P3842" s="292"/>
      <c r="Q3842" s="292"/>
      <c r="R3842" s="292"/>
    </row>
    <row r="3843" spans="1:18" x14ac:dyDescent="0.25">
      <c r="A3843" t="s">
        <v>4136</v>
      </c>
      <c r="B3843" t="s">
        <v>89</v>
      </c>
      <c r="C3843">
        <v>2005</v>
      </c>
      <c r="D3843" t="s">
        <v>55</v>
      </c>
      <c r="E3843" t="s">
        <v>101</v>
      </c>
      <c r="F3843">
        <v>287</v>
      </c>
      <c r="G3843">
        <v>316.62327346542497</v>
      </c>
      <c r="H3843">
        <v>318.38760460199597</v>
      </c>
      <c r="I3843">
        <v>282.408234454259</v>
      </c>
      <c r="J3843">
        <v>357.65987519035502</v>
      </c>
      <c r="K3843" s="62"/>
      <c r="N3843" s="292"/>
      <c r="O3843" s="292"/>
      <c r="P3843" s="292"/>
      <c r="Q3843" s="292"/>
      <c r="R3843" s="292"/>
    </row>
    <row r="3844" spans="1:18" x14ac:dyDescent="0.25">
      <c r="A3844" t="s">
        <v>4137</v>
      </c>
      <c r="B3844" t="s">
        <v>89</v>
      </c>
      <c r="C3844">
        <v>2005</v>
      </c>
      <c r="D3844" t="s">
        <v>56</v>
      </c>
      <c r="E3844" t="s">
        <v>101</v>
      </c>
      <c r="F3844">
        <v>200</v>
      </c>
      <c r="G3844">
        <v>225.705612170047</v>
      </c>
      <c r="H3844">
        <v>234.691093045347</v>
      </c>
      <c r="I3844">
        <v>202.58576683967701</v>
      </c>
      <c r="J3844">
        <v>270.35062096843598</v>
      </c>
      <c r="K3844" s="62"/>
      <c r="N3844" s="292"/>
      <c r="O3844" s="292"/>
      <c r="P3844" s="292"/>
      <c r="Q3844" s="292"/>
      <c r="R3844" s="292"/>
    </row>
    <row r="3845" spans="1:18" x14ac:dyDescent="0.25">
      <c r="A3845" t="s">
        <v>4138</v>
      </c>
      <c r="B3845" t="s">
        <v>89</v>
      </c>
      <c r="C3845">
        <v>2005</v>
      </c>
      <c r="D3845" t="s">
        <v>57</v>
      </c>
      <c r="E3845" t="s">
        <v>101</v>
      </c>
      <c r="F3845">
        <v>501</v>
      </c>
      <c r="G3845">
        <v>358.83882335245698</v>
      </c>
      <c r="H3845">
        <v>365.29528877759702</v>
      </c>
      <c r="I3845">
        <v>333.77102686277902</v>
      </c>
      <c r="J3845">
        <v>398.977426203775</v>
      </c>
      <c r="K3845" s="62"/>
      <c r="N3845" s="292"/>
      <c r="O3845" s="292"/>
      <c r="P3845" s="292"/>
      <c r="Q3845" s="292"/>
      <c r="R3845" s="292"/>
    </row>
    <row r="3846" spans="1:18" x14ac:dyDescent="0.25">
      <c r="A3846" t="s">
        <v>4139</v>
      </c>
      <c r="B3846" t="s">
        <v>89</v>
      </c>
      <c r="C3846">
        <v>2006</v>
      </c>
      <c r="D3846" t="s">
        <v>5</v>
      </c>
      <c r="E3846" t="s">
        <v>101</v>
      </c>
      <c r="F3846">
        <v>10134</v>
      </c>
      <c r="G3846">
        <v>339.42152978830899</v>
      </c>
      <c r="H3846">
        <v>342.60950724880001</v>
      </c>
      <c r="I3846">
        <v>335.94183896514699</v>
      </c>
      <c r="J3846">
        <v>349.37578718999998</v>
      </c>
      <c r="K3846" s="62"/>
      <c r="N3846" s="292"/>
      <c r="O3846" s="292"/>
      <c r="P3846" s="292"/>
      <c r="Q3846" s="292"/>
      <c r="R3846" s="292"/>
    </row>
    <row r="3847" spans="1:18" x14ac:dyDescent="0.25">
      <c r="A3847" t="s">
        <v>4140</v>
      </c>
      <c r="B3847" t="s">
        <v>89</v>
      </c>
      <c r="C3847">
        <v>2006</v>
      </c>
      <c r="D3847" t="s">
        <v>122</v>
      </c>
      <c r="E3847" t="s">
        <v>101</v>
      </c>
      <c r="F3847">
        <v>944</v>
      </c>
      <c r="G3847">
        <v>159.403722009365</v>
      </c>
      <c r="H3847">
        <v>158.787426547514</v>
      </c>
      <c r="I3847">
        <v>148.73998676533199</v>
      </c>
      <c r="J3847">
        <v>169.33090239175701</v>
      </c>
      <c r="K3847" s="62"/>
      <c r="N3847" s="292"/>
      <c r="O3847" s="292"/>
      <c r="P3847" s="292"/>
      <c r="Q3847" s="292"/>
      <c r="R3847" s="292"/>
    </row>
    <row r="3848" spans="1:18" x14ac:dyDescent="0.25">
      <c r="A3848" t="s">
        <v>4141</v>
      </c>
      <c r="B3848" t="s">
        <v>89</v>
      </c>
      <c r="C3848">
        <v>2006</v>
      </c>
      <c r="D3848" t="s">
        <v>123</v>
      </c>
      <c r="E3848" t="s">
        <v>101</v>
      </c>
      <c r="F3848">
        <v>1348</v>
      </c>
      <c r="G3848">
        <v>222.89649698643299</v>
      </c>
      <c r="H3848">
        <v>222.03082833357001</v>
      </c>
      <c r="I3848">
        <v>210.275388389651</v>
      </c>
      <c r="J3848">
        <v>234.269809090552</v>
      </c>
      <c r="K3848" s="62"/>
      <c r="N3848" s="292"/>
      <c r="O3848" s="292"/>
      <c r="P3848" s="292"/>
      <c r="Q3848" s="292"/>
      <c r="R3848" s="292"/>
    </row>
    <row r="3849" spans="1:18" x14ac:dyDescent="0.25">
      <c r="A3849" t="s">
        <v>4142</v>
      </c>
      <c r="B3849" t="s">
        <v>89</v>
      </c>
      <c r="C3849">
        <v>2006</v>
      </c>
      <c r="D3849" t="s">
        <v>124</v>
      </c>
      <c r="E3849" t="s">
        <v>101</v>
      </c>
      <c r="F3849">
        <v>1891</v>
      </c>
      <c r="G3849">
        <v>309.41211697774202</v>
      </c>
      <c r="H3849">
        <v>310.20176004264403</v>
      </c>
      <c r="I3849">
        <v>296.33374882018398</v>
      </c>
      <c r="J3849">
        <v>324.54971228006298</v>
      </c>
      <c r="K3849" s="62"/>
      <c r="N3849" s="292"/>
      <c r="O3849" s="292"/>
      <c r="P3849" s="292"/>
      <c r="Q3849" s="292"/>
      <c r="R3849" s="292"/>
    </row>
    <row r="3850" spans="1:18" x14ac:dyDescent="0.25">
      <c r="A3850" t="s">
        <v>4143</v>
      </c>
      <c r="B3850" t="s">
        <v>89</v>
      </c>
      <c r="C3850">
        <v>2006</v>
      </c>
      <c r="D3850" t="s">
        <v>125</v>
      </c>
      <c r="E3850" t="s">
        <v>101</v>
      </c>
      <c r="F3850">
        <v>2431</v>
      </c>
      <c r="G3850">
        <v>405.05865102639302</v>
      </c>
      <c r="H3850">
        <v>412.24722666970302</v>
      </c>
      <c r="I3850">
        <v>395.93473568670998</v>
      </c>
      <c r="J3850">
        <v>429.05651019823699</v>
      </c>
      <c r="K3850" s="62"/>
      <c r="N3850" s="292"/>
      <c r="O3850" s="292"/>
      <c r="P3850" s="292"/>
      <c r="Q3850" s="292"/>
      <c r="R3850" s="292"/>
    </row>
    <row r="3851" spans="1:18" x14ac:dyDescent="0.25">
      <c r="A3851" t="s">
        <v>4144</v>
      </c>
      <c r="B3851" t="s">
        <v>89</v>
      </c>
      <c r="C3851">
        <v>2006</v>
      </c>
      <c r="D3851" t="s">
        <v>126</v>
      </c>
      <c r="E3851" t="s">
        <v>101</v>
      </c>
      <c r="F3851">
        <v>3520</v>
      </c>
      <c r="G3851">
        <v>609.65365783534799</v>
      </c>
      <c r="H3851">
        <v>637.05439060208698</v>
      </c>
      <c r="I3851">
        <v>615.95061243326802</v>
      </c>
      <c r="J3851">
        <v>658.69077880398197</v>
      </c>
      <c r="K3851" s="62"/>
      <c r="N3851" s="292"/>
      <c r="O3851" s="292"/>
      <c r="P3851" s="292"/>
      <c r="Q3851" s="292"/>
      <c r="R3851" s="292"/>
    </row>
    <row r="3852" spans="1:18" x14ac:dyDescent="0.25">
      <c r="A3852" t="s">
        <v>4145</v>
      </c>
      <c r="B3852" t="s">
        <v>89</v>
      </c>
      <c r="C3852">
        <v>2006</v>
      </c>
      <c r="D3852" t="s">
        <v>6</v>
      </c>
      <c r="E3852" t="s">
        <v>101</v>
      </c>
      <c r="F3852">
        <v>2611</v>
      </c>
      <c r="G3852">
        <v>386.31060793246098</v>
      </c>
      <c r="H3852">
        <v>389.91189608131202</v>
      </c>
      <c r="I3852">
        <v>375.03310497201801</v>
      </c>
      <c r="J3852">
        <v>405.22766227288099</v>
      </c>
      <c r="K3852" s="62"/>
      <c r="N3852" s="292"/>
      <c r="O3852" s="292"/>
      <c r="P3852" s="292"/>
      <c r="Q3852" s="292"/>
      <c r="R3852" s="292"/>
    </row>
    <row r="3853" spans="1:18" x14ac:dyDescent="0.25">
      <c r="A3853" t="s">
        <v>4146</v>
      </c>
      <c r="B3853" t="s">
        <v>89</v>
      </c>
      <c r="C3853">
        <v>2006</v>
      </c>
      <c r="D3853" t="s">
        <v>37</v>
      </c>
      <c r="E3853" t="s">
        <v>101</v>
      </c>
      <c r="F3853">
        <v>279</v>
      </c>
      <c r="G3853">
        <v>402.086816164178</v>
      </c>
      <c r="H3853">
        <v>403.64232377653599</v>
      </c>
      <c r="I3853">
        <v>357.25484673912001</v>
      </c>
      <c r="J3853">
        <v>454.33871135073599</v>
      </c>
      <c r="K3853" s="62"/>
      <c r="N3853" s="292"/>
      <c r="O3853" s="292"/>
      <c r="P3853" s="292"/>
      <c r="Q3853" s="292"/>
      <c r="R3853" s="292"/>
    </row>
    <row r="3854" spans="1:18" x14ac:dyDescent="0.25">
      <c r="A3854" t="s">
        <v>4147</v>
      </c>
      <c r="B3854" t="s">
        <v>89</v>
      </c>
      <c r="C3854">
        <v>2006</v>
      </c>
      <c r="D3854" t="s">
        <v>38</v>
      </c>
      <c r="E3854" t="s">
        <v>101</v>
      </c>
      <c r="F3854">
        <v>506</v>
      </c>
      <c r="G3854">
        <v>424.96010749979001</v>
      </c>
      <c r="H3854">
        <v>432.72407337941098</v>
      </c>
      <c r="I3854">
        <v>395.60292128204998</v>
      </c>
      <c r="J3854">
        <v>472.37316660864201</v>
      </c>
      <c r="K3854" s="62"/>
      <c r="N3854" s="292"/>
      <c r="O3854" s="292"/>
      <c r="P3854" s="292"/>
      <c r="Q3854" s="292"/>
      <c r="R3854" s="292"/>
    </row>
    <row r="3855" spans="1:18" x14ac:dyDescent="0.25">
      <c r="A3855" t="s">
        <v>4148</v>
      </c>
      <c r="B3855" t="s">
        <v>89</v>
      </c>
      <c r="C3855">
        <v>2006</v>
      </c>
      <c r="D3855" t="s">
        <v>39</v>
      </c>
      <c r="E3855" t="s">
        <v>101</v>
      </c>
      <c r="F3855">
        <v>493</v>
      </c>
      <c r="G3855">
        <v>436.26774273477002</v>
      </c>
      <c r="H3855">
        <v>453.864390649857</v>
      </c>
      <c r="I3855">
        <v>414.09714893682099</v>
      </c>
      <c r="J3855">
        <v>496.37656779298101</v>
      </c>
      <c r="K3855" s="62"/>
      <c r="N3855" s="292"/>
      <c r="O3855" s="292"/>
      <c r="P3855" s="292"/>
      <c r="Q3855" s="292"/>
      <c r="R3855" s="292"/>
    </row>
    <row r="3856" spans="1:18" x14ac:dyDescent="0.25">
      <c r="A3856" t="s">
        <v>4149</v>
      </c>
      <c r="B3856" t="s">
        <v>89</v>
      </c>
      <c r="C3856">
        <v>2006</v>
      </c>
      <c r="D3856" t="s">
        <v>40</v>
      </c>
      <c r="E3856" t="s">
        <v>101</v>
      </c>
      <c r="F3856">
        <v>410</v>
      </c>
      <c r="G3856">
        <v>436.249108881393</v>
      </c>
      <c r="H3856">
        <v>439.16052819302399</v>
      </c>
      <c r="I3856">
        <v>397.31642850977198</v>
      </c>
      <c r="J3856">
        <v>484.18323264070199</v>
      </c>
      <c r="K3856" s="62"/>
      <c r="N3856" s="292"/>
      <c r="O3856" s="292"/>
      <c r="P3856" s="292"/>
      <c r="Q3856" s="292"/>
      <c r="R3856" s="292"/>
    </row>
    <row r="3857" spans="1:18" x14ac:dyDescent="0.25">
      <c r="A3857" t="s">
        <v>4150</v>
      </c>
      <c r="B3857" t="s">
        <v>89</v>
      </c>
      <c r="C3857">
        <v>2006</v>
      </c>
      <c r="D3857" t="s">
        <v>41</v>
      </c>
      <c r="E3857" t="s">
        <v>101</v>
      </c>
      <c r="F3857">
        <v>483</v>
      </c>
      <c r="G3857">
        <v>321.73189009159</v>
      </c>
      <c r="H3857">
        <v>325.32181110564699</v>
      </c>
      <c r="I3857">
        <v>296.71668145632299</v>
      </c>
      <c r="J3857">
        <v>355.92251207936999</v>
      </c>
      <c r="K3857" s="62"/>
      <c r="N3857" s="292"/>
      <c r="O3857" s="292"/>
      <c r="P3857" s="292"/>
      <c r="Q3857" s="292"/>
      <c r="R3857" s="292"/>
    </row>
    <row r="3858" spans="1:18" x14ac:dyDescent="0.25">
      <c r="A3858" t="s">
        <v>4151</v>
      </c>
      <c r="B3858" t="s">
        <v>89</v>
      </c>
      <c r="C3858">
        <v>2006</v>
      </c>
      <c r="D3858" t="s">
        <v>42</v>
      </c>
      <c r="E3858" t="s">
        <v>101</v>
      </c>
      <c r="F3858">
        <v>440</v>
      </c>
      <c r="G3858">
        <v>337.653766757987</v>
      </c>
      <c r="H3858">
        <v>336.12632989431302</v>
      </c>
      <c r="I3858">
        <v>305.28370259112501</v>
      </c>
      <c r="J3858">
        <v>369.22736771354499</v>
      </c>
      <c r="K3858" s="62"/>
      <c r="N3858" s="292"/>
      <c r="O3858" s="292"/>
      <c r="P3858" s="292"/>
      <c r="Q3858" s="292"/>
      <c r="R3858" s="292"/>
    </row>
    <row r="3859" spans="1:18" x14ac:dyDescent="0.25">
      <c r="A3859" t="s">
        <v>4152</v>
      </c>
      <c r="B3859" t="s">
        <v>89</v>
      </c>
      <c r="C3859">
        <v>2006</v>
      </c>
      <c r="D3859" t="s">
        <v>102</v>
      </c>
      <c r="E3859" t="s">
        <v>101</v>
      </c>
      <c r="F3859">
        <v>317</v>
      </c>
      <c r="G3859">
        <v>241.916405290109</v>
      </c>
      <c r="H3859">
        <v>251.46627753869299</v>
      </c>
      <c r="I3859">
        <v>224.02083019247601</v>
      </c>
      <c r="J3859">
        <v>281.29610429503202</v>
      </c>
      <c r="K3859" s="62"/>
      <c r="N3859" s="292"/>
      <c r="O3859" s="292"/>
      <c r="P3859" s="292"/>
      <c r="Q3859" s="292"/>
      <c r="R3859" s="292"/>
    </row>
    <row r="3860" spans="1:18" x14ac:dyDescent="0.25">
      <c r="A3860" t="s">
        <v>4153</v>
      </c>
      <c r="B3860" t="s">
        <v>89</v>
      </c>
      <c r="C3860">
        <v>2006</v>
      </c>
      <c r="D3860" t="s">
        <v>103</v>
      </c>
      <c r="E3860" t="s">
        <v>101</v>
      </c>
      <c r="F3860">
        <v>1193</v>
      </c>
      <c r="G3860">
        <v>319.73285020529403</v>
      </c>
      <c r="H3860">
        <v>324.90067803547799</v>
      </c>
      <c r="I3860">
        <v>306.55075766550101</v>
      </c>
      <c r="J3860">
        <v>344.05406568813697</v>
      </c>
      <c r="K3860" s="62"/>
      <c r="N3860" s="292"/>
      <c r="O3860" s="292"/>
      <c r="P3860" s="292"/>
      <c r="Q3860" s="292"/>
      <c r="R3860" s="292"/>
    </row>
    <row r="3861" spans="1:18" x14ac:dyDescent="0.25">
      <c r="A3861" t="s">
        <v>4154</v>
      </c>
      <c r="B3861" t="s">
        <v>89</v>
      </c>
      <c r="C3861">
        <v>2006</v>
      </c>
      <c r="D3861" t="s">
        <v>43</v>
      </c>
      <c r="E3861" t="s">
        <v>101</v>
      </c>
      <c r="F3861">
        <v>185</v>
      </c>
      <c r="G3861">
        <v>245.546972472193</v>
      </c>
      <c r="H3861">
        <v>247.769532205704</v>
      </c>
      <c r="I3861">
        <v>212.52955556797701</v>
      </c>
      <c r="J3861">
        <v>287.07529759791998</v>
      </c>
      <c r="K3861" s="62"/>
      <c r="N3861" s="292"/>
      <c r="O3861" s="292"/>
      <c r="P3861" s="292"/>
      <c r="Q3861" s="292"/>
      <c r="R3861" s="292"/>
    </row>
    <row r="3862" spans="1:18" x14ac:dyDescent="0.25">
      <c r="A3862" t="s">
        <v>4155</v>
      </c>
      <c r="B3862" t="s">
        <v>89</v>
      </c>
      <c r="C3862">
        <v>2006</v>
      </c>
      <c r="D3862" t="s">
        <v>44</v>
      </c>
      <c r="E3862" t="s">
        <v>101</v>
      </c>
      <c r="F3862">
        <v>442</v>
      </c>
      <c r="G3862">
        <v>373.695869054262</v>
      </c>
      <c r="H3862">
        <v>387.76593682999498</v>
      </c>
      <c r="I3862">
        <v>351.89126319641599</v>
      </c>
      <c r="J3862">
        <v>426.261301626217</v>
      </c>
      <c r="K3862" s="62"/>
      <c r="N3862" s="292"/>
      <c r="O3862" s="292"/>
      <c r="P3862" s="292"/>
      <c r="Q3862" s="292"/>
      <c r="R3862" s="292"/>
    </row>
    <row r="3863" spans="1:18" x14ac:dyDescent="0.25">
      <c r="A3863" t="s">
        <v>4156</v>
      </c>
      <c r="B3863" t="s">
        <v>89</v>
      </c>
      <c r="C3863">
        <v>2006</v>
      </c>
      <c r="D3863" t="s">
        <v>45</v>
      </c>
      <c r="E3863" t="s">
        <v>101</v>
      </c>
      <c r="F3863">
        <v>566</v>
      </c>
      <c r="G3863">
        <v>315.31330778144201</v>
      </c>
      <c r="H3863">
        <v>321.94630810559801</v>
      </c>
      <c r="I3863">
        <v>295.76554697635902</v>
      </c>
      <c r="J3863">
        <v>349.80944949274198</v>
      </c>
      <c r="K3863" s="62"/>
      <c r="N3863" s="292"/>
      <c r="O3863" s="292"/>
      <c r="P3863" s="292"/>
      <c r="Q3863" s="292"/>
      <c r="R3863" s="292"/>
    </row>
    <row r="3864" spans="1:18" x14ac:dyDescent="0.25">
      <c r="A3864" t="s">
        <v>4157</v>
      </c>
      <c r="B3864" t="s">
        <v>89</v>
      </c>
      <c r="C3864">
        <v>2006</v>
      </c>
      <c r="D3864" t="s">
        <v>18</v>
      </c>
      <c r="E3864" t="s">
        <v>101</v>
      </c>
      <c r="F3864">
        <v>1866</v>
      </c>
      <c r="G3864">
        <v>370.76776347162598</v>
      </c>
      <c r="H3864">
        <v>374.051402893881</v>
      </c>
      <c r="I3864">
        <v>357.20640539140499</v>
      </c>
      <c r="J3864">
        <v>391.48333482036702</v>
      </c>
      <c r="K3864" s="62"/>
      <c r="N3864" s="292"/>
      <c r="O3864" s="292"/>
      <c r="P3864" s="292"/>
      <c r="Q3864" s="292"/>
      <c r="R3864" s="292"/>
    </row>
    <row r="3865" spans="1:18" x14ac:dyDescent="0.25">
      <c r="A3865" t="s">
        <v>4158</v>
      </c>
      <c r="B3865" t="s">
        <v>89</v>
      </c>
      <c r="C3865">
        <v>2006</v>
      </c>
      <c r="D3865" t="s">
        <v>46</v>
      </c>
      <c r="E3865" t="s">
        <v>101</v>
      </c>
      <c r="F3865">
        <v>837</v>
      </c>
      <c r="G3865">
        <v>362.662645747488</v>
      </c>
      <c r="H3865">
        <v>368.056824326629</v>
      </c>
      <c r="I3865">
        <v>343.37986550658502</v>
      </c>
      <c r="J3865">
        <v>394.029758915218</v>
      </c>
      <c r="K3865" s="62"/>
      <c r="N3865" s="292"/>
      <c r="O3865" s="292"/>
      <c r="P3865" s="292"/>
      <c r="Q3865" s="292"/>
      <c r="R3865" s="292"/>
    </row>
    <row r="3866" spans="1:18" x14ac:dyDescent="0.25">
      <c r="A3866" t="s">
        <v>4159</v>
      </c>
      <c r="B3866" t="s">
        <v>89</v>
      </c>
      <c r="C3866">
        <v>2006</v>
      </c>
      <c r="D3866" t="s">
        <v>47</v>
      </c>
      <c r="E3866" t="s">
        <v>101</v>
      </c>
      <c r="F3866">
        <v>614</v>
      </c>
      <c r="G3866">
        <v>443.88857962883998</v>
      </c>
      <c r="H3866">
        <v>445.204664165069</v>
      </c>
      <c r="I3866">
        <v>410.55687595745002</v>
      </c>
      <c r="J3866">
        <v>481.98716331709102</v>
      </c>
      <c r="K3866" s="62"/>
      <c r="N3866" s="292"/>
      <c r="O3866" s="292"/>
      <c r="P3866" s="292"/>
      <c r="Q3866" s="292"/>
      <c r="R3866" s="292"/>
    </row>
    <row r="3867" spans="1:18" x14ac:dyDescent="0.25">
      <c r="A3867" t="s">
        <v>4160</v>
      </c>
      <c r="B3867" t="s">
        <v>89</v>
      </c>
      <c r="C3867">
        <v>2006</v>
      </c>
      <c r="D3867" t="s">
        <v>48</v>
      </c>
      <c r="E3867" t="s">
        <v>101</v>
      </c>
      <c r="F3867">
        <v>415</v>
      </c>
      <c r="G3867">
        <v>309.32291821949298</v>
      </c>
      <c r="H3867">
        <v>311.81914367419199</v>
      </c>
      <c r="I3867">
        <v>282.38659573894199</v>
      </c>
      <c r="J3867">
        <v>343.47341853156098</v>
      </c>
      <c r="K3867" s="62"/>
      <c r="N3867" s="292"/>
      <c r="O3867" s="292"/>
      <c r="P3867" s="292"/>
      <c r="Q3867" s="292"/>
      <c r="R3867" s="292"/>
    </row>
    <row r="3868" spans="1:18" x14ac:dyDescent="0.25">
      <c r="A3868" t="s">
        <v>4161</v>
      </c>
      <c r="B3868" t="s">
        <v>89</v>
      </c>
      <c r="C3868">
        <v>2006</v>
      </c>
      <c r="D3868" t="s">
        <v>104</v>
      </c>
      <c r="E3868" t="s">
        <v>101</v>
      </c>
      <c r="F3868">
        <v>1342</v>
      </c>
      <c r="G3868">
        <v>299.94993384114701</v>
      </c>
      <c r="H3868">
        <v>314.80229766386299</v>
      </c>
      <c r="I3868">
        <v>297.87863641741802</v>
      </c>
      <c r="J3868">
        <v>332.42367552502901</v>
      </c>
      <c r="K3868" s="62"/>
      <c r="N3868" s="292"/>
      <c r="O3868" s="292"/>
      <c r="P3868" s="292"/>
      <c r="Q3868" s="292"/>
      <c r="R3868" s="292"/>
    </row>
    <row r="3869" spans="1:18" x14ac:dyDescent="0.25">
      <c r="A3869" t="s">
        <v>4162</v>
      </c>
      <c r="B3869" t="s">
        <v>89</v>
      </c>
      <c r="C3869">
        <v>2006</v>
      </c>
      <c r="D3869" t="s">
        <v>49</v>
      </c>
      <c r="E3869" t="s">
        <v>101</v>
      </c>
      <c r="F3869">
        <v>350</v>
      </c>
      <c r="G3869">
        <v>283.07533038934997</v>
      </c>
      <c r="H3869">
        <v>286.16193651989698</v>
      </c>
      <c r="I3869">
        <v>256.79611137258797</v>
      </c>
      <c r="J3869">
        <v>317.95027262366102</v>
      </c>
      <c r="K3869" s="62"/>
      <c r="N3869" s="292"/>
      <c r="O3869" s="292"/>
      <c r="P3869" s="292"/>
      <c r="Q3869" s="292"/>
      <c r="R3869" s="292"/>
    </row>
    <row r="3870" spans="1:18" x14ac:dyDescent="0.25">
      <c r="A3870" t="s">
        <v>4163</v>
      </c>
      <c r="B3870" t="s">
        <v>89</v>
      </c>
      <c r="C3870">
        <v>2006</v>
      </c>
      <c r="D3870" t="s">
        <v>50</v>
      </c>
      <c r="E3870" t="s">
        <v>101</v>
      </c>
      <c r="F3870">
        <v>992</v>
      </c>
      <c r="G3870">
        <v>306.39412415139299</v>
      </c>
      <c r="H3870">
        <v>330.30001699429101</v>
      </c>
      <c r="I3870">
        <v>309.45617157584002</v>
      </c>
      <c r="J3870">
        <v>352.14704461754297</v>
      </c>
      <c r="K3870" s="62"/>
      <c r="N3870" s="292"/>
      <c r="O3870" s="292"/>
      <c r="P3870" s="292"/>
      <c r="Q3870" s="292"/>
      <c r="R3870" s="292"/>
    </row>
    <row r="3871" spans="1:18" x14ac:dyDescent="0.25">
      <c r="A3871" t="s">
        <v>4164</v>
      </c>
      <c r="B3871" t="s">
        <v>89</v>
      </c>
      <c r="C3871">
        <v>2006</v>
      </c>
      <c r="D3871" t="s">
        <v>105</v>
      </c>
      <c r="E3871" t="s">
        <v>101</v>
      </c>
      <c r="F3871">
        <v>952</v>
      </c>
      <c r="G3871">
        <v>327.012915636164</v>
      </c>
      <c r="H3871">
        <v>332.63995109613597</v>
      </c>
      <c r="I3871">
        <v>311.71709915941301</v>
      </c>
      <c r="J3871">
        <v>354.59128592564099</v>
      </c>
      <c r="K3871" s="62"/>
      <c r="N3871" s="292"/>
      <c r="O3871" s="292"/>
      <c r="P3871" s="292"/>
      <c r="Q3871" s="292"/>
      <c r="R3871" s="292"/>
    </row>
    <row r="3872" spans="1:18" x14ac:dyDescent="0.25">
      <c r="A3872" t="s">
        <v>4165</v>
      </c>
      <c r="B3872" t="s">
        <v>89</v>
      </c>
      <c r="C3872">
        <v>2006</v>
      </c>
      <c r="D3872" t="s">
        <v>51</v>
      </c>
      <c r="E3872" t="s">
        <v>101</v>
      </c>
      <c r="F3872">
        <v>753</v>
      </c>
      <c r="G3872">
        <v>321.11832762598499</v>
      </c>
      <c r="H3872">
        <v>327.217828663251</v>
      </c>
      <c r="I3872">
        <v>304.12307303249599</v>
      </c>
      <c r="J3872">
        <v>351.59331451691799</v>
      </c>
      <c r="K3872" s="62"/>
      <c r="N3872" s="292"/>
      <c r="O3872" s="292"/>
      <c r="P3872" s="292"/>
      <c r="Q3872" s="292"/>
      <c r="R3872" s="292"/>
    </row>
    <row r="3873" spans="1:18" x14ac:dyDescent="0.25">
      <c r="A3873" t="s">
        <v>4166</v>
      </c>
      <c r="B3873" t="s">
        <v>89</v>
      </c>
      <c r="C3873">
        <v>2006</v>
      </c>
      <c r="D3873" t="s">
        <v>52</v>
      </c>
      <c r="E3873" t="s">
        <v>101</v>
      </c>
      <c r="F3873">
        <v>199</v>
      </c>
      <c r="G3873">
        <v>351.42246631465599</v>
      </c>
      <c r="H3873">
        <v>353.79012170415001</v>
      </c>
      <c r="I3873">
        <v>306.00378128990201</v>
      </c>
      <c r="J3873">
        <v>406.88067913985498</v>
      </c>
      <c r="K3873" s="62"/>
      <c r="N3873" s="292"/>
      <c r="O3873" s="292"/>
      <c r="P3873" s="292"/>
      <c r="Q3873" s="292"/>
      <c r="R3873" s="292"/>
    </row>
    <row r="3874" spans="1:18" x14ac:dyDescent="0.25">
      <c r="A3874" t="s">
        <v>4167</v>
      </c>
      <c r="B3874" t="s">
        <v>89</v>
      </c>
      <c r="C3874">
        <v>2006</v>
      </c>
      <c r="D3874" t="s">
        <v>106</v>
      </c>
      <c r="E3874" t="s">
        <v>101</v>
      </c>
      <c r="F3874">
        <v>1853</v>
      </c>
      <c r="G3874">
        <v>328.65215370917599</v>
      </c>
      <c r="H3874">
        <v>330.20519737417902</v>
      </c>
      <c r="I3874">
        <v>315.24904373534901</v>
      </c>
      <c r="J3874">
        <v>345.68433175984399</v>
      </c>
      <c r="K3874" s="62"/>
      <c r="N3874" s="292"/>
      <c r="O3874" s="292"/>
      <c r="P3874" s="292"/>
      <c r="Q3874" s="292"/>
      <c r="R3874" s="292"/>
    </row>
    <row r="3875" spans="1:18" x14ac:dyDescent="0.25">
      <c r="A3875" t="s">
        <v>4168</v>
      </c>
      <c r="B3875" t="s">
        <v>89</v>
      </c>
      <c r="C3875">
        <v>2006</v>
      </c>
      <c r="D3875" t="s">
        <v>53</v>
      </c>
      <c r="E3875" t="s">
        <v>101</v>
      </c>
      <c r="F3875">
        <v>533</v>
      </c>
      <c r="G3875">
        <v>306.77848061194499</v>
      </c>
      <c r="H3875">
        <v>309.18964809109798</v>
      </c>
      <c r="I3875">
        <v>283.32941771160102</v>
      </c>
      <c r="J3875">
        <v>336.76414968440901</v>
      </c>
      <c r="K3875" s="62"/>
      <c r="N3875" s="292"/>
      <c r="O3875" s="292"/>
      <c r="P3875" s="292"/>
      <c r="Q3875" s="292"/>
      <c r="R3875" s="292"/>
    </row>
    <row r="3876" spans="1:18" x14ac:dyDescent="0.25">
      <c r="A3876" t="s">
        <v>4169</v>
      </c>
      <c r="B3876" t="s">
        <v>89</v>
      </c>
      <c r="C3876">
        <v>2006</v>
      </c>
      <c r="D3876" t="s">
        <v>54</v>
      </c>
      <c r="E3876" t="s">
        <v>101</v>
      </c>
      <c r="F3876">
        <v>330</v>
      </c>
      <c r="G3876">
        <v>474.069817554949</v>
      </c>
      <c r="H3876">
        <v>473.25291460817198</v>
      </c>
      <c r="I3876">
        <v>423.20899083661698</v>
      </c>
      <c r="J3876">
        <v>527.55406350515398</v>
      </c>
      <c r="K3876" s="62"/>
      <c r="N3876" s="292"/>
      <c r="O3876" s="292"/>
      <c r="P3876" s="292"/>
      <c r="Q3876" s="292"/>
      <c r="R3876" s="292"/>
    </row>
    <row r="3877" spans="1:18" x14ac:dyDescent="0.25">
      <c r="A3877" t="s">
        <v>4170</v>
      </c>
      <c r="B3877" t="s">
        <v>89</v>
      </c>
      <c r="C3877">
        <v>2006</v>
      </c>
      <c r="D3877" t="s">
        <v>55</v>
      </c>
      <c r="E3877" t="s">
        <v>101</v>
      </c>
      <c r="F3877">
        <v>308</v>
      </c>
      <c r="G3877">
        <v>339.13234970270901</v>
      </c>
      <c r="H3877">
        <v>342.32357290308801</v>
      </c>
      <c r="I3877">
        <v>304.93577091924402</v>
      </c>
      <c r="J3877">
        <v>383.00885908584797</v>
      </c>
      <c r="K3877" s="62"/>
      <c r="N3877" s="292"/>
      <c r="O3877" s="292"/>
      <c r="P3877" s="292"/>
      <c r="Q3877" s="292"/>
      <c r="R3877" s="292"/>
    </row>
    <row r="3878" spans="1:18" x14ac:dyDescent="0.25">
      <c r="A3878" t="s">
        <v>4171</v>
      </c>
      <c r="B3878" t="s">
        <v>89</v>
      </c>
      <c r="C3878">
        <v>2006</v>
      </c>
      <c r="D3878" t="s">
        <v>56</v>
      </c>
      <c r="E3878" t="s">
        <v>101</v>
      </c>
      <c r="F3878">
        <v>215</v>
      </c>
      <c r="G3878">
        <v>241.32899315299099</v>
      </c>
      <c r="H3878">
        <v>245.537719682241</v>
      </c>
      <c r="I3878">
        <v>213.011650612382</v>
      </c>
      <c r="J3878">
        <v>281.52944772635101</v>
      </c>
      <c r="K3878" s="62"/>
      <c r="N3878" s="292"/>
      <c r="O3878" s="292"/>
      <c r="P3878" s="292"/>
      <c r="Q3878" s="292"/>
      <c r="R3878" s="292"/>
    </row>
    <row r="3879" spans="1:18" x14ac:dyDescent="0.25">
      <c r="A3879" t="s">
        <v>4172</v>
      </c>
      <c r="B3879" t="s">
        <v>89</v>
      </c>
      <c r="C3879">
        <v>2006</v>
      </c>
      <c r="D3879" t="s">
        <v>57</v>
      </c>
      <c r="E3879" t="s">
        <v>101</v>
      </c>
      <c r="F3879">
        <v>467</v>
      </c>
      <c r="G3879">
        <v>332.24955000462398</v>
      </c>
      <c r="H3879">
        <v>336.57424116202702</v>
      </c>
      <c r="I3879">
        <v>306.49012241230702</v>
      </c>
      <c r="J3879">
        <v>368.79412598510402</v>
      </c>
      <c r="K3879" s="62"/>
      <c r="N3879" s="292"/>
      <c r="O3879" s="292"/>
      <c r="P3879" s="292"/>
      <c r="Q3879" s="292"/>
      <c r="R3879" s="292"/>
    </row>
    <row r="3880" spans="1:18" x14ac:dyDescent="0.25">
      <c r="A3880" t="s">
        <v>4173</v>
      </c>
      <c r="B3880" t="s">
        <v>89</v>
      </c>
      <c r="C3880">
        <v>2007</v>
      </c>
      <c r="D3880" t="s">
        <v>5</v>
      </c>
      <c r="E3880" t="s">
        <v>101</v>
      </c>
      <c r="F3880">
        <v>10174</v>
      </c>
      <c r="G3880">
        <v>338.42275834838802</v>
      </c>
      <c r="H3880">
        <v>341.62018083099599</v>
      </c>
      <c r="I3880">
        <v>334.98393783922501</v>
      </c>
      <c r="J3880">
        <v>348.35437601234401</v>
      </c>
      <c r="K3880" s="62"/>
      <c r="N3880" s="292"/>
      <c r="O3880" s="292"/>
      <c r="P3880" s="292"/>
      <c r="Q3880" s="292"/>
      <c r="R3880" s="292"/>
    </row>
    <row r="3881" spans="1:18" x14ac:dyDescent="0.25">
      <c r="A3881" t="s">
        <v>4174</v>
      </c>
      <c r="B3881" t="s">
        <v>89</v>
      </c>
      <c r="C3881">
        <v>2007</v>
      </c>
      <c r="D3881" t="s">
        <v>122</v>
      </c>
      <c r="E3881" t="s">
        <v>101</v>
      </c>
      <c r="F3881">
        <v>1018</v>
      </c>
      <c r="G3881">
        <v>170.84378031302299</v>
      </c>
      <c r="H3881">
        <v>169.62968637338901</v>
      </c>
      <c r="I3881">
        <v>159.292466985369</v>
      </c>
      <c r="J3881">
        <v>180.457860276833</v>
      </c>
      <c r="K3881" s="62"/>
      <c r="N3881" s="292"/>
      <c r="O3881" s="292"/>
      <c r="P3881" s="292"/>
      <c r="Q3881" s="292"/>
      <c r="R3881" s="292"/>
    </row>
    <row r="3882" spans="1:18" x14ac:dyDescent="0.25">
      <c r="A3882" t="s">
        <v>4175</v>
      </c>
      <c r="B3882" t="s">
        <v>89</v>
      </c>
      <c r="C3882">
        <v>2007</v>
      </c>
      <c r="D3882" t="s">
        <v>123</v>
      </c>
      <c r="E3882" t="s">
        <v>101</v>
      </c>
      <c r="F3882">
        <v>1444</v>
      </c>
      <c r="G3882">
        <v>236.983936296617</v>
      </c>
      <c r="H3882">
        <v>235.92843983451399</v>
      </c>
      <c r="I3882">
        <v>223.849927260843</v>
      </c>
      <c r="J3882">
        <v>248.486618389509</v>
      </c>
      <c r="K3882" s="62"/>
      <c r="N3882" s="292"/>
      <c r="O3882" s="292"/>
      <c r="P3882" s="292"/>
      <c r="Q3882" s="292"/>
      <c r="R3882" s="292"/>
    </row>
    <row r="3883" spans="1:18" x14ac:dyDescent="0.25">
      <c r="A3883" t="s">
        <v>4176</v>
      </c>
      <c r="B3883" t="s">
        <v>89</v>
      </c>
      <c r="C3883">
        <v>2007</v>
      </c>
      <c r="D3883" t="s">
        <v>124</v>
      </c>
      <c r="E3883" t="s">
        <v>101</v>
      </c>
      <c r="F3883">
        <v>1869</v>
      </c>
      <c r="G3883">
        <v>303.69553101220498</v>
      </c>
      <c r="H3883">
        <v>304.18102889557298</v>
      </c>
      <c r="I3883">
        <v>290.50095715824</v>
      </c>
      <c r="J3883">
        <v>318.33736875704</v>
      </c>
      <c r="K3883" s="62"/>
      <c r="N3883" s="292"/>
      <c r="O3883" s="292"/>
      <c r="P3883" s="292"/>
      <c r="Q3883" s="292"/>
      <c r="R3883" s="292"/>
    </row>
    <row r="3884" spans="1:18" x14ac:dyDescent="0.25">
      <c r="A3884" t="s">
        <v>4177</v>
      </c>
      <c r="B3884" t="s">
        <v>89</v>
      </c>
      <c r="C3884">
        <v>2007</v>
      </c>
      <c r="D3884" t="s">
        <v>125</v>
      </c>
      <c r="E3884" t="s">
        <v>101</v>
      </c>
      <c r="F3884">
        <v>2487</v>
      </c>
      <c r="G3884">
        <v>411.72838177667302</v>
      </c>
      <c r="H3884">
        <v>418.07485789903598</v>
      </c>
      <c r="I3884">
        <v>401.71224665812099</v>
      </c>
      <c r="J3884">
        <v>434.930052516616</v>
      </c>
      <c r="K3884" s="62"/>
      <c r="N3884" s="292"/>
      <c r="O3884" s="292"/>
      <c r="P3884" s="292"/>
      <c r="Q3884" s="292"/>
      <c r="R3884" s="292"/>
    </row>
    <row r="3885" spans="1:18" x14ac:dyDescent="0.25">
      <c r="A3885" t="s">
        <v>4178</v>
      </c>
      <c r="B3885" t="s">
        <v>89</v>
      </c>
      <c r="C3885">
        <v>2007</v>
      </c>
      <c r="D3885" t="s">
        <v>126</v>
      </c>
      <c r="E3885" t="s">
        <v>101</v>
      </c>
      <c r="F3885">
        <v>3356</v>
      </c>
      <c r="G3885">
        <v>576.97829110583496</v>
      </c>
      <c r="H3885">
        <v>601.33955679739097</v>
      </c>
      <c r="I3885">
        <v>580.93452171369904</v>
      </c>
      <c r="J3885">
        <v>622.27217692097997</v>
      </c>
      <c r="K3885" s="62"/>
      <c r="N3885" s="292"/>
      <c r="O3885" s="292"/>
      <c r="P3885" s="292"/>
      <c r="Q3885" s="292"/>
      <c r="R3885" s="292"/>
    </row>
    <row r="3886" spans="1:18" x14ac:dyDescent="0.25">
      <c r="A3886" t="s">
        <v>4179</v>
      </c>
      <c r="B3886" t="s">
        <v>89</v>
      </c>
      <c r="C3886">
        <v>2007</v>
      </c>
      <c r="D3886" t="s">
        <v>6</v>
      </c>
      <c r="E3886" t="s">
        <v>101</v>
      </c>
      <c r="F3886">
        <v>2648</v>
      </c>
      <c r="G3886">
        <v>389.70691038065598</v>
      </c>
      <c r="H3886">
        <v>394.01677434702401</v>
      </c>
      <c r="I3886">
        <v>379.08181864251401</v>
      </c>
      <c r="J3886">
        <v>409.38723017612301</v>
      </c>
      <c r="K3886" s="62"/>
      <c r="N3886" s="292"/>
      <c r="O3886" s="292"/>
      <c r="P3886" s="292"/>
      <c r="Q3886" s="292"/>
      <c r="R3886" s="292"/>
    </row>
    <row r="3887" spans="1:18" x14ac:dyDescent="0.25">
      <c r="A3887" t="s">
        <v>4180</v>
      </c>
      <c r="B3887" t="s">
        <v>89</v>
      </c>
      <c r="C3887">
        <v>2007</v>
      </c>
      <c r="D3887" t="s">
        <v>37</v>
      </c>
      <c r="E3887" t="s">
        <v>101</v>
      </c>
      <c r="F3887">
        <v>317</v>
      </c>
      <c r="G3887">
        <v>454.80631276900999</v>
      </c>
      <c r="H3887">
        <v>457.749306032086</v>
      </c>
      <c r="I3887">
        <v>408.232875489035</v>
      </c>
      <c r="J3887">
        <v>511.56757782262002</v>
      </c>
      <c r="K3887" s="62"/>
      <c r="N3887" s="292"/>
      <c r="O3887" s="292"/>
      <c r="P3887" s="292"/>
      <c r="Q3887" s="292"/>
      <c r="R3887" s="292"/>
    </row>
    <row r="3888" spans="1:18" x14ac:dyDescent="0.25">
      <c r="A3888" t="s">
        <v>4181</v>
      </c>
      <c r="B3888" t="s">
        <v>89</v>
      </c>
      <c r="C3888">
        <v>2007</v>
      </c>
      <c r="D3888" t="s">
        <v>38</v>
      </c>
      <c r="E3888" t="s">
        <v>101</v>
      </c>
      <c r="F3888">
        <v>517</v>
      </c>
      <c r="G3888">
        <v>433.00557798288099</v>
      </c>
      <c r="H3888">
        <v>438.86103142422502</v>
      </c>
      <c r="I3888">
        <v>401.58937715675501</v>
      </c>
      <c r="J3888">
        <v>478.64274068366598</v>
      </c>
      <c r="K3888" s="62"/>
      <c r="N3888" s="292"/>
      <c r="O3888" s="292"/>
      <c r="P3888" s="292"/>
      <c r="Q3888" s="292"/>
      <c r="R3888" s="292"/>
    </row>
    <row r="3889" spans="1:18" x14ac:dyDescent="0.25">
      <c r="A3889" t="s">
        <v>4182</v>
      </c>
      <c r="B3889" t="s">
        <v>89</v>
      </c>
      <c r="C3889">
        <v>2007</v>
      </c>
      <c r="D3889" t="s">
        <v>39</v>
      </c>
      <c r="E3889" t="s">
        <v>101</v>
      </c>
      <c r="F3889">
        <v>493</v>
      </c>
      <c r="G3889">
        <v>433.29993496106499</v>
      </c>
      <c r="H3889">
        <v>454.17496888126198</v>
      </c>
      <c r="I3889">
        <v>414.34427080370199</v>
      </c>
      <c r="J3889">
        <v>496.75498246697902</v>
      </c>
      <c r="K3889" s="62"/>
      <c r="N3889" s="292"/>
      <c r="O3889" s="292"/>
      <c r="P3889" s="292"/>
      <c r="Q3889" s="292"/>
      <c r="R3889" s="292"/>
    </row>
    <row r="3890" spans="1:18" x14ac:dyDescent="0.25">
      <c r="A3890" t="s">
        <v>4183</v>
      </c>
      <c r="B3890" t="s">
        <v>89</v>
      </c>
      <c r="C3890">
        <v>2007</v>
      </c>
      <c r="D3890" t="s">
        <v>40</v>
      </c>
      <c r="E3890" t="s">
        <v>101</v>
      </c>
      <c r="F3890">
        <v>398</v>
      </c>
      <c r="G3890">
        <v>421.03036073204299</v>
      </c>
      <c r="H3890">
        <v>432.39672507263299</v>
      </c>
      <c r="I3890">
        <v>390.552063255066</v>
      </c>
      <c r="J3890">
        <v>477.46957370025098</v>
      </c>
      <c r="K3890" s="62"/>
      <c r="N3890" s="292"/>
      <c r="O3890" s="292"/>
      <c r="P3890" s="292"/>
      <c r="Q3890" s="292"/>
      <c r="R3890" s="292"/>
    </row>
    <row r="3891" spans="1:18" x14ac:dyDescent="0.25">
      <c r="A3891" t="s">
        <v>4184</v>
      </c>
      <c r="B3891" t="s">
        <v>89</v>
      </c>
      <c r="C3891">
        <v>2007</v>
      </c>
      <c r="D3891" t="s">
        <v>41</v>
      </c>
      <c r="E3891" t="s">
        <v>101</v>
      </c>
      <c r="F3891">
        <v>484</v>
      </c>
      <c r="G3891">
        <v>320.92085720348001</v>
      </c>
      <c r="H3891">
        <v>324.01815274997603</v>
      </c>
      <c r="I3891">
        <v>295.58220246539997</v>
      </c>
      <c r="J3891">
        <v>354.43574437835201</v>
      </c>
      <c r="K3891" s="62"/>
      <c r="N3891" s="292"/>
      <c r="O3891" s="292"/>
      <c r="P3891" s="292"/>
      <c r="Q3891" s="292"/>
      <c r="R3891" s="292"/>
    </row>
    <row r="3892" spans="1:18" x14ac:dyDescent="0.25">
      <c r="A3892" t="s">
        <v>4185</v>
      </c>
      <c r="B3892" t="s">
        <v>89</v>
      </c>
      <c r="C3892">
        <v>2007</v>
      </c>
      <c r="D3892" t="s">
        <v>42</v>
      </c>
      <c r="E3892" t="s">
        <v>101</v>
      </c>
      <c r="F3892">
        <v>439</v>
      </c>
      <c r="G3892">
        <v>334.44306468692599</v>
      </c>
      <c r="H3892">
        <v>336.380550297414</v>
      </c>
      <c r="I3892">
        <v>305.48312494942297</v>
      </c>
      <c r="J3892">
        <v>369.54307580495299</v>
      </c>
      <c r="K3892" s="62"/>
      <c r="N3892" s="292"/>
      <c r="O3892" s="292"/>
      <c r="P3892" s="292"/>
      <c r="Q3892" s="292"/>
      <c r="R3892" s="292"/>
    </row>
    <row r="3893" spans="1:18" x14ac:dyDescent="0.25">
      <c r="A3893" t="s">
        <v>4186</v>
      </c>
      <c r="B3893" t="s">
        <v>89</v>
      </c>
      <c r="C3893">
        <v>2007</v>
      </c>
      <c r="D3893" t="s">
        <v>102</v>
      </c>
      <c r="E3893" t="s">
        <v>101</v>
      </c>
      <c r="F3893">
        <v>302</v>
      </c>
      <c r="G3893">
        <v>228.81908138988601</v>
      </c>
      <c r="H3893">
        <v>238.00420787514699</v>
      </c>
      <c r="I3893">
        <v>211.40632014347599</v>
      </c>
      <c r="J3893">
        <v>266.972239640954</v>
      </c>
      <c r="K3893" s="62"/>
      <c r="N3893" s="292"/>
      <c r="O3893" s="292"/>
      <c r="P3893" s="292"/>
      <c r="Q3893" s="292"/>
      <c r="R3893" s="292"/>
    </row>
    <row r="3894" spans="1:18" x14ac:dyDescent="0.25">
      <c r="A3894" t="s">
        <v>4187</v>
      </c>
      <c r="B3894" t="s">
        <v>89</v>
      </c>
      <c r="C3894">
        <v>2007</v>
      </c>
      <c r="D3894" t="s">
        <v>103</v>
      </c>
      <c r="E3894" t="s">
        <v>101</v>
      </c>
      <c r="F3894">
        <v>1185</v>
      </c>
      <c r="G3894">
        <v>314.92505580950399</v>
      </c>
      <c r="H3894">
        <v>318.17878814393902</v>
      </c>
      <c r="I3894">
        <v>300.14286006779702</v>
      </c>
      <c r="J3894">
        <v>337.00716014673998</v>
      </c>
      <c r="K3894" s="62"/>
      <c r="N3894" s="292"/>
      <c r="O3894" s="292"/>
      <c r="P3894" s="292"/>
      <c r="Q3894" s="292"/>
      <c r="R3894" s="292"/>
    </row>
    <row r="3895" spans="1:18" x14ac:dyDescent="0.25">
      <c r="A3895" t="s">
        <v>4188</v>
      </c>
      <c r="B3895" t="s">
        <v>89</v>
      </c>
      <c r="C3895">
        <v>2007</v>
      </c>
      <c r="D3895" t="s">
        <v>43</v>
      </c>
      <c r="E3895" t="s">
        <v>101</v>
      </c>
      <c r="F3895">
        <v>149</v>
      </c>
      <c r="G3895">
        <v>197.806866155112</v>
      </c>
      <c r="H3895">
        <v>202.304267923683</v>
      </c>
      <c r="I3895">
        <v>170.44787086680799</v>
      </c>
      <c r="J3895">
        <v>238.28482553697501</v>
      </c>
      <c r="K3895" s="62"/>
      <c r="N3895" s="292"/>
      <c r="O3895" s="292"/>
      <c r="P3895" s="292"/>
      <c r="Q3895" s="292"/>
      <c r="R3895" s="292"/>
    </row>
    <row r="3896" spans="1:18" x14ac:dyDescent="0.25">
      <c r="A3896" t="s">
        <v>4189</v>
      </c>
      <c r="B3896" t="s">
        <v>89</v>
      </c>
      <c r="C3896">
        <v>2007</v>
      </c>
      <c r="D3896" t="s">
        <v>44</v>
      </c>
      <c r="E3896" t="s">
        <v>101</v>
      </c>
      <c r="F3896">
        <v>452</v>
      </c>
      <c r="G3896">
        <v>377.80006686726801</v>
      </c>
      <c r="H3896">
        <v>384.753436792863</v>
      </c>
      <c r="I3896">
        <v>349.56900178444198</v>
      </c>
      <c r="J3896">
        <v>422.47843544348001</v>
      </c>
      <c r="K3896" s="62"/>
      <c r="N3896" s="292"/>
      <c r="O3896" s="292"/>
      <c r="P3896" s="292"/>
      <c r="Q3896" s="292"/>
      <c r="R3896" s="292"/>
    </row>
    <row r="3897" spans="1:18" x14ac:dyDescent="0.25">
      <c r="A3897" t="s">
        <v>4190</v>
      </c>
      <c r="B3897" t="s">
        <v>89</v>
      </c>
      <c r="C3897">
        <v>2007</v>
      </c>
      <c r="D3897" t="s">
        <v>45</v>
      </c>
      <c r="E3897" t="s">
        <v>101</v>
      </c>
      <c r="F3897">
        <v>584</v>
      </c>
      <c r="G3897">
        <v>322.093164344728</v>
      </c>
      <c r="H3897">
        <v>328.036407519021</v>
      </c>
      <c r="I3897">
        <v>301.77411801929298</v>
      </c>
      <c r="J3897">
        <v>355.95920770902302</v>
      </c>
      <c r="K3897" s="62"/>
      <c r="N3897" s="292"/>
      <c r="O3897" s="292"/>
      <c r="P3897" s="292"/>
      <c r="Q3897" s="292"/>
      <c r="R3897" s="292"/>
    </row>
    <row r="3898" spans="1:18" x14ac:dyDescent="0.25">
      <c r="A3898" t="s">
        <v>4191</v>
      </c>
      <c r="B3898" t="s">
        <v>89</v>
      </c>
      <c r="C3898">
        <v>2007</v>
      </c>
      <c r="D3898" t="s">
        <v>18</v>
      </c>
      <c r="E3898" t="s">
        <v>101</v>
      </c>
      <c r="F3898">
        <v>1723</v>
      </c>
      <c r="G3898">
        <v>339.597056168525</v>
      </c>
      <c r="H3898">
        <v>342.64618596253001</v>
      </c>
      <c r="I3898">
        <v>326.59839548831798</v>
      </c>
      <c r="J3898">
        <v>359.27632685222801</v>
      </c>
      <c r="K3898" s="62"/>
      <c r="N3898" s="292"/>
      <c r="O3898" s="292"/>
      <c r="P3898" s="292"/>
      <c r="Q3898" s="292"/>
      <c r="R3898" s="292"/>
    </row>
    <row r="3899" spans="1:18" x14ac:dyDescent="0.25">
      <c r="A3899" t="s">
        <v>4192</v>
      </c>
      <c r="B3899" t="s">
        <v>89</v>
      </c>
      <c r="C3899">
        <v>2007</v>
      </c>
      <c r="D3899" t="s">
        <v>46</v>
      </c>
      <c r="E3899" t="s">
        <v>101</v>
      </c>
      <c r="F3899">
        <v>791</v>
      </c>
      <c r="G3899">
        <v>340.27359545728302</v>
      </c>
      <c r="H3899">
        <v>344.60673017455298</v>
      </c>
      <c r="I3899">
        <v>320.84097028329097</v>
      </c>
      <c r="J3899">
        <v>369.65744267505499</v>
      </c>
      <c r="K3899" s="62"/>
      <c r="N3899" s="292"/>
      <c r="O3899" s="292"/>
      <c r="P3899" s="292"/>
      <c r="Q3899" s="292"/>
      <c r="R3899" s="292"/>
    </row>
    <row r="3900" spans="1:18" x14ac:dyDescent="0.25">
      <c r="A3900" t="s">
        <v>4193</v>
      </c>
      <c r="B3900" t="s">
        <v>89</v>
      </c>
      <c r="C3900">
        <v>2007</v>
      </c>
      <c r="D3900" t="s">
        <v>47</v>
      </c>
      <c r="E3900" t="s">
        <v>101</v>
      </c>
      <c r="F3900">
        <v>543</v>
      </c>
      <c r="G3900">
        <v>390.76836719272899</v>
      </c>
      <c r="H3900">
        <v>393.31369430504202</v>
      </c>
      <c r="I3900">
        <v>360.823440482281</v>
      </c>
      <c r="J3900">
        <v>427.93709084943902</v>
      </c>
      <c r="K3900" s="62"/>
      <c r="N3900" s="292"/>
      <c r="O3900" s="292"/>
      <c r="P3900" s="292"/>
      <c r="Q3900" s="292"/>
      <c r="R3900" s="292"/>
    </row>
    <row r="3901" spans="1:18" x14ac:dyDescent="0.25">
      <c r="A3901" t="s">
        <v>4194</v>
      </c>
      <c r="B3901" t="s">
        <v>89</v>
      </c>
      <c r="C3901">
        <v>2007</v>
      </c>
      <c r="D3901" t="s">
        <v>48</v>
      </c>
      <c r="E3901" t="s">
        <v>101</v>
      </c>
      <c r="F3901">
        <v>389</v>
      </c>
      <c r="G3901">
        <v>286.13671303209298</v>
      </c>
      <c r="H3901">
        <v>289.10843088915698</v>
      </c>
      <c r="I3901">
        <v>260.97213803895499</v>
      </c>
      <c r="J3901">
        <v>319.44136774535701</v>
      </c>
      <c r="K3901" s="62"/>
      <c r="N3901" s="292"/>
      <c r="O3901" s="292"/>
      <c r="P3901" s="292"/>
      <c r="Q3901" s="292"/>
      <c r="R3901" s="292"/>
    </row>
    <row r="3902" spans="1:18" x14ac:dyDescent="0.25">
      <c r="A3902" t="s">
        <v>4195</v>
      </c>
      <c r="B3902" t="s">
        <v>89</v>
      </c>
      <c r="C3902">
        <v>2007</v>
      </c>
      <c r="D3902" t="s">
        <v>104</v>
      </c>
      <c r="E3902" t="s">
        <v>101</v>
      </c>
      <c r="F3902">
        <v>1379</v>
      </c>
      <c r="G3902">
        <v>304.46340257171101</v>
      </c>
      <c r="H3902">
        <v>318.86591203356602</v>
      </c>
      <c r="I3902">
        <v>301.91286670370101</v>
      </c>
      <c r="J3902">
        <v>336.50823535565701</v>
      </c>
      <c r="K3902" s="62"/>
      <c r="N3902" s="292"/>
      <c r="O3902" s="292"/>
      <c r="P3902" s="292"/>
      <c r="Q3902" s="292"/>
      <c r="R3902" s="292"/>
    </row>
    <row r="3903" spans="1:18" x14ac:dyDescent="0.25">
      <c r="A3903" t="s">
        <v>4196</v>
      </c>
      <c r="B3903" t="s">
        <v>89</v>
      </c>
      <c r="C3903">
        <v>2007</v>
      </c>
      <c r="D3903" t="s">
        <v>49</v>
      </c>
      <c r="E3903" t="s">
        <v>101</v>
      </c>
      <c r="F3903">
        <v>364</v>
      </c>
      <c r="G3903">
        <v>291.825674245583</v>
      </c>
      <c r="H3903">
        <v>300.16972945015499</v>
      </c>
      <c r="I3903">
        <v>269.96364202487598</v>
      </c>
      <c r="J3903">
        <v>332.81715346280799</v>
      </c>
      <c r="K3903" s="62"/>
      <c r="N3903" s="292"/>
      <c r="O3903" s="292"/>
      <c r="P3903" s="292"/>
      <c r="Q3903" s="292"/>
      <c r="R3903" s="292"/>
    </row>
    <row r="3904" spans="1:18" x14ac:dyDescent="0.25">
      <c r="A3904" t="s">
        <v>4197</v>
      </c>
      <c r="B3904" t="s">
        <v>89</v>
      </c>
      <c r="C3904">
        <v>2007</v>
      </c>
      <c r="D3904" t="s">
        <v>50</v>
      </c>
      <c r="E3904" t="s">
        <v>101</v>
      </c>
      <c r="F3904">
        <v>1015</v>
      </c>
      <c r="G3904">
        <v>309.26641397213899</v>
      </c>
      <c r="H3904">
        <v>332.19113944640299</v>
      </c>
      <c r="I3904">
        <v>311.38968006452598</v>
      </c>
      <c r="J3904">
        <v>353.982037321608</v>
      </c>
      <c r="K3904" s="62"/>
      <c r="N3904" s="292"/>
      <c r="O3904" s="292"/>
      <c r="P3904" s="292"/>
      <c r="Q3904" s="292"/>
      <c r="R3904" s="292"/>
    </row>
    <row r="3905" spans="1:18" x14ac:dyDescent="0.25">
      <c r="A3905" t="s">
        <v>4198</v>
      </c>
      <c r="B3905" t="s">
        <v>89</v>
      </c>
      <c r="C3905">
        <v>2007</v>
      </c>
      <c r="D3905" t="s">
        <v>105</v>
      </c>
      <c r="E3905" t="s">
        <v>101</v>
      </c>
      <c r="F3905">
        <v>1066</v>
      </c>
      <c r="G3905">
        <v>365.514119954465</v>
      </c>
      <c r="H3905">
        <v>369.64403668641597</v>
      </c>
      <c r="I3905">
        <v>347.63279111480603</v>
      </c>
      <c r="J3905">
        <v>392.67627202708201</v>
      </c>
      <c r="K3905" s="62"/>
      <c r="N3905" s="292"/>
      <c r="O3905" s="292"/>
      <c r="P3905" s="292"/>
      <c r="Q3905" s="292"/>
      <c r="R3905" s="292"/>
    </row>
    <row r="3906" spans="1:18" x14ac:dyDescent="0.25">
      <c r="A3906" t="s">
        <v>4199</v>
      </c>
      <c r="B3906" t="s">
        <v>89</v>
      </c>
      <c r="C3906">
        <v>2007</v>
      </c>
      <c r="D3906" t="s">
        <v>51</v>
      </c>
      <c r="E3906" t="s">
        <v>101</v>
      </c>
      <c r="F3906">
        <v>850</v>
      </c>
      <c r="G3906">
        <v>362.51817922045802</v>
      </c>
      <c r="H3906">
        <v>368.38106737025902</v>
      </c>
      <c r="I3906">
        <v>343.85836133413699</v>
      </c>
      <c r="J3906">
        <v>394.181481563445</v>
      </c>
      <c r="K3906" s="62"/>
      <c r="N3906" s="292"/>
      <c r="O3906" s="292"/>
      <c r="P3906" s="292"/>
      <c r="Q3906" s="292"/>
      <c r="R3906" s="292"/>
    </row>
    <row r="3907" spans="1:18" x14ac:dyDescent="0.25">
      <c r="A3907" t="s">
        <v>4200</v>
      </c>
      <c r="B3907" t="s">
        <v>89</v>
      </c>
      <c r="C3907">
        <v>2007</v>
      </c>
      <c r="D3907" t="s">
        <v>52</v>
      </c>
      <c r="E3907" t="s">
        <v>101</v>
      </c>
      <c r="F3907">
        <v>216</v>
      </c>
      <c r="G3907">
        <v>377.80071012540901</v>
      </c>
      <c r="H3907">
        <v>374.98422260637199</v>
      </c>
      <c r="I3907">
        <v>326.31172171286602</v>
      </c>
      <c r="J3907">
        <v>428.83008968919199</v>
      </c>
      <c r="K3907" s="62"/>
      <c r="N3907" s="292"/>
      <c r="O3907" s="292"/>
      <c r="P3907" s="292"/>
      <c r="Q3907" s="292"/>
      <c r="R3907" s="292"/>
    </row>
    <row r="3908" spans="1:18" x14ac:dyDescent="0.25">
      <c r="A3908" t="s">
        <v>4201</v>
      </c>
      <c r="B3908" t="s">
        <v>89</v>
      </c>
      <c r="C3908">
        <v>2007</v>
      </c>
      <c r="D3908" t="s">
        <v>106</v>
      </c>
      <c r="E3908" t="s">
        <v>101</v>
      </c>
      <c r="F3908">
        <v>1871</v>
      </c>
      <c r="G3908">
        <v>330.20716043020502</v>
      </c>
      <c r="H3908">
        <v>331.70296439195101</v>
      </c>
      <c r="I3908">
        <v>316.74851305444201</v>
      </c>
      <c r="J3908">
        <v>347.17776739800797</v>
      </c>
      <c r="K3908" s="62"/>
      <c r="N3908" s="292"/>
      <c r="O3908" s="292"/>
      <c r="P3908" s="292"/>
      <c r="Q3908" s="292"/>
      <c r="R3908" s="292"/>
    </row>
    <row r="3909" spans="1:18" x14ac:dyDescent="0.25">
      <c r="A3909" t="s">
        <v>4202</v>
      </c>
      <c r="B3909" t="s">
        <v>89</v>
      </c>
      <c r="C3909">
        <v>2007</v>
      </c>
      <c r="D3909" t="s">
        <v>53</v>
      </c>
      <c r="E3909" t="s">
        <v>101</v>
      </c>
      <c r="F3909">
        <v>505</v>
      </c>
      <c r="G3909">
        <v>288.59286689868401</v>
      </c>
      <c r="H3909">
        <v>289.65040889913098</v>
      </c>
      <c r="I3909">
        <v>264.77014158536099</v>
      </c>
      <c r="J3909">
        <v>316.22675466717999</v>
      </c>
      <c r="K3909" s="62"/>
      <c r="N3909" s="292"/>
      <c r="O3909" s="292"/>
      <c r="P3909" s="292"/>
      <c r="Q3909" s="292"/>
      <c r="R3909" s="292"/>
    </row>
    <row r="3910" spans="1:18" x14ac:dyDescent="0.25">
      <c r="A3910" t="s">
        <v>4203</v>
      </c>
      <c r="B3910" t="s">
        <v>89</v>
      </c>
      <c r="C3910">
        <v>2007</v>
      </c>
      <c r="D3910" t="s">
        <v>54</v>
      </c>
      <c r="E3910" t="s">
        <v>101</v>
      </c>
      <c r="F3910">
        <v>315</v>
      </c>
      <c r="G3910">
        <v>452.034153691612</v>
      </c>
      <c r="H3910">
        <v>449.595415289171</v>
      </c>
      <c r="I3910">
        <v>400.99862194348702</v>
      </c>
      <c r="J3910">
        <v>502.42816170335999</v>
      </c>
      <c r="K3910" s="62"/>
      <c r="N3910" s="292"/>
      <c r="O3910" s="292"/>
      <c r="P3910" s="292"/>
      <c r="Q3910" s="292"/>
      <c r="R3910" s="292"/>
    </row>
    <row r="3911" spans="1:18" x14ac:dyDescent="0.25">
      <c r="A3911" t="s">
        <v>4204</v>
      </c>
      <c r="B3911" t="s">
        <v>89</v>
      </c>
      <c r="C3911">
        <v>2007</v>
      </c>
      <c r="D3911" t="s">
        <v>55</v>
      </c>
      <c r="E3911" t="s">
        <v>101</v>
      </c>
      <c r="F3911">
        <v>329</v>
      </c>
      <c r="G3911">
        <v>361.64178776353702</v>
      </c>
      <c r="H3911">
        <v>361.96697248256299</v>
      </c>
      <c r="I3911">
        <v>323.61233768395402</v>
      </c>
      <c r="J3911">
        <v>403.58960873640501</v>
      </c>
      <c r="K3911" s="62"/>
      <c r="N3911" s="292"/>
      <c r="O3911" s="292"/>
      <c r="P3911" s="292"/>
      <c r="Q3911" s="292"/>
      <c r="R3911" s="292"/>
    </row>
    <row r="3912" spans="1:18" x14ac:dyDescent="0.25">
      <c r="A3912" t="s">
        <v>4205</v>
      </c>
      <c r="B3912" t="s">
        <v>89</v>
      </c>
      <c r="C3912">
        <v>2007</v>
      </c>
      <c r="D3912" t="s">
        <v>56</v>
      </c>
      <c r="E3912" t="s">
        <v>101</v>
      </c>
      <c r="F3912">
        <v>206</v>
      </c>
      <c r="G3912">
        <v>229.93124386105899</v>
      </c>
      <c r="H3912">
        <v>234.01735696635501</v>
      </c>
      <c r="I3912">
        <v>202.49713054748401</v>
      </c>
      <c r="J3912">
        <v>268.97285581932999</v>
      </c>
      <c r="K3912" s="62"/>
      <c r="N3912" s="292"/>
      <c r="O3912" s="292"/>
      <c r="P3912" s="292"/>
      <c r="Q3912" s="292"/>
      <c r="R3912" s="292"/>
    </row>
    <row r="3913" spans="1:18" x14ac:dyDescent="0.25">
      <c r="A3913" t="s">
        <v>4206</v>
      </c>
      <c r="B3913" t="s">
        <v>89</v>
      </c>
      <c r="C3913">
        <v>2007</v>
      </c>
      <c r="D3913" t="s">
        <v>57</v>
      </c>
      <c r="E3913" t="s">
        <v>101</v>
      </c>
      <c r="F3913">
        <v>516</v>
      </c>
      <c r="G3913">
        <v>364.98415572657302</v>
      </c>
      <c r="H3913">
        <v>370.91561755237399</v>
      </c>
      <c r="I3913">
        <v>339.32963947421803</v>
      </c>
      <c r="J3913">
        <v>404.63088472655301</v>
      </c>
      <c r="K3913" s="62"/>
      <c r="N3913" s="292"/>
      <c r="O3913" s="292"/>
      <c r="P3913" s="292"/>
      <c r="Q3913" s="292"/>
      <c r="R3913" s="292"/>
    </row>
    <row r="3914" spans="1:18" x14ac:dyDescent="0.25">
      <c r="A3914" t="s">
        <v>4207</v>
      </c>
      <c r="B3914" t="s">
        <v>89</v>
      </c>
      <c r="C3914">
        <v>2008</v>
      </c>
      <c r="D3914" t="s">
        <v>5</v>
      </c>
      <c r="E3914" t="s">
        <v>101</v>
      </c>
      <c r="F3914">
        <v>10060</v>
      </c>
      <c r="G3914">
        <v>332.46669466966</v>
      </c>
      <c r="H3914">
        <v>336.11248982045402</v>
      </c>
      <c r="I3914">
        <v>329.54658371564199</v>
      </c>
      <c r="J3914">
        <v>342.77586199149403</v>
      </c>
      <c r="K3914" s="62"/>
      <c r="N3914" s="292"/>
      <c r="O3914" s="292"/>
      <c r="P3914" s="292"/>
      <c r="Q3914" s="292"/>
      <c r="R3914" s="292"/>
    </row>
    <row r="3915" spans="1:18" x14ac:dyDescent="0.25">
      <c r="A3915" t="s">
        <v>4208</v>
      </c>
      <c r="B3915" t="s">
        <v>89</v>
      </c>
      <c r="C3915">
        <v>2008</v>
      </c>
      <c r="D3915" t="s">
        <v>122</v>
      </c>
      <c r="E3915" t="s">
        <v>101</v>
      </c>
      <c r="F3915">
        <v>1032</v>
      </c>
      <c r="G3915">
        <v>172.37779466664401</v>
      </c>
      <c r="H3915">
        <v>172.37997604741</v>
      </c>
      <c r="I3915">
        <v>161.936770282569</v>
      </c>
      <c r="J3915">
        <v>183.315707489235</v>
      </c>
      <c r="K3915" s="62"/>
      <c r="N3915" s="292"/>
      <c r="O3915" s="292"/>
      <c r="P3915" s="292"/>
      <c r="Q3915" s="292"/>
      <c r="R3915" s="292"/>
    </row>
    <row r="3916" spans="1:18" x14ac:dyDescent="0.25">
      <c r="A3916" t="s">
        <v>4209</v>
      </c>
      <c r="B3916" t="s">
        <v>89</v>
      </c>
      <c r="C3916">
        <v>2008</v>
      </c>
      <c r="D3916" t="s">
        <v>123</v>
      </c>
      <c r="E3916" t="s">
        <v>101</v>
      </c>
      <c r="F3916">
        <v>1417</v>
      </c>
      <c r="G3916">
        <v>231.09151191254699</v>
      </c>
      <c r="H3916">
        <v>229.10906526820901</v>
      </c>
      <c r="I3916">
        <v>217.266538338814</v>
      </c>
      <c r="J3916">
        <v>241.42644385854601</v>
      </c>
      <c r="K3916" s="62"/>
      <c r="N3916" s="292"/>
      <c r="O3916" s="292"/>
      <c r="P3916" s="292"/>
      <c r="Q3916" s="292"/>
      <c r="R3916" s="292"/>
    </row>
    <row r="3917" spans="1:18" x14ac:dyDescent="0.25">
      <c r="A3917" t="s">
        <v>4210</v>
      </c>
      <c r="B3917" t="s">
        <v>89</v>
      </c>
      <c r="C3917">
        <v>2008</v>
      </c>
      <c r="D3917" t="s">
        <v>124</v>
      </c>
      <c r="E3917" t="s">
        <v>101</v>
      </c>
      <c r="F3917">
        <v>1816</v>
      </c>
      <c r="G3917">
        <v>293.05022357989202</v>
      </c>
      <c r="H3917">
        <v>292.56662930355799</v>
      </c>
      <c r="I3917">
        <v>279.22085814500298</v>
      </c>
      <c r="J3917">
        <v>306.38389167676002</v>
      </c>
      <c r="K3917" s="62"/>
      <c r="N3917" s="292"/>
      <c r="O3917" s="292"/>
      <c r="P3917" s="292"/>
      <c r="Q3917" s="292"/>
      <c r="R3917" s="292"/>
    </row>
    <row r="3918" spans="1:18" x14ac:dyDescent="0.25">
      <c r="A3918" t="s">
        <v>4211</v>
      </c>
      <c r="B3918" t="s">
        <v>89</v>
      </c>
      <c r="C3918">
        <v>2008</v>
      </c>
      <c r="D3918" t="s">
        <v>125</v>
      </c>
      <c r="E3918" t="s">
        <v>101</v>
      </c>
      <c r="F3918">
        <v>2337</v>
      </c>
      <c r="G3918">
        <v>383.97018932342701</v>
      </c>
      <c r="H3918">
        <v>391.64442649269398</v>
      </c>
      <c r="I3918">
        <v>375.84026112045598</v>
      </c>
      <c r="J3918">
        <v>407.93965135070499</v>
      </c>
      <c r="K3918" s="62"/>
      <c r="N3918" s="292"/>
      <c r="O3918" s="292"/>
      <c r="P3918" s="292"/>
      <c r="Q3918" s="292"/>
      <c r="R3918" s="292"/>
    </row>
    <row r="3919" spans="1:18" x14ac:dyDescent="0.25">
      <c r="A3919" t="s">
        <v>4212</v>
      </c>
      <c r="B3919" t="s">
        <v>89</v>
      </c>
      <c r="C3919">
        <v>2008</v>
      </c>
      <c r="D3919" t="s">
        <v>126</v>
      </c>
      <c r="E3919" t="s">
        <v>101</v>
      </c>
      <c r="F3919">
        <v>3458</v>
      </c>
      <c r="G3919">
        <v>590.42984590429796</v>
      </c>
      <c r="H3919">
        <v>618.40569107010595</v>
      </c>
      <c r="I3919">
        <v>597.72607063427995</v>
      </c>
      <c r="J3919">
        <v>639.61194001922104</v>
      </c>
      <c r="K3919" s="62"/>
      <c r="N3919" s="292"/>
      <c r="O3919" s="292"/>
      <c r="P3919" s="292"/>
      <c r="Q3919" s="292"/>
      <c r="R3919" s="292"/>
    </row>
    <row r="3920" spans="1:18" x14ac:dyDescent="0.25">
      <c r="A3920" t="s">
        <v>4213</v>
      </c>
      <c r="B3920" t="s">
        <v>89</v>
      </c>
      <c r="C3920">
        <v>2008</v>
      </c>
      <c r="D3920" t="s">
        <v>6</v>
      </c>
      <c r="E3920" t="s">
        <v>101</v>
      </c>
      <c r="F3920">
        <v>2576</v>
      </c>
      <c r="G3920">
        <v>377.35627940771502</v>
      </c>
      <c r="H3920">
        <v>380.95624337481098</v>
      </c>
      <c r="I3920">
        <v>366.31507112870099</v>
      </c>
      <c r="J3920">
        <v>396.03037068742299</v>
      </c>
      <c r="K3920" s="62"/>
      <c r="N3920" s="292"/>
      <c r="O3920" s="292"/>
      <c r="P3920" s="292"/>
      <c r="Q3920" s="292"/>
      <c r="R3920" s="292"/>
    </row>
    <row r="3921" spans="1:18" x14ac:dyDescent="0.25">
      <c r="A3921" t="s">
        <v>4214</v>
      </c>
      <c r="B3921" t="s">
        <v>89</v>
      </c>
      <c r="C3921">
        <v>2008</v>
      </c>
      <c r="D3921" t="s">
        <v>37</v>
      </c>
      <c r="E3921" t="s">
        <v>101</v>
      </c>
      <c r="F3921">
        <v>305</v>
      </c>
      <c r="G3921">
        <v>436.23777103953302</v>
      </c>
      <c r="H3921">
        <v>441.049613675751</v>
      </c>
      <c r="I3921">
        <v>392.43931967550202</v>
      </c>
      <c r="J3921">
        <v>493.96921216707699</v>
      </c>
      <c r="K3921" s="62"/>
      <c r="N3921" s="292"/>
      <c r="O3921" s="292"/>
      <c r="P3921" s="292"/>
      <c r="Q3921" s="292"/>
      <c r="R3921" s="292"/>
    </row>
    <row r="3922" spans="1:18" x14ac:dyDescent="0.25">
      <c r="A3922" t="s">
        <v>4215</v>
      </c>
      <c r="B3922" t="s">
        <v>89</v>
      </c>
      <c r="C3922">
        <v>2008</v>
      </c>
      <c r="D3922" t="s">
        <v>38</v>
      </c>
      <c r="E3922" t="s">
        <v>101</v>
      </c>
      <c r="F3922">
        <v>480</v>
      </c>
      <c r="G3922">
        <v>400.84846257912602</v>
      </c>
      <c r="H3922">
        <v>403.49152677457101</v>
      </c>
      <c r="I3922">
        <v>367.91511682686399</v>
      </c>
      <c r="J3922">
        <v>441.557879981702</v>
      </c>
      <c r="K3922" s="62"/>
      <c r="N3922" s="292"/>
      <c r="O3922" s="292"/>
      <c r="P3922" s="292"/>
      <c r="Q3922" s="292"/>
      <c r="R3922" s="292"/>
    </row>
    <row r="3923" spans="1:18" x14ac:dyDescent="0.25">
      <c r="A3923" t="s">
        <v>4216</v>
      </c>
      <c r="B3923" t="s">
        <v>89</v>
      </c>
      <c r="C3923">
        <v>2008</v>
      </c>
      <c r="D3923" t="s">
        <v>39</v>
      </c>
      <c r="E3923" t="s">
        <v>101</v>
      </c>
      <c r="F3923">
        <v>462</v>
      </c>
      <c r="G3923">
        <v>403.94855339203099</v>
      </c>
      <c r="H3923">
        <v>420.50175137129997</v>
      </c>
      <c r="I3923">
        <v>382.44065536507998</v>
      </c>
      <c r="J3923">
        <v>461.28006823494098</v>
      </c>
      <c r="K3923" s="62"/>
      <c r="N3923" s="292"/>
      <c r="O3923" s="292"/>
      <c r="P3923" s="292"/>
      <c r="Q3923" s="292"/>
      <c r="R3923" s="292"/>
    </row>
    <row r="3924" spans="1:18" x14ac:dyDescent="0.25">
      <c r="A3924" t="s">
        <v>4217</v>
      </c>
      <c r="B3924" t="s">
        <v>89</v>
      </c>
      <c r="C3924">
        <v>2008</v>
      </c>
      <c r="D3924" t="s">
        <v>40</v>
      </c>
      <c r="E3924" t="s">
        <v>101</v>
      </c>
      <c r="F3924">
        <v>375</v>
      </c>
      <c r="G3924">
        <v>395.82431733499402</v>
      </c>
      <c r="H3924">
        <v>403.588329373573</v>
      </c>
      <c r="I3924">
        <v>363.413422011617</v>
      </c>
      <c r="J3924">
        <v>446.96024940614899</v>
      </c>
      <c r="K3924" s="62"/>
      <c r="N3924" s="292"/>
      <c r="O3924" s="292"/>
      <c r="P3924" s="292"/>
      <c r="Q3924" s="292"/>
      <c r="R3924" s="292"/>
    </row>
    <row r="3925" spans="1:18" x14ac:dyDescent="0.25">
      <c r="A3925" t="s">
        <v>4218</v>
      </c>
      <c r="B3925" t="s">
        <v>89</v>
      </c>
      <c r="C3925">
        <v>2008</v>
      </c>
      <c r="D3925" t="s">
        <v>41</v>
      </c>
      <c r="E3925" t="s">
        <v>101</v>
      </c>
      <c r="F3925">
        <v>487</v>
      </c>
      <c r="G3925">
        <v>321.45002343218903</v>
      </c>
      <c r="H3925">
        <v>323.42413269581402</v>
      </c>
      <c r="I3925">
        <v>295.15589504814801</v>
      </c>
      <c r="J3925">
        <v>353.65601917958099</v>
      </c>
      <c r="K3925" s="62"/>
      <c r="N3925" s="292"/>
      <c r="O3925" s="292"/>
      <c r="P3925" s="292"/>
      <c r="Q3925" s="292"/>
      <c r="R3925" s="292"/>
    </row>
    <row r="3926" spans="1:18" x14ac:dyDescent="0.25">
      <c r="A3926" t="s">
        <v>4219</v>
      </c>
      <c r="B3926" t="s">
        <v>89</v>
      </c>
      <c r="C3926">
        <v>2008</v>
      </c>
      <c r="D3926" t="s">
        <v>42</v>
      </c>
      <c r="E3926" t="s">
        <v>101</v>
      </c>
      <c r="F3926">
        <v>467</v>
      </c>
      <c r="G3926">
        <v>352.79630734828601</v>
      </c>
      <c r="H3926">
        <v>352.81298918300399</v>
      </c>
      <c r="I3926">
        <v>321.37957472243801</v>
      </c>
      <c r="J3926">
        <v>386.47796045708901</v>
      </c>
      <c r="K3926" s="62"/>
      <c r="N3926" s="292"/>
      <c r="O3926" s="292"/>
      <c r="P3926" s="292"/>
      <c r="Q3926" s="292"/>
      <c r="R3926" s="292"/>
    </row>
    <row r="3927" spans="1:18" x14ac:dyDescent="0.25">
      <c r="A3927" t="s">
        <v>4220</v>
      </c>
      <c r="B3927" t="s">
        <v>89</v>
      </c>
      <c r="C3927">
        <v>2008</v>
      </c>
      <c r="D3927" t="s">
        <v>102</v>
      </c>
      <c r="E3927" t="s">
        <v>101</v>
      </c>
      <c r="F3927">
        <v>299</v>
      </c>
      <c r="G3927">
        <v>225.04045459677101</v>
      </c>
      <c r="H3927">
        <v>234.21634767094801</v>
      </c>
      <c r="I3927">
        <v>207.934521355573</v>
      </c>
      <c r="J3927">
        <v>262.85243578658998</v>
      </c>
      <c r="K3927" s="62"/>
      <c r="N3927" s="292"/>
      <c r="O3927" s="292"/>
      <c r="P3927" s="292"/>
      <c r="Q3927" s="292"/>
      <c r="R3927" s="292"/>
    </row>
    <row r="3928" spans="1:18" x14ac:dyDescent="0.25">
      <c r="A3928" t="s">
        <v>4221</v>
      </c>
      <c r="B3928" t="s">
        <v>89</v>
      </c>
      <c r="C3928">
        <v>2008</v>
      </c>
      <c r="D3928" t="s">
        <v>103</v>
      </c>
      <c r="E3928" t="s">
        <v>101</v>
      </c>
      <c r="F3928">
        <v>1014</v>
      </c>
      <c r="G3928">
        <v>267.813280791924</v>
      </c>
      <c r="H3928">
        <v>269.32375018928201</v>
      </c>
      <c r="I3928">
        <v>252.83985403153099</v>
      </c>
      <c r="J3928">
        <v>286.59211295479599</v>
      </c>
      <c r="K3928" s="62"/>
      <c r="N3928" s="292"/>
      <c r="O3928" s="292"/>
      <c r="P3928" s="292"/>
      <c r="Q3928" s="292"/>
      <c r="R3928" s="292"/>
    </row>
    <row r="3929" spans="1:18" x14ac:dyDescent="0.25">
      <c r="A3929" t="s">
        <v>4222</v>
      </c>
      <c r="B3929" t="s">
        <v>89</v>
      </c>
      <c r="C3929">
        <v>2008</v>
      </c>
      <c r="D3929" t="s">
        <v>43</v>
      </c>
      <c r="E3929" t="s">
        <v>101</v>
      </c>
      <c r="F3929">
        <v>168</v>
      </c>
      <c r="G3929">
        <v>224.08664683677699</v>
      </c>
      <c r="H3929">
        <v>223.812492003198</v>
      </c>
      <c r="I3929">
        <v>190.577943738839</v>
      </c>
      <c r="J3929">
        <v>261.082954256486</v>
      </c>
      <c r="K3929" s="62"/>
      <c r="N3929" s="292"/>
      <c r="O3929" s="292"/>
      <c r="P3929" s="292"/>
      <c r="Q3929" s="292"/>
      <c r="R3929" s="292"/>
    </row>
    <row r="3930" spans="1:18" x14ac:dyDescent="0.25">
      <c r="A3930" t="s">
        <v>4223</v>
      </c>
      <c r="B3930" t="s">
        <v>89</v>
      </c>
      <c r="C3930">
        <v>2008</v>
      </c>
      <c r="D3930" t="s">
        <v>44</v>
      </c>
      <c r="E3930" t="s">
        <v>101</v>
      </c>
      <c r="F3930">
        <v>353</v>
      </c>
      <c r="G3930">
        <v>291.41281555962797</v>
      </c>
      <c r="H3930">
        <v>288.58428348396097</v>
      </c>
      <c r="I3930">
        <v>258.872625932586</v>
      </c>
      <c r="J3930">
        <v>320.73608327353901</v>
      </c>
      <c r="K3930" s="62"/>
      <c r="N3930" s="292"/>
      <c r="O3930" s="292"/>
      <c r="P3930" s="292"/>
      <c r="Q3930" s="292"/>
      <c r="R3930" s="292"/>
    </row>
    <row r="3931" spans="1:18" x14ac:dyDescent="0.25">
      <c r="A3931" t="s">
        <v>4224</v>
      </c>
      <c r="B3931" t="s">
        <v>89</v>
      </c>
      <c r="C3931">
        <v>2008</v>
      </c>
      <c r="D3931" t="s">
        <v>45</v>
      </c>
      <c r="E3931" t="s">
        <v>101</v>
      </c>
      <c r="F3931">
        <v>493</v>
      </c>
      <c r="G3931">
        <v>270.11182519984402</v>
      </c>
      <c r="H3931">
        <v>276.951527816343</v>
      </c>
      <c r="I3931">
        <v>252.861586345794</v>
      </c>
      <c r="J3931">
        <v>302.70427844847399</v>
      </c>
      <c r="K3931" s="62"/>
      <c r="N3931" s="292"/>
      <c r="O3931" s="292"/>
      <c r="P3931" s="292"/>
      <c r="Q3931" s="292"/>
      <c r="R3931" s="292"/>
    </row>
    <row r="3932" spans="1:18" x14ac:dyDescent="0.25">
      <c r="A3932" t="s">
        <v>4225</v>
      </c>
      <c r="B3932" t="s">
        <v>89</v>
      </c>
      <c r="C3932">
        <v>2008</v>
      </c>
      <c r="D3932" t="s">
        <v>18</v>
      </c>
      <c r="E3932" t="s">
        <v>101</v>
      </c>
      <c r="F3932">
        <v>1691</v>
      </c>
      <c r="G3932">
        <v>331.05257490774198</v>
      </c>
      <c r="H3932">
        <v>335.11975936147502</v>
      </c>
      <c r="I3932">
        <v>319.27414837709603</v>
      </c>
      <c r="J3932">
        <v>351.54590782809697</v>
      </c>
      <c r="K3932" s="62"/>
      <c r="N3932" s="292"/>
      <c r="O3932" s="292"/>
      <c r="P3932" s="292"/>
      <c r="Q3932" s="292"/>
      <c r="R3932" s="292"/>
    </row>
    <row r="3933" spans="1:18" x14ac:dyDescent="0.25">
      <c r="A3933" t="s">
        <v>4226</v>
      </c>
      <c r="B3933" t="s">
        <v>89</v>
      </c>
      <c r="C3933">
        <v>2008</v>
      </c>
      <c r="D3933" t="s">
        <v>46</v>
      </c>
      <c r="E3933" t="s">
        <v>101</v>
      </c>
      <c r="F3933">
        <v>827</v>
      </c>
      <c r="G3933">
        <v>353.20899124024601</v>
      </c>
      <c r="H3933">
        <v>361.916814476269</v>
      </c>
      <c r="I3933">
        <v>337.50260678760498</v>
      </c>
      <c r="J3933">
        <v>387.62114968176701</v>
      </c>
      <c r="K3933" s="62"/>
      <c r="N3933" s="292"/>
      <c r="O3933" s="292"/>
      <c r="P3933" s="292"/>
      <c r="Q3933" s="292"/>
      <c r="R3933" s="292"/>
    </row>
    <row r="3934" spans="1:18" x14ac:dyDescent="0.25">
      <c r="A3934" t="s">
        <v>4227</v>
      </c>
      <c r="B3934" t="s">
        <v>89</v>
      </c>
      <c r="C3934">
        <v>2008</v>
      </c>
      <c r="D3934" t="s">
        <v>47</v>
      </c>
      <c r="E3934" t="s">
        <v>101</v>
      </c>
      <c r="F3934">
        <v>471</v>
      </c>
      <c r="G3934">
        <v>337.68040091481998</v>
      </c>
      <c r="H3934">
        <v>338.70461140482502</v>
      </c>
      <c r="I3934">
        <v>308.712858784942</v>
      </c>
      <c r="J3934">
        <v>370.81616657099698</v>
      </c>
      <c r="K3934" s="62"/>
      <c r="N3934" s="292"/>
      <c r="O3934" s="292"/>
      <c r="P3934" s="292"/>
      <c r="Q3934" s="292"/>
      <c r="R3934" s="292"/>
    </row>
    <row r="3935" spans="1:18" x14ac:dyDescent="0.25">
      <c r="A3935" t="s">
        <v>4228</v>
      </c>
      <c r="B3935" t="s">
        <v>89</v>
      </c>
      <c r="C3935">
        <v>2008</v>
      </c>
      <c r="D3935" t="s">
        <v>48</v>
      </c>
      <c r="E3935" t="s">
        <v>101</v>
      </c>
      <c r="F3935">
        <v>393</v>
      </c>
      <c r="G3935">
        <v>286.49535265172199</v>
      </c>
      <c r="H3935">
        <v>289.67372200957698</v>
      </c>
      <c r="I3935">
        <v>261.59864840748202</v>
      </c>
      <c r="J3935">
        <v>319.929009696783</v>
      </c>
      <c r="K3935" s="62"/>
      <c r="N3935" s="292"/>
      <c r="O3935" s="292"/>
      <c r="P3935" s="292"/>
      <c r="Q3935" s="292"/>
      <c r="R3935" s="292"/>
    </row>
    <row r="3936" spans="1:18" x14ac:dyDescent="0.25">
      <c r="A3936" t="s">
        <v>4229</v>
      </c>
      <c r="B3936" t="s">
        <v>89</v>
      </c>
      <c r="C3936">
        <v>2008</v>
      </c>
      <c r="D3936" t="s">
        <v>104</v>
      </c>
      <c r="E3936" t="s">
        <v>101</v>
      </c>
      <c r="F3936">
        <v>1499</v>
      </c>
      <c r="G3936">
        <v>326.93352060946199</v>
      </c>
      <c r="H3936">
        <v>339.82320436304502</v>
      </c>
      <c r="I3936">
        <v>322.46143244740199</v>
      </c>
      <c r="J3936">
        <v>357.86141370533397</v>
      </c>
      <c r="K3936" s="62"/>
      <c r="N3936" s="292"/>
      <c r="O3936" s="292"/>
      <c r="P3936" s="292"/>
      <c r="Q3936" s="292"/>
      <c r="R3936" s="292"/>
    </row>
    <row r="3937" spans="1:18" x14ac:dyDescent="0.25">
      <c r="A3937" t="s">
        <v>4230</v>
      </c>
      <c r="B3937" t="s">
        <v>89</v>
      </c>
      <c r="C3937">
        <v>2008</v>
      </c>
      <c r="D3937" t="s">
        <v>49</v>
      </c>
      <c r="E3937" t="s">
        <v>101</v>
      </c>
      <c r="F3937">
        <v>397</v>
      </c>
      <c r="G3937">
        <v>315.79868430472601</v>
      </c>
      <c r="H3937">
        <v>323.422987883438</v>
      </c>
      <c r="I3937">
        <v>292.23728013393401</v>
      </c>
      <c r="J3937">
        <v>357.01773105779603</v>
      </c>
      <c r="K3937" s="62"/>
      <c r="N3937" s="292"/>
      <c r="O3937" s="292"/>
      <c r="P3937" s="292"/>
      <c r="Q3937" s="292"/>
      <c r="R3937" s="292"/>
    </row>
    <row r="3938" spans="1:18" x14ac:dyDescent="0.25">
      <c r="A3938" t="s">
        <v>4231</v>
      </c>
      <c r="B3938" t="s">
        <v>89</v>
      </c>
      <c r="C3938">
        <v>2008</v>
      </c>
      <c r="D3938" t="s">
        <v>50</v>
      </c>
      <c r="E3938" t="s">
        <v>101</v>
      </c>
      <c r="F3938">
        <v>1102</v>
      </c>
      <c r="G3938">
        <v>331.13975780522298</v>
      </c>
      <c r="H3938">
        <v>355.10561238214399</v>
      </c>
      <c r="I3938">
        <v>333.705209613031</v>
      </c>
      <c r="J3938">
        <v>377.48191576499698</v>
      </c>
      <c r="K3938" s="62"/>
      <c r="N3938" s="292"/>
      <c r="O3938" s="292"/>
      <c r="P3938" s="292"/>
      <c r="Q3938" s="292"/>
      <c r="R3938" s="292"/>
    </row>
    <row r="3939" spans="1:18" x14ac:dyDescent="0.25">
      <c r="A3939" t="s">
        <v>4232</v>
      </c>
      <c r="B3939" t="s">
        <v>89</v>
      </c>
      <c r="C3939">
        <v>2008</v>
      </c>
      <c r="D3939" t="s">
        <v>105</v>
      </c>
      <c r="E3939" t="s">
        <v>101</v>
      </c>
      <c r="F3939">
        <v>997</v>
      </c>
      <c r="G3939">
        <v>340.95727945501602</v>
      </c>
      <c r="H3939">
        <v>346.52176909302301</v>
      </c>
      <c r="I3939">
        <v>325.19335192895102</v>
      </c>
      <c r="J3939">
        <v>368.87404551385703</v>
      </c>
      <c r="K3939" s="62"/>
      <c r="N3939" s="292"/>
      <c r="O3939" s="292"/>
      <c r="P3939" s="292"/>
      <c r="Q3939" s="292"/>
      <c r="R3939" s="292"/>
    </row>
    <row r="3940" spans="1:18" x14ac:dyDescent="0.25">
      <c r="A3940" t="s">
        <v>4233</v>
      </c>
      <c r="B3940" t="s">
        <v>89</v>
      </c>
      <c r="C3940">
        <v>2008</v>
      </c>
      <c r="D3940" t="s">
        <v>51</v>
      </c>
      <c r="E3940" t="s">
        <v>101</v>
      </c>
      <c r="F3940">
        <v>779</v>
      </c>
      <c r="G3940">
        <v>331.879143163886</v>
      </c>
      <c r="H3940">
        <v>338.765405043903</v>
      </c>
      <c r="I3940">
        <v>315.22385871752903</v>
      </c>
      <c r="J3940">
        <v>363.58983671032001</v>
      </c>
      <c r="K3940" s="62"/>
      <c r="N3940" s="292"/>
      <c r="O3940" s="292"/>
      <c r="P3940" s="292"/>
      <c r="Q3940" s="292"/>
      <c r="R3940" s="292"/>
    </row>
    <row r="3941" spans="1:18" x14ac:dyDescent="0.25">
      <c r="A3941" t="s">
        <v>4234</v>
      </c>
      <c r="B3941" t="s">
        <v>89</v>
      </c>
      <c r="C3941">
        <v>2008</v>
      </c>
      <c r="D3941" t="s">
        <v>52</v>
      </c>
      <c r="E3941" t="s">
        <v>101</v>
      </c>
      <c r="F3941">
        <v>218</v>
      </c>
      <c r="G3941">
        <v>377.89488281791699</v>
      </c>
      <c r="H3941">
        <v>377.65093945432602</v>
      </c>
      <c r="I3941">
        <v>328.82697536918101</v>
      </c>
      <c r="J3941">
        <v>431.63916624567003</v>
      </c>
      <c r="K3941" s="62"/>
      <c r="N3941" s="292"/>
      <c r="O3941" s="292"/>
      <c r="P3941" s="292"/>
      <c r="Q3941" s="292"/>
      <c r="R3941" s="292"/>
    </row>
    <row r="3942" spans="1:18" x14ac:dyDescent="0.25">
      <c r="A3942" t="s">
        <v>4235</v>
      </c>
      <c r="B3942" t="s">
        <v>89</v>
      </c>
      <c r="C3942">
        <v>2008</v>
      </c>
      <c r="D3942" t="s">
        <v>106</v>
      </c>
      <c r="E3942" t="s">
        <v>101</v>
      </c>
      <c r="F3942">
        <v>1984</v>
      </c>
      <c r="G3942">
        <v>348.054299277577</v>
      </c>
      <c r="H3942">
        <v>351.63866345809203</v>
      </c>
      <c r="I3942">
        <v>336.252656958469</v>
      </c>
      <c r="J3942">
        <v>367.544281901933</v>
      </c>
      <c r="K3942" s="62"/>
      <c r="N3942" s="292"/>
      <c r="O3942" s="292"/>
      <c r="P3942" s="292"/>
      <c r="Q3942" s="292"/>
      <c r="R3942" s="292"/>
    </row>
    <row r="3943" spans="1:18" x14ac:dyDescent="0.25">
      <c r="A3943" t="s">
        <v>4236</v>
      </c>
      <c r="B3943" t="s">
        <v>89</v>
      </c>
      <c r="C3943">
        <v>2008</v>
      </c>
      <c r="D3943" t="s">
        <v>53</v>
      </c>
      <c r="E3943" t="s">
        <v>101</v>
      </c>
      <c r="F3943">
        <v>584</v>
      </c>
      <c r="G3943">
        <v>331.33059872119998</v>
      </c>
      <c r="H3943">
        <v>333.52793530796998</v>
      </c>
      <c r="I3943">
        <v>306.90617695339</v>
      </c>
      <c r="J3943">
        <v>361.832932831096</v>
      </c>
      <c r="K3943" s="62"/>
      <c r="N3943" s="292"/>
      <c r="O3943" s="292"/>
      <c r="P3943" s="292"/>
      <c r="Q3943" s="292"/>
      <c r="R3943" s="292"/>
    </row>
    <row r="3944" spans="1:18" x14ac:dyDescent="0.25">
      <c r="A3944" t="s">
        <v>4237</v>
      </c>
      <c r="B3944" t="s">
        <v>89</v>
      </c>
      <c r="C3944">
        <v>2008</v>
      </c>
      <c r="D3944" t="s">
        <v>54</v>
      </c>
      <c r="E3944" t="s">
        <v>101</v>
      </c>
      <c r="F3944">
        <v>334</v>
      </c>
      <c r="G3944">
        <v>478.37295903752499</v>
      </c>
      <c r="H3944">
        <v>477.15610811079898</v>
      </c>
      <c r="I3944">
        <v>427.000053387403</v>
      </c>
      <c r="J3944">
        <v>531.55213790594996</v>
      </c>
      <c r="K3944" s="62"/>
      <c r="N3944" s="292"/>
      <c r="O3944" s="292"/>
      <c r="P3944" s="292"/>
      <c r="Q3944" s="292"/>
      <c r="R3944" s="292"/>
    </row>
    <row r="3945" spans="1:18" x14ac:dyDescent="0.25">
      <c r="A3945" t="s">
        <v>4238</v>
      </c>
      <c r="B3945" t="s">
        <v>89</v>
      </c>
      <c r="C3945">
        <v>2008</v>
      </c>
      <c r="D3945" t="s">
        <v>55</v>
      </c>
      <c r="E3945" t="s">
        <v>101</v>
      </c>
      <c r="F3945">
        <v>319</v>
      </c>
      <c r="G3945">
        <v>350.187718181219</v>
      </c>
      <c r="H3945">
        <v>353.26396259366697</v>
      </c>
      <c r="I3945">
        <v>315.299800209659</v>
      </c>
      <c r="J3945">
        <v>394.51550297023698</v>
      </c>
      <c r="K3945" s="62"/>
      <c r="N3945" s="292"/>
      <c r="O3945" s="292"/>
      <c r="P3945" s="292"/>
      <c r="Q3945" s="292"/>
      <c r="R3945" s="292"/>
    </row>
    <row r="3946" spans="1:18" x14ac:dyDescent="0.25">
      <c r="A3946" t="s">
        <v>4239</v>
      </c>
      <c r="B3946" t="s">
        <v>89</v>
      </c>
      <c r="C3946">
        <v>2008</v>
      </c>
      <c r="D3946" t="s">
        <v>56</v>
      </c>
      <c r="E3946" t="s">
        <v>101</v>
      </c>
      <c r="F3946">
        <v>219</v>
      </c>
      <c r="G3946">
        <v>243.03898611681399</v>
      </c>
      <c r="H3946">
        <v>251.40507083127901</v>
      </c>
      <c r="I3946">
        <v>218.53841914972699</v>
      </c>
      <c r="J3946">
        <v>287.73973837130097</v>
      </c>
      <c r="K3946" s="62"/>
      <c r="N3946" s="292"/>
      <c r="O3946" s="292"/>
      <c r="P3946" s="292"/>
      <c r="Q3946" s="292"/>
      <c r="R3946" s="292"/>
    </row>
    <row r="3947" spans="1:18" x14ac:dyDescent="0.25">
      <c r="A3947" t="s">
        <v>4240</v>
      </c>
      <c r="B3947" t="s">
        <v>89</v>
      </c>
      <c r="C3947">
        <v>2008</v>
      </c>
      <c r="D3947" t="s">
        <v>57</v>
      </c>
      <c r="E3947" t="s">
        <v>101</v>
      </c>
      <c r="F3947">
        <v>528</v>
      </c>
      <c r="G3947">
        <v>369.89295522053499</v>
      </c>
      <c r="H3947">
        <v>381.32882499837802</v>
      </c>
      <c r="I3947">
        <v>349.23230247593602</v>
      </c>
      <c r="J3947">
        <v>415.563434223657</v>
      </c>
      <c r="K3947" s="62"/>
      <c r="N3947" s="292"/>
      <c r="O3947" s="292"/>
      <c r="P3947" s="292"/>
      <c r="Q3947" s="292"/>
      <c r="R3947" s="292"/>
    </row>
    <row r="3948" spans="1:18" x14ac:dyDescent="0.25">
      <c r="A3948" t="s">
        <v>4241</v>
      </c>
      <c r="B3948" t="s">
        <v>89</v>
      </c>
      <c r="C3948">
        <v>2009</v>
      </c>
      <c r="D3948" t="s">
        <v>5</v>
      </c>
      <c r="E3948" t="s">
        <v>101</v>
      </c>
      <c r="F3948">
        <v>10126</v>
      </c>
      <c r="G3948">
        <v>333.21574584253602</v>
      </c>
      <c r="H3948">
        <v>337.79617687702699</v>
      </c>
      <c r="I3948">
        <v>331.21971012402702</v>
      </c>
      <c r="J3948">
        <v>344.46994518778502</v>
      </c>
      <c r="K3948" s="62"/>
      <c r="N3948" s="292"/>
      <c r="O3948" s="292"/>
      <c r="P3948" s="292"/>
      <c r="Q3948" s="292"/>
      <c r="R3948" s="292"/>
    </row>
    <row r="3949" spans="1:18" x14ac:dyDescent="0.25">
      <c r="A3949" t="s">
        <v>4242</v>
      </c>
      <c r="B3949" t="s">
        <v>89</v>
      </c>
      <c r="C3949">
        <v>2009</v>
      </c>
      <c r="D3949" t="s">
        <v>122</v>
      </c>
      <c r="E3949" t="s">
        <v>101</v>
      </c>
      <c r="F3949">
        <v>1017</v>
      </c>
      <c r="G3949">
        <v>169.32700424399701</v>
      </c>
      <c r="H3949">
        <v>168.99357145679301</v>
      </c>
      <c r="I3949">
        <v>158.67800045394401</v>
      </c>
      <c r="J3949">
        <v>179.79931585630999</v>
      </c>
      <c r="K3949" s="62"/>
      <c r="N3949" s="292"/>
      <c r="O3949" s="292"/>
      <c r="P3949" s="292"/>
      <c r="Q3949" s="292"/>
      <c r="R3949" s="292"/>
    </row>
    <row r="3950" spans="1:18" x14ac:dyDescent="0.25">
      <c r="A3950" t="s">
        <v>4243</v>
      </c>
      <c r="B3950" t="s">
        <v>89</v>
      </c>
      <c r="C3950">
        <v>2009</v>
      </c>
      <c r="D3950" t="s">
        <v>123</v>
      </c>
      <c r="E3950" t="s">
        <v>101</v>
      </c>
      <c r="F3950">
        <v>1376</v>
      </c>
      <c r="G3950">
        <v>223.530845144783</v>
      </c>
      <c r="H3950">
        <v>222.55844225353101</v>
      </c>
      <c r="I3950">
        <v>210.87813371589701</v>
      </c>
      <c r="J3950">
        <v>234.71417844326299</v>
      </c>
      <c r="K3950" s="62"/>
      <c r="N3950" s="292"/>
      <c r="O3950" s="292"/>
      <c r="P3950" s="292"/>
      <c r="Q3950" s="292"/>
      <c r="R3950" s="292"/>
    </row>
    <row r="3951" spans="1:18" x14ac:dyDescent="0.25">
      <c r="A3951" t="s">
        <v>4244</v>
      </c>
      <c r="B3951" t="s">
        <v>89</v>
      </c>
      <c r="C3951">
        <v>2009</v>
      </c>
      <c r="D3951" t="s">
        <v>124</v>
      </c>
      <c r="E3951" t="s">
        <v>101</v>
      </c>
      <c r="F3951">
        <v>1814</v>
      </c>
      <c r="G3951">
        <v>291.425284918822</v>
      </c>
      <c r="H3951">
        <v>291.51369772448197</v>
      </c>
      <c r="I3951">
        <v>278.20465509532801</v>
      </c>
      <c r="J3951">
        <v>305.29319814087</v>
      </c>
      <c r="K3951" s="62"/>
      <c r="N3951" s="292"/>
      <c r="O3951" s="292"/>
      <c r="P3951" s="292"/>
      <c r="Q3951" s="292"/>
      <c r="R3951" s="292"/>
    </row>
    <row r="3952" spans="1:18" x14ac:dyDescent="0.25">
      <c r="A3952" t="s">
        <v>4245</v>
      </c>
      <c r="B3952" t="s">
        <v>89</v>
      </c>
      <c r="C3952">
        <v>2009</v>
      </c>
      <c r="D3952" t="s">
        <v>125</v>
      </c>
      <c r="E3952" t="s">
        <v>101</v>
      </c>
      <c r="F3952">
        <v>2446</v>
      </c>
      <c r="G3952">
        <v>399.86725584147899</v>
      </c>
      <c r="H3952">
        <v>410.10113042293</v>
      </c>
      <c r="I3952">
        <v>393.92567498708502</v>
      </c>
      <c r="J3952">
        <v>426.76766699583902</v>
      </c>
      <c r="K3952" s="62"/>
      <c r="N3952" s="292"/>
      <c r="O3952" s="292"/>
      <c r="P3952" s="292"/>
      <c r="Q3952" s="292"/>
      <c r="R3952" s="292"/>
    </row>
    <row r="3953" spans="1:18" x14ac:dyDescent="0.25">
      <c r="A3953" t="s">
        <v>4246</v>
      </c>
      <c r="B3953" t="s">
        <v>89</v>
      </c>
      <c r="C3953">
        <v>2009</v>
      </c>
      <c r="D3953" t="s">
        <v>126</v>
      </c>
      <c r="E3953" t="s">
        <v>101</v>
      </c>
      <c r="F3953">
        <v>3473</v>
      </c>
      <c r="G3953">
        <v>590.12137163713203</v>
      </c>
      <c r="H3953">
        <v>619.50880017298505</v>
      </c>
      <c r="I3953">
        <v>598.85400157341201</v>
      </c>
      <c r="J3953">
        <v>640.68844214312503</v>
      </c>
      <c r="K3953" s="62"/>
      <c r="N3953" s="292"/>
      <c r="O3953" s="292"/>
      <c r="P3953" s="292"/>
      <c r="Q3953" s="292"/>
      <c r="R3953" s="292"/>
    </row>
    <row r="3954" spans="1:18" x14ac:dyDescent="0.25">
      <c r="A3954" t="s">
        <v>4247</v>
      </c>
      <c r="B3954" t="s">
        <v>89</v>
      </c>
      <c r="C3954">
        <v>2009</v>
      </c>
      <c r="D3954" t="s">
        <v>6</v>
      </c>
      <c r="E3954" t="s">
        <v>101</v>
      </c>
      <c r="F3954">
        <v>2557</v>
      </c>
      <c r="G3954">
        <v>373.51641529416099</v>
      </c>
      <c r="H3954">
        <v>378.97855654356698</v>
      </c>
      <c r="I3954">
        <v>364.35549189884699</v>
      </c>
      <c r="J3954">
        <v>394.03567053200197</v>
      </c>
      <c r="K3954" s="62"/>
      <c r="N3954" s="292"/>
      <c r="O3954" s="292"/>
      <c r="P3954" s="292"/>
      <c r="Q3954" s="292"/>
      <c r="R3954" s="292"/>
    </row>
    <row r="3955" spans="1:18" x14ac:dyDescent="0.25">
      <c r="A3955" t="s">
        <v>4248</v>
      </c>
      <c r="B3955" t="s">
        <v>89</v>
      </c>
      <c r="C3955">
        <v>2009</v>
      </c>
      <c r="D3955" t="s">
        <v>37</v>
      </c>
      <c r="E3955" t="s">
        <v>101</v>
      </c>
      <c r="F3955">
        <v>289</v>
      </c>
      <c r="G3955">
        <v>413.54244176063202</v>
      </c>
      <c r="H3955">
        <v>417.81085349440099</v>
      </c>
      <c r="I3955">
        <v>370.55755748519499</v>
      </c>
      <c r="J3955">
        <v>469.37313911486399</v>
      </c>
      <c r="K3955" s="62"/>
      <c r="N3955" s="292"/>
      <c r="O3955" s="292"/>
      <c r="P3955" s="292"/>
      <c r="Q3955" s="292"/>
      <c r="R3955" s="292"/>
    </row>
    <row r="3956" spans="1:18" x14ac:dyDescent="0.25">
      <c r="A3956" t="s">
        <v>4249</v>
      </c>
      <c r="B3956" t="s">
        <v>89</v>
      </c>
      <c r="C3956">
        <v>2009</v>
      </c>
      <c r="D3956" t="s">
        <v>38</v>
      </c>
      <c r="E3956" t="s">
        <v>101</v>
      </c>
      <c r="F3956">
        <v>452</v>
      </c>
      <c r="G3956">
        <v>375.589975403842</v>
      </c>
      <c r="H3956">
        <v>380.79351731725501</v>
      </c>
      <c r="I3956">
        <v>346.19143355811798</v>
      </c>
      <c r="J3956">
        <v>417.89411486300298</v>
      </c>
      <c r="K3956" s="62"/>
      <c r="N3956" s="292"/>
      <c r="O3956" s="292"/>
      <c r="P3956" s="292"/>
      <c r="Q3956" s="292"/>
      <c r="R3956" s="292"/>
    </row>
    <row r="3957" spans="1:18" x14ac:dyDescent="0.25">
      <c r="A3957" t="s">
        <v>4250</v>
      </c>
      <c r="B3957" t="s">
        <v>89</v>
      </c>
      <c r="C3957">
        <v>2009</v>
      </c>
      <c r="D3957" t="s">
        <v>39</v>
      </c>
      <c r="E3957" t="s">
        <v>101</v>
      </c>
      <c r="F3957">
        <v>450</v>
      </c>
      <c r="G3957">
        <v>392.59136473482602</v>
      </c>
      <c r="H3957">
        <v>409.01551192686298</v>
      </c>
      <c r="I3957">
        <v>371.512031144471</v>
      </c>
      <c r="J3957">
        <v>449.23325358604598</v>
      </c>
      <c r="K3957" s="62"/>
      <c r="N3957" s="292"/>
      <c r="O3957" s="292"/>
      <c r="P3957" s="292"/>
      <c r="Q3957" s="292"/>
      <c r="R3957" s="292"/>
    </row>
    <row r="3958" spans="1:18" x14ac:dyDescent="0.25">
      <c r="A3958" t="s">
        <v>4251</v>
      </c>
      <c r="B3958" t="s">
        <v>89</v>
      </c>
      <c r="C3958">
        <v>2009</v>
      </c>
      <c r="D3958" t="s">
        <v>40</v>
      </c>
      <c r="E3958" t="s">
        <v>101</v>
      </c>
      <c r="F3958">
        <v>390</v>
      </c>
      <c r="G3958">
        <v>412.943119732328</v>
      </c>
      <c r="H3958">
        <v>420.76731769404898</v>
      </c>
      <c r="I3958">
        <v>379.67818746657701</v>
      </c>
      <c r="J3958">
        <v>465.06005202966003</v>
      </c>
      <c r="K3958" s="62"/>
      <c r="N3958" s="292"/>
      <c r="O3958" s="292"/>
      <c r="P3958" s="292"/>
      <c r="Q3958" s="292"/>
      <c r="R3958" s="292"/>
    </row>
    <row r="3959" spans="1:18" x14ac:dyDescent="0.25">
      <c r="A3959" t="s">
        <v>4252</v>
      </c>
      <c r="B3959" t="s">
        <v>89</v>
      </c>
      <c r="C3959">
        <v>2009</v>
      </c>
      <c r="D3959" t="s">
        <v>41</v>
      </c>
      <c r="E3959" t="s">
        <v>101</v>
      </c>
      <c r="F3959">
        <v>513</v>
      </c>
      <c r="G3959">
        <v>337.53330920814602</v>
      </c>
      <c r="H3959">
        <v>340.48697727211197</v>
      </c>
      <c r="I3959">
        <v>311.49740035021699</v>
      </c>
      <c r="J3959">
        <v>371.43672786655799</v>
      </c>
      <c r="K3959" s="62"/>
      <c r="N3959" s="292"/>
      <c r="O3959" s="292"/>
      <c r="P3959" s="292"/>
      <c r="Q3959" s="292"/>
      <c r="R3959" s="292"/>
    </row>
    <row r="3960" spans="1:18" x14ac:dyDescent="0.25">
      <c r="A3960" t="s">
        <v>4253</v>
      </c>
      <c r="B3960" t="s">
        <v>89</v>
      </c>
      <c r="C3960">
        <v>2009</v>
      </c>
      <c r="D3960" t="s">
        <v>42</v>
      </c>
      <c r="E3960" t="s">
        <v>101</v>
      </c>
      <c r="F3960">
        <v>463</v>
      </c>
      <c r="G3960">
        <v>347.34986308563703</v>
      </c>
      <c r="H3960">
        <v>351.66547815705201</v>
      </c>
      <c r="I3960">
        <v>320.20641353685301</v>
      </c>
      <c r="J3960">
        <v>385.36791774257301</v>
      </c>
      <c r="K3960" s="62"/>
      <c r="N3960" s="292"/>
      <c r="O3960" s="292"/>
      <c r="P3960" s="292"/>
      <c r="Q3960" s="292"/>
      <c r="R3960" s="292"/>
    </row>
    <row r="3961" spans="1:18" x14ac:dyDescent="0.25">
      <c r="A3961" t="s">
        <v>4254</v>
      </c>
      <c r="B3961" t="s">
        <v>89</v>
      </c>
      <c r="C3961">
        <v>2009</v>
      </c>
      <c r="D3961" t="s">
        <v>102</v>
      </c>
      <c r="E3961" t="s">
        <v>101</v>
      </c>
      <c r="F3961">
        <v>311</v>
      </c>
      <c r="G3961">
        <v>233.67645953865801</v>
      </c>
      <c r="H3961">
        <v>242.61082153164</v>
      </c>
      <c r="I3961">
        <v>215.85316776332701</v>
      </c>
      <c r="J3961">
        <v>271.71646799638597</v>
      </c>
      <c r="K3961" s="62"/>
      <c r="N3961" s="292"/>
      <c r="O3961" s="292"/>
      <c r="P3961" s="292"/>
      <c r="Q3961" s="292"/>
      <c r="R3961" s="292"/>
    </row>
    <row r="3962" spans="1:18" x14ac:dyDescent="0.25">
      <c r="A3962" t="s">
        <v>4255</v>
      </c>
      <c r="B3962" t="s">
        <v>89</v>
      </c>
      <c r="C3962">
        <v>2009</v>
      </c>
      <c r="D3962" t="s">
        <v>103</v>
      </c>
      <c r="E3962" t="s">
        <v>101</v>
      </c>
      <c r="F3962">
        <v>1000</v>
      </c>
      <c r="G3962">
        <v>263.81674233810202</v>
      </c>
      <c r="H3962">
        <v>266.366794095876</v>
      </c>
      <c r="I3962">
        <v>249.92471019016301</v>
      </c>
      <c r="J3962">
        <v>283.59695566435499</v>
      </c>
      <c r="K3962" s="62"/>
      <c r="N3962" s="292"/>
      <c r="O3962" s="292"/>
      <c r="P3962" s="292"/>
      <c r="Q3962" s="292"/>
      <c r="R3962" s="292"/>
    </row>
    <row r="3963" spans="1:18" x14ac:dyDescent="0.25">
      <c r="A3963" t="s">
        <v>4256</v>
      </c>
      <c r="B3963" t="s">
        <v>89</v>
      </c>
      <c r="C3963">
        <v>2009</v>
      </c>
      <c r="D3963" t="s">
        <v>43</v>
      </c>
      <c r="E3963" t="s">
        <v>101</v>
      </c>
      <c r="F3963">
        <v>161</v>
      </c>
      <c r="G3963">
        <v>215.69625679912099</v>
      </c>
      <c r="H3963">
        <v>220.72792178994399</v>
      </c>
      <c r="I3963">
        <v>187.17109794771599</v>
      </c>
      <c r="J3963">
        <v>258.45319480862099</v>
      </c>
      <c r="K3963" s="62"/>
      <c r="N3963" s="292"/>
      <c r="O3963" s="292"/>
      <c r="P3963" s="292"/>
      <c r="Q3963" s="292"/>
      <c r="R3963" s="292"/>
    </row>
    <row r="3964" spans="1:18" x14ac:dyDescent="0.25">
      <c r="A3964" t="s">
        <v>4257</v>
      </c>
      <c r="B3964" t="s">
        <v>89</v>
      </c>
      <c r="C3964">
        <v>2009</v>
      </c>
      <c r="D3964" t="s">
        <v>44</v>
      </c>
      <c r="E3964" t="s">
        <v>101</v>
      </c>
      <c r="F3964">
        <v>375</v>
      </c>
      <c r="G3964">
        <v>308.48202166777702</v>
      </c>
      <c r="H3964">
        <v>305.673935533215</v>
      </c>
      <c r="I3964">
        <v>275.09797057968098</v>
      </c>
      <c r="J3964">
        <v>338.68305475621003</v>
      </c>
      <c r="K3964" s="62"/>
      <c r="N3964" s="292"/>
      <c r="O3964" s="292"/>
      <c r="P3964" s="292"/>
      <c r="Q3964" s="292"/>
      <c r="R3964" s="292"/>
    </row>
    <row r="3965" spans="1:18" x14ac:dyDescent="0.25">
      <c r="A3965" t="s">
        <v>4258</v>
      </c>
      <c r="B3965" t="s">
        <v>89</v>
      </c>
      <c r="C3965">
        <v>2009</v>
      </c>
      <c r="D3965" t="s">
        <v>45</v>
      </c>
      <c r="E3965" t="s">
        <v>101</v>
      </c>
      <c r="F3965">
        <v>464</v>
      </c>
      <c r="G3965">
        <v>253.76546383295201</v>
      </c>
      <c r="H3965">
        <v>260.29104095685301</v>
      </c>
      <c r="I3965">
        <v>236.95418738097399</v>
      </c>
      <c r="J3965">
        <v>285.290203893865</v>
      </c>
      <c r="K3965" s="62"/>
      <c r="N3965" s="292"/>
      <c r="O3965" s="292"/>
      <c r="P3965" s="292"/>
      <c r="Q3965" s="292"/>
      <c r="R3965" s="292"/>
    </row>
    <row r="3966" spans="1:18" x14ac:dyDescent="0.25">
      <c r="A3966" t="s">
        <v>4259</v>
      </c>
      <c r="B3966" t="s">
        <v>89</v>
      </c>
      <c r="C3966">
        <v>2009</v>
      </c>
      <c r="D3966" t="s">
        <v>18</v>
      </c>
      <c r="E3966" t="s">
        <v>101</v>
      </c>
      <c r="F3966">
        <v>1614</v>
      </c>
      <c r="G3966">
        <v>314.66834073863203</v>
      </c>
      <c r="H3966">
        <v>319.914472143556</v>
      </c>
      <c r="I3966">
        <v>304.441203363483</v>
      </c>
      <c r="J3966">
        <v>335.96827648925603</v>
      </c>
      <c r="K3966" s="62"/>
      <c r="N3966" s="292"/>
      <c r="O3966" s="292"/>
      <c r="P3966" s="292"/>
      <c r="Q3966" s="292"/>
      <c r="R3966" s="292"/>
    </row>
    <row r="3967" spans="1:18" x14ac:dyDescent="0.25">
      <c r="A3967" t="s">
        <v>4260</v>
      </c>
      <c r="B3967" t="s">
        <v>89</v>
      </c>
      <c r="C3967">
        <v>2009</v>
      </c>
      <c r="D3967" t="s">
        <v>46</v>
      </c>
      <c r="E3967" t="s">
        <v>101</v>
      </c>
      <c r="F3967">
        <v>755</v>
      </c>
      <c r="G3967">
        <v>320.45704390049298</v>
      </c>
      <c r="H3967">
        <v>330.40314627996099</v>
      </c>
      <c r="I3967">
        <v>307.11773693576998</v>
      </c>
      <c r="J3967">
        <v>354.97809567431102</v>
      </c>
      <c r="K3967" s="62"/>
      <c r="N3967" s="292"/>
      <c r="O3967" s="292"/>
      <c r="P3967" s="292"/>
      <c r="Q3967" s="292"/>
      <c r="R3967" s="292"/>
    </row>
    <row r="3968" spans="1:18" x14ac:dyDescent="0.25">
      <c r="A3968" t="s">
        <v>4261</v>
      </c>
      <c r="B3968" t="s">
        <v>89</v>
      </c>
      <c r="C3968">
        <v>2009</v>
      </c>
      <c r="D3968" t="s">
        <v>47</v>
      </c>
      <c r="E3968" t="s">
        <v>101</v>
      </c>
      <c r="F3968">
        <v>484</v>
      </c>
      <c r="G3968">
        <v>346.86140593534299</v>
      </c>
      <c r="H3968">
        <v>346.81460456776102</v>
      </c>
      <c r="I3968">
        <v>316.51308225213103</v>
      </c>
      <c r="J3968">
        <v>379.22777600360001</v>
      </c>
      <c r="K3968" s="62"/>
      <c r="N3968" s="292"/>
      <c r="O3968" s="292"/>
      <c r="P3968" s="292"/>
      <c r="Q3968" s="292"/>
      <c r="R3968" s="292"/>
    </row>
    <row r="3969" spans="1:18" x14ac:dyDescent="0.25">
      <c r="A3969" t="s">
        <v>4262</v>
      </c>
      <c r="B3969" t="s">
        <v>89</v>
      </c>
      <c r="C3969">
        <v>2009</v>
      </c>
      <c r="D3969" t="s">
        <v>48</v>
      </c>
      <c r="E3969" t="s">
        <v>101</v>
      </c>
      <c r="F3969">
        <v>375</v>
      </c>
      <c r="G3969">
        <v>272.167103343664</v>
      </c>
      <c r="H3969">
        <v>276.06087619075601</v>
      </c>
      <c r="I3969">
        <v>248.69025990809999</v>
      </c>
      <c r="J3969">
        <v>305.60957358932001</v>
      </c>
      <c r="K3969" s="62"/>
      <c r="N3969" s="292"/>
      <c r="O3969" s="292"/>
      <c r="P3969" s="292"/>
      <c r="Q3969" s="292"/>
      <c r="R3969" s="292"/>
    </row>
    <row r="3970" spans="1:18" x14ac:dyDescent="0.25">
      <c r="A3970" t="s">
        <v>4263</v>
      </c>
      <c r="B3970" t="s">
        <v>89</v>
      </c>
      <c r="C3970">
        <v>2009</v>
      </c>
      <c r="D3970" t="s">
        <v>104</v>
      </c>
      <c r="E3970" t="s">
        <v>101</v>
      </c>
      <c r="F3970">
        <v>1437</v>
      </c>
      <c r="G3970">
        <v>309.81980000776201</v>
      </c>
      <c r="H3970">
        <v>327.05053421069601</v>
      </c>
      <c r="I3970">
        <v>310.036663002642</v>
      </c>
      <c r="J3970">
        <v>344.74174548136602</v>
      </c>
      <c r="K3970" s="62"/>
      <c r="N3970" s="292"/>
      <c r="O3970" s="292"/>
      <c r="P3970" s="292"/>
      <c r="Q3970" s="292"/>
      <c r="R3970" s="292"/>
    </row>
    <row r="3971" spans="1:18" x14ac:dyDescent="0.25">
      <c r="A3971" t="s">
        <v>4264</v>
      </c>
      <c r="B3971" t="s">
        <v>89</v>
      </c>
      <c r="C3971">
        <v>2009</v>
      </c>
      <c r="D3971" t="s">
        <v>49</v>
      </c>
      <c r="E3971" t="s">
        <v>101</v>
      </c>
      <c r="F3971">
        <v>404</v>
      </c>
      <c r="G3971">
        <v>320.22320508552502</v>
      </c>
      <c r="H3971">
        <v>326.61234954802802</v>
      </c>
      <c r="I3971">
        <v>295.39998473590799</v>
      </c>
      <c r="J3971">
        <v>360.21396487490603</v>
      </c>
      <c r="K3971" s="62"/>
      <c r="N3971" s="292"/>
      <c r="O3971" s="292"/>
      <c r="P3971" s="292"/>
      <c r="Q3971" s="292"/>
      <c r="R3971" s="292"/>
    </row>
    <row r="3972" spans="1:18" x14ac:dyDescent="0.25">
      <c r="A3972" t="s">
        <v>4265</v>
      </c>
      <c r="B3972" t="s">
        <v>89</v>
      </c>
      <c r="C3972">
        <v>2009</v>
      </c>
      <c r="D3972" t="s">
        <v>50</v>
      </c>
      <c r="E3972" t="s">
        <v>101</v>
      </c>
      <c r="F3972">
        <v>1033</v>
      </c>
      <c r="G3972">
        <v>305.93266519771601</v>
      </c>
      <c r="H3972">
        <v>331.78302580169702</v>
      </c>
      <c r="I3972">
        <v>311.23444540463402</v>
      </c>
      <c r="J3972">
        <v>353.30024340581701</v>
      </c>
      <c r="K3972" s="62"/>
      <c r="N3972" s="292"/>
      <c r="O3972" s="292"/>
      <c r="P3972" s="292"/>
      <c r="Q3972" s="292"/>
      <c r="R3972" s="292"/>
    </row>
    <row r="3973" spans="1:18" x14ac:dyDescent="0.25">
      <c r="A3973" t="s">
        <v>4266</v>
      </c>
      <c r="B3973" t="s">
        <v>89</v>
      </c>
      <c r="C3973">
        <v>2009</v>
      </c>
      <c r="D3973" t="s">
        <v>105</v>
      </c>
      <c r="E3973" t="s">
        <v>101</v>
      </c>
      <c r="F3973">
        <v>1127</v>
      </c>
      <c r="G3973">
        <v>384.77427372575499</v>
      </c>
      <c r="H3973">
        <v>390.69806345385001</v>
      </c>
      <c r="I3973">
        <v>368.08612932288401</v>
      </c>
      <c r="J3973">
        <v>414.32936251784201</v>
      </c>
      <c r="K3973" s="62"/>
      <c r="N3973" s="292"/>
      <c r="O3973" s="292"/>
      <c r="P3973" s="292"/>
      <c r="Q3973" s="292"/>
      <c r="R3973" s="292"/>
    </row>
    <row r="3974" spans="1:18" x14ac:dyDescent="0.25">
      <c r="A3974" t="s">
        <v>4267</v>
      </c>
      <c r="B3974" t="s">
        <v>89</v>
      </c>
      <c r="C3974">
        <v>2009</v>
      </c>
      <c r="D3974" t="s">
        <v>51</v>
      </c>
      <c r="E3974" t="s">
        <v>101</v>
      </c>
      <c r="F3974">
        <v>897</v>
      </c>
      <c r="G3974">
        <v>382.12002061829298</v>
      </c>
      <c r="H3974">
        <v>389.784581939286</v>
      </c>
      <c r="I3974">
        <v>364.54750049531702</v>
      </c>
      <c r="J3974">
        <v>416.30071718184502</v>
      </c>
      <c r="K3974" s="62"/>
      <c r="N3974" s="292"/>
      <c r="O3974" s="292"/>
      <c r="P3974" s="292"/>
      <c r="Q3974" s="292"/>
      <c r="R3974" s="292"/>
    </row>
    <row r="3975" spans="1:18" x14ac:dyDescent="0.25">
      <c r="A3975" t="s">
        <v>4268</v>
      </c>
      <c r="B3975" t="s">
        <v>89</v>
      </c>
      <c r="C3975">
        <v>2009</v>
      </c>
      <c r="D3975" t="s">
        <v>52</v>
      </c>
      <c r="E3975" t="s">
        <v>101</v>
      </c>
      <c r="F3975">
        <v>230</v>
      </c>
      <c r="G3975">
        <v>395.48799779902299</v>
      </c>
      <c r="H3975">
        <v>394.38466568715802</v>
      </c>
      <c r="I3975">
        <v>344.697622457112</v>
      </c>
      <c r="J3975">
        <v>449.18071848589898</v>
      </c>
      <c r="K3975" s="62"/>
      <c r="N3975" s="292"/>
      <c r="O3975" s="292"/>
      <c r="P3975" s="292"/>
      <c r="Q3975" s="292"/>
      <c r="R3975" s="292"/>
    </row>
    <row r="3976" spans="1:18" x14ac:dyDescent="0.25">
      <c r="A3976" t="s">
        <v>4269</v>
      </c>
      <c r="B3976" t="s">
        <v>89</v>
      </c>
      <c r="C3976">
        <v>2009</v>
      </c>
      <c r="D3976" t="s">
        <v>106</v>
      </c>
      <c r="E3976" t="s">
        <v>101</v>
      </c>
      <c r="F3976">
        <v>2080</v>
      </c>
      <c r="G3976">
        <v>363.30735452859102</v>
      </c>
      <c r="H3976">
        <v>367.59377953913298</v>
      </c>
      <c r="I3976">
        <v>351.88609261586902</v>
      </c>
      <c r="J3976">
        <v>383.81933179624701</v>
      </c>
      <c r="K3976" s="62"/>
      <c r="N3976" s="292"/>
      <c r="O3976" s="292"/>
      <c r="P3976" s="292"/>
      <c r="Q3976" s="292"/>
      <c r="R3976" s="292"/>
    </row>
    <row r="3977" spans="1:18" x14ac:dyDescent="0.25">
      <c r="A3977" t="s">
        <v>4270</v>
      </c>
      <c r="B3977" t="s">
        <v>89</v>
      </c>
      <c r="C3977">
        <v>2009</v>
      </c>
      <c r="D3977" t="s">
        <v>53</v>
      </c>
      <c r="E3977" t="s">
        <v>101</v>
      </c>
      <c r="F3977">
        <v>596</v>
      </c>
      <c r="G3977">
        <v>336.42095518714802</v>
      </c>
      <c r="H3977">
        <v>337.92381857889001</v>
      </c>
      <c r="I3977">
        <v>311.21989246886199</v>
      </c>
      <c r="J3977">
        <v>366.29851618834198</v>
      </c>
      <c r="K3977" s="62"/>
      <c r="N3977" s="292"/>
      <c r="O3977" s="292"/>
      <c r="P3977" s="292"/>
      <c r="Q3977" s="292"/>
      <c r="R3977" s="292"/>
    </row>
    <row r="3978" spans="1:18" x14ac:dyDescent="0.25">
      <c r="A3978" t="s">
        <v>4271</v>
      </c>
      <c r="B3978" t="s">
        <v>89</v>
      </c>
      <c r="C3978">
        <v>2009</v>
      </c>
      <c r="D3978" t="s">
        <v>54</v>
      </c>
      <c r="E3978" t="s">
        <v>101</v>
      </c>
      <c r="F3978">
        <v>330</v>
      </c>
      <c r="G3978">
        <v>472.44094488189</v>
      </c>
      <c r="H3978">
        <v>468.39340383612301</v>
      </c>
      <c r="I3978">
        <v>418.90980030739797</v>
      </c>
      <c r="J3978">
        <v>522.08656617563997</v>
      </c>
      <c r="K3978" s="62"/>
      <c r="N3978" s="292"/>
      <c r="O3978" s="292"/>
      <c r="P3978" s="292"/>
      <c r="Q3978" s="292"/>
      <c r="R3978" s="292"/>
    </row>
    <row r="3979" spans="1:18" x14ac:dyDescent="0.25">
      <c r="A3979" t="s">
        <v>4272</v>
      </c>
      <c r="B3979" t="s">
        <v>89</v>
      </c>
      <c r="C3979">
        <v>2009</v>
      </c>
      <c r="D3979" t="s">
        <v>55</v>
      </c>
      <c r="E3979" t="s">
        <v>101</v>
      </c>
      <c r="F3979">
        <v>319</v>
      </c>
      <c r="G3979">
        <v>349.78453711115299</v>
      </c>
      <c r="H3979">
        <v>353.50156482483101</v>
      </c>
      <c r="I3979">
        <v>315.55885591627901</v>
      </c>
      <c r="J3979">
        <v>394.72979403493702</v>
      </c>
      <c r="K3979" s="62"/>
      <c r="N3979" s="292"/>
      <c r="O3979" s="292"/>
      <c r="P3979" s="292"/>
      <c r="Q3979" s="292"/>
      <c r="R3979" s="292"/>
    </row>
    <row r="3980" spans="1:18" x14ac:dyDescent="0.25">
      <c r="A3980" t="s">
        <v>4273</v>
      </c>
      <c r="B3980" t="s">
        <v>89</v>
      </c>
      <c r="C3980">
        <v>2009</v>
      </c>
      <c r="D3980" t="s">
        <v>56</v>
      </c>
      <c r="E3980" t="s">
        <v>101</v>
      </c>
      <c r="F3980">
        <v>234</v>
      </c>
      <c r="G3980">
        <v>258.40078624512699</v>
      </c>
      <c r="H3980">
        <v>265.37654595839399</v>
      </c>
      <c r="I3980">
        <v>231.80608215211399</v>
      </c>
      <c r="J3980">
        <v>302.367613024923</v>
      </c>
      <c r="K3980" s="62"/>
      <c r="N3980" s="292"/>
      <c r="O3980" s="292"/>
      <c r="P3980" s="292"/>
      <c r="Q3980" s="292"/>
      <c r="R3980" s="292"/>
    </row>
    <row r="3981" spans="1:18" x14ac:dyDescent="0.25">
      <c r="A3981" t="s">
        <v>4274</v>
      </c>
      <c r="B3981" t="s">
        <v>89</v>
      </c>
      <c r="C3981">
        <v>2009</v>
      </c>
      <c r="D3981" t="s">
        <v>57</v>
      </c>
      <c r="E3981" t="s">
        <v>101</v>
      </c>
      <c r="F3981">
        <v>601</v>
      </c>
      <c r="G3981">
        <v>418.07823141082298</v>
      </c>
      <c r="H3981">
        <v>430.39808508952899</v>
      </c>
      <c r="I3981">
        <v>396.396736311599</v>
      </c>
      <c r="J3981">
        <v>466.517612737295</v>
      </c>
      <c r="K3981" s="62"/>
      <c r="N3981" s="292"/>
      <c r="O3981" s="292"/>
      <c r="P3981" s="292"/>
      <c r="Q3981" s="292"/>
      <c r="R3981" s="292"/>
    </row>
    <row r="3982" spans="1:18" x14ac:dyDescent="0.25">
      <c r="A3982" t="s">
        <v>4275</v>
      </c>
      <c r="B3982" t="s">
        <v>89</v>
      </c>
      <c r="C3982">
        <v>2010</v>
      </c>
      <c r="D3982" t="s">
        <v>5</v>
      </c>
      <c r="E3982" t="s">
        <v>101</v>
      </c>
      <c r="F3982">
        <v>10405</v>
      </c>
      <c r="G3982">
        <v>341.15078471237899</v>
      </c>
      <c r="H3982">
        <v>345.70033449612498</v>
      </c>
      <c r="I3982">
        <v>339.06160618068299</v>
      </c>
      <c r="J3982">
        <v>352.43594903458302</v>
      </c>
      <c r="K3982" s="62"/>
      <c r="N3982" s="292"/>
      <c r="O3982" s="292"/>
      <c r="P3982" s="292"/>
      <c r="Q3982" s="292"/>
      <c r="R3982" s="292"/>
    </row>
    <row r="3983" spans="1:18" x14ac:dyDescent="0.25">
      <c r="A3983" t="s">
        <v>4276</v>
      </c>
      <c r="B3983" t="s">
        <v>89</v>
      </c>
      <c r="C3983">
        <v>2010</v>
      </c>
      <c r="D3983" t="s">
        <v>122</v>
      </c>
      <c r="E3983" t="s">
        <v>101</v>
      </c>
      <c r="F3983">
        <v>1054</v>
      </c>
      <c r="G3983">
        <v>175.21665189903899</v>
      </c>
      <c r="H3983">
        <v>174.15470501716999</v>
      </c>
      <c r="I3983">
        <v>163.70068655063801</v>
      </c>
      <c r="J3983">
        <v>185.09645486036999</v>
      </c>
      <c r="K3983" s="62"/>
      <c r="N3983" s="292"/>
      <c r="O3983" s="292"/>
      <c r="P3983" s="292"/>
      <c r="Q3983" s="292"/>
      <c r="R3983" s="292"/>
    </row>
    <row r="3984" spans="1:18" x14ac:dyDescent="0.25">
      <c r="A3984" t="s">
        <v>4277</v>
      </c>
      <c r="B3984" t="s">
        <v>89</v>
      </c>
      <c r="C3984">
        <v>2010</v>
      </c>
      <c r="D3984" t="s">
        <v>123</v>
      </c>
      <c r="E3984" t="s">
        <v>101</v>
      </c>
      <c r="F3984">
        <v>1473</v>
      </c>
      <c r="G3984">
        <v>239.02947218787401</v>
      </c>
      <c r="H3984">
        <v>236.91250287452999</v>
      </c>
      <c r="I3984">
        <v>224.886524328696</v>
      </c>
      <c r="J3984">
        <v>249.41123496714999</v>
      </c>
      <c r="K3984" s="62"/>
      <c r="N3984" s="292"/>
      <c r="O3984" s="292"/>
      <c r="P3984" s="292"/>
      <c r="Q3984" s="292"/>
      <c r="R3984" s="292"/>
    </row>
    <row r="3985" spans="1:18" x14ac:dyDescent="0.25">
      <c r="A3985" t="s">
        <v>4278</v>
      </c>
      <c r="B3985" t="s">
        <v>89</v>
      </c>
      <c r="C3985">
        <v>2010</v>
      </c>
      <c r="D3985" t="s">
        <v>124</v>
      </c>
      <c r="E3985" t="s">
        <v>101</v>
      </c>
      <c r="F3985">
        <v>1889</v>
      </c>
      <c r="G3985">
        <v>302.40450805237998</v>
      </c>
      <c r="H3985">
        <v>302.57441245634601</v>
      </c>
      <c r="I3985">
        <v>289.03689990893702</v>
      </c>
      <c r="J3985">
        <v>316.58068085184601</v>
      </c>
      <c r="K3985" s="62"/>
      <c r="N3985" s="292"/>
      <c r="O3985" s="292"/>
      <c r="P3985" s="292"/>
      <c r="Q3985" s="292"/>
      <c r="R3985" s="292"/>
    </row>
    <row r="3986" spans="1:18" x14ac:dyDescent="0.25">
      <c r="A3986" t="s">
        <v>4279</v>
      </c>
      <c r="B3986" t="s">
        <v>89</v>
      </c>
      <c r="C3986">
        <v>2010</v>
      </c>
      <c r="D3986" t="s">
        <v>125</v>
      </c>
      <c r="E3986" t="s">
        <v>101</v>
      </c>
      <c r="F3986">
        <v>2503</v>
      </c>
      <c r="G3986">
        <v>406.54764225106902</v>
      </c>
      <c r="H3986">
        <v>416.79824454281498</v>
      </c>
      <c r="I3986">
        <v>400.54408628180698</v>
      </c>
      <c r="J3986">
        <v>433.54012902515899</v>
      </c>
      <c r="K3986" s="62"/>
      <c r="N3986" s="292"/>
      <c r="O3986" s="292"/>
      <c r="P3986" s="292"/>
      <c r="Q3986" s="292"/>
      <c r="R3986" s="292"/>
    </row>
    <row r="3987" spans="1:18" x14ac:dyDescent="0.25">
      <c r="A3987" t="s">
        <v>4280</v>
      </c>
      <c r="B3987" t="s">
        <v>89</v>
      </c>
      <c r="C3987">
        <v>2010</v>
      </c>
      <c r="D3987" t="s">
        <v>126</v>
      </c>
      <c r="E3987" t="s">
        <v>101</v>
      </c>
      <c r="F3987">
        <v>3486</v>
      </c>
      <c r="G3987">
        <v>588.99462031304904</v>
      </c>
      <c r="H3987">
        <v>622.60528420525395</v>
      </c>
      <c r="I3987">
        <v>601.88783938907898</v>
      </c>
      <c r="J3987">
        <v>643.84816802519197</v>
      </c>
      <c r="K3987" s="62"/>
      <c r="N3987" s="292"/>
      <c r="O3987" s="292"/>
      <c r="P3987" s="292"/>
      <c r="Q3987" s="292"/>
      <c r="R3987" s="292"/>
    </row>
    <row r="3988" spans="1:18" x14ac:dyDescent="0.25">
      <c r="A3988" t="s">
        <v>4281</v>
      </c>
      <c r="B3988" t="s">
        <v>89</v>
      </c>
      <c r="C3988">
        <v>2010</v>
      </c>
      <c r="D3988" t="s">
        <v>6</v>
      </c>
      <c r="E3988" t="s">
        <v>101</v>
      </c>
      <c r="F3988">
        <v>2591</v>
      </c>
      <c r="G3988">
        <v>377.745800840051</v>
      </c>
      <c r="H3988">
        <v>381.84161517127097</v>
      </c>
      <c r="I3988">
        <v>367.20363063148397</v>
      </c>
      <c r="J3988">
        <v>396.911185397179</v>
      </c>
      <c r="K3988" s="62"/>
      <c r="N3988" s="292"/>
      <c r="O3988" s="292"/>
      <c r="P3988" s="292"/>
      <c r="Q3988" s="292"/>
      <c r="R3988" s="292"/>
    </row>
    <row r="3989" spans="1:18" x14ac:dyDescent="0.25">
      <c r="A3989" t="s">
        <v>4282</v>
      </c>
      <c r="B3989" t="s">
        <v>89</v>
      </c>
      <c r="C3989">
        <v>2010</v>
      </c>
      <c r="D3989" t="s">
        <v>37</v>
      </c>
      <c r="E3989" t="s">
        <v>101</v>
      </c>
      <c r="F3989">
        <v>272</v>
      </c>
      <c r="G3989">
        <v>389.50066587430001</v>
      </c>
      <c r="H3989">
        <v>395.95026125558701</v>
      </c>
      <c r="I3989">
        <v>349.86806082455399</v>
      </c>
      <c r="J3989">
        <v>446.37050102795598</v>
      </c>
      <c r="K3989" s="62"/>
      <c r="N3989" s="292"/>
      <c r="O3989" s="292"/>
      <c r="P3989" s="292"/>
      <c r="Q3989" s="292"/>
      <c r="R3989" s="292"/>
    </row>
    <row r="3990" spans="1:18" x14ac:dyDescent="0.25">
      <c r="A3990" t="s">
        <v>4283</v>
      </c>
      <c r="B3990" t="s">
        <v>89</v>
      </c>
      <c r="C3990">
        <v>2010</v>
      </c>
      <c r="D3990" t="s">
        <v>38</v>
      </c>
      <c r="E3990" t="s">
        <v>101</v>
      </c>
      <c r="F3990">
        <v>452</v>
      </c>
      <c r="G3990">
        <v>373.07581197639399</v>
      </c>
      <c r="H3990">
        <v>378.11822221305601</v>
      </c>
      <c r="I3990">
        <v>343.69102579082403</v>
      </c>
      <c r="J3990">
        <v>415.03130432628001</v>
      </c>
      <c r="K3990" s="62"/>
      <c r="N3990" s="292"/>
      <c r="O3990" s="292"/>
      <c r="P3990" s="292"/>
      <c r="Q3990" s="292"/>
      <c r="R3990" s="292"/>
    </row>
    <row r="3991" spans="1:18" x14ac:dyDescent="0.25">
      <c r="A3991" t="s">
        <v>4284</v>
      </c>
      <c r="B3991" t="s">
        <v>89</v>
      </c>
      <c r="C3991">
        <v>2010</v>
      </c>
      <c r="D3991" t="s">
        <v>39</v>
      </c>
      <c r="E3991" t="s">
        <v>101</v>
      </c>
      <c r="F3991">
        <v>467</v>
      </c>
      <c r="G3991">
        <v>407.21298896077798</v>
      </c>
      <c r="H3991">
        <v>413.84178830079401</v>
      </c>
      <c r="I3991">
        <v>376.52755652020699</v>
      </c>
      <c r="J3991">
        <v>453.80507458596202</v>
      </c>
      <c r="K3991" s="62"/>
      <c r="N3991" s="292"/>
      <c r="O3991" s="292"/>
      <c r="P3991" s="292"/>
      <c r="Q3991" s="292"/>
      <c r="R3991" s="292"/>
    </row>
    <row r="3992" spans="1:18" x14ac:dyDescent="0.25">
      <c r="A3992" t="s">
        <v>4285</v>
      </c>
      <c r="B3992" t="s">
        <v>89</v>
      </c>
      <c r="C3992">
        <v>2010</v>
      </c>
      <c r="D3992" t="s">
        <v>40</v>
      </c>
      <c r="E3992" t="s">
        <v>101</v>
      </c>
      <c r="F3992">
        <v>365</v>
      </c>
      <c r="G3992">
        <v>387.67100008496902</v>
      </c>
      <c r="H3992">
        <v>394.28439000938499</v>
      </c>
      <c r="I3992">
        <v>354.47622485719597</v>
      </c>
      <c r="J3992">
        <v>437.305355530133</v>
      </c>
      <c r="K3992" s="62"/>
      <c r="N3992" s="292"/>
      <c r="O3992" s="292"/>
      <c r="P3992" s="292"/>
      <c r="Q3992" s="292"/>
      <c r="R3992" s="292"/>
    </row>
    <row r="3993" spans="1:18" x14ac:dyDescent="0.25">
      <c r="A3993" t="s">
        <v>4286</v>
      </c>
      <c r="B3993" t="s">
        <v>89</v>
      </c>
      <c r="C3993">
        <v>2010</v>
      </c>
      <c r="D3993" t="s">
        <v>41</v>
      </c>
      <c r="E3993" t="s">
        <v>101</v>
      </c>
      <c r="F3993">
        <v>493</v>
      </c>
      <c r="G3993">
        <v>324.17148869016302</v>
      </c>
      <c r="H3993">
        <v>327.26545666854798</v>
      </c>
      <c r="I3993">
        <v>298.85560888092999</v>
      </c>
      <c r="J3993">
        <v>357.63629532192198</v>
      </c>
      <c r="K3993" s="62"/>
      <c r="N3993" s="292"/>
      <c r="O3993" s="292"/>
      <c r="P3993" s="292"/>
      <c r="Q3993" s="292"/>
      <c r="R3993" s="292"/>
    </row>
    <row r="3994" spans="1:18" x14ac:dyDescent="0.25">
      <c r="A3994" t="s">
        <v>4287</v>
      </c>
      <c r="B3994" t="s">
        <v>89</v>
      </c>
      <c r="C3994">
        <v>2010</v>
      </c>
      <c r="D3994" t="s">
        <v>42</v>
      </c>
      <c r="E3994" t="s">
        <v>101</v>
      </c>
      <c r="F3994">
        <v>542</v>
      </c>
      <c r="G3994">
        <v>404.45044735801298</v>
      </c>
      <c r="H3994">
        <v>407.55003556382098</v>
      </c>
      <c r="I3994">
        <v>373.81289919761002</v>
      </c>
      <c r="J3994">
        <v>443.50429356497102</v>
      </c>
      <c r="K3994" s="62"/>
      <c r="N3994" s="292"/>
      <c r="O3994" s="292"/>
      <c r="P3994" s="292"/>
      <c r="Q3994" s="292"/>
      <c r="R3994" s="292"/>
    </row>
    <row r="3995" spans="1:18" x14ac:dyDescent="0.25">
      <c r="A3995" t="s">
        <v>4288</v>
      </c>
      <c r="B3995" t="s">
        <v>89</v>
      </c>
      <c r="C3995">
        <v>2010</v>
      </c>
      <c r="D3995" t="s">
        <v>102</v>
      </c>
      <c r="E3995" t="s">
        <v>101</v>
      </c>
      <c r="F3995">
        <v>286</v>
      </c>
      <c r="G3995">
        <v>215.23502761931999</v>
      </c>
      <c r="H3995">
        <v>216.631102455931</v>
      </c>
      <c r="I3995">
        <v>191.75316837183399</v>
      </c>
      <c r="J3995">
        <v>243.79008464595299</v>
      </c>
      <c r="K3995" s="62"/>
      <c r="N3995" s="292"/>
      <c r="O3995" s="292"/>
      <c r="P3995" s="292"/>
      <c r="Q3995" s="292"/>
      <c r="R3995" s="292"/>
    </row>
    <row r="3996" spans="1:18" x14ac:dyDescent="0.25">
      <c r="A3996" t="s">
        <v>4289</v>
      </c>
      <c r="B3996" t="s">
        <v>89</v>
      </c>
      <c r="C3996">
        <v>2010</v>
      </c>
      <c r="D3996" t="s">
        <v>103</v>
      </c>
      <c r="E3996" t="s">
        <v>101</v>
      </c>
      <c r="F3996">
        <v>1085</v>
      </c>
      <c r="G3996">
        <v>285.37987085574503</v>
      </c>
      <c r="H3996">
        <v>289.27193881177402</v>
      </c>
      <c r="I3996">
        <v>272.13425242311098</v>
      </c>
      <c r="J3996">
        <v>307.19738910839601</v>
      </c>
      <c r="K3996" s="62"/>
      <c r="N3996" s="292"/>
      <c r="O3996" s="292"/>
      <c r="P3996" s="292"/>
      <c r="Q3996" s="292"/>
      <c r="R3996" s="292"/>
    </row>
    <row r="3997" spans="1:18" x14ac:dyDescent="0.25">
      <c r="A3997" t="s">
        <v>4290</v>
      </c>
      <c r="B3997" t="s">
        <v>89</v>
      </c>
      <c r="C3997">
        <v>2010</v>
      </c>
      <c r="D3997" t="s">
        <v>43</v>
      </c>
      <c r="E3997" t="s">
        <v>101</v>
      </c>
      <c r="F3997">
        <v>140</v>
      </c>
      <c r="G3997">
        <v>186.12813592671901</v>
      </c>
      <c r="H3997">
        <v>184.75411507023099</v>
      </c>
      <c r="I3997">
        <v>154.620247785907</v>
      </c>
      <c r="J3997">
        <v>218.92128454686201</v>
      </c>
      <c r="K3997" s="62"/>
      <c r="N3997" s="292"/>
      <c r="O3997" s="292"/>
      <c r="P3997" s="292"/>
      <c r="Q3997" s="292"/>
      <c r="R3997" s="292"/>
    </row>
    <row r="3998" spans="1:18" x14ac:dyDescent="0.25">
      <c r="A3998" t="s">
        <v>4291</v>
      </c>
      <c r="B3998" t="s">
        <v>89</v>
      </c>
      <c r="C3998">
        <v>2010</v>
      </c>
      <c r="D3998" t="s">
        <v>44</v>
      </c>
      <c r="E3998" t="s">
        <v>101</v>
      </c>
      <c r="F3998">
        <v>408</v>
      </c>
      <c r="G3998">
        <v>334.49751586403698</v>
      </c>
      <c r="H3998">
        <v>340.53187930704399</v>
      </c>
      <c r="I3998">
        <v>307.88111215220198</v>
      </c>
      <c r="J3998">
        <v>375.66921845310299</v>
      </c>
      <c r="K3998" s="62"/>
      <c r="N3998" s="292"/>
      <c r="O3998" s="292"/>
      <c r="P3998" s="292"/>
      <c r="Q3998" s="292"/>
      <c r="R3998" s="292"/>
    </row>
    <row r="3999" spans="1:18" x14ac:dyDescent="0.25">
      <c r="A3999" t="s">
        <v>4292</v>
      </c>
      <c r="B3999" t="s">
        <v>89</v>
      </c>
      <c r="C3999">
        <v>2010</v>
      </c>
      <c r="D3999" t="s">
        <v>45</v>
      </c>
      <c r="E3999" t="s">
        <v>101</v>
      </c>
      <c r="F3999">
        <v>537</v>
      </c>
      <c r="G3999">
        <v>293.43620904461102</v>
      </c>
      <c r="H3999">
        <v>299.070089873943</v>
      </c>
      <c r="I3999">
        <v>274.131796960462</v>
      </c>
      <c r="J3999">
        <v>325.65515008232001</v>
      </c>
      <c r="K3999" s="62"/>
      <c r="N3999" s="292"/>
      <c r="O3999" s="292"/>
      <c r="P3999" s="292"/>
      <c r="Q3999" s="292"/>
      <c r="R3999" s="292"/>
    </row>
    <row r="4000" spans="1:18" x14ac:dyDescent="0.25">
      <c r="A4000" t="s">
        <v>4293</v>
      </c>
      <c r="B4000" t="s">
        <v>89</v>
      </c>
      <c r="C4000">
        <v>2010</v>
      </c>
      <c r="D4000" t="s">
        <v>18</v>
      </c>
      <c r="E4000" t="s">
        <v>101</v>
      </c>
      <c r="F4000">
        <v>1712</v>
      </c>
      <c r="G4000">
        <v>332.15629971673599</v>
      </c>
      <c r="H4000">
        <v>337.01396235536703</v>
      </c>
      <c r="I4000">
        <v>321.181758565699</v>
      </c>
      <c r="J4000">
        <v>353.42257276799398</v>
      </c>
      <c r="K4000" s="62"/>
      <c r="N4000" s="292"/>
      <c r="O4000" s="292"/>
      <c r="P4000" s="292"/>
      <c r="Q4000" s="292"/>
      <c r="R4000" s="292"/>
    </row>
    <row r="4001" spans="1:18" x14ac:dyDescent="0.25">
      <c r="A4001" t="s">
        <v>4294</v>
      </c>
      <c r="B4001" t="s">
        <v>89</v>
      </c>
      <c r="C4001">
        <v>2010</v>
      </c>
      <c r="D4001" t="s">
        <v>46</v>
      </c>
      <c r="E4001" t="s">
        <v>101</v>
      </c>
      <c r="F4001">
        <v>741</v>
      </c>
      <c r="G4001">
        <v>312.24848405678603</v>
      </c>
      <c r="H4001">
        <v>322.66614076373799</v>
      </c>
      <c r="I4001">
        <v>299.70762447161201</v>
      </c>
      <c r="J4001">
        <v>346.90841164810502</v>
      </c>
      <c r="K4001" s="62"/>
      <c r="N4001" s="292"/>
      <c r="O4001" s="292"/>
      <c r="P4001" s="292"/>
      <c r="Q4001" s="292"/>
      <c r="R4001" s="292"/>
    </row>
    <row r="4002" spans="1:18" x14ac:dyDescent="0.25">
      <c r="A4002" t="s">
        <v>4295</v>
      </c>
      <c r="B4002" t="s">
        <v>89</v>
      </c>
      <c r="C4002">
        <v>2010</v>
      </c>
      <c r="D4002" t="s">
        <v>47</v>
      </c>
      <c r="E4002" t="s">
        <v>101</v>
      </c>
      <c r="F4002">
        <v>533</v>
      </c>
      <c r="G4002">
        <v>381.70125610507199</v>
      </c>
      <c r="H4002">
        <v>383.82895875287699</v>
      </c>
      <c r="I4002">
        <v>351.83359450413298</v>
      </c>
      <c r="J4002">
        <v>417.945291419233</v>
      </c>
      <c r="K4002" s="62"/>
      <c r="N4002" s="292"/>
      <c r="O4002" s="292"/>
      <c r="P4002" s="292"/>
      <c r="Q4002" s="292"/>
      <c r="R4002" s="292"/>
    </row>
    <row r="4003" spans="1:18" x14ac:dyDescent="0.25">
      <c r="A4003" t="s">
        <v>4296</v>
      </c>
      <c r="B4003" t="s">
        <v>89</v>
      </c>
      <c r="C4003">
        <v>2010</v>
      </c>
      <c r="D4003" t="s">
        <v>48</v>
      </c>
      <c r="E4003" t="s">
        <v>101</v>
      </c>
      <c r="F4003">
        <v>438</v>
      </c>
      <c r="G4003">
        <v>316.31171869922201</v>
      </c>
      <c r="H4003">
        <v>317.98228519492699</v>
      </c>
      <c r="I4003">
        <v>288.80604907936998</v>
      </c>
      <c r="J4003">
        <v>349.29997740864701</v>
      </c>
      <c r="K4003" s="62"/>
      <c r="N4003" s="292"/>
      <c r="O4003" s="292"/>
      <c r="P4003" s="292"/>
      <c r="Q4003" s="292"/>
      <c r="R4003" s="292"/>
    </row>
    <row r="4004" spans="1:18" x14ac:dyDescent="0.25">
      <c r="A4004" t="s">
        <v>4297</v>
      </c>
      <c r="B4004" t="s">
        <v>89</v>
      </c>
      <c r="C4004">
        <v>2010</v>
      </c>
      <c r="D4004" t="s">
        <v>104</v>
      </c>
      <c r="E4004" t="s">
        <v>101</v>
      </c>
      <c r="F4004">
        <v>1515</v>
      </c>
      <c r="G4004">
        <v>323.83073591870698</v>
      </c>
      <c r="H4004">
        <v>342.19959818390601</v>
      </c>
      <c r="I4004">
        <v>324.83994564950501</v>
      </c>
      <c r="J4004">
        <v>360.23194865718801</v>
      </c>
      <c r="K4004" s="62"/>
      <c r="N4004" s="292"/>
      <c r="O4004" s="292"/>
      <c r="P4004" s="292"/>
      <c r="Q4004" s="292"/>
      <c r="R4004" s="292"/>
    </row>
    <row r="4005" spans="1:18" x14ac:dyDescent="0.25">
      <c r="A4005" t="s">
        <v>4298</v>
      </c>
      <c r="B4005" t="s">
        <v>89</v>
      </c>
      <c r="C4005">
        <v>2010</v>
      </c>
      <c r="D4005" t="s">
        <v>49</v>
      </c>
      <c r="E4005" t="s">
        <v>101</v>
      </c>
      <c r="F4005">
        <v>417</v>
      </c>
      <c r="G4005">
        <v>329.81373828449398</v>
      </c>
      <c r="H4005">
        <v>335.95671731954002</v>
      </c>
      <c r="I4005">
        <v>304.35823279968099</v>
      </c>
      <c r="J4005">
        <v>369.93446614947601</v>
      </c>
      <c r="K4005" s="62"/>
      <c r="N4005" s="292"/>
      <c r="O4005" s="292"/>
      <c r="P4005" s="292"/>
      <c r="Q4005" s="292"/>
      <c r="R4005" s="292"/>
    </row>
    <row r="4006" spans="1:18" x14ac:dyDescent="0.25">
      <c r="A4006" t="s">
        <v>4299</v>
      </c>
      <c r="B4006" t="s">
        <v>89</v>
      </c>
      <c r="C4006">
        <v>2010</v>
      </c>
      <c r="D4006" t="s">
        <v>50</v>
      </c>
      <c r="E4006" t="s">
        <v>101</v>
      </c>
      <c r="F4006">
        <v>1098</v>
      </c>
      <c r="G4006">
        <v>321.61498760991401</v>
      </c>
      <c r="H4006">
        <v>350.97988516386198</v>
      </c>
      <c r="I4006">
        <v>329.82715351372298</v>
      </c>
      <c r="J4006">
        <v>373.09902231532902</v>
      </c>
      <c r="K4006" s="62"/>
      <c r="N4006" s="292"/>
      <c r="O4006" s="292"/>
      <c r="P4006" s="292"/>
      <c r="Q4006" s="292"/>
      <c r="R4006" s="292"/>
    </row>
    <row r="4007" spans="1:18" x14ac:dyDescent="0.25">
      <c r="A4007" t="s">
        <v>4300</v>
      </c>
      <c r="B4007" t="s">
        <v>89</v>
      </c>
      <c r="C4007">
        <v>2010</v>
      </c>
      <c r="D4007" t="s">
        <v>105</v>
      </c>
      <c r="E4007" t="s">
        <v>101</v>
      </c>
      <c r="F4007">
        <v>1022</v>
      </c>
      <c r="G4007">
        <v>348.86261230508802</v>
      </c>
      <c r="H4007">
        <v>353.84956451992502</v>
      </c>
      <c r="I4007">
        <v>332.38089424527499</v>
      </c>
      <c r="J4007">
        <v>376.33581602486902</v>
      </c>
      <c r="K4007" s="62"/>
      <c r="N4007" s="292"/>
      <c r="O4007" s="292"/>
      <c r="P4007" s="292"/>
      <c r="Q4007" s="292"/>
      <c r="R4007" s="292"/>
    </row>
    <row r="4008" spans="1:18" x14ac:dyDescent="0.25">
      <c r="A4008" t="s">
        <v>4301</v>
      </c>
      <c r="B4008" t="s">
        <v>89</v>
      </c>
      <c r="C4008">
        <v>2010</v>
      </c>
      <c r="D4008" t="s">
        <v>51</v>
      </c>
      <c r="E4008" t="s">
        <v>101</v>
      </c>
      <c r="F4008">
        <v>802</v>
      </c>
      <c r="G4008">
        <v>342.06407090365502</v>
      </c>
      <c r="H4008">
        <v>347.960168698941</v>
      </c>
      <c r="I4008">
        <v>324.17762686206203</v>
      </c>
      <c r="J4008">
        <v>373.01946356750199</v>
      </c>
      <c r="K4008" s="62"/>
      <c r="N4008" s="292"/>
      <c r="O4008" s="292"/>
      <c r="P4008" s="292"/>
      <c r="Q4008" s="292"/>
      <c r="R4008" s="292"/>
    </row>
    <row r="4009" spans="1:18" x14ac:dyDescent="0.25">
      <c r="A4009" t="s">
        <v>4302</v>
      </c>
      <c r="B4009" t="s">
        <v>89</v>
      </c>
      <c r="C4009">
        <v>2010</v>
      </c>
      <c r="D4009" t="s">
        <v>52</v>
      </c>
      <c r="E4009" t="s">
        <v>101</v>
      </c>
      <c r="F4009">
        <v>220</v>
      </c>
      <c r="G4009">
        <v>376.11338108833502</v>
      </c>
      <c r="H4009">
        <v>376.627862836796</v>
      </c>
      <c r="I4009">
        <v>328.216436226957</v>
      </c>
      <c r="J4009">
        <v>430.13528132289298</v>
      </c>
      <c r="K4009" s="62"/>
      <c r="N4009" s="292"/>
      <c r="O4009" s="292"/>
      <c r="P4009" s="292"/>
      <c r="Q4009" s="292"/>
      <c r="R4009" s="292"/>
    </row>
    <row r="4010" spans="1:18" x14ac:dyDescent="0.25">
      <c r="A4010" t="s">
        <v>4303</v>
      </c>
      <c r="B4010" t="s">
        <v>89</v>
      </c>
      <c r="C4010">
        <v>2010</v>
      </c>
      <c r="D4010" t="s">
        <v>106</v>
      </c>
      <c r="E4010" t="s">
        <v>101</v>
      </c>
      <c r="F4010">
        <v>2194</v>
      </c>
      <c r="G4010">
        <v>381.71259164407797</v>
      </c>
      <c r="H4010">
        <v>386.33648279471799</v>
      </c>
      <c r="I4010">
        <v>370.26756860597999</v>
      </c>
      <c r="J4010">
        <v>402.92097896974002</v>
      </c>
      <c r="K4010" s="62"/>
      <c r="N4010" s="292"/>
      <c r="O4010" s="292"/>
      <c r="P4010" s="292"/>
      <c r="Q4010" s="292"/>
      <c r="R4010" s="292"/>
    </row>
    <row r="4011" spans="1:18" x14ac:dyDescent="0.25">
      <c r="A4011" t="s">
        <v>4304</v>
      </c>
      <c r="B4011" t="s">
        <v>89</v>
      </c>
      <c r="C4011">
        <v>2010</v>
      </c>
      <c r="D4011" t="s">
        <v>53</v>
      </c>
      <c r="E4011" t="s">
        <v>101</v>
      </c>
      <c r="F4011">
        <v>600</v>
      </c>
      <c r="G4011">
        <v>336.88749642057002</v>
      </c>
      <c r="H4011">
        <v>340.173559855424</v>
      </c>
      <c r="I4011">
        <v>313.38248803843601</v>
      </c>
      <c r="J4011">
        <v>368.63506979839502</v>
      </c>
      <c r="K4011" s="62"/>
      <c r="N4011" s="292"/>
      <c r="O4011" s="292"/>
      <c r="P4011" s="292"/>
      <c r="Q4011" s="292"/>
      <c r="R4011" s="292"/>
    </row>
    <row r="4012" spans="1:18" x14ac:dyDescent="0.25">
      <c r="A4012" t="s">
        <v>4305</v>
      </c>
      <c r="B4012" t="s">
        <v>89</v>
      </c>
      <c r="C4012">
        <v>2010</v>
      </c>
      <c r="D4012" t="s">
        <v>54</v>
      </c>
      <c r="E4012" t="s">
        <v>101</v>
      </c>
      <c r="F4012">
        <v>302</v>
      </c>
      <c r="G4012">
        <v>432.67715407318298</v>
      </c>
      <c r="H4012">
        <v>436.99719235684898</v>
      </c>
      <c r="I4012">
        <v>388.847391073018</v>
      </c>
      <c r="J4012">
        <v>489.43763376252002</v>
      </c>
      <c r="K4012" s="62"/>
      <c r="N4012" s="292"/>
      <c r="O4012" s="292"/>
      <c r="P4012" s="292"/>
      <c r="Q4012" s="292"/>
      <c r="R4012" s="292"/>
    </row>
    <row r="4013" spans="1:18" x14ac:dyDescent="0.25">
      <c r="A4013" t="s">
        <v>4306</v>
      </c>
      <c r="B4013" t="s">
        <v>89</v>
      </c>
      <c r="C4013">
        <v>2010</v>
      </c>
      <c r="D4013" t="s">
        <v>55</v>
      </c>
      <c r="E4013" t="s">
        <v>101</v>
      </c>
      <c r="F4013">
        <v>386</v>
      </c>
      <c r="G4013">
        <v>423.896332088733</v>
      </c>
      <c r="H4013">
        <v>427.23195175069202</v>
      </c>
      <c r="I4013">
        <v>385.45664570480398</v>
      </c>
      <c r="J4013">
        <v>472.28190382430603</v>
      </c>
      <c r="K4013" s="62"/>
      <c r="N4013" s="292"/>
      <c r="O4013" s="292"/>
      <c r="P4013" s="292"/>
      <c r="Q4013" s="292"/>
      <c r="R4013" s="292"/>
    </row>
    <row r="4014" spans="1:18" x14ac:dyDescent="0.25">
      <c r="A4014" t="s">
        <v>4307</v>
      </c>
      <c r="B4014" t="s">
        <v>89</v>
      </c>
      <c r="C4014">
        <v>2010</v>
      </c>
      <c r="D4014" t="s">
        <v>56</v>
      </c>
      <c r="E4014" t="s">
        <v>101</v>
      </c>
      <c r="F4014">
        <v>261</v>
      </c>
      <c r="G4014">
        <v>286.76276698602402</v>
      </c>
      <c r="H4014">
        <v>285.16364386092499</v>
      </c>
      <c r="I4014">
        <v>251.01569471145899</v>
      </c>
      <c r="J4014">
        <v>322.59666554151897</v>
      </c>
      <c r="K4014" s="62"/>
      <c r="N4014" s="292"/>
      <c r="O4014" s="292"/>
      <c r="P4014" s="292"/>
      <c r="Q4014" s="292"/>
      <c r="R4014" s="292"/>
    </row>
    <row r="4015" spans="1:18" x14ac:dyDescent="0.25">
      <c r="A4015" t="s">
        <v>4308</v>
      </c>
      <c r="B4015" t="s">
        <v>89</v>
      </c>
      <c r="C4015">
        <v>2010</v>
      </c>
      <c r="D4015" t="s">
        <v>57</v>
      </c>
      <c r="E4015" t="s">
        <v>101</v>
      </c>
      <c r="F4015">
        <v>645</v>
      </c>
      <c r="G4015">
        <v>445.43276037098701</v>
      </c>
      <c r="H4015">
        <v>460.41718186805298</v>
      </c>
      <c r="I4015">
        <v>425.31263381258998</v>
      </c>
      <c r="J4015">
        <v>497.63025413083801</v>
      </c>
      <c r="K4015" s="62"/>
      <c r="N4015" s="292"/>
      <c r="O4015" s="292"/>
      <c r="P4015" s="292"/>
      <c r="Q4015" s="292"/>
      <c r="R4015" s="292"/>
    </row>
    <row r="4016" spans="1:18" x14ac:dyDescent="0.25">
      <c r="A4016" t="s">
        <v>4309</v>
      </c>
      <c r="B4016" t="s">
        <v>89</v>
      </c>
      <c r="C4016">
        <v>2011</v>
      </c>
      <c r="D4016" t="s">
        <v>5</v>
      </c>
      <c r="E4016" t="s">
        <v>101</v>
      </c>
      <c r="F4016">
        <v>10363</v>
      </c>
      <c r="G4016">
        <v>338.24473081751199</v>
      </c>
      <c r="H4016">
        <v>343.79997598704199</v>
      </c>
      <c r="I4016">
        <v>337.182996822993</v>
      </c>
      <c r="J4016">
        <v>350.513721038781</v>
      </c>
      <c r="K4016" s="62"/>
      <c r="N4016" s="292"/>
      <c r="O4016" s="292"/>
      <c r="P4016" s="292"/>
      <c r="Q4016" s="292"/>
      <c r="R4016" s="292"/>
    </row>
    <row r="4017" spans="1:18" x14ac:dyDescent="0.25">
      <c r="A4017" t="s">
        <v>4310</v>
      </c>
      <c r="B4017" t="s">
        <v>89</v>
      </c>
      <c r="C4017">
        <v>2011</v>
      </c>
      <c r="D4017" t="s">
        <v>122</v>
      </c>
      <c r="E4017" t="s">
        <v>101</v>
      </c>
      <c r="F4017">
        <v>1033</v>
      </c>
      <c r="G4017">
        <v>171.15230401155799</v>
      </c>
      <c r="H4017">
        <v>170.127736175493</v>
      </c>
      <c r="I4017">
        <v>159.79800938994899</v>
      </c>
      <c r="J4017">
        <v>180.94439478357</v>
      </c>
      <c r="K4017" s="62"/>
      <c r="N4017" s="292"/>
      <c r="O4017" s="292"/>
      <c r="P4017" s="292"/>
      <c r="Q4017" s="292"/>
      <c r="R4017" s="292"/>
    </row>
    <row r="4018" spans="1:18" x14ac:dyDescent="0.25">
      <c r="A4018" t="s">
        <v>4311</v>
      </c>
      <c r="B4018" t="s">
        <v>89</v>
      </c>
      <c r="C4018">
        <v>2011</v>
      </c>
      <c r="D4018" t="s">
        <v>123</v>
      </c>
      <c r="E4018" t="s">
        <v>101</v>
      </c>
      <c r="F4018">
        <v>1449</v>
      </c>
      <c r="G4018">
        <v>234.82814113025401</v>
      </c>
      <c r="H4018">
        <v>232.32715072445899</v>
      </c>
      <c r="I4018">
        <v>220.42822638332899</v>
      </c>
      <c r="J4018">
        <v>244.697775505409</v>
      </c>
      <c r="K4018" s="62"/>
      <c r="N4018" s="292"/>
      <c r="O4018" s="292"/>
      <c r="P4018" s="292"/>
      <c r="Q4018" s="292"/>
      <c r="R4018" s="292"/>
    </row>
    <row r="4019" spans="1:18" x14ac:dyDescent="0.25">
      <c r="A4019" t="s">
        <v>4312</v>
      </c>
      <c r="B4019" t="s">
        <v>89</v>
      </c>
      <c r="C4019">
        <v>2011</v>
      </c>
      <c r="D4019" t="s">
        <v>124</v>
      </c>
      <c r="E4019" t="s">
        <v>101</v>
      </c>
      <c r="F4019">
        <v>1927</v>
      </c>
      <c r="G4019">
        <v>307.390941618054</v>
      </c>
      <c r="H4019">
        <v>308.43957493381401</v>
      </c>
      <c r="I4019">
        <v>294.76858045814902</v>
      </c>
      <c r="J4019">
        <v>322.57916843336199</v>
      </c>
      <c r="K4019" s="62"/>
      <c r="N4019" s="292"/>
      <c r="O4019" s="292"/>
      <c r="P4019" s="292"/>
      <c r="Q4019" s="292"/>
      <c r="R4019" s="292"/>
    </row>
    <row r="4020" spans="1:18" x14ac:dyDescent="0.25">
      <c r="A4020" t="s">
        <v>4313</v>
      </c>
      <c r="B4020" t="s">
        <v>89</v>
      </c>
      <c r="C4020">
        <v>2011</v>
      </c>
      <c r="D4020" t="s">
        <v>125</v>
      </c>
      <c r="E4020" t="s">
        <v>101</v>
      </c>
      <c r="F4020">
        <v>2589</v>
      </c>
      <c r="G4020">
        <v>418.03036492484699</v>
      </c>
      <c r="H4020">
        <v>430.87603985875103</v>
      </c>
      <c r="I4020">
        <v>414.35388419371901</v>
      </c>
      <c r="J4020">
        <v>447.88552519657497</v>
      </c>
      <c r="K4020" s="62"/>
      <c r="N4020" s="292"/>
      <c r="O4020" s="292"/>
      <c r="P4020" s="292"/>
      <c r="Q4020" s="292"/>
      <c r="R4020" s="292"/>
    </row>
    <row r="4021" spans="1:18" x14ac:dyDescent="0.25">
      <c r="A4021" t="s">
        <v>4314</v>
      </c>
      <c r="B4021" t="s">
        <v>89</v>
      </c>
      <c r="C4021">
        <v>2011</v>
      </c>
      <c r="D4021" t="s">
        <v>126</v>
      </c>
      <c r="E4021" t="s">
        <v>101</v>
      </c>
      <c r="F4021">
        <v>3365</v>
      </c>
      <c r="G4021">
        <v>563.71485577108297</v>
      </c>
      <c r="H4021">
        <v>597.06574069387705</v>
      </c>
      <c r="I4021">
        <v>576.85491107074802</v>
      </c>
      <c r="J4021">
        <v>617.79842482732602</v>
      </c>
      <c r="K4021" s="62"/>
      <c r="N4021" s="292"/>
      <c r="O4021" s="292"/>
      <c r="P4021" s="292"/>
      <c r="Q4021" s="292"/>
      <c r="R4021" s="292"/>
    </row>
    <row r="4022" spans="1:18" x14ac:dyDescent="0.25">
      <c r="A4022" t="s">
        <v>4315</v>
      </c>
      <c r="B4022" t="s">
        <v>89</v>
      </c>
      <c r="C4022">
        <v>2011</v>
      </c>
      <c r="D4022" t="s">
        <v>6</v>
      </c>
      <c r="E4022" t="s">
        <v>101</v>
      </c>
      <c r="F4022">
        <v>2501</v>
      </c>
      <c r="G4022">
        <v>363.29724571008597</v>
      </c>
      <c r="H4022">
        <v>367.746758394854</v>
      </c>
      <c r="I4022">
        <v>353.39138008155402</v>
      </c>
      <c r="J4022">
        <v>382.53306271319701</v>
      </c>
      <c r="K4022" s="62"/>
      <c r="N4022" s="292"/>
      <c r="O4022" s="292"/>
      <c r="P4022" s="292"/>
      <c r="Q4022" s="292"/>
      <c r="R4022" s="292"/>
    </row>
    <row r="4023" spans="1:18" x14ac:dyDescent="0.25">
      <c r="A4023" t="s">
        <v>4316</v>
      </c>
      <c r="B4023" t="s">
        <v>89</v>
      </c>
      <c r="C4023">
        <v>2011</v>
      </c>
      <c r="D4023" t="s">
        <v>37</v>
      </c>
      <c r="E4023" t="s">
        <v>101</v>
      </c>
      <c r="F4023">
        <v>249</v>
      </c>
      <c r="G4023">
        <v>356.156937908543</v>
      </c>
      <c r="H4023">
        <v>365.84956976484699</v>
      </c>
      <c r="I4023">
        <v>321.31998688688299</v>
      </c>
      <c r="J4023">
        <v>414.77033047682897</v>
      </c>
      <c r="K4023" s="62"/>
      <c r="N4023" s="292"/>
      <c r="O4023" s="292"/>
      <c r="P4023" s="292"/>
      <c r="Q4023" s="292"/>
      <c r="R4023" s="292"/>
    </row>
    <row r="4024" spans="1:18" x14ac:dyDescent="0.25">
      <c r="A4024" t="s">
        <v>4317</v>
      </c>
      <c r="B4024" t="s">
        <v>89</v>
      </c>
      <c r="C4024">
        <v>2011</v>
      </c>
      <c r="D4024" t="s">
        <v>38</v>
      </c>
      <c r="E4024" t="s">
        <v>101</v>
      </c>
      <c r="F4024">
        <v>485</v>
      </c>
      <c r="G4024">
        <v>399.10140467236698</v>
      </c>
      <c r="H4024">
        <v>403.55319705076698</v>
      </c>
      <c r="I4024">
        <v>367.97599988636603</v>
      </c>
      <c r="J4024">
        <v>441.60704054224101</v>
      </c>
      <c r="K4024" s="62"/>
      <c r="N4024" s="292"/>
      <c r="O4024" s="292"/>
      <c r="P4024" s="292"/>
      <c r="Q4024" s="292"/>
      <c r="R4024" s="292"/>
    </row>
    <row r="4025" spans="1:18" x14ac:dyDescent="0.25">
      <c r="A4025" t="s">
        <v>4318</v>
      </c>
      <c r="B4025" t="s">
        <v>89</v>
      </c>
      <c r="C4025">
        <v>2011</v>
      </c>
      <c r="D4025" t="s">
        <v>39</v>
      </c>
      <c r="E4025" t="s">
        <v>101</v>
      </c>
      <c r="F4025">
        <v>424</v>
      </c>
      <c r="G4025">
        <v>367.65343461144897</v>
      </c>
      <c r="H4025">
        <v>376.21509743687301</v>
      </c>
      <c r="I4025">
        <v>340.589132992337</v>
      </c>
      <c r="J4025">
        <v>414.50045250033901</v>
      </c>
      <c r="K4025" s="62"/>
      <c r="N4025" s="292"/>
      <c r="O4025" s="292"/>
      <c r="P4025" s="292"/>
      <c r="Q4025" s="292"/>
      <c r="R4025" s="292"/>
    </row>
    <row r="4026" spans="1:18" x14ac:dyDescent="0.25">
      <c r="A4026" t="s">
        <v>4319</v>
      </c>
      <c r="B4026" t="s">
        <v>89</v>
      </c>
      <c r="C4026">
        <v>2011</v>
      </c>
      <c r="D4026" t="s">
        <v>40</v>
      </c>
      <c r="E4026" t="s">
        <v>101</v>
      </c>
      <c r="F4026">
        <v>336</v>
      </c>
      <c r="G4026">
        <v>357.75508683014101</v>
      </c>
      <c r="H4026">
        <v>364.64012520668098</v>
      </c>
      <c r="I4026">
        <v>326.296712513469</v>
      </c>
      <c r="J4026">
        <v>406.21482512631701</v>
      </c>
      <c r="K4026" s="62"/>
      <c r="N4026" s="292"/>
      <c r="O4026" s="292"/>
      <c r="P4026" s="292"/>
      <c r="Q4026" s="292"/>
      <c r="R4026" s="292"/>
    </row>
    <row r="4027" spans="1:18" x14ac:dyDescent="0.25">
      <c r="A4027" t="s">
        <v>4320</v>
      </c>
      <c r="B4027" t="s">
        <v>89</v>
      </c>
      <c r="C4027">
        <v>2011</v>
      </c>
      <c r="D4027" t="s">
        <v>41</v>
      </c>
      <c r="E4027" t="s">
        <v>101</v>
      </c>
      <c r="F4027">
        <v>537</v>
      </c>
      <c r="G4027">
        <v>351.748260909436</v>
      </c>
      <c r="H4027">
        <v>352.39756377475697</v>
      </c>
      <c r="I4027">
        <v>323.06375474910197</v>
      </c>
      <c r="J4027">
        <v>383.66839220690298</v>
      </c>
      <c r="K4027" s="62"/>
      <c r="N4027" s="292"/>
      <c r="O4027" s="292"/>
      <c r="P4027" s="292"/>
      <c r="Q4027" s="292"/>
      <c r="R4027" s="292"/>
    </row>
    <row r="4028" spans="1:18" x14ac:dyDescent="0.25">
      <c r="A4028" t="s">
        <v>4321</v>
      </c>
      <c r="B4028" t="s">
        <v>89</v>
      </c>
      <c r="C4028">
        <v>2011</v>
      </c>
      <c r="D4028" t="s">
        <v>42</v>
      </c>
      <c r="E4028" t="s">
        <v>101</v>
      </c>
      <c r="F4028">
        <v>470</v>
      </c>
      <c r="G4028">
        <v>347.96772044125299</v>
      </c>
      <c r="H4028">
        <v>352.06417644038203</v>
      </c>
      <c r="I4028">
        <v>320.82901151386801</v>
      </c>
      <c r="J4028">
        <v>385.50946470296299</v>
      </c>
      <c r="K4028" s="62"/>
      <c r="N4028" s="292"/>
      <c r="O4028" s="292"/>
      <c r="P4028" s="292"/>
      <c r="Q4028" s="292"/>
      <c r="R4028" s="292"/>
    </row>
    <row r="4029" spans="1:18" x14ac:dyDescent="0.25">
      <c r="A4029" t="s">
        <v>4322</v>
      </c>
      <c r="B4029" t="s">
        <v>89</v>
      </c>
      <c r="C4029">
        <v>2011</v>
      </c>
      <c r="D4029" t="s">
        <v>102</v>
      </c>
      <c r="E4029" t="s">
        <v>101</v>
      </c>
      <c r="F4029">
        <v>315</v>
      </c>
      <c r="G4029">
        <v>236.715738214938</v>
      </c>
      <c r="H4029">
        <v>236.68874730957501</v>
      </c>
      <c r="I4029">
        <v>210.73706131326699</v>
      </c>
      <c r="J4029">
        <v>264.90251926589502</v>
      </c>
      <c r="K4029" s="62"/>
      <c r="N4029" s="292"/>
      <c r="O4029" s="292"/>
      <c r="P4029" s="292"/>
      <c r="Q4029" s="292"/>
      <c r="R4029" s="292"/>
    </row>
    <row r="4030" spans="1:18" x14ac:dyDescent="0.25">
      <c r="A4030" t="s">
        <v>4323</v>
      </c>
      <c r="B4030" t="s">
        <v>89</v>
      </c>
      <c r="C4030">
        <v>2011</v>
      </c>
      <c r="D4030" t="s">
        <v>103</v>
      </c>
      <c r="E4030" t="s">
        <v>101</v>
      </c>
      <c r="F4030">
        <v>1193</v>
      </c>
      <c r="G4030">
        <v>312.41243679081998</v>
      </c>
      <c r="H4030">
        <v>318.65257391514098</v>
      </c>
      <c r="I4030">
        <v>300.60113686173901</v>
      </c>
      <c r="J4030">
        <v>337.494408898637</v>
      </c>
      <c r="K4030" s="62"/>
      <c r="N4030" s="292"/>
      <c r="O4030" s="292"/>
      <c r="P4030" s="292"/>
      <c r="Q4030" s="292"/>
      <c r="R4030" s="292"/>
    </row>
    <row r="4031" spans="1:18" x14ac:dyDescent="0.25">
      <c r="A4031" t="s">
        <v>4324</v>
      </c>
      <c r="B4031" t="s">
        <v>89</v>
      </c>
      <c r="C4031">
        <v>2011</v>
      </c>
      <c r="D4031" t="s">
        <v>43</v>
      </c>
      <c r="E4031" t="s">
        <v>101</v>
      </c>
      <c r="F4031">
        <v>180</v>
      </c>
      <c r="G4031">
        <v>239.06604863665899</v>
      </c>
      <c r="H4031">
        <v>240.18300787772301</v>
      </c>
      <c r="I4031">
        <v>205.31384670050599</v>
      </c>
      <c r="J4031">
        <v>279.13410953788599</v>
      </c>
      <c r="K4031" s="62"/>
      <c r="N4031" s="292"/>
      <c r="O4031" s="292"/>
      <c r="P4031" s="292"/>
      <c r="Q4031" s="292"/>
      <c r="R4031" s="292"/>
    </row>
    <row r="4032" spans="1:18" x14ac:dyDescent="0.25">
      <c r="A4032" t="s">
        <v>4325</v>
      </c>
      <c r="B4032" t="s">
        <v>89</v>
      </c>
      <c r="C4032">
        <v>2011</v>
      </c>
      <c r="D4032" t="s">
        <v>44</v>
      </c>
      <c r="E4032" t="s">
        <v>101</v>
      </c>
      <c r="F4032">
        <v>500</v>
      </c>
      <c r="G4032">
        <v>407.78710250952201</v>
      </c>
      <c r="H4032">
        <v>419.28433411283498</v>
      </c>
      <c r="I4032">
        <v>382.84774471016999</v>
      </c>
      <c r="J4032">
        <v>458.217639219717</v>
      </c>
      <c r="K4032" s="62"/>
      <c r="N4032" s="292"/>
      <c r="O4032" s="292"/>
      <c r="P4032" s="292"/>
      <c r="Q4032" s="292"/>
      <c r="R4032" s="292"/>
    </row>
    <row r="4033" spans="1:18" x14ac:dyDescent="0.25">
      <c r="A4033" t="s">
        <v>4326</v>
      </c>
      <c r="B4033" t="s">
        <v>89</v>
      </c>
      <c r="C4033">
        <v>2011</v>
      </c>
      <c r="D4033" t="s">
        <v>45</v>
      </c>
      <c r="E4033" t="s">
        <v>101</v>
      </c>
      <c r="F4033">
        <v>513</v>
      </c>
      <c r="G4033">
        <v>278.86345475399702</v>
      </c>
      <c r="H4033">
        <v>286.14827953250699</v>
      </c>
      <c r="I4033">
        <v>261.70872918925397</v>
      </c>
      <c r="J4033">
        <v>312.24034668485001</v>
      </c>
      <c r="K4033" s="62"/>
      <c r="N4033" s="292"/>
      <c r="O4033" s="292"/>
      <c r="P4033" s="292"/>
      <c r="Q4033" s="292"/>
      <c r="R4033" s="292"/>
    </row>
    <row r="4034" spans="1:18" x14ac:dyDescent="0.25">
      <c r="A4034" t="s">
        <v>4327</v>
      </c>
      <c r="B4034" t="s">
        <v>89</v>
      </c>
      <c r="C4034">
        <v>2011</v>
      </c>
      <c r="D4034" t="s">
        <v>18</v>
      </c>
      <c r="E4034" t="s">
        <v>101</v>
      </c>
      <c r="F4034">
        <v>1711</v>
      </c>
      <c r="G4034">
        <v>330.32099632998103</v>
      </c>
      <c r="H4034">
        <v>334.765120257935</v>
      </c>
      <c r="I4034">
        <v>319.037267775744</v>
      </c>
      <c r="J4034">
        <v>351.06575086541699</v>
      </c>
      <c r="K4034" s="62"/>
      <c r="N4034" s="292"/>
      <c r="O4034" s="292"/>
      <c r="P4034" s="292"/>
      <c r="Q4034" s="292"/>
      <c r="R4034" s="292"/>
    </row>
    <row r="4035" spans="1:18" x14ac:dyDescent="0.25">
      <c r="A4035" t="s">
        <v>4328</v>
      </c>
      <c r="B4035" t="s">
        <v>89</v>
      </c>
      <c r="C4035">
        <v>2011</v>
      </c>
      <c r="D4035" t="s">
        <v>46</v>
      </c>
      <c r="E4035" t="s">
        <v>101</v>
      </c>
      <c r="F4035">
        <v>813</v>
      </c>
      <c r="G4035">
        <v>340.60773133465398</v>
      </c>
      <c r="H4035">
        <v>349.22224009891897</v>
      </c>
      <c r="I4035">
        <v>325.46913283980803</v>
      </c>
      <c r="J4035">
        <v>374.24161330239298</v>
      </c>
      <c r="K4035" s="62"/>
      <c r="N4035" s="292"/>
      <c r="O4035" s="292"/>
      <c r="P4035" s="292"/>
      <c r="Q4035" s="292"/>
      <c r="R4035" s="292"/>
    </row>
    <row r="4036" spans="1:18" x14ac:dyDescent="0.25">
      <c r="A4036" t="s">
        <v>4329</v>
      </c>
      <c r="B4036" t="s">
        <v>89</v>
      </c>
      <c r="C4036">
        <v>2011</v>
      </c>
      <c r="D4036" t="s">
        <v>47</v>
      </c>
      <c r="E4036" t="s">
        <v>101</v>
      </c>
      <c r="F4036">
        <v>480</v>
      </c>
      <c r="G4036">
        <v>343.15127251930198</v>
      </c>
      <c r="H4036">
        <v>345.21513606452697</v>
      </c>
      <c r="I4036">
        <v>314.93504676120199</v>
      </c>
      <c r="J4036">
        <v>377.61448654025202</v>
      </c>
      <c r="K4036" s="62"/>
      <c r="N4036" s="292"/>
      <c r="O4036" s="292"/>
      <c r="P4036" s="292"/>
      <c r="Q4036" s="292"/>
      <c r="R4036" s="292"/>
    </row>
    <row r="4037" spans="1:18" x14ac:dyDescent="0.25">
      <c r="A4037" t="s">
        <v>4330</v>
      </c>
      <c r="B4037" t="s">
        <v>89</v>
      </c>
      <c r="C4037">
        <v>2011</v>
      </c>
      <c r="D4037" t="s">
        <v>48</v>
      </c>
      <c r="E4037" t="s">
        <v>101</v>
      </c>
      <c r="F4037">
        <v>418</v>
      </c>
      <c r="G4037">
        <v>299.83501900867901</v>
      </c>
      <c r="H4037">
        <v>302.76782870278299</v>
      </c>
      <c r="I4037">
        <v>274.36122644418799</v>
      </c>
      <c r="J4037">
        <v>333.31069301491698</v>
      </c>
      <c r="K4037" s="62"/>
      <c r="N4037" s="292"/>
      <c r="O4037" s="292"/>
      <c r="P4037" s="292"/>
      <c r="Q4037" s="292"/>
      <c r="R4037" s="292"/>
    </row>
    <row r="4038" spans="1:18" x14ac:dyDescent="0.25">
      <c r="A4038" t="s">
        <v>4331</v>
      </c>
      <c r="B4038" t="s">
        <v>89</v>
      </c>
      <c r="C4038">
        <v>2011</v>
      </c>
      <c r="D4038" t="s">
        <v>104</v>
      </c>
      <c r="E4038" t="s">
        <v>101</v>
      </c>
      <c r="F4038">
        <v>1259</v>
      </c>
      <c r="G4038">
        <v>266.66892597448498</v>
      </c>
      <c r="H4038">
        <v>280.47507339006597</v>
      </c>
      <c r="I4038">
        <v>264.91671433302503</v>
      </c>
      <c r="J4038">
        <v>296.69615138559902</v>
      </c>
      <c r="K4038" s="62"/>
      <c r="N4038" s="292"/>
      <c r="O4038" s="292"/>
      <c r="P4038" s="292"/>
      <c r="Q4038" s="292"/>
      <c r="R4038" s="292"/>
    </row>
    <row r="4039" spans="1:18" x14ac:dyDescent="0.25">
      <c r="A4039" t="s">
        <v>4332</v>
      </c>
      <c r="B4039" t="s">
        <v>89</v>
      </c>
      <c r="C4039">
        <v>2011</v>
      </c>
      <c r="D4039" t="s">
        <v>49</v>
      </c>
      <c r="E4039" t="s">
        <v>101</v>
      </c>
      <c r="F4039">
        <v>370</v>
      </c>
      <c r="G4039">
        <v>292.07682409870603</v>
      </c>
      <c r="H4039">
        <v>298.23038766301403</v>
      </c>
      <c r="I4039">
        <v>268.48793443483299</v>
      </c>
      <c r="J4039">
        <v>330.35629173812299</v>
      </c>
      <c r="K4039" s="62"/>
      <c r="N4039" s="292"/>
      <c r="O4039" s="292"/>
      <c r="P4039" s="292"/>
      <c r="Q4039" s="292"/>
      <c r="R4039" s="292"/>
    </row>
    <row r="4040" spans="1:18" x14ac:dyDescent="0.25">
      <c r="A4040" t="s">
        <v>4333</v>
      </c>
      <c r="B4040" t="s">
        <v>89</v>
      </c>
      <c r="C4040">
        <v>2011</v>
      </c>
      <c r="D4040" t="s">
        <v>50</v>
      </c>
      <c r="E4040" t="s">
        <v>101</v>
      </c>
      <c r="F4040">
        <v>889</v>
      </c>
      <c r="G4040">
        <v>257.35145118427999</v>
      </c>
      <c r="H4040">
        <v>278.21841351467299</v>
      </c>
      <c r="I4040">
        <v>259.67896669086201</v>
      </c>
      <c r="J4040">
        <v>297.70180294100999</v>
      </c>
      <c r="K4040" s="62"/>
      <c r="N4040" s="292"/>
      <c r="O4040" s="292"/>
      <c r="P4040" s="292"/>
      <c r="Q4040" s="292"/>
      <c r="R4040" s="292"/>
    </row>
    <row r="4041" spans="1:18" x14ac:dyDescent="0.25">
      <c r="A4041" t="s">
        <v>4334</v>
      </c>
      <c r="B4041" t="s">
        <v>89</v>
      </c>
      <c r="C4041">
        <v>2011</v>
      </c>
      <c r="D4041" t="s">
        <v>105</v>
      </c>
      <c r="E4041" t="s">
        <v>101</v>
      </c>
      <c r="F4041">
        <v>1140</v>
      </c>
      <c r="G4041">
        <v>388.78127301994402</v>
      </c>
      <c r="H4041">
        <v>396.72302616214699</v>
      </c>
      <c r="I4041">
        <v>373.92050260279598</v>
      </c>
      <c r="J4041">
        <v>420.54748486715403</v>
      </c>
      <c r="K4041" s="62"/>
      <c r="N4041" s="292"/>
      <c r="O4041" s="292"/>
      <c r="P4041" s="292"/>
      <c r="Q4041" s="292"/>
      <c r="R4041" s="292"/>
    </row>
    <row r="4042" spans="1:18" x14ac:dyDescent="0.25">
      <c r="A4042" t="s">
        <v>4335</v>
      </c>
      <c r="B4042" t="s">
        <v>89</v>
      </c>
      <c r="C4042">
        <v>2011</v>
      </c>
      <c r="D4042" t="s">
        <v>51</v>
      </c>
      <c r="E4042" t="s">
        <v>101</v>
      </c>
      <c r="F4042">
        <v>877</v>
      </c>
      <c r="G4042">
        <v>374.18985975346999</v>
      </c>
      <c r="H4042">
        <v>383.64352766171697</v>
      </c>
      <c r="I4042">
        <v>358.55934276260598</v>
      </c>
      <c r="J4042">
        <v>410.01383394577601</v>
      </c>
      <c r="K4042" s="62"/>
      <c r="N4042" s="292"/>
      <c r="O4042" s="292"/>
      <c r="P4042" s="292"/>
      <c r="Q4042" s="292"/>
      <c r="R4042" s="292"/>
    </row>
    <row r="4043" spans="1:18" x14ac:dyDescent="0.25">
      <c r="A4043" t="s">
        <v>4336</v>
      </c>
      <c r="B4043" t="s">
        <v>89</v>
      </c>
      <c r="C4043">
        <v>2011</v>
      </c>
      <c r="D4043" t="s">
        <v>52</v>
      </c>
      <c r="E4043" t="s">
        <v>101</v>
      </c>
      <c r="F4043">
        <v>263</v>
      </c>
      <c r="G4043">
        <v>446.89130176207698</v>
      </c>
      <c r="H4043">
        <v>447.65800364963599</v>
      </c>
      <c r="I4043">
        <v>394.86010133491101</v>
      </c>
      <c r="J4043">
        <v>505.51478588283402</v>
      </c>
      <c r="K4043" s="62"/>
      <c r="N4043" s="292"/>
      <c r="O4043" s="292"/>
      <c r="P4043" s="292"/>
      <c r="Q4043" s="292"/>
      <c r="R4043" s="292"/>
    </row>
    <row r="4044" spans="1:18" x14ac:dyDescent="0.25">
      <c r="A4044" t="s">
        <v>4337</v>
      </c>
      <c r="B4044" t="s">
        <v>89</v>
      </c>
      <c r="C4044">
        <v>2011</v>
      </c>
      <c r="D4044" t="s">
        <v>106</v>
      </c>
      <c r="E4044" t="s">
        <v>101</v>
      </c>
      <c r="F4044">
        <v>2244</v>
      </c>
      <c r="G4044">
        <v>388.85625315165902</v>
      </c>
      <c r="H4044">
        <v>396.402780772516</v>
      </c>
      <c r="I4044">
        <v>380.09363780331699</v>
      </c>
      <c r="J4044">
        <v>413.22924885731402</v>
      </c>
      <c r="K4044" s="62"/>
      <c r="N4044" s="292"/>
      <c r="O4044" s="292"/>
      <c r="P4044" s="292"/>
      <c r="Q4044" s="292"/>
      <c r="R4044" s="292"/>
    </row>
    <row r="4045" spans="1:18" x14ac:dyDescent="0.25">
      <c r="A4045" t="s">
        <v>4338</v>
      </c>
      <c r="B4045" t="s">
        <v>89</v>
      </c>
      <c r="C4045">
        <v>2011</v>
      </c>
      <c r="D4045" t="s">
        <v>53</v>
      </c>
      <c r="E4045" t="s">
        <v>101</v>
      </c>
      <c r="F4045">
        <v>696</v>
      </c>
      <c r="G4045">
        <v>389.30093633587302</v>
      </c>
      <c r="H4045">
        <v>396.782946275992</v>
      </c>
      <c r="I4045">
        <v>367.73146437698199</v>
      </c>
      <c r="J4045">
        <v>427.512191654567</v>
      </c>
      <c r="K4045" s="62"/>
      <c r="N4045" s="292"/>
      <c r="O4045" s="292"/>
      <c r="P4045" s="292"/>
      <c r="Q4045" s="292"/>
      <c r="R4045" s="292"/>
    </row>
    <row r="4046" spans="1:18" x14ac:dyDescent="0.25">
      <c r="A4046" t="s">
        <v>4339</v>
      </c>
      <c r="B4046" t="s">
        <v>89</v>
      </c>
      <c r="C4046">
        <v>2011</v>
      </c>
      <c r="D4046" t="s">
        <v>54</v>
      </c>
      <c r="E4046" t="s">
        <v>101</v>
      </c>
      <c r="F4046">
        <v>334</v>
      </c>
      <c r="G4046">
        <v>478.42777745946302</v>
      </c>
      <c r="H4046">
        <v>485.04854230591701</v>
      </c>
      <c r="I4046">
        <v>434.105956206033</v>
      </c>
      <c r="J4046">
        <v>540.29759342473994</v>
      </c>
      <c r="K4046" s="62"/>
      <c r="N4046" s="292"/>
      <c r="O4046" s="292"/>
      <c r="P4046" s="292"/>
      <c r="Q4046" s="292"/>
      <c r="R4046" s="292"/>
    </row>
    <row r="4047" spans="1:18" x14ac:dyDescent="0.25">
      <c r="A4047" t="s">
        <v>4340</v>
      </c>
      <c r="B4047" t="s">
        <v>89</v>
      </c>
      <c r="C4047">
        <v>2011</v>
      </c>
      <c r="D4047" t="s">
        <v>55</v>
      </c>
      <c r="E4047" t="s">
        <v>101</v>
      </c>
      <c r="F4047">
        <v>368</v>
      </c>
      <c r="G4047">
        <v>403.55302116460098</v>
      </c>
      <c r="H4047">
        <v>407.70709360919398</v>
      </c>
      <c r="I4047">
        <v>366.89209553633299</v>
      </c>
      <c r="J4047">
        <v>451.80211497312098</v>
      </c>
      <c r="K4047" s="62"/>
      <c r="N4047" s="292"/>
      <c r="O4047" s="292"/>
      <c r="P4047" s="292"/>
      <c r="Q4047" s="292"/>
      <c r="R4047" s="292"/>
    </row>
    <row r="4048" spans="1:18" x14ac:dyDescent="0.25">
      <c r="A4048" t="s">
        <v>4341</v>
      </c>
      <c r="B4048" t="s">
        <v>89</v>
      </c>
      <c r="C4048">
        <v>2011</v>
      </c>
      <c r="D4048" t="s">
        <v>56</v>
      </c>
      <c r="E4048" t="s">
        <v>101</v>
      </c>
      <c r="F4048">
        <v>243</v>
      </c>
      <c r="G4048">
        <v>265.55055295711901</v>
      </c>
      <c r="H4048">
        <v>265.21695045738198</v>
      </c>
      <c r="I4048">
        <v>232.263346202001</v>
      </c>
      <c r="J4048">
        <v>301.46219443562597</v>
      </c>
      <c r="K4048" s="62"/>
      <c r="N4048" s="292"/>
      <c r="O4048" s="292"/>
      <c r="P4048" s="292"/>
      <c r="Q4048" s="292"/>
      <c r="R4048" s="292"/>
    </row>
    <row r="4049" spans="1:18" x14ac:dyDescent="0.25">
      <c r="A4049" t="s">
        <v>4342</v>
      </c>
      <c r="B4049" t="s">
        <v>89</v>
      </c>
      <c r="C4049">
        <v>2011</v>
      </c>
      <c r="D4049" t="s">
        <v>57</v>
      </c>
      <c r="E4049" t="s">
        <v>101</v>
      </c>
      <c r="F4049">
        <v>603</v>
      </c>
      <c r="G4049">
        <v>413.62280069965999</v>
      </c>
      <c r="H4049">
        <v>431.83276140295601</v>
      </c>
      <c r="I4049">
        <v>397.79181024076399</v>
      </c>
      <c r="J4049">
        <v>467.990720216836</v>
      </c>
      <c r="K4049" s="62"/>
      <c r="N4049" s="292"/>
      <c r="O4049" s="292"/>
      <c r="P4049" s="292"/>
      <c r="Q4049" s="292"/>
      <c r="R4049" s="292"/>
    </row>
    <row r="4050" spans="1:18" x14ac:dyDescent="0.25">
      <c r="A4050" t="s">
        <v>4343</v>
      </c>
      <c r="B4050" t="s">
        <v>89</v>
      </c>
      <c r="C4050">
        <v>2012</v>
      </c>
      <c r="D4050" t="s">
        <v>5</v>
      </c>
      <c r="E4050" t="s">
        <v>101</v>
      </c>
      <c r="F4050">
        <v>10221</v>
      </c>
      <c r="G4050">
        <v>332.49112657596601</v>
      </c>
      <c r="H4050">
        <v>339.10091155754799</v>
      </c>
      <c r="I4050">
        <v>332.52760134574402</v>
      </c>
      <c r="J4050">
        <v>345.771019909112</v>
      </c>
      <c r="K4050" s="62"/>
      <c r="N4050" s="292"/>
      <c r="O4050" s="292"/>
      <c r="P4050" s="292"/>
      <c r="Q4050" s="292"/>
      <c r="R4050" s="292"/>
    </row>
    <row r="4051" spans="1:18" x14ac:dyDescent="0.25">
      <c r="A4051" t="s">
        <v>4344</v>
      </c>
      <c r="B4051" t="s">
        <v>89</v>
      </c>
      <c r="C4051">
        <v>2012</v>
      </c>
      <c r="D4051" t="s">
        <v>122</v>
      </c>
      <c r="E4051" t="s">
        <v>101</v>
      </c>
      <c r="F4051">
        <v>1113</v>
      </c>
      <c r="G4051">
        <v>183.82626188553201</v>
      </c>
      <c r="H4051">
        <v>180.779074024717</v>
      </c>
      <c r="I4051">
        <v>170.19865448438699</v>
      </c>
      <c r="J4051">
        <v>191.83953223599499</v>
      </c>
      <c r="K4051" s="62"/>
      <c r="N4051" s="292"/>
      <c r="O4051" s="292"/>
      <c r="P4051" s="292"/>
      <c r="Q4051" s="292"/>
      <c r="R4051" s="292"/>
    </row>
    <row r="4052" spans="1:18" x14ac:dyDescent="0.25">
      <c r="A4052" t="s">
        <v>4345</v>
      </c>
      <c r="B4052" t="s">
        <v>89</v>
      </c>
      <c r="C4052">
        <v>2012</v>
      </c>
      <c r="D4052" t="s">
        <v>123</v>
      </c>
      <c r="E4052" t="s">
        <v>101</v>
      </c>
      <c r="F4052">
        <v>1510</v>
      </c>
      <c r="G4052">
        <v>243.91938060630901</v>
      </c>
      <c r="H4052">
        <v>242.00969240978799</v>
      </c>
      <c r="I4052">
        <v>229.85476613189999</v>
      </c>
      <c r="J4052">
        <v>254.636425789241</v>
      </c>
      <c r="K4052" s="62"/>
      <c r="N4052" s="292"/>
      <c r="O4052" s="292"/>
      <c r="P4052" s="292"/>
      <c r="Q4052" s="292"/>
      <c r="R4052" s="292"/>
    </row>
    <row r="4053" spans="1:18" x14ac:dyDescent="0.25">
      <c r="A4053" t="s">
        <v>4346</v>
      </c>
      <c r="B4053" t="s">
        <v>89</v>
      </c>
      <c r="C4053">
        <v>2012</v>
      </c>
      <c r="D4053" t="s">
        <v>124</v>
      </c>
      <c r="E4053" t="s">
        <v>101</v>
      </c>
      <c r="F4053">
        <v>1864</v>
      </c>
      <c r="G4053">
        <v>296.43860190394997</v>
      </c>
      <c r="H4053">
        <v>296.67623101893503</v>
      </c>
      <c r="I4053">
        <v>283.29912542029501</v>
      </c>
      <c r="J4053">
        <v>310.51969318840997</v>
      </c>
      <c r="K4053" s="62"/>
      <c r="N4053" s="292"/>
      <c r="O4053" s="292"/>
      <c r="P4053" s="292"/>
      <c r="Q4053" s="292"/>
      <c r="R4053" s="292"/>
    </row>
    <row r="4054" spans="1:18" x14ac:dyDescent="0.25">
      <c r="A4054" t="s">
        <v>4347</v>
      </c>
      <c r="B4054" t="s">
        <v>89</v>
      </c>
      <c r="C4054">
        <v>2012</v>
      </c>
      <c r="D4054" t="s">
        <v>125</v>
      </c>
      <c r="E4054" t="s">
        <v>101</v>
      </c>
      <c r="F4054">
        <v>2474</v>
      </c>
      <c r="G4054">
        <v>397.96865474047598</v>
      </c>
      <c r="H4054">
        <v>411.26599567272302</v>
      </c>
      <c r="I4054">
        <v>395.13655042487397</v>
      </c>
      <c r="J4054">
        <v>427.88230020396901</v>
      </c>
      <c r="K4054" s="62"/>
      <c r="N4054" s="292"/>
      <c r="O4054" s="292"/>
      <c r="P4054" s="292"/>
      <c r="Q4054" s="292"/>
      <c r="R4054" s="292"/>
    </row>
    <row r="4055" spans="1:18" x14ac:dyDescent="0.25">
      <c r="A4055" t="s">
        <v>4348</v>
      </c>
      <c r="B4055" t="s">
        <v>89</v>
      </c>
      <c r="C4055">
        <v>2012</v>
      </c>
      <c r="D4055" t="s">
        <v>126</v>
      </c>
      <c r="E4055" t="s">
        <v>101</v>
      </c>
      <c r="F4055">
        <v>3260</v>
      </c>
      <c r="G4055">
        <v>544.15682399364402</v>
      </c>
      <c r="H4055">
        <v>583.29254731646995</v>
      </c>
      <c r="I4055">
        <v>563.24966589611699</v>
      </c>
      <c r="J4055">
        <v>603.86133430835298</v>
      </c>
      <c r="K4055" s="62"/>
      <c r="N4055" s="292"/>
      <c r="O4055" s="292"/>
      <c r="P4055" s="292"/>
      <c r="Q4055" s="292"/>
      <c r="R4055" s="292"/>
    </row>
    <row r="4056" spans="1:18" x14ac:dyDescent="0.25">
      <c r="A4056" t="s">
        <v>4349</v>
      </c>
      <c r="B4056" t="s">
        <v>89</v>
      </c>
      <c r="C4056">
        <v>2012</v>
      </c>
      <c r="D4056" t="s">
        <v>6</v>
      </c>
      <c r="E4056" t="s">
        <v>101</v>
      </c>
      <c r="F4056">
        <v>2442</v>
      </c>
      <c r="G4056">
        <v>353.69057723113298</v>
      </c>
      <c r="H4056">
        <v>357.64785901227702</v>
      </c>
      <c r="I4056">
        <v>343.51030881197602</v>
      </c>
      <c r="J4056">
        <v>372.21497750692799</v>
      </c>
      <c r="K4056" s="62"/>
      <c r="N4056" s="292"/>
      <c r="O4056" s="292"/>
      <c r="P4056" s="292"/>
      <c r="Q4056" s="292"/>
      <c r="R4056" s="292"/>
    </row>
    <row r="4057" spans="1:18" x14ac:dyDescent="0.25">
      <c r="A4057" t="s">
        <v>4350</v>
      </c>
      <c r="B4057" t="s">
        <v>89</v>
      </c>
      <c r="C4057">
        <v>2012</v>
      </c>
      <c r="D4057" t="s">
        <v>37</v>
      </c>
      <c r="E4057" t="s">
        <v>101</v>
      </c>
      <c r="F4057">
        <v>266</v>
      </c>
      <c r="G4057">
        <v>379.73418606975099</v>
      </c>
      <c r="H4057">
        <v>387.61727500437701</v>
      </c>
      <c r="I4057">
        <v>341.94210842897598</v>
      </c>
      <c r="J4057">
        <v>437.64284154120298</v>
      </c>
      <c r="K4057" s="62"/>
      <c r="N4057" s="292"/>
      <c r="O4057" s="292"/>
      <c r="P4057" s="292"/>
      <c r="Q4057" s="292"/>
      <c r="R4057" s="292"/>
    </row>
    <row r="4058" spans="1:18" x14ac:dyDescent="0.25">
      <c r="A4058" t="s">
        <v>4351</v>
      </c>
      <c r="B4058" t="s">
        <v>89</v>
      </c>
      <c r="C4058">
        <v>2012</v>
      </c>
      <c r="D4058" t="s">
        <v>38</v>
      </c>
      <c r="E4058" t="s">
        <v>101</v>
      </c>
      <c r="F4058">
        <v>480</v>
      </c>
      <c r="G4058">
        <v>392.98521393132597</v>
      </c>
      <c r="H4058">
        <v>396.956110232843</v>
      </c>
      <c r="I4058">
        <v>361.74233446407499</v>
      </c>
      <c r="J4058">
        <v>434.63444900117003</v>
      </c>
      <c r="K4058" s="62"/>
      <c r="N4058" s="292"/>
      <c r="O4058" s="292"/>
      <c r="P4058" s="292"/>
      <c r="Q4058" s="292"/>
      <c r="R4058" s="292"/>
    </row>
    <row r="4059" spans="1:18" x14ac:dyDescent="0.25">
      <c r="A4059" t="s">
        <v>4352</v>
      </c>
      <c r="B4059" t="s">
        <v>89</v>
      </c>
      <c r="C4059">
        <v>2012</v>
      </c>
      <c r="D4059" t="s">
        <v>39</v>
      </c>
      <c r="E4059" t="s">
        <v>101</v>
      </c>
      <c r="F4059">
        <v>430</v>
      </c>
      <c r="G4059">
        <v>372.24602865428699</v>
      </c>
      <c r="H4059">
        <v>381.002086681386</v>
      </c>
      <c r="I4059">
        <v>345.11730669623398</v>
      </c>
      <c r="J4059">
        <v>419.54607385347902</v>
      </c>
      <c r="K4059" s="62"/>
      <c r="N4059" s="292"/>
      <c r="O4059" s="292"/>
      <c r="P4059" s="292"/>
      <c r="Q4059" s="292"/>
      <c r="R4059" s="292"/>
    </row>
    <row r="4060" spans="1:18" x14ac:dyDescent="0.25">
      <c r="A4060" t="s">
        <v>4353</v>
      </c>
      <c r="B4060" t="s">
        <v>89</v>
      </c>
      <c r="C4060">
        <v>2012</v>
      </c>
      <c r="D4060" t="s">
        <v>40</v>
      </c>
      <c r="E4060" t="s">
        <v>101</v>
      </c>
      <c r="F4060">
        <v>345</v>
      </c>
      <c r="G4060">
        <v>366.76376161418602</v>
      </c>
      <c r="H4060">
        <v>369.54118665790799</v>
      </c>
      <c r="I4060">
        <v>331.09536794194202</v>
      </c>
      <c r="J4060">
        <v>411.18248524906198</v>
      </c>
      <c r="K4060" s="62"/>
      <c r="N4060" s="292"/>
      <c r="O4060" s="292"/>
      <c r="P4060" s="292"/>
      <c r="Q4060" s="292"/>
      <c r="R4060" s="292"/>
    </row>
    <row r="4061" spans="1:18" x14ac:dyDescent="0.25">
      <c r="A4061" t="s">
        <v>4354</v>
      </c>
      <c r="B4061" t="s">
        <v>89</v>
      </c>
      <c r="C4061">
        <v>2012</v>
      </c>
      <c r="D4061" t="s">
        <v>41</v>
      </c>
      <c r="E4061" t="s">
        <v>101</v>
      </c>
      <c r="F4061">
        <v>474</v>
      </c>
      <c r="G4061">
        <v>310.32518675160202</v>
      </c>
      <c r="H4061">
        <v>311.35544544632398</v>
      </c>
      <c r="I4061">
        <v>283.80646787206302</v>
      </c>
      <c r="J4061">
        <v>340.845165064593</v>
      </c>
      <c r="K4061" s="62"/>
      <c r="N4061" s="292"/>
      <c r="O4061" s="292"/>
      <c r="P4061" s="292"/>
      <c r="Q4061" s="292"/>
      <c r="R4061" s="292"/>
    </row>
    <row r="4062" spans="1:18" x14ac:dyDescent="0.25">
      <c r="A4062" t="s">
        <v>4355</v>
      </c>
      <c r="B4062" t="s">
        <v>89</v>
      </c>
      <c r="C4062">
        <v>2012</v>
      </c>
      <c r="D4062" t="s">
        <v>42</v>
      </c>
      <c r="E4062" t="s">
        <v>101</v>
      </c>
      <c r="F4062">
        <v>447</v>
      </c>
      <c r="G4062">
        <v>328.87234308669099</v>
      </c>
      <c r="H4062">
        <v>334.128261244881</v>
      </c>
      <c r="I4062">
        <v>303.75795168569903</v>
      </c>
      <c r="J4062">
        <v>366.704230584534</v>
      </c>
      <c r="K4062" s="62"/>
      <c r="N4062" s="292"/>
      <c r="O4062" s="292"/>
      <c r="P4062" s="292"/>
      <c r="Q4062" s="292"/>
      <c r="R4062" s="292"/>
    </row>
    <row r="4063" spans="1:18" x14ac:dyDescent="0.25">
      <c r="A4063" t="s">
        <v>4356</v>
      </c>
      <c r="B4063" t="s">
        <v>89</v>
      </c>
      <c r="C4063">
        <v>2012</v>
      </c>
      <c r="D4063" t="s">
        <v>102</v>
      </c>
      <c r="E4063" t="s">
        <v>101</v>
      </c>
      <c r="F4063">
        <v>324</v>
      </c>
      <c r="G4063">
        <v>243.69697334376301</v>
      </c>
      <c r="H4063">
        <v>242.11766757553701</v>
      </c>
      <c r="I4063">
        <v>215.837343612143</v>
      </c>
      <c r="J4063">
        <v>270.65520778458801</v>
      </c>
      <c r="K4063" s="62"/>
      <c r="N4063" s="292"/>
      <c r="O4063" s="292"/>
      <c r="P4063" s="292"/>
      <c r="Q4063" s="292"/>
      <c r="R4063" s="292"/>
    </row>
    <row r="4064" spans="1:18" x14ac:dyDescent="0.25">
      <c r="A4064" t="s">
        <v>4357</v>
      </c>
      <c r="B4064" t="s">
        <v>89</v>
      </c>
      <c r="C4064">
        <v>2012</v>
      </c>
      <c r="D4064" t="s">
        <v>103</v>
      </c>
      <c r="E4064" t="s">
        <v>101</v>
      </c>
      <c r="F4064">
        <v>1162</v>
      </c>
      <c r="G4064">
        <v>303.07930662131798</v>
      </c>
      <c r="H4064">
        <v>305.96887859698899</v>
      </c>
      <c r="I4064">
        <v>288.37843708247101</v>
      </c>
      <c r="J4064">
        <v>324.339986521828</v>
      </c>
      <c r="K4064" s="62"/>
      <c r="N4064" s="292"/>
      <c r="O4064" s="292"/>
      <c r="P4064" s="292"/>
      <c r="Q4064" s="292"/>
      <c r="R4064" s="292"/>
    </row>
    <row r="4065" spans="1:18" x14ac:dyDescent="0.25">
      <c r="A4065" t="s">
        <v>4358</v>
      </c>
      <c r="B4065" t="s">
        <v>89</v>
      </c>
      <c r="C4065">
        <v>2012</v>
      </c>
      <c r="D4065" t="s">
        <v>43</v>
      </c>
      <c r="E4065" t="s">
        <v>101</v>
      </c>
      <c r="F4065">
        <v>182</v>
      </c>
      <c r="G4065">
        <v>239.328827288746</v>
      </c>
      <c r="H4065">
        <v>238.07577566452699</v>
      </c>
      <c r="I4065">
        <v>203.42826403316801</v>
      </c>
      <c r="J4065">
        <v>276.75555553035298</v>
      </c>
      <c r="K4065" s="62"/>
      <c r="N4065" s="292"/>
      <c r="O4065" s="292"/>
      <c r="P4065" s="292"/>
      <c r="Q4065" s="292"/>
      <c r="R4065" s="292"/>
    </row>
    <row r="4066" spans="1:18" x14ac:dyDescent="0.25">
      <c r="A4066" t="s">
        <v>4359</v>
      </c>
      <c r="B4066" t="s">
        <v>89</v>
      </c>
      <c r="C4066">
        <v>2012</v>
      </c>
      <c r="D4066" t="s">
        <v>44</v>
      </c>
      <c r="E4066" t="s">
        <v>101</v>
      </c>
      <c r="F4066">
        <v>512</v>
      </c>
      <c r="G4066">
        <v>416.14174828300901</v>
      </c>
      <c r="H4066">
        <v>421.395284195746</v>
      </c>
      <c r="I4066">
        <v>385.09322847109098</v>
      </c>
      <c r="J4066">
        <v>460.15444136957899</v>
      </c>
      <c r="K4066" s="62"/>
      <c r="N4066" s="292"/>
      <c r="O4066" s="292"/>
      <c r="P4066" s="292"/>
      <c r="Q4066" s="292"/>
      <c r="R4066" s="292"/>
    </row>
    <row r="4067" spans="1:18" x14ac:dyDescent="0.25">
      <c r="A4067" t="s">
        <v>4360</v>
      </c>
      <c r="B4067" t="s">
        <v>89</v>
      </c>
      <c r="C4067">
        <v>2012</v>
      </c>
      <c r="D4067" t="s">
        <v>45</v>
      </c>
      <c r="E4067" t="s">
        <v>101</v>
      </c>
      <c r="F4067">
        <v>468</v>
      </c>
      <c r="G4067">
        <v>253.91038265596799</v>
      </c>
      <c r="H4067">
        <v>257.34177585575401</v>
      </c>
      <c r="I4067">
        <v>234.349563538626</v>
      </c>
      <c r="J4067">
        <v>281.964465920137</v>
      </c>
      <c r="K4067" s="62"/>
      <c r="N4067" s="292"/>
      <c r="O4067" s="292"/>
      <c r="P4067" s="292"/>
      <c r="Q4067" s="292"/>
      <c r="R4067" s="292"/>
    </row>
    <row r="4068" spans="1:18" x14ac:dyDescent="0.25">
      <c r="A4068" t="s">
        <v>4361</v>
      </c>
      <c r="B4068" t="s">
        <v>89</v>
      </c>
      <c r="C4068">
        <v>2012</v>
      </c>
      <c r="D4068" t="s">
        <v>18</v>
      </c>
      <c r="E4068" t="s">
        <v>101</v>
      </c>
      <c r="F4068">
        <v>1655</v>
      </c>
      <c r="G4068">
        <v>318.58720530683502</v>
      </c>
      <c r="H4068">
        <v>324.049450689043</v>
      </c>
      <c r="I4068">
        <v>308.57106092433202</v>
      </c>
      <c r="J4068">
        <v>340.10118293893498</v>
      </c>
      <c r="K4068" s="62"/>
      <c r="N4068" s="292"/>
      <c r="O4068" s="292"/>
      <c r="P4068" s="292"/>
      <c r="Q4068" s="292"/>
      <c r="R4068" s="292"/>
    </row>
    <row r="4069" spans="1:18" x14ac:dyDescent="0.25">
      <c r="A4069" t="s">
        <v>4362</v>
      </c>
      <c r="B4069" t="s">
        <v>89</v>
      </c>
      <c r="C4069">
        <v>2012</v>
      </c>
      <c r="D4069" t="s">
        <v>46</v>
      </c>
      <c r="E4069" t="s">
        <v>101</v>
      </c>
      <c r="F4069">
        <v>782</v>
      </c>
      <c r="G4069">
        <v>326.33234988503301</v>
      </c>
      <c r="H4069">
        <v>340.38574943279099</v>
      </c>
      <c r="I4069">
        <v>316.80126305459697</v>
      </c>
      <c r="J4069">
        <v>365.25292057205002</v>
      </c>
      <c r="K4069" s="62"/>
      <c r="N4069" s="292"/>
      <c r="O4069" s="292"/>
      <c r="P4069" s="292"/>
      <c r="Q4069" s="292"/>
      <c r="R4069" s="292"/>
    </row>
    <row r="4070" spans="1:18" x14ac:dyDescent="0.25">
      <c r="A4070" t="s">
        <v>4363</v>
      </c>
      <c r="B4070" t="s">
        <v>89</v>
      </c>
      <c r="C4070">
        <v>2012</v>
      </c>
      <c r="D4070" t="s">
        <v>47</v>
      </c>
      <c r="E4070" t="s">
        <v>101</v>
      </c>
      <c r="F4070">
        <v>477</v>
      </c>
      <c r="G4070">
        <v>340.45165158306497</v>
      </c>
      <c r="H4070">
        <v>339.65420700253702</v>
      </c>
      <c r="I4070">
        <v>309.76516932468797</v>
      </c>
      <c r="J4070">
        <v>371.641953667395</v>
      </c>
      <c r="K4070" s="62"/>
      <c r="N4070" s="292"/>
      <c r="O4070" s="292"/>
      <c r="P4070" s="292"/>
      <c r="Q4070" s="292"/>
      <c r="R4070" s="292"/>
    </row>
    <row r="4071" spans="1:18" x14ac:dyDescent="0.25">
      <c r="A4071" t="s">
        <v>4364</v>
      </c>
      <c r="B4071" t="s">
        <v>89</v>
      </c>
      <c r="C4071">
        <v>2012</v>
      </c>
      <c r="D4071" t="s">
        <v>48</v>
      </c>
      <c r="E4071" t="s">
        <v>101</v>
      </c>
      <c r="F4071">
        <v>396</v>
      </c>
      <c r="G4071">
        <v>283.38342636324597</v>
      </c>
      <c r="H4071">
        <v>285.10101675791998</v>
      </c>
      <c r="I4071">
        <v>257.63296679162301</v>
      </c>
      <c r="J4071">
        <v>314.69370919992002</v>
      </c>
      <c r="K4071" s="62"/>
      <c r="N4071" s="292"/>
      <c r="O4071" s="292"/>
      <c r="P4071" s="292"/>
      <c r="Q4071" s="292"/>
      <c r="R4071" s="292"/>
    </row>
    <row r="4072" spans="1:18" x14ac:dyDescent="0.25">
      <c r="A4072" t="s">
        <v>4365</v>
      </c>
      <c r="B4072" t="s">
        <v>89</v>
      </c>
      <c r="C4072">
        <v>2012</v>
      </c>
      <c r="D4072" t="s">
        <v>104</v>
      </c>
      <c r="E4072" t="s">
        <v>101</v>
      </c>
      <c r="F4072">
        <v>1452</v>
      </c>
      <c r="G4072">
        <v>305.47584384546099</v>
      </c>
      <c r="H4072">
        <v>327.40018987437998</v>
      </c>
      <c r="I4072">
        <v>310.48913007651697</v>
      </c>
      <c r="J4072">
        <v>344.98093464700497</v>
      </c>
      <c r="K4072" s="62"/>
      <c r="N4072" s="292"/>
      <c r="O4072" s="292"/>
      <c r="P4072" s="292"/>
      <c r="Q4072" s="292"/>
      <c r="R4072" s="292"/>
    </row>
    <row r="4073" spans="1:18" x14ac:dyDescent="0.25">
      <c r="A4073" t="s">
        <v>4366</v>
      </c>
      <c r="B4073" t="s">
        <v>89</v>
      </c>
      <c r="C4073">
        <v>2012</v>
      </c>
      <c r="D4073" t="s">
        <v>49</v>
      </c>
      <c r="E4073" t="s">
        <v>101</v>
      </c>
      <c r="F4073">
        <v>432</v>
      </c>
      <c r="G4073">
        <v>340.610733968825</v>
      </c>
      <c r="H4073">
        <v>343.257290474493</v>
      </c>
      <c r="I4073">
        <v>311.53534777390303</v>
      </c>
      <c r="J4073">
        <v>377.32429240313502</v>
      </c>
      <c r="K4073" s="62"/>
      <c r="N4073" s="292"/>
      <c r="O4073" s="292"/>
      <c r="P4073" s="292"/>
      <c r="Q4073" s="292"/>
      <c r="R4073" s="292"/>
    </row>
    <row r="4074" spans="1:18" x14ac:dyDescent="0.25">
      <c r="A4074" t="s">
        <v>4367</v>
      </c>
      <c r="B4074" t="s">
        <v>89</v>
      </c>
      <c r="C4074">
        <v>2012</v>
      </c>
      <c r="D4074" t="s">
        <v>50</v>
      </c>
      <c r="E4074" t="s">
        <v>101</v>
      </c>
      <c r="F4074">
        <v>1020</v>
      </c>
      <c r="G4074">
        <v>292.68880580097698</v>
      </c>
      <c r="H4074">
        <v>323.95207064073497</v>
      </c>
      <c r="I4074">
        <v>303.77272621382798</v>
      </c>
      <c r="J4074">
        <v>345.08884577612503</v>
      </c>
      <c r="K4074" s="62"/>
      <c r="N4074" s="292"/>
      <c r="O4074" s="292"/>
      <c r="P4074" s="292"/>
      <c r="Q4074" s="292"/>
      <c r="R4074" s="292"/>
    </row>
    <row r="4075" spans="1:18" x14ac:dyDescent="0.25">
      <c r="A4075" t="s">
        <v>4368</v>
      </c>
      <c r="B4075" t="s">
        <v>89</v>
      </c>
      <c r="C4075">
        <v>2012</v>
      </c>
      <c r="D4075" t="s">
        <v>105</v>
      </c>
      <c r="E4075" t="s">
        <v>101</v>
      </c>
      <c r="F4075">
        <v>1060</v>
      </c>
      <c r="G4075">
        <v>359.93575486337699</v>
      </c>
      <c r="H4075">
        <v>370.72235209368603</v>
      </c>
      <c r="I4075">
        <v>348.62786618345399</v>
      </c>
      <c r="J4075">
        <v>393.844658778324</v>
      </c>
      <c r="K4075" s="62"/>
      <c r="N4075" s="292"/>
      <c r="O4075" s="292"/>
      <c r="P4075" s="292"/>
      <c r="Q4075" s="292"/>
      <c r="R4075" s="292"/>
    </row>
    <row r="4076" spans="1:18" x14ac:dyDescent="0.25">
      <c r="A4076" t="s">
        <v>4369</v>
      </c>
      <c r="B4076" t="s">
        <v>89</v>
      </c>
      <c r="C4076">
        <v>2012</v>
      </c>
      <c r="D4076" t="s">
        <v>51</v>
      </c>
      <c r="E4076" t="s">
        <v>101</v>
      </c>
      <c r="F4076">
        <v>838</v>
      </c>
      <c r="G4076">
        <v>355.689115828166</v>
      </c>
      <c r="H4076">
        <v>367.54817812124998</v>
      </c>
      <c r="I4076">
        <v>342.960577371037</v>
      </c>
      <c r="J4076">
        <v>393.42626907680398</v>
      </c>
      <c r="K4076" s="62"/>
      <c r="N4076" s="292"/>
      <c r="O4076" s="292"/>
      <c r="P4076" s="292"/>
      <c r="Q4076" s="292"/>
      <c r="R4076" s="292"/>
    </row>
    <row r="4077" spans="1:18" x14ac:dyDescent="0.25">
      <c r="A4077" t="s">
        <v>4370</v>
      </c>
      <c r="B4077" t="s">
        <v>89</v>
      </c>
      <c r="C4077">
        <v>2012</v>
      </c>
      <c r="D4077" t="s">
        <v>52</v>
      </c>
      <c r="E4077" t="s">
        <v>101</v>
      </c>
      <c r="F4077">
        <v>222</v>
      </c>
      <c r="G4077">
        <v>376.92281571530401</v>
      </c>
      <c r="H4077">
        <v>383.22488195153102</v>
      </c>
      <c r="I4077">
        <v>334.174990899156</v>
      </c>
      <c r="J4077">
        <v>437.413362332497</v>
      </c>
      <c r="K4077" s="62"/>
      <c r="N4077" s="292"/>
      <c r="O4077" s="292"/>
      <c r="P4077" s="292"/>
      <c r="Q4077" s="292"/>
      <c r="R4077" s="292"/>
    </row>
    <row r="4078" spans="1:18" x14ac:dyDescent="0.25">
      <c r="A4078" t="s">
        <v>4371</v>
      </c>
      <c r="B4078" t="s">
        <v>89</v>
      </c>
      <c r="C4078">
        <v>2012</v>
      </c>
      <c r="D4078" t="s">
        <v>106</v>
      </c>
      <c r="E4078" t="s">
        <v>101</v>
      </c>
      <c r="F4078">
        <v>2126</v>
      </c>
      <c r="G4078">
        <v>367.832160572752</v>
      </c>
      <c r="H4078">
        <v>376.22565554934801</v>
      </c>
      <c r="I4078">
        <v>360.32809379863301</v>
      </c>
      <c r="J4078">
        <v>392.64153940626898</v>
      </c>
      <c r="K4078" s="62"/>
      <c r="N4078" s="292"/>
      <c r="O4078" s="292"/>
      <c r="P4078" s="292"/>
      <c r="Q4078" s="292"/>
      <c r="R4078" s="292"/>
    </row>
    <row r="4079" spans="1:18" x14ac:dyDescent="0.25">
      <c r="A4079" t="s">
        <v>4372</v>
      </c>
      <c r="B4079" t="s">
        <v>89</v>
      </c>
      <c r="C4079">
        <v>2012</v>
      </c>
      <c r="D4079" t="s">
        <v>53</v>
      </c>
      <c r="E4079" t="s">
        <v>101</v>
      </c>
      <c r="F4079">
        <v>668</v>
      </c>
      <c r="G4079">
        <v>373.13849694451</v>
      </c>
      <c r="H4079">
        <v>380.77111203474698</v>
      </c>
      <c r="I4079">
        <v>352.33774021367401</v>
      </c>
      <c r="J4079">
        <v>410.88170211488199</v>
      </c>
      <c r="K4079" s="62"/>
      <c r="N4079" s="292"/>
      <c r="O4079" s="292"/>
      <c r="P4079" s="292"/>
      <c r="Q4079" s="292"/>
      <c r="R4079" s="292"/>
    </row>
    <row r="4080" spans="1:18" x14ac:dyDescent="0.25">
      <c r="A4080" t="s">
        <v>4373</v>
      </c>
      <c r="B4080" t="s">
        <v>89</v>
      </c>
      <c r="C4080">
        <v>2012</v>
      </c>
      <c r="D4080" t="s">
        <v>54</v>
      </c>
      <c r="E4080" t="s">
        <v>101</v>
      </c>
      <c r="F4080">
        <v>312</v>
      </c>
      <c r="G4080">
        <v>446.85056285984399</v>
      </c>
      <c r="H4080">
        <v>456.113091851158</v>
      </c>
      <c r="I4080">
        <v>406.627291897639</v>
      </c>
      <c r="J4080">
        <v>509.93399503433102</v>
      </c>
      <c r="K4080" s="62"/>
      <c r="N4080" s="292"/>
      <c r="O4080" s="292"/>
      <c r="P4080" s="292"/>
      <c r="Q4080" s="292"/>
      <c r="R4080" s="292"/>
    </row>
    <row r="4081" spans="1:18" x14ac:dyDescent="0.25">
      <c r="A4081" t="s">
        <v>4374</v>
      </c>
      <c r="B4081" t="s">
        <v>89</v>
      </c>
      <c r="C4081">
        <v>2012</v>
      </c>
      <c r="D4081" t="s">
        <v>55</v>
      </c>
      <c r="E4081" t="s">
        <v>101</v>
      </c>
      <c r="F4081">
        <v>318</v>
      </c>
      <c r="G4081">
        <v>348.02784222737802</v>
      </c>
      <c r="H4081">
        <v>354.08939683793398</v>
      </c>
      <c r="I4081">
        <v>316.02124293449799</v>
      </c>
      <c r="J4081">
        <v>395.45935332212201</v>
      </c>
      <c r="K4081" s="62"/>
      <c r="N4081" s="292"/>
      <c r="O4081" s="292"/>
      <c r="P4081" s="292"/>
      <c r="Q4081" s="292"/>
      <c r="R4081" s="292"/>
    </row>
    <row r="4082" spans="1:18" x14ac:dyDescent="0.25">
      <c r="A4082" t="s">
        <v>4375</v>
      </c>
      <c r="B4082" t="s">
        <v>89</v>
      </c>
      <c r="C4082">
        <v>2012</v>
      </c>
      <c r="D4082" t="s">
        <v>56</v>
      </c>
      <c r="E4082" t="s">
        <v>101</v>
      </c>
      <c r="F4082">
        <v>232</v>
      </c>
      <c r="G4082">
        <v>253.112078464744</v>
      </c>
      <c r="H4082">
        <v>250.02311758470799</v>
      </c>
      <c r="I4082">
        <v>218.25953246072999</v>
      </c>
      <c r="J4082">
        <v>285.03787695836502</v>
      </c>
      <c r="K4082" s="62"/>
      <c r="N4082" s="292"/>
      <c r="O4082" s="292"/>
      <c r="P4082" s="292"/>
      <c r="Q4082" s="292"/>
      <c r="R4082" s="292"/>
    </row>
    <row r="4083" spans="1:18" x14ac:dyDescent="0.25">
      <c r="A4083" t="s">
        <v>4376</v>
      </c>
      <c r="B4083" t="s">
        <v>89</v>
      </c>
      <c r="C4083">
        <v>2012</v>
      </c>
      <c r="D4083" t="s">
        <v>57</v>
      </c>
      <c r="E4083" t="s">
        <v>101</v>
      </c>
      <c r="F4083">
        <v>596</v>
      </c>
      <c r="G4083">
        <v>407.92301479747601</v>
      </c>
      <c r="H4083">
        <v>427.569930858384</v>
      </c>
      <c r="I4083">
        <v>393.69307072932099</v>
      </c>
      <c r="J4083">
        <v>463.56634794549001</v>
      </c>
      <c r="K4083" s="62"/>
      <c r="N4083" s="292"/>
      <c r="O4083" s="292"/>
      <c r="P4083" s="292"/>
      <c r="Q4083" s="292"/>
      <c r="R4083" s="292"/>
    </row>
    <row r="4084" spans="1:18" x14ac:dyDescent="0.25">
      <c r="A4084" t="s">
        <v>4377</v>
      </c>
      <c r="B4084" t="s">
        <v>92</v>
      </c>
      <c r="C4084">
        <v>2002</v>
      </c>
      <c r="D4084" t="s">
        <v>5</v>
      </c>
      <c r="E4084" t="s">
        <v>101</v>
      </c>
      <c r="F4084">
        <v>12428.859135042299</v>
      </c>
      <c r="G4084">
        <v>425.22704127860101</v>
      </c>
      <c r="H4084">
        <v>438.55020565791699</v>
      </c>
      <c r="I4084">
        <v>430.83808857982098</v>
      </c>
      <c r="J4084">
        <v>446.36523287501302</v>
      </c>
      <c r="K4084" s="62"/>
    </row>
    <row r="4085" spans="1:18" x14ac:dyDescent="0.25">
      <c r="A4085" t="s">
        <v>4378</v>
      </c>
      <c r="B4085" t="s">
        <v>92</v>
      </c>
      <c r="C4085">
        <v>2002</v>
      </c>
      <c r="D4085" t="s">
        <v>122</v>
      </c>
      <c r="E4085" t="s">
        <v>101</v>
      </c>
      <c r="F4085">
        <v>1623.5721640649399</v>
      </c>
      <c r="G4085">
        <v>280.30319465228098</v>
      </c>
      <c r="H4085">
        <v>289.23294012074803</v>
      </c>
      <c r="I4085">
        <v>275.23868477145101</v>
      </c>
      <c r="J4085">
        <v>303.750658709351</v>
      </c>
      <c r="K4085" s="62"/>
    </row>
    <row r="4086" spans="1:18" x14ac:dyDescent="0.25">
      <c r="A4086" t="s">
        <v>4379</v>
      </c>
      <c r="B4086" t="s">
        <v>92</v>
      </c>
      <c r="C4086">
        <v>2002</v>
      </c>
      <c r="D4086" t="s">
        <v>123</v>
      </c>
      <c r="E4086" t="s">
        <v>101</v>
      </c>
      <c r="F4086">
        <v>2050.3893471289698</v>
      </c>
      <c r="G4086">
        <v>348.50060119877901</v>
      </c>
      <c r="H4086">
        <v>354.80031491162998</v>
      </c>
      <c r="I4086">
        <v>339.551211053722</v>
      </c>
      <c r="J4086">
        <v>370.55584819659902</v>
      </c>
      <c r="K4086" s="62"/>
    </row>
    <row r="4087" spans="1:18" x14ac:dyDescent="0.25">
      <c r="A4087" t="s">
        <v>4380</v>
      </c>
      <c r="B4087" t="s">
        <v>92</v>
      </c>
      <c r="C4087">
        <v>2002</v>
      </c>
      <c r="D4087" t="s">
        <v>124</v>
      </c>
      <c r="E4087" t="s">
        <v>101</v>
      </c>
      <c r="F4087">
        <v>2467.2128929969199</v>
      </c>
      <c r="G4087">
        <v>412.41740545422499</v>
      </c>
      <c r="H4087">
        <v>420.83758420150099</v>
      </c>
      <c r="I4087">
        <v>404.34317544588799</v>
      </c>
      <c r="J4087">
        <v>437.83056418017799</v>
      </c>
      <c r="K4087" s="62"/>
    </row>
    <row r="4088" spans="1:18" x14ac:dyDescent="0.25">
      <c r="A4088" t="s">
        <v>4381</v>
      </c>
      <c r="B4088" t="s">
        <v>92</v>
      </c>
      <c r="C4088">
        <v>2002</v>
      </c>
      <c r="D4088" t="s">
        <v>125</v>
      </c>
      <c r="E4088" t="s">
        <v>101</v>
      </c>
      <c r="F4088">
        <v>2829.5875632102102</v>
      </c>
      <c r="G4088">
        <v>481.08001428322399</v>
      </c>
      <c r="H4088">
        <v>498.34771184403502</v>
      </c>
      <c r="I4088">
        <v>480.051119333028</v>
      </c>
      <c r="J4088">
        <v>517.16015624976399</v>
      </c>
      <c r="K4088" s="62"/>
    </row>
    <row r="4089" spans="1:18" x14ac:dyDescent="0.25">
      <c r="A4089" t="s">
        <v>4382</v>
      </c>
      <c r="B4089" t="s">
        <v>92</v>
      </c>
      <c r="C4089">
        <v>2002</v>
      </c>
      <c r="D4089" t="s">
        <v>126</v>
      </c>
      <c r="E4089" t="s">
        <v>101</v>
      </c>
      <c r="F4089">
        <v>3458.0971676412901</v>
      </c>
      <c r="G4089">
        <v>607.85249666750303</v>
      </c>
      <c r="H4089">
        <v>643.21841843432605</v>
      </c>
      <c r="I4089">
        <v>621.71581959544096</v>
      </c>
      <c r="J4089">
        <v>665.26859600514797</v>
      </c>
      <c r="K4089" s="62"/>
    </row>
    <row r="4090" spans="1:18" x14ac:dyDescent="0.25">
      <c r="A4090" t="s">
        <v>4383</v>
      </c>
      <c r="B4090" t="s">
        <v>92</v>
      </c>
      <c r="C4090">
        <v>2002</v>
      </c>
      <c r="D4090" t="s">
        <v>6</v>
      </c>
      <c r="E4090" t="s">
        <v>101</v>
      </c>
      <c r="F4090">
        <v>2835.3525872925102</v>
      </c>
      <c r="G4090">
        <v>425.17512296942402</v>
      </c>
      <c r="H4090">
        <v>435.30245119867197</v>
      </c>
      <c r="I4090">
        <v>419.37847937143999</v>
      </c>
      <c r="J4090">
        <v>451.67491781508897</v>
      </c>
      <c r="K4090" s="62"/>
    </row>
    <row r="4091" spans="1:18" x14ac:dyDescent="0.25">
      <c r="A4091" t="s">
        <v>4384</v>
      </c>
      <c r="B4091" t="s">
        <v>92</v>
      </c>
      <c r="C4091">
        <v>2002</v>
      </c>
      <c r="D4091" t="s">
        <v>37</v>
      </c>
      <c r="E4091" t="s">
        <v>101</v>
      </c>
      <c r="F4091">
        <v>283.28078565371601</v>
      </c>
      <c r="G4091">
        <v>417.33199613093399</v>
      </c>
      <c r="H4091">
        <v>427.81479548369703</v>
      </c>
      <c r="I4091">
        <v>379.18126300283302</v>
      </c>
      <c r="J4091">
        <v>480.92992119783003</v>
      </c>
      <c r="K4091" s="62"/>
    </row>
    <row r="4092" spans="1:18" x14ac:dyDescent="0.25">
      <c r="A4092" t="s">
        <v>4385</v>
      </c>
      <c r="B4092" t="s">
        <v>92</v>
      </c>
      <c r="C4092">
        <v>2002</v>
      </c>
      <c r="D4092" t="s">
        <v>38</v>
      </c>
      <c r="E4092" t="s">
        <v>101</v>
      </c>
      <c r="F4092">
        <v>486.13951019141098</v>
      </c>
      <c r="G4092">
        <v>414.28578384187603</v>
      </c>
      <c r="H4092">
        <v>423.32988491349602</v>
      </c>
      <c r="I4092">
        <v>386.38191894993099</v>
      </c>
      <c r="J4092">
        <v>462.84679146350499</v>
      </c>
      <c r="K4092" s="62"/>
    </row>
    <row r="4093" spans="1:18" x14ac:dyDescent="0.25">
      <c r="A4093" t="s">
        <v>4386</v>
      </c>
      <c r="B4093" t="s">
        <v>92</v>
      </c>
      <c r="C4093">
        <v>2002</v>
      </c>
      <c r="D4093" t="s">
        <v>39</v>
      </c>
      <c r="E4093" t="s">
        <v>101</v>
      </c>
      <c r="F4093">
        <v>554.08772377280695</v>
      </c>
      <c r="G4093">
        <v>500.87478645936397</v>
      </c>
      <c r="H4093">
        <v>504.16951782185299</v>
      </c>
      <c r="I4093">
        <v>462.54662169832898</v>
      </c>
      <c r="J4093">
        <v>548.496712632921</v>
      </c>
      <c r="K4093" s="62"/>
    </row>
    <row r="4094" spans="1:18" x14ac:dyDescent="0.25">
      <c r="A4094" t="s">
        <v>4387</v>
      </c>
      <c r="B4094" t="s">
        <v>92</v>
      </c>
      <c r="C4094">
        <v>2002</v>
      </c>
      <c r="D4094" t="s">
        <v>40</v>
      </c>
      <c r="E4094" t="s">
        <v>101</v>
      </c>
      <c r="F4094">
        <v>449.22686041094801</v>
      </c>
      <c r="G4094">
        <v>480.569610401322</v>
      </c>
      <c r="H4094">
        <v>491.941793854472</v>
      </c>
      <c r="I4094">
        <v>447.21911143581599</v>
      </c>
      <c r="J4094">
        <v>539.90410943737095</v>
      </c>
      <c r="K4094" s="62"/>
    </row>
    <row r="4095" spans="1:18" x14ac:dyDescent="0.25">
      <c r="A4095" t="s">
        <v>4388</v>
      </c>
      <c r="B4095" t="s">
        <v>92</v>
      </c>
      <c r="C4095">
        <v>2002</v>
      </c>
      <c r="D4095" t="s">
        <v>41</v>
      </c>
      <c r="E4095" t="s">
        <v>101</v>
      </c>
      <c r="F4095">
        <v>512.40310241325506</v>
      </c>
      <c r="G4095">
        <v>344.01706809351998</v>
      </c>
      <c r="H4095">
        <v>363.25626099279498</v>
      </c>
      <c r="I4095">
        <v>332.11230271456401</v>
      </c>
      <c r="J4095">
        <v>396.507335696827</v>
      </c>
      <c r="K4095" s="62"/>
    </row>
    <row r="4096" spans="1:18" x14ac:dyDescent="0.25">
      <c r="A4096" t="s">
        <v>4389</v>
      </c>
      <c r="B4096" t="s">
        <v>92</v>
      </c>
      <c r="C4096">
        <v>2002</v>
      </c>
      <c r="D4096" t="s">
        <v>42</v>
      </c>
      <c r="E4096" t="s">
        <v>101</v>
      </c>
      <c r="F4096">
        <v>550.21460485037005</v>
      </c>
      <c r="G4096">
        <v>427.86625051547099</v>
      </c>
      <c r="H4096">
        <v>442.83388541565398</v>
      </c>
      <c r="I4096">
        <v>406.30752692288701</v>
      </c>
      <c r="J4096">
        <v>481.74204555071702</v>
      </c>
      <c r="K4096" s="62"/>
    </row>
    <row r="4097" spans="1:11" x14ac:dyDescent="0.25">
      <c r="A4097" t="s">
        <v>4390</v>
      </c>
      <c r="B4097" t="s">
        <v>92</v>
      </c>
      <c r="C4097">
        <v>2002</v>
      </c>
      <c r="D4097" t="s">
        <v>102</v>
      </c>
      <c r="E4097" t="s">
        <v>101</v>
      </c>
      <c r="F4097">
        <v>457.179710831367</v>
      </c>
      <c r="G4097">
        <v>359.57348761757601</v>
      </c>
      <c r="H4097">
        <v>371.00423875702597</v>
      </c>
      <c r="I4097">
        <v>337.32494581564703</v>
      </c>
      <c r="J4097">
        <v>407.10106298371198</v>
      </c>
      <c r="K4097" s="62"/>
    </row>
    <row r="4098" spans="1:11" x14ac:dyDescent="0.25">
      <c r="A4098" t="s">
        <v>4391</v>
      </c>
      <c r="B4098" t="s">
        <v>92</v>
      </c>
      <c r="C4098">
        <v>2002</v>
      </c>
      <c r="D4098" t="s">
        <v>103</v>
      </c>
      <c r="E4098" t="s">
        <v>101</v>
      </c>
      <c r="F4098">
        <v>1747.55267848473</v>
      </c>
      <c r="G4098">
        <v>479.73576991076101</v>
      </c>
      <c r="H4098">
        <v>489.52578057777703</v>
      </c>
      <c r="I4098">
        <v>466.70157760571698</v>
      </c>
      <c r="J4098">
        <v>513.17228567233099</v>
      </c>
      <c r="K4098" s="62"/>
    </row>
    <row r="4099" spans="1:11" x14ac:dyDescent="0.25">
      <c r="A4099" t="s">
        <v>4392</v>
      </c>
      <c r="B4099" t="s">
        <v>92</v>
      </c>
      <c r="C4099">
        <v>2002</v>
      </c>
      <c r="D4099" t="s">
        <v>43</v>
      </c>
      <c r="E4099" t="s">
        <v>101</v>
      </c>
      <c r="F4099">
        <v>282.39335679641698</v>
      </c>
      <c r="G4099">
        <v>374.03093615419499</v>
      </c>
      <c r="H4099">
        <v>378.59145654952198</v>
      </c>
      <c r="I4099">
        <v>335.05459281671102</v>
      </c>
      <c r="J4099">
        <v>426.146864022817</v>
      </c>
      <c r="K4099" s="62"/>
    </row>
    <row r="4100" spans="1:11" x14ac:dyDescent="0.25">
      <c r="A4100" t="s">
        <v>4393</v>
      </c>
      <c r="B4100" t="s">
        <v>92</v>
      </c>
      <c r="C4100">
        <v>2002</v>
      </c>
      <c r="D4100" t="s">
        <v>44</v>
      </c>
      <c r="E4100" t="s">
        <v>101</v>
      </c>
      <c r="F4100">
        <v>660.90637625941201</v>
      </c>
      <c r="G4100">
        <v>579.00090783681605</v>
      </c>
      <c r="H4100">
        <v>604.12598086563196</v>
      </c>
      <c r="I4100">
        <v>558.46660892911905</v>
      </c>
      <c r="J4100">
        <v>652.493571866926</v>
      </c>
      <c r="K4100" s="62"/>
    </row>
    <row r="4101" spans="1:11" x14ac:dyDescent="0.25">
      <c r="A4101" t="s">
        <v>4394</v>
      </c>
      <c r="B4101" t="s">
        <v>92</v>
      </c>
      <c r="C4101">
        <v>2002</v>
      </c>
      <c r="D4101" t="s">
        <v>45</v>
      </c>
      <c r="E4101" t="s">
        <v>101</v>
      </c>
      <c r="F4101">
        <v>804.25294542889799</v>
      </c>
      <c r="G4101">
        <v>460.55211388145</v>
      </c>
      <c r="H4101">
        <v>474.767713026997</v>
      </c>
      <c r="I4101">
        <v>442.32348713876098</v>
      </c>
      <c r="J4101">
        <v>508.95117738263701</v>
      </c>
      <c r="K4101" s="62"/>
    </row>
    <row r="4102" spans="1:11" x14ac:dyDescent="0.25">
      <c r="A4102" t="s">
        <v>4395</v>
      </c>
      <c r="B4102" t="s">
        <v>92</v>
      </c>
      <c r="C4102">
        <v>2002</v>
      </c>
      <c r="D4102" t="s">
        <v>18</v>
      </c>
      <c r="E4102" t="s">
        <v>101</v>
      </c>
      <c r="F4102">
        <v>2264.67755209498</v>
      </c>
      <c r="G4102">
        <v>462.72019159036603</v>
      </c>
      <c r="H4102">
        <v>474.30487743773898</v>
      </c>
      <c r="I4102">
        <v>454.88998505822002</v>
      </c>
      <c r="J4102">
        <v>494.33274240850801</v>
      </c>
      <c r="K4102" s="62"/>
    </row>
    <row r="4103" spans="1:11" x14ac:dyDescent="0.25">
      <c r="A4103" t="s">
        <v>4396</v>
      </c>
      <c r="B4103" t="s">
        <v>92</v>
      </c>
      <c r="C4103">
        <v>2002</v>
      </c>
      <c r="D4103" t="s">
        <v>46</v>
      </c>
      <c r="E4103" t="s">
        <v>101</v>
      </c>
      <c r="F4103">
        <v>1041.1722112755299</v>
      </c>
      <c r="G4103">
        <v>463.247630208685</v>
      </c>
      <c r="H4103">
        <v>473.34337631355902</v>
      </c>
      <c r="I4103">
        <v>444.87936480462201</v>
      </c>
      <c r="J4103">
        <v>503.143738436234</v>
      </c>
      <c r="K4103" s="62"/>
    </row>
    <row r="4104" spans="1:11" x14ac:dyDescent="0.25">
      <c r="A4104" t="s">
        <v>4397</v>
      </c>
      <c r="B4104" t="s">
        <v>92</v>
      </c>
      <c r="C4104">
        <v>2002</v>
      </c>
      <c r="D4104" t="s">
        <v>47</v>
      </c>
      <c r="E4104" t="s">
        <v>101</v>
      </c>
      <c r="F4104">
        <v>618.06786746839805</v>
      </c>
      <c r="G4104">
        <v>458.06217064158602</v>
      </c>
      <c r="H4104">
        <v>471.186984578558</v>
      </c>
      <c r="I4104">
        <v>434.60582687413898</v>
      </c>
      <c r="J4104">
        <v>510.01429519292202</v>
      </c>
      <c r="K4104" s="62"/>
    </row>
    <row r="4105" spans="1:11" x14ac:dyDescent="0.25">
      <c r="A4105" t="s">
        <v>4398</v>
      </c>
      <c r="B4105" t="s">
        <v>92</v>
      </c>
      <c r="C4105">
        <v>2002</v>
      </c>
      <c r="D4105" t="s">
        <v>48</v>
      </c>
      <c r="E4105" t="s">
        <v>101</v>
      </c>
      <c r="F4105">
        <v>605.43747335105195</v>
      </c>
      <c r="G4105">
        <v>466.65084541590699</v>
      </c>
      <c r="H4105">
        <v>485.994185831685</v>
      </c>
      <c r="I4105">
        <v>447.70050243788</v>
      </c>
      <c r="J4105">
        <v>526.66439434115</v>
      </c>
      <c r="K4105" s="62"/>
    </row>
    <row r="4106" spans="1:11" x14ac:dyDescent="0.25">
      <c r="A4106" t="s">
        <v>4399</v>
      </c>
      <c r="B4106" t="s">
        <v>92</v>
      </c>
      <c r="C4106">
        <v>2002</v>
      </c>
      <c r="D4106" t="s">
        <v>104</v>
      </c>
      <c r="E4106" t="s">
        <v>101</v>
      </c>
      <c r="F4106">
        <v>1551.8154039600199</v>
      </c>
      <c r="G4106">
        <v>358.96724588480799</v>
      </c>
      <c r="H4106">
        <v>382.68854173108002</v>
      </c>
      <c r="I4106">
        <v>363.510032480196</v>
      </c>
      <c r="J4106">
        <v>402.601176501353</v>
      </c>
      <c r="K4106" s="62"/>
    </row>
    <row r="4107" spans="1:11" x14ac:dyDescent="0.25">
      <c r="A4107" t="s">
        <v>4400</v>
      </c>
      <c r="B4107" t="s">
        <v>92</v>
      </c>
      <c r="C4107">
        <v>2002</v>
      </c>
      <c r="D4107" t="s">
        <v>49</v>
      </c>
      <c r="E4107" t="s">
        <v>101</v>
      </c>
      <c r="F4107">
        <v>415.61631602760599</v>
      </c>
      <c r="G4107">
        <v>345.543541289507</v>
      </c>
      <c r="H4107">
        <v>366.53921903938499</v>
      </c>
      <c r="I4107">
        <v>331.90440998145698</v>
      </c>
      <c r="J4107">
        <v>403.78643167636397</v>
      </c>
      <c r="K4107" s="62"/>
    </row>
    <row r="4108" spans="1:11" x14ac:dyDescent="0.25">
      <c r="A4108" t="s">
        <v>4401</v>
      </c>
      <c r="B4108" t="s">
        <v>92</v>
      </c>
      <c r="C4108">
        <v>2002</v>
      </c>
      <c r="D4108" t="s">
        <v>50</v>
      </c>
      <c r="E4108" t="s">
        <v>101</v>
      </c>
      <c r="F4108">
        <v>1136.1990879324201</v>
      </c>
      <c r="G4108">
        <v>364.14186478872199</v>
      </c>
      <c r="H4108">
        <v>393.75972034716398</v>
      </c>
      <c r="I4108">
        <v>370.48265027190899</v>
      </c>
      <c r="J4108">
        <v>418.081779366935</v>
      </c>
      <c r="K4108" s="62"/>
    </row>
    <row r="4109" spans="1:11" x14ac:dyDescent="0.25">
      <c r="A4109" t="s">
        <v>4402</v>
      </c>
      <c r="B4109" t="s">
        <v>92</v>
      </c>
      <c r="C4109">
        <v>2002</v>
      </c>
      <c r="D4109" t="s">
        <v>105</v>
      </c>
      <c r="E4109" t="s">
        <v>101</v>
      </c>
      <c r="F4109">
        <v>1170.91416506111</v>
      </c>
      <c r="G4109">
        <v>406.86267640791698</v>
      </c>
      <c r="H4109">
        <v>420.40700863681002</v>
      </c>
      <c r="I4109">
        <v>396.43166833146199</v>
      </c>
      <c r="J4109">
        <v>445.442222226166</v>
      </c>
      <c r="K4109" s="62"/>
    </row>
    <row r="4110" spans="1:11" x14ac:dyDescent="0.25">
      <c r="A4110" t="s">
        <v>4403</v>
      </c>
      <c r="B4110" t="s">
        <v>92</v>
      </c>
      <c r="C4110">
        <v>2002</v>
      </c>
      <c r="D4110" t="s">
        <v>51</v>
      </c>
      <c r="E4110" t="s">
        <v>101</v>
      </c>
      <c r="F4110">
        <v>889.10815249647499</v>
      </c>
      <c r="G4110">
        <v>383.57520761728</v>
      </c>
      <c r="H4110">
        <v>397.13188324946299</v>
      </c>
      <c r="I4110">
        <v>371.211005454869</v>
      </c>
      <c r="J4110">
        <v>424.37244936265301</v>
      </c>
      <c r="K4110" s="62"/>
    </row>
    <row r="4111" spans="1:11" x14ac:dyDescent="0.25">
      <c r="A4111" t="s">
        <v>4404</v>
      </c>
      <c r="B4111" t="s">
        <v>92</v>
      </c>
      <c r="C4111">
        <v>2002</v>
      </c>
      <c r="D4111" t="s">
        <v>52</v>
      </c>
      <c r="E4111" t="s">
        <v>101</v>
      </c>
      <c r="F4111">
        <v>281.80601256463501</v>
      </c>
      <c r="G4111">
        <v>503.26096964896601</v>
      </c>
      <c r="H4111">
        <v>519.53600971815194</v>
      </c>
      <c r="I4111">
        <v>459.81198504161102</v>
      </c>
      <c r="J4111">
        <v>584.778712632252</v>
      </c>
      <c r="K4111" s="62"/>
    </row>
    <row r="4112" spans="1:11" x14ac:dyDescent="0.25">
      <c r="A4112" t="s">
        <v>4405</v>
      </c>
      <c r="B4112" t="s">
        <v>92</v>
      </c>
      <c r="C4112">
        <v>2002</v>
      </c>
      <c r="D4112" t="s">
        <v>106</v>
      </c>
      <c r="E4112" t="s">
        <v>101</v>
      </c>
      <c r="F4112">
        <v>2401.3670373176301</v>
      </c>
      <c r="G4112">
        <v>432.62262144687998</v>
      </c>
      <c r="H4112">
        <v>451.38390863713801</v>
      </c>
      <c r="I4112">
        <v>433.352139993229</v>
      </c>
      <c r="J4112">
        <v>469.96826470206003</v>
      </c>
      <c r="K4112" s="62"/>
    </row>
    <row r="4113" spans="1:11" x14ac:dyDescent="0.25">
      <c r="A4113" t="s">
        <v>4406</v>
      </c>
      <c r="B4113" t="s">
        <v>92</v>
      </c>
      <c r="C4113">
        <v>2002</v>
      </c>
      <c r="D4113" t="s">
        <v>53</v>
      </c>
      <c r="E4113" t="s">
        <v>101</v>
      </c>
      <c r="F4113">
        <v>733.59161192259</v>
      </c>
      <c r="G4113">
        <v>429.56364590023799</v>
      </c>
      <c r="H4113">
        <v>449.709811767649</v>
      </c>
      <c r="I4113">
        <v>417.34229829151798</v>
      </c>
      <c r="J4113">
        <v>483.89658993842397</v>
      </c>
      <c r="K4113" s="62"/>
    </row>
    <row r="4114" spans="1:11" x14ac:dyDescent="0.25">
      <c r="A4114" t="s">
        <v>4407</v>
      </c>
      <c r="B4114" t="s">
        <v>92</v>
      </c>
      <c r="C4114">
        <v>2002</v>
      </c>
      <c r="D4114" t="s">
        <v>54</v>
      </c>
      <c r="E4114" t="s">
        <v>101</v>
      </c>
      <c r="F4114">
        <v>400.19576028189698</v>
      </c>
      <c r="G4114">
        <v>576.21920215673697</v>
      </c>
      <c r="H4114">
        <v>592.51721791050204</v>
      </c>
      <c r="I4114">
        <v>535.40089654258395</v>
      </c>
      <c r="J4114">
        <v>654.02728145920696</v>
      </c>
      <c r="K4114" s="62"/>
    </row>
    <row r="4115" spans="1:11" x14ac:dyDescent="0.25">
      <c r="A4115" t="s">
        <v>4408</v>
      </c>
      <c r="B4115" t="s">
        <v>92</v>
      </c>
      <c r="C4115">
        <v>2002</v>
      </c>
      <c r="D4115" t="s">
        <v>55</v>
      </c>
      <c r="E4115" t="s">
        <v>101</v>
      </c>
      <c r="F4115">
        <v>409.113860030995</v>
      </c>
      <c r="G4115">
        <v>451.06269022160399</v>
      </c>
      <c r="H4115">
        <v>467.55908920325197</v>
      </c>
      <c r="I4115">
        <v>422.95239758579902</v>
      </c>
      <c r="J4115">
        <v>515.558058394216</v>
      </c>
      <c r="K4115" s="62"/>
    </row>
    <row r="4116" spans="1:11" x14ac:dyDescent="0.25">
      <c r="A4116" t="s">
        <v>4409</v>
      </c>
      <c r="B4116" t="s">
        <v>92</v>
      </c>
      <c r="C4116">
        <v>2002</v>
      </c>
      <c r="D4116" t="s">
        <v>56</v>
      </c>
      <c r="E4116" t="s">
        <v>101</v>
      </c>
      <c r="F4116">
        <v>291.19208823062502</v>
      </c>
      <c r="G4116">
        <v>340.90648024471102</v>
      </c>
      <c r="H4116">
        <v>356.37388585784203</v>
      </c>
      <c r="I4116">
        <v>315.96007968377802</v>
      </c>
      <c r="J4116">
        <v>400.458420799056</v>
      </c>
      <c r="K4116" s="62"/>
    </row>
    <row r="4117" spans="1:11" x14ac:dyDescent="0.25">
      <c r="A4117" t="s">
        <v>4410</v>
      </c>
      <c r="B4117" t="s">
        <v>92</v>
      </c>
      <c r="C4117">
        <v>2002</v>
      </c>
      <c r="D4117" t="s">
        <v>57</v>
      </c>
      <c r="E4117" t="s">
        <v>101</v>
      </c>
      <c r="F4117">
        <v>567.273716851519</v>
      </c>
      <c r="G4117">
        <v>408.91370594874701</v>
      </c>
      <c r="H4117">
        <v>433.82294764356197</v>
      </c>
      <c r="I4117">
        <v>398.49248972444798</v>
      </c>
      <c r="J4117">
        <v>471.42110806084798</v>
      </c>
      <c r="K4117" s="62"/>
    </row>
    <row r="4118" spans="1:11" x14ac:dyDescent="0.25">
      <c r="A4118" t="s">
        <v>4411</v>
      </c>
      <c r="B4118" t="s">
        <v>92</v>
      </c>
      <c r="C4118">
        <v>2003</v>
      </c>
      <c r="D4118" t="s">
        <v>5</v>
      </c>
      <c r="E4118" t="s">
        <v>101</v>
      </c>
      <c r="F4118">
        <v>12278.3060775538</v>
      </c>
      <c r="G4118">
        <v>417.95344341936499</v>
      </c>
      <c r="H4118">
        <v>430.64002672759</v>
      </c>
      <c r="I4118">
        <v>423.01669890458697</v>
      </c>
      <c r="J4118">
        <v>438.36570627142697</v>
      </c>
      <c r="K4118" s="62"/>
    </row>
    <row r="4119" spans="1:11" x14ac:dyDescent="0.25">
      <c r="A4119" t="s">
        <v>4412</v>
      </c>
      <c r="B4119" t="s">
        <v>92</v>
      </c>
      <c r="C4119">
        <v>2003</v>
      </c>
      <c r="D4119" t="s">
        <v>122</v>
      </c>
      <c r="E4119" t="s">
        <v>101</v>
      </c>
      <c r="F4119">
        <v>1589.3379035292</v>
      </c>
      <c r="G4119">
        <v>272.15202744044899</v>
      </c>
      <c r="H4119">
        <v>280.04372586632002</v>
      </c>
      <c r="I4119">
        <v>266.33924606681001</v>
      </c>
      <c r="J4119">
        <v>294.26643489497002</v>
      </c>
      <c r="K4119" s="62"/>
    </row>
    <row r="4120" spans="1:11" x14ac:dyDescent="0.25">
      <c r="A4120" t="s">
        <v>4413</v>
      </c>
      <c r="B4120" t="s">
        <v>92</v>
      </c>
      <c r="C4120">
        <v>2003</v>
      </c>
      <c r="D4120" t="s">
        <v>123</v>
      </c>
      <c r="E4120" t="s">
        <v>101</v>
      </c>
      <c r="F4120">
        <v>2060.7656674833202</v>
      </c>
      <c r="G4120">
        <v>347.69705368461098</v>
      </c>
      <c r="H4120">
        <v>352.32567279979099</v>
      </c>
      <c r="I4120">
        <v>337.21244909437502</v>
      </c>
      <c r="J4120">
        <v>367.93952509122101</v>
      </c>
      <c r="K4120" s="62"/>
    </row>
    <row r="4121" spans="1:11" x14ac:dyDescent="0.25">
      <c r="A4121" t="s">
        <v>4414</v>
      </c>
      <c r="B4121" t="s">
        <v>92</v>
      </c>
      <c r="C4121">
        <v>2003</v>
      </c>
      <c r="D4121" t="s">
        <v>124</v>
      </c>
      <c r="E4121" t="s">
        <v>101</v>
      </c>
      <c r="F4121">
        <v>2493.70987646002</v>
      </c>
      <c r="G4121">
        <v>413.93085462597799</v>
      </c>
      <c r="H4121">
        <v>420.98136877088001</v>
      </c>
      <c r="I4121">
        <v>404.55719352411398</v>
      </c>
      <c r="J4121">
        <v>437.89930409569502</v>
      </c>
      <c r="K4121" s="62"/>
    </row>
    <row r="4122" spans="1:11" x14ac:dyDescent="0.25">
      <c r="A4122" t="s">
        <v>4415</v>
      </c>
      <c r="B4122" t="s">
        <v>92</v>
      </c>
      <c r="C4122">
        <v>2003</v>
      </c>
      <c r="D4122" t="s">
        <v>125</v>
      </c>
      <c r="E4122" t="s">
        <v>101</v>
      </c>
      <c r="F4122">
        <v>2802.6004601617601</v>
      </c>
      <c r="G4122">
        <v>474.85364529860999</v>
      </c>
      <c r="H4122">
        <v>491.95699992986602</v>
      </c>
      <c r="I4122">
        <v>473.80477070460302</v>
      </c>
      <c r="J4122">
        <v>510.62350731641197</v>
      </c>
      <c r="K4122" s="62"/>
    </row>
    <row r="4123" spans="1:11" x14ac:dyDescent="0.25">
      <c r="A4123" t="s">
        <v>4416</v>
      </c>
      <c r="B4123" t="s">
        <v>92</v>
      </c>
      <c r="C4123">
        <v>2003</v>
      </c>
      <c r="D4123" t="s">
        <v>126</v>
      </c>
      <c r="E4123" t="s">
        <v>101</v>
      </c>
      <c r="F4123">
        <v>3331.8921699195198</v>
      </c>
      <c r="G4123">
        <v>586.19514489438097</v>
      </c>
      <c r="H4123">
        <v>621.77830157332403</v>
      </c>
      <c r="I4123">
        <v>600.59710190176304</v>
      </c>
      <c r="J4123">
        <v>643.50916044250096</v>
      </c>
      <c r="K4123" s="62"/>
    </row>
    <row r="4124" spans="1:11" x14ac:dyDescent="0.25">
      <c r="A4124" t="s">
        <v>4417</v>
      </c>
      <c r="B4124" t="s">
        <v>92</v>
      </c>
      <c r="C4124">
        <v>2003</v>
      </c>
      <c r="D4124" t="s">
        <v>6</v>
      </c>
      <c r="E4124" t="s">
        <v>101</v>
      </c>
      <c r="F4124">
        <v>2901.13942605789</v>
      </c>
      <c r="G4124">
        <v>433.412127495307</v>
      </c>
      <c r="H4124">
        <v>441.96380830349699</v>
      </c>
      <c r="I4124">
        <v>425.96614802283398</v>
      </c>
      <c r="J4124">
        <v>458.40682225891197</v>
      </c>
      <c r="K4124" s="62"/>
    </row>
    <row r="4125" spans="1:11" x14ac:dyDescent="0.25">
      <c r="A4125" t="s">
        <v>4418</v>
      </c>
      <c r="B4125" t="s">
        <v>92</v>
      </c>
      <c r="C4125">
        <v>2003</v>
      </c>
      <c r="D4125" t="s">
        <v>37</v>
      </c>
      <c r="E4125" t="s">
        <v>101</v>
      </c>
      <c r="F4125">
        <v>301.21580866764998</v>
      </c>
      <c r="G4125">
        <v>442.05431269100399</v>
      </c>
      <c r="H4125">
        <v>449.19861038166499</v>
      </c>
      <c r="I4125">
        <v>399.53636656892797</v>
      </c>
      <c r="J4125">
        <v>503.29230046599702</v>
      </c>
      <c r="K4125" s="62"/>
    </row>
    <row r="4126" spans="1:11" x14ac:dyDescent="0.25">
      <c r="A4126" t="s">
        <v>4419</v>
      </c>
      <c r="B4126" t="s">
        <v>92</v>
      </c>
      <c r="C4126">
        <v>2003</v>
      </c>
      <c r="D4126" t="s">
        <v>38</v>
      </c>
      <c r="E4126" t="s">
        <v>101</v>
      </c>
      <c r="F4126">
        <v>498.649118149461</v>
      </c>
      <c r="G4126">
        <v>422.50522627091601</v>
      </c>
      <c r="H4126">
        <v>429.21757750136402</v>
      </c>
      <c r="I4126">
        <v>392.172475920213</v>
      </c>
      <c r="J4126">
        <v>468.80465483139602</v>
      </c>
      <c r="K4126" s="62"/>
    </row>
    <row r="4127" spans="1:11" x14ac:dyDescent="0.25">
      <c r="A4127" t="s">
        <v>4420</v>
      </c>
      <c r="B4127" t="s">
        <v>92</v>
      </c>
      <c r="C4127">
        <v>2003</v>
      </c>
      <c r="D4127" t="s">
        <v>39</v>
      </c>
      <c r="E4127" t="s">
        <v>101</v>
      </c>
      <c r="F4127">
        <v>553.343901793025</v>
      </c>
      <c r="G4127">
        <v>497.39671885609198</v>
      </c>
      <c r="H4127">
        <v>499.33063296446801</v>
      </c>
      <c r="I4127">
        <v>457.96493403055001</v>
      </c>
      <c r="J4127">
        <v>543.38578940829802</v>
      </c>
      <c r="K4127" s="62"/>
    </row>
    <row r="4128" spans="1:11" x14ac:dyDescent="0.25">
      <c r="A4128" t="s">
        <v>4421</v>
      </c>
      <c r="B4128" t="s">
        <v>92</v>
      </c>
      <c r="C4128">
        <v>2003</v>
      </c>
      <c r="D4128" t="s">
        <v>40</v>
      </c>
      <c r="E4128" t="s">
        <v>101</v>
      </c>
      <c r="F4128">
        <v>425.58293224696098</v>
      </c>
      <c r="G4128">
        <v>453.365148550112</v>
      </c>
      <c r="H4128">
        <v>460.57125299824401</v>
      </c>
      <c r="I4128">
        <v>417.48251644912199</v>
      </c>
      <c r="J4128">
        <v>506.87023003778302</v>
      </c>
      <c r="K4128" s="62"/>
    </row>
    <row r="4129" spans="1:11" x14ac:dyDescent="0.25">
      <c r="A4129" t="s">
        <v>4422</v>
      </c>
      <c r="B4129" t="s">
        <v>92</v>
      </c>
      <c r="C4129">
        <v>2003</v>
      </c>
      <c r="D4129" t="s">
        <v>41</v>
      </c>
      <c r="E4129" t="s">
        <v>101</v>
      </c>
      <c r="F4129">
        <v>547.89842132434705</v>
      </c>
      <c r="G4129">
        <v>367.28322339005399</v>
      </c>
      <c r="H4129">
        <v>386.12794536155201</v>
      </c>
      <c r="I4129">
        <v>354.08539731636699</v>
      </c>
      <c r="J4129">
        <v>420.26448359184297</v>
      </c>
      <c r="K4129" s="62"/>
    </row>
    <row r="4130" spans="1:11" x14ac:dyDescent="0.25">
      <c r="A4130" t="s">
        <v>4423</v>
      </c>
      <c r="B4130" t="s">
        <v>92</v>
      </c>
      <c r="C4130">
        <v>2003</v>
      </c>
      <c r="D4130" t="s">
        <v>42</v>
      </c>
      <c r="E4130" t="s">
        <v>101</v>
      </c>
      <c r="F4130">
        <v>574.44924387644403</v>
      </c>
      <c r="G4130">
        <v>445.606562418701</v>
      </c>
      <c r="H4130">
        <v>457.67591841071697</v>
      </c>
      <c r="I4130">
        <v>420.693589290869</v>
      </c>
      <c r="J4130">
        <v>497.01659092942998</v>
      </c>
      <c r="K4130" s="62"/>
    </row>
    <row r="4131" spans="1:11" x14ac:dyDescent="0.25">
      <c r="A4131" t="s">
        <v>4424</v>
      </c>
      <c r="B4131" t="s">
        <v>92</v>
      </c>
      <c r="C4131">
        <v>2003</v>
      </c>
      <c r="D4131" t="s">
        <v>102</v>
      </c>
      <c r="E4131" t="s">
        <v>101</v>
      </c>
      <c r="F4131">
        <v>479.33093033480202</v>
      </c>
      <c r="G4131">
        <v>373.61622069044103</v>
      </c>
      <c r="H4131">
        <v>383.051814872595</v>
      </c>
      <c r="I4131">
        <v>349.01935753119102</v>
      </c>
      <c r="J4131">
        <v>419.46788101714901</v>
      </c>
      <c r="K4131" s="62"/>
    </row>
    <row r="4132" spans="1:11" x14ac:dyDescent="0.25">
      <c r="A4132" t="s">
        <v>4425</v>
      </c>
      <c r="B4132" t="s">
        <v>92</v>
      </c>
      <c r="C4132">
        <v>2003</v>
      </c>
      <c r="D4132" t="s">
        <v>103</v>
      </c>
      <c r="E4132" t="s">
        <v>101</v>
      </c>
      <c r="F4132">
        <v>1741.01096066897</v>
      </c>
      <c r="G4132">
        <v>474.569649177472</v>
      </c>
      <c r="H4132">
        <v>482.87982700944002</v>
      </c>
      <c r="I4132">
        <v>460.28621260241601</v>
      </c>
      <c r="J4132">
        <v>506.288994015843</v>
      </c>
      <c r="K4132" s="62"/>
    </row>
    <row r="4133" spans="1:11" x14ac:dyDescent="0.25">
      <c r="A4133" t="s">
        <v>4426</v>
      </c>
      <c r="B4133" t="s">
        <v>92</v>
      </c>
      <c r="C4133">
        <v>2003</v>
      </c>
      <c r="D4133" t="s">
        <v>43</v>
      </c>
      <c r="E4133" t="s">
        <v>101</v>
      </c>
      <c r="F4133">
        <v>274.67173279944097</v>
      </c>
      <c r="G4133">
        <v>363.41373202185798</v>
      </c>
      <c r="H4133">
        <v>370.35816698654401</v>
      </c>
      <c r="I4133">
        <v>327.09649545003799</v>
      </c>
      <c r="J4133">
        <v>417.67151246209602</v>
      </c>
      <c r="K4133" s="62"/>
    </row>
    <row r="4134" spans="1:11" x14ac:dyDescent="0.25">
      <c r="A4134" t="s">
        <v>4427</v>
      </c>
      <c r="B4134" t="s">
        <v>92</v>
      </c>
      <c r="C4134">
        <v>2003</v>
      </c>
      <c r="D4134" t="s">
        <v>44</v>
      </c>
      <c r="E4134" t="s">
        <v>101</v>
      </c>
      <c r="F4134">
        <v>594.78444913497106</v>
      </c>
      <c r="G4134">
        <v>516.54359135276695</v>
      </c>
      <c r="H4134">
        <v>535.79360974364897</v>
      </c>
      <c r="I4134">
        <v>493.095332646727</v>
      </c>
      <c r="J4134">
        <v>581.16619008179396</v>
      </c>
      <c r="K4134" s="62"/>
    </row>
    <row r="4135" spans="1:11" x14ac:dyDescent="0.25">
      <c r="A4135" t="s">
        <v>4428</v>
      </c>
      <c r="B4135" t="s">
        <v>92</v>
      </c>
      <c r="C4135">
        <v>2003</v>
      </c>
      <c r="D4135" t="s">
        <v>45</v>
      </c>
      <c r="E4135" t="s">
        <v>101</v>
      </c>
      <c r="F4135">
        <v>871.55477873455698</v>
      </c>
      <c r="G4135">
        <v>494.827646570806</v>
      </c>
      <c r="H4135">
        <v>506.82168963505802</v>
      </c>
      <c r="I4135">
        <v>473.49129953658303</v>
      </c>
      <c r="J4135">
        <v>541.866481530947</v>
      </c>
      <c r="K4135" s="62"/>
    </row>
    <row r="4136" spans="1:11" x14ac:dyDescent="0.25">
      <c r="A4136" t="s">
        <v>4429</v>
      </c>
      <c r="B4136" t="s">
        <v>92</v>
      </c>
      <c r="C4136">
        <v>2003</v>
      </c>
      <c r="D4136" t="s">
        <v>18</v>
      </c>
      <c r="E4136" t="s">
        <v>101</v>
      </c>
      <c r="F4136">
        <v>2284.4776501249798</v>
      </c>
      <c r="G4136">
        <v>462.80555698772901</v>
      </c>
      <c r="H4136">
        <v>475.79022212406801</v>
      </c>
      <c r="I4136">
        <v>456.39020052041599</v>
      </c>
      <c r="J4136">
        <v>495.800040790617</v>
      </c>
      <c r="K4136" s="62"/>
    </row>
    <row r="4137" spans="1:11" x14ac:dyDescent="0.25">
      <c r="A4137" t="s">
        <v>4430</v>
      </c>
      <c r="B4137" t="s">
        <v>92</v>
      </c>
      <c r="C4137">
        <v>2003</v>
      </c>
      <c r="D4137" t="s">
        <v>46</v>
      </c>
      <c r="E4137" t="s">
        <v>101</v>
      </c>
      <c r="F4137">
        <v>1081.9802506788899</v>
      </c>
      <c r="G4137">
        <v>478.01203917777099</v>
      </c>
      <c r="H4137">
        <v>489.63967874801</v>
      </c>
      <c r="I4137">
        <v>460.724889963019</v>
      </c>
      <c r="J4137">
        <v>519.88548667020302</v>
      </c>
      <c r="K4137" s="62"/>
    </row>
    <row r="4138" spans="1:11" x14ac:dyDescent="0.25">
      <c r="A4138" t="s">
        <v>4431</v>
      </c>
      <c r="B4138" t="s">
        <v>92</v>
      </c>
      <c r="C4138">
        <v>2003</v>
      </c>
      <c r="D4138" t="s">
        <v>47</v>
      </c>
      <c r="E4138" t="s">
        <v>101</v>
      </c>
      <c r="F4138">
        <v>632.09555886311205</v>
      </c>
      <c r="G4138">
        <v>463.98123719151198</v>
      </c>
      <c r="H4138">
        <v>477.02397748062299</v>
      </c>
      <c r="I4138">
        <v>440.39205981485998</v>
      </c>
      <c r="J4138">
        <v>515.87924086529301</v>
      </c>
      <c r="K4138" s="62"/>
    </row>
    <row r="4139" spans="1:11" x14ac:dyDescent="0.25">
      <c r="A4139" t="s">
        <v>4432</v>
      </c>
      <c r="B4139" t="s">
        <v>92</v>
      </c>
      <c r="C4139">
        <v>2003</v>
      </c>
      <c r="D4139" t="s">
        <v>48</v>
      </c>
      <c r="E4139" t="s">
        <v>101</v>
      </c>
      <c r="F4139">
        <v>570.40184058298303</v>
      </c>
      <c r="G4139">
        <v>435.314915885419</v>
      </c>
      <c r="H4139">
        <v>455.39037804980097</v>
      </c>
      <c r="I4139">
        <v>418.45313195391202</v>
      </c>
      <c r="J4139">
        <v>494.69172373875301</v>
      </c>
      <c r="K4139" s="62"/>
    </row>
    <row r="4140" spans="1:11" x14ac:dyDescent="0.25">
      <c r="A4140" t="s">
        <v>4433</v>
      </c>
      <c r="B4140" t="s">
        <v>92</v>
      </c>
      <c r="C4140">
        <v>2003</v>
      </c>
      <c r="D4140" t="s">
        <v>104</v>
      </c>
      <c r="E4140" t="s">
        <v>101</v>
      </c>
      <c r="F4140">
        <v>1380.0174542120301</v>
      </c>
      <c r="G4140">
        <v>317.81087595216002</v>
      </c>
      <c r="H4140">
        <v>342.29027236449099</v>
      </c>
      <c r="I4140">
        <v>324.09985788096901</v>
      </c>
      <c r="J4140">
        <v>361.21999512436099</v>
      </c>
      <c r="K4140" s="62"/>
    </row>
    <row r="4141" spans="1:11" x14ac:dyDescent="0.25">
      <c r="A4141" t="s">
        <v>4434</v>
      </c>
      <c r="B4141" t="s">
        <v>92</v>
      </c>
      <c r="C4141">
        <v>2003</v>
      </c>
      <c r="D4141" t="s">
        <v>49</v>
      </c>
      <c r="E4141" t="s">
        <v>101</v>
      </c>
      <c r="F4141">
        <v>399.786916686609</v>
      </c>
      <c r="G4141">
        <v>330.45703148173999</v>
      </c>
      <c r="H4141">
        <v>349.61559090993302</v>
      </c>
      <c r="I4141">
        <v>315.94073289416798</v>
      </c>
      <c r="J4141">
        <v>385.88230727201199</v>
      </c>
      <c r="K4141" s="62"/>
    </row>
    <row r="4142" spans="1:11" x14ac:dyDescent="0.25">
      <c r="A4142" t="s">
        <v>4435</v>
      </c>
      <c r="B4142" t="s">
        <v>92</v>
      </c>
      <c r="C4142">
        <v>2003</v>
      </c>
      <c r="D4142" t="s">
        <v>50</v>
      </c>
      <c r="E4142" t="s">
        <v>101</v>
      </c>
      <c r="F4142">
        <v>980.23053752541796</v>
      </c>
      <c r="G4142">
        <v>312.92675326274502</v>
      </c>
      <c r="H4142">
        <v>343.78772227754098</v>
      </c>
      <c r="I4142">
        <v>321.92624683180497</v>
      </c>
      <c r="J4142">
        <v>366.707820778545</v>
      </c>
      <c r="K4142" s="62"/>
    </row>
    <row r="4143" spans="1:11" x14ac:dyDescent="0.25">
      <c r="A4143" t="s">
        <v>4436</v>
      </c>
      <c r="B4143" t="s">
        <v>92</v>
      </c>
      <c r="C4143">
        <v>2003</v>
      </c>
      <c r="D4143" t="s">
        <v>105</v>
      </c>
      <c r="E4143" t="s">
        <v>101</v>
      </c>
      <c r="F4143">
        <v>1204.28968329039</v>
      </c>
      <c r="G4143">
        <v>417.69783268718601</v>
      </c>
      <c r="H4143">
        <v>432.79089410023897</v>
      </c>
      <c r="I4143">
        <v>408.44784837416302</v>
      </c>
      <c r="J4143">
        <v>458.19469433922001</v>
      </c>
      <c r="K4143" s="62"/>
    </row>
    <row r="4144" spans="1:11" x14ac:dyDescent="0.25">
      <c r="A4144" t="s">
        <v>4437</v>
      </c>
      <c r="B4144" t="s">
        <v>92</v>
      </c>
      <c r="C4144">
        <v>2003</v>
      </c>
      <c r="D4144" t="s">
        <v>51</v>
      </c>
      <c r="E4144" t="s">
        <v>101</v>
      </c>
      <c r="F4144">
        <v>935.26676270569305</v>
      </c>
      <c r="G4144">
        <v>402.50591222524099</v>
      </c>
      <c r="H4144">
        <v>419.18865713482001</v>
      </c>
      <c r="I4144">
        <v>392.48323267455601</v>
      </c>
      <c r="J4144">
        <v>447.218819518651</v>
      </c>
      <c r="K4144" s="62"/>
    </row>
    <row r="4145" spans="1:11" x14ac:dyDescent="0.25">
      <c r="A4145" t="s">
        <v>4438</v>
      </c>
      <c r="B4145" t="s">
        <v>92</v>
      </c>
      <c r="C4145">
        <v>2003</v>
      </c>
      <c r="D4145" t="s">
        <v>52</v>
      </c>
      <c r="E4145" t="s">
        <v>101</v>
      </c>
      <c r="F4145">
        <v>269.02292058469601</v>
      </c>
      <c r="G4145">
        <v>480.78441709355002</v>
      </c>
      <c r="H4145">
        <v>491.85153094961498</v>
      </c>
      <c r="I4145">
        <v>434.20915244154003</v>
      </c>
      <c r="J4145">
        <v>554.95164620394598</v>
      </c>
      <c r="K4145" s="62"/>
    </row>
    <row r="4146" spans="1:11" x14ac:dyDescent="0.25">
      <c r="A4146" t="s">
        <v>4439</v>
      </c>
      <c r="B4146" t="s">
        <v>92</v>
      </c>
      <c r="C4146">
        <v>2003</v>
      </c>
      <c r="D4146" t="s">
        <v>106</v>
      </c>
      <c r="E4146" t="s">
        <v>101</v>
      </c>
      <c r="F4146">
        <v>2288.0399728647699</v>
      </c>
      <c r="G4146">
        <v>410.75262152980503</v>
      </c>
      <c r="H4146">
        <v>427.68965719917998</v>
      </c>
      <c r="I4146">
        <v>410.18933206396201</v>
      </c>
      <c r="J4146">
        <v>445.739630837937</v>
      </c>
      <c r="K4146" s="62"/>
    </row>
    <row r="4147" spans="1:11" x14ac:dyDescent="0.25">
      <c r="A4147" t="s">
        <v>4440</v>
      </c>
      <c r="B4147" t="s">
        <v>92</v>
      </c>
      <c r="C4147">
        <v>2003</v>
      </c>
      <c r="D4147" t="s">
        <v>53</v>
      </c>
      <c r="E4147" t="s">
        <v>101</v>
      </c>
      <c r="F4147">
        <v>668.81203901469701</v>
      </c>
      <c r="G4147">
        <v>390.289641879925</v>
      </c>
      <c r="H4147">
        <v>409.17740653106603</v>
      </c>
      <c r="I4147">
        <v>378.38842247445098</v>
      </c>
      <c r="J4147">
        <v>441.78142275970902</v>
      </c>
      <c r="K4147" s="62"/>
    </row>
    <row r="4148" spans="1:11" x14ac:dyDescent="0.25">
      <c r="A4148" t="s">
        <v>4441</v>
      </c>
      <c r="B4148" t="s">
        <v>92</v>
      </c>
      <c r="C4148">
        <v>2003</v>
      </c>
      <c r="D4148" t="s">
        <v>54</v>
      </c>
      <c r="E4148" t="s">
        <v>101</v>
      </c>
      <c r="F4148">
        <v>391.39554070339898</v>
      </c>
      <c r="G4148">
        <v>565.371729218523</v>
      </c>
      <c r="H4148">
        <v>580.08597892955697</v>
      </c>
      <c r="I4148">
        <v>523.56005002500297</v>
      </c>
      <c r="J4148">
        <v>641.01088241780701</v>
      </c>
      <c r="K4148" s="62"/>
    </row>
    <row r="4149" spans="1:11" x14ac:dyDescent="0.25">
      <c r="A4149" t="s">
        <v>4442</v>
      </c>
      <c r="B4149" t="s">
        <v>92</v>
      </c>
      <c r="C4149">
        <v>2003</v>
      </c>
      <c r="D4149" t="s">
        <v>55</v>
      </c>
      <c r="E4149" t="s">
        <v>101</v>
      </c>
      <c r="F4149">
        <v>361.89213584398499</v>
      </c>
      <c r="G4149">
        <v>398.91548170061901</v>
      </c>
      <c r="H4149">
        <v>414.48544261713403</v>
      </c>
      <c r="I4149">
        <v>372.49011061495202</v>
      </c>
      <c r="J4149">
        <v>459.885249952442</v>
      </c>
      <c r="K4149" s="62"/>
    </row>
    <row r="4150" spans="1:11" x14ac:dyDescent="0.25">
      <c r="A4150" t="s">
        <v>4443</v>
      </c>
      <c r="B4150" t="s">
        <v>92</v>
      </c>
      <c r="C4150">
        <v>2003</v>
      </c>
      <c r="D4150" t="s">
        <v>56</v>
      </c>
      <c r="E4150" t="s">
        <v>101</v>
      </c>
      <c r="F4150">
        <v>300.58134910332501</v>
      </c>
      <c r="G4150">
        <v>347.07158836478902</v>
      </c>
      <c r="H4150">
        <v>357.78775649544599</v>
      </c>
      <c r="I4150">
        <v>317.86055526481198</v>
      </c>
      <c r="J4150">
        <v>401.28166758315098</v>
      </c>
      <c r="K4150" s="62"/>
    </row>
    <row r="4151" spans="1:11" x14ac:dyDescent="0.25">
      <c r="A4151" t="s">
        <v>4444</v>
      </c>
      <c r="B4151" t="s">
        <v>92</v>
      </c>
      <c r="C4151">
        <v>2003</v>
      </c>
      <c r="D4151" t="s">
        <v>57</v>
      </c>
      <c r="E4151" t="s">
        <v>101</v>
      </c>
      <c r="F4151">
        <v>565.35890819935901</v>
      </c>
      <c r="G4151">
        <v>406.379272862731</v>
      </c>
      <c r="H4151">
        <v>427.123236508221</v>
      </c>
      <c r="I4151">
        <v>392.261162248669</v>
      </c>
      <c r="J4151">
        <v>464.226867714256</v>
      </c>
      <c r="K4151" s="62"/>
    </row>
    <row r="4152" spans="1:11" x14ac:dyDescent="0.25">
      <c r="A4152" t="s">
        <v>4445</v>
      </c>
      <c r="B4152" t="s">
        <v>92</v>
      </c>
      <c r="C4152">
        <v>2004</v>
      </c>
      <c r="D4152" t="s">
        <v>5</v>
      </c>
      <c r="E4152" t="s">
        <v>101</v>
      </c>
      <c r="F4152">
        <v>12336.930863825</v>
      </c>
      <c r="G4152">
        <v>417.15152128526199</v>
      </c>
      <c r="H4152">
        <v>428.518718632375</v>
      </c>
      <c r="I4152">
        <v>420.95030097617303</v>
      </c>
      <c r="J4152">
        <v>436.18850726546498</v>
      </c>
      <c r="K4152" s="62"/>
    </row>
    <row r="4153" spans="1:11" x14ac:dyDescent="0.25">
      <c r="A4153" t="s">
        <v>4446</v>
      </c>
      <c r="B4153" t="s">
        <v>92</v>
      </c>
      <c r="C4153">
        <v>2004</v>
      </c>
      <c r="D4153" t="s">
        <v>122</v>
      </c>
      <c r="E4153" t="s">
        <v>101</v>
      </c>
      <c r="F4153">
        <v>1667.03285939032</v>
      </c>
      <c r="G4153">
        <v>283.63102821287401</v>
      </c>
      <c r="H4153">
        <v>290.30334506759499</v>
      </c>
      <c r="I4153">
        <v>276.42638657631301</v>
      </c>
      <c r="J4153">
        <v>304.692430597937</v>
      </c>
      <c r="K4153" s="62"/>
    </row>
    <row r="4154" spans="1:11" x14ac:dyDescent="0.25">
      <c r="A4154" t="s">
        <v>4447</v>
      </c>
      <c r="B4154" t="s">
        <v>92</v>
      </c>
      <c r="C4154">
        <v>2004</v>
      </c>
      <c r="D4154" t="s">
        <v>123</v>
      </c>
      <c r="E4154" t="s">
        <v>101</v>
      </c>
      <c r="F4154">
        <v>2056.3619327479701</v>
      </c>
      <c r="G4154">
        <v>343.24987276417301</v>
      </c>
      <c r="H4154">
        <v>346.79318720921202</v>
      </c>
      <c r="I4154">
        <v>331.88978392548302</v>
      </c>
      <c r="J4154">
        <v>362.19080667212103</v>
      </c>
      <c r="K4154" s="62"/>
    </row>
    <row r="4155" spans="1:11" x14ac:dyDescent="0.25">
      <c r="A4155" t="s">
        <v>4448</v>
      </c>
      <c r="B4155" t="s">
        <v>92</v>
      </c>
      <c r="C4155">
        <v>2004</v>
      </c>
      <c r="D4155" t="s">
        <v>124</v>
      </c>
      <c r="E4155" t="s">
        <v>101</v>
      </c>
      <c r="F4155">
        <v>2427.6072950683201</v>
      </c>
      <c r="G4155">
        <v>400.29009155863298</v>
      </c>
      <c r="H4155">
        <v>407.046577244204</v>
      </c>
      <c r="I4155">
        <v>390.95611029384202</v>
      </c>
      <c r="J4155">
        <v>423.62742308811698</v>
      </c>
      <c r="K4155" s="62"/>
    </row>
    <row r="4156" spans="1:11" x14ac:dyDescent="0.25">
      <c r="A4156" t="s">
        <v>4449</v>
      </c>
      <c r="B4156" t="s">
        <v>92</v>
      </c>
      <c r="C4156">
        <v>2004</v>
      </c>
      <c r="D4156" t="s">
        <v>125</v>
      </c>
      <c r="E4156" t="s">
        <v>101</v>
      </c>
      <c r="F4156">
        <v>2835.2646038655398</v>
      </c>
      <c r="G4156">
        <v>477.90056952771403</v>
      </c>
      <c r="H4156">
        <v>491.75139259220703</v>
      </c>
      <c r="I4156">
        <v>473.708326182414</v>
      </c>
      <c r="J4156">
        <v>510.30264558098702</v>
      </c>
      <c r="K4156" s="62"/>
    </row>
    <row r="4157" spans="1:11" x14ac:dyDescent="0.25">
      <c r="A4157" t="s">
        <v>4450</v>
      </c>
      <c r="B4157" t="s">
        <v>92</v>
      </c>
      <c r="C4157">
        <v>2004</v>
      </c>
      <c r="D4157" t="s">
        <v>126</v>
      </c>
      <c r="E4157" t="s">
        <v>101</v>
      </c>
      <c r="F4157">
        <v>3350.6641727528499</v>
      </c>
      <c r="G4157">
        <v>586.95847132931999</v>
      </c>
      <c r="H4157">
        <v>623.419367699492</v>
      </c>
      <c r="I4157">
        <v>602.23559006046901</v>
      </c>
      <c r="J4157">
        <v>645.15130740456505</v>
      </c>
      <c r="K4157" s="62"/>
    </row>
    <row r="4158" spans="1:11" x14ac:dyDescent="0.25">
      <c r="A4158" t="s">
        <v>4451</v>
      </c>
      <c r="B4158" t="s">
        <v>92</v>
      </c>
      <c r="C4158">
        <v>2004</v>
      </c>
      <c r="D4158" t="s">
        <v>6</v>
      </c>
      <c r="E4158" t="s">
        <v>101</v>
      </c>
      <c r="F4158">
        <v>2935.4363280928301</v>
      </c>
      <c r="G4158">
        <v>436.53375727465402</v>
      </c>
      <c r="H4158">
        <v>442.993472250992</v>
      </c>
      <c r="I4158">
        <v>427.04703811991101</v>
      </c>
      <c r="J4158">
        <v>459.381193428855</v>
      </c>
      <c r="K4158" s="62"/>
    </row>
    <row r="4159" spans="1:11" x14ac:dyDescent="0.25">
      <c r="A4159" t="s">
        <v>4452</v>
      </c>
      <c r="B4159" t="s">
        <v>92</v>
      </c>
      <c r="C4159">
        <v>2004</v>
      </c>
      <c r="D4159" t="s">
        <v>37</v>
      </c>
      <c r="E4159" t="s">
        <v>101</v>
      </c>
      <c r="F4159">
        <v>312.44677219145501</v>
      </c>
      <c r="G4159">
        <v>454.44820181149203</v>
      </c>
      <c r="H4159">
        <v>462.80039187991298</v>
      </c>
      <c r="I4159">
        <v>412.48870415395999</v>
      </c>
      <c r="J4159">
        <v>517.51623287742405</v>
      </c>
      <c r="K4159" s="62"/>
    </row>
    <row r="4160" spans="1:11" x14ac:dyDescent="0.25">
      <c r="A4160" t="s">
        <v>4453</v>
      </c>
      <c r="B4160" t="s">
        <v>92</v>
      </c>
      <c r="C4160">
        <v>2004</v>
      </c>
      <c r="D4160" t="s">
        <v>38</v>
      </c>
      <c r="E4160" t="s">
        <v>101</v>
      </c>
      <c r="F4160">
        <v>540.74615100887604</v>
      </c>
      <c r="G4160">
        <v>455.47641193123098</v>
      </c>
      <c r="H4160">
        <v>459.029606093312</v>
      </c>
      <c r="I4160">
        <v>420.91431707658501</v>
      </c>
      <c r="J4160">
        <v>499.65274382257098</v>
      </c>
      <c r="K4160" s="62"/>
    </row>
    <row r="4161" spans="1:11" x14ac:dyDescent="0.25">
      <c r="A4161" t="s">
        <v>4454</v>
      </c>
      <c r="B4161" t="s">
        <v>92</v>
      </c>
      <c r="C4161">
        <v>2004</v>
      </c>
      <c r="D4161" t="s">
        <v>39</v>
      </c>
      <c r="E4161" t="s">
        <v>101</v>
      </c>
      <c r="F4161">
        <v>581.74963335738596</v>
      </c>
      <c r="G4161">
        <v>518.160924680584</v>
      </c>
      <c r="H4161">
        <v>518.49040640303895</v>
      </c>
      <c r="I4161">
        <v>476.56014380239498</v>
      </c>
      <c r="J4161">
        <v>563.07713199224702</v>
      </c>
      <c r="K4161" s="62"/>
    </row>
    <row r="4162" spans="1:11" x14ac:dyDescent="0.25">
      <c r="A4162" t="s">
        <v>4455</v>
      </c>
      <c r="B4162" t="s">
        <v>92</v>
      </c>
      <c r="C4162">
        <v>2004</v>
      </c>
      <c r="D4162" t="s">
        <v>40</v>
      </c>
      <c r="E4162" t="s">
        <v>101</v>
      </c>
      <c r="F4162">
        <v>443.56371382354098</v>
      </c>
      <c r="G4162">
        <v>471.82609703599701</v>
      </c>
      <c r="H4162">
        <v>476.49862803884798</v>
      </c>
      <c r="I4162">
        <v>432.78942204627401</v>
      </c>
      <c r="J4162">
        <v>523.39499316725698</v>
      </c>
      <c r="K4162" s="62"/>
    </row>
    <row r="4163" spans="1:11" x14ac:dyDescent="0.25">
      <c r="A4163" t="s">
        <v>4456</v>
      </c>
      <c r="B4163" t="s">
        <v>92</v>
      </c>
      <c r="C4163">
        <v>2004</v>
      </c>
      <c r="D4163" t="s">
        <v>41</v>
      </c>
      <c r="E4163" t="s">
        <v>101</v>
      </c>
      <c r="F4163">
        <v>521.784013174743</v>
      </c>
      <c r="G4163">
        <v>348.59735916698997</v>
      </c>
      <c r="H4163">
        <v>365.764568106247</v>
      </c>
      <c r="I4163">
        <v>334.64515467293597</v>
      </c>
      <c r="J4163">
        <v>398.96973616042902</v>
      </c>
      <c r="K4163" s="62"/>
    </row>
    <row r="4164" spans="1:11" x14ac:dyDescent="0.25">
      <c r="A4164" t="s">
        <v>4457</v>
      </c>
      <c r="B4164" t="s">
        <v>92</v>
      </c>
      <c r="C4164">
        <v>2004</v>
      </c>
      <c r="D4164" t="s">
        <v>42</v>
      </c>
      <c r="E4164" t="s">
        <v>101</v>
      </c>
      <c r="F4164">
        <v>535.14604453682603</v>
      </c>
      <c r="G4164">
        <v>414.82581646977002</v>
      </c>
      <c r="H4164">
        <v>428.07961621529898</v>
      </c>
      <c r="I4164">
        <v>392.29555531544497</v>
      </c>
      <c r="J4164">
        <v>466.230866273723</v>
      </c>
      <c r="K4164" s="62"/>
    </row>
    <row r="4165" spans="1:11" x14ac:dyDescent="0.25">
      <c r="A4165" t="s">
        <v>4458</v>
      </c>
      <c r="B4165" t="s">
        <v>92</v>
      </c>
      <c r="C4165">
        <v>2004</v>
      </c>
      <c r="D4165" t="s">
        <v>102</v>
      </c>
      <c r="E4165" t="s">
        <v>101</v>
      </c>
      <c r="F4165">
        <v>440.56478299643499</v>
      </c>
      <c r="G4165">
        <v>340.025919205695</v>
      </c>
      <c r="H4165">
        <v>346.322313080556</v>
      </c>
      <c r="I4165">
        <v>314.22499731068899</v>
      </c>
      <c r="J4165">
        <v>380.76834584612402</v>
      </c>
      <c r="K4165" s="62"/>
    </row>
    <row r="4166" spans="1:11" x14ac:dyDescent="0.25">
      <c r="A4166" t="s">
        <v>4459</v>
      </c>
      <c r="B4166" t="s">
        <v>92</v>
      </c>
      <c r="C4166">
        <v>2004</v>
      </c>
      <c r="D4166" t="s">
        <v>103</v>
      </c>
      <c r="E4166" t="s">
        <v>101</v>
      </c>
      <c r="F4166">
        <v>1629.9154979344401</v>
      </c>
      <c r="G4166">
        <v>440.88709403404101</v>
      </c>
      <c r="H4166">
        <v>447.254422644653</v>
      </c>
      <c r="I4166">
        <v>425.63517771383499</v>
      </c>
      <c r="J4166">
        <v>469.68074062760098</v>
      </c>
      <c r="K4166" s="62"/>
    </row>
    <row r="4167" spans="1:11" x14ac:dyDescent="0.25">
      <c r="A4167" t="s">
        <v>4460</v>
      </c>
      <c r="B4167" t="s">
        <v>92</v>
      </c>
      <c r="C4167">
        <v>2004</v>
      </c>
      <c r="D4167" t="s">
        <v>43</v>
      </c>
      <c r="E4167" t="s">
        <v>101</v>
      </c>
      <c r="F4167">
        <v>261.72856789156401</v>
      </c>
      <c r="G4167">
        <v>345.40226709543299</v>
      </c>
      <c r="H4167">
        <v>353.54478342286802</v>
      </c>
      <c r="I4167">
        <v>311.231463144087</v>
      </c>
      <c r="J4167">
        <v>399.92273398954899</v>
      </c>
      <c r="K4167" s="62"/>
    </row>
    <row r="4168" spans="1:11" x14ac:dyDescent="0.25">
      <c r="A4168" t="s">
        <v>4461</v>
      </c>
      <c r="B4168" t="s">
        <v>92</v>
      </c>
      <c r="C4168">
        <v>2004</v>
      </c>
      <c r="D4168" t="s">
        <v>44</v>
      </c>
      <c r="E4168" t="s">
        <v>101</v>
      </c>
      <c r="F4168">
        <v>523.10394787711198</v>
      </c>
      <c r="G4168">
        <v>449.29393949660903</v>
      </c>
      <c r="H4168">
        <v>464.40333309942002</v>
      </c>
      <c r="I4168">
        <v>424.95027666662997</v>
      </c>
      <c r="J4168">
        <v>506.49724105670498</v>
      </c>
      <c r="K4168" s="62"/>
    </row>
    <row r="4169" spans="1:11" x14ac:dyDescent="0.25">
      <c r="A4169" t="s">
        <v>4462</v>
      </c>
      <c r="B4169" t="s">
        <v>92</v>
      </c>
      <c r="C4169">
        <v>2004</v>
      </c>
      <c r="D4169" t="s">
        <v>45</v>
      </c>
      <c r="E4169" t="s">
        <v>101</v>
      </c>
      <c r="F4169">
        <v>845.08298216577202</v>
      </c>
      <c r="G4169">
        <v>476.13796062008601</v>
      </c>
      <c r="H4169">
        <v>486.13803504400698</v>
      </c>
      <c r="I4169">
        <v>453.66150310754699</v>
      </c>
      <c r="J4169">
        <v>520.31174918149202</v>
      </c>
      <c r="K4169" s="62"/>
    </row>
    <row r="4170" spans="1:11" x14ac:dyDescent="0.25">
      <c r="A4170" t="s">
        <v>4463</v>
      </c>
      <c r="B4170" t="s">
        <v>92</v>
      </c>
      <c r="C4170">
        <v>2004</v>
      </c>
      <c r="D4170" t="s">
        <v>18</v>
      </c>
      <c r="E4170" t="s">
        <v>101</v>
      </c>
      <c r="F4170">
        <v>2289.2836079168601</v>
      </c>
      <c r="G4170">
        <v>460.37312106310299</v>
      </c>
      <c r="H4170">
        <v>471.572146228272</v>
      </c>
      <c r="I4170">
        <v>452.35986940613998</v>
      </c>
      <c r="J4170">
        <v>491.38767361712399</v>
      </c>
      <c r="K4170" s="62"/>
    </row>
    <row r="4171" spans="1:11" x14ac:dyDescent="0.25">
      <c r="A4171" t="s">
        <v>4464</v>
      </c>
      <c r="B4171" t="s">
        <v>92</v>
      </c>
      <c r="C4171">
        <v>2004</v>
      </c>
      <c r="D4171" t="s">
        <v>46</v>
      </c>
      <c r="E4171" t="s">
        <v>101</v>
      </c>
      <c r="F4171">
        <v>1038.6636760686399</v>
      </c>
      <c r="G4171">
        <v>455.20285922649401</v>
      </c>
      <c r="H4171">
        <v>466.45343721338799</v>
      </c>
      <c r="I4171">
        <v>438.32736367161499</v>
      </c>
      <c r="J4171">
        <v>495.90163006473898</v>
      </c>
      <c r="K4171" s="62"/>
    </row>
    <row r="4172" spans="1:11" x14ac:dyDescent="0.25">
      <c r="A4172" t="s">
        <v>4465</v>
      </c>
      <c r="B4172" t="s">
        <v>92</v>
      </c>
      <c r="C4172">
        <v>2004</v>
      </c>
      <c r="D4172" t="s">
        <v>47</v>
      </c>
      <c r="E4172" t="s">
        <v>101</v>
      </c>
      <c r="F4172">
        <v>637.029457840546</v>
      </c>
      <c r="G4172">
        <v>464.49677553560201</v>
      </c>
      <c r="H4172">
        <v>472.95943035567399</v>
      </c>
      <c r="I4172">
        <v>436.78768537716502</v>
      </c>
      <c r="J4172">
        <v>511.31779362197</v>
      </c>
      <c r="K4172" s="62"/>
    </row>
    <row r="4173" spans="1:11" x14ac:dyDescent="0.25">
      <c r="A4173" t="s">
        <v>4466</v>
      </c>
      <c r="B4173" t="s">
        <v>92</v>
      </c>
      <c r="C4173">
        <v>2004</v>
      </c>
      <c r="D4173" t="s">
        <v>48</v>
      </c>
      <c r="E4173" t="s">
        <v>101</v>
      </c>
      <c r="F4173">
        <v>613.59047400767201</v>
      </c>
      <c r="G4173">
        <v>465.02798396907298</v>
      </c>
      <c r="H4173">
        <v>482.25275301857903</v>
      </c>
      <c r="I4173">
        <v>444.53647040495702</v>
      </c>
      <c r="J4173">
        <v>522.29360312847598</v>
      </c>
      <c r="K4173" s="62"/>
    </row>
    <row r="4174" spans="1:11" x14ac:dyDescent="0.25">
      <c r="A4174" t="s">
        <v>4467</v>
      </c>
      <c r="B4174" t="s">
        <v>92</v>
      </c>
      <c r="C4174">
        <v>2004</v>
      </c>
      <c r="D4174" t="s">
        <v>104</v>
      </c>
      <c r="E4174" t="s">
        <v>101</v>
      </c>
      <c r="F4174">
        <v>1544.32977138666</v>
      </c>
      <c r="G4174">
        <v>351.62335414085999</v>
      </c>
      <c r="H4174">
        <v>377.00732224865499</v>
      </c>
      <c r="I4174">
        <v>358.032724536888</v>
      </c>
      <c r="J4174">
        <v>396.71003513476302</v>
      </c>
      <c r="K4174" s="62"/>
    </row>
    <row r="4175" spans="1:11" x14ac:dyDescent="0.25">
      <c r="A4175" t="s">
        <v>4468</v>
      </c>
      <c r="B4175" t="s">
        <v>92</v>
      </c>
      <c r="C4175">
        <v>2004</v>
      </c>
      <c r="D4175" t="s">
        <v>49</v>
      </c>
      <c r="E4175" t="s">
        <v>101</v>
      </c>
      <c r="F4175">
        <v>424.59684203238299</v>
      </c>
      <c r="G4175">
        <v>347.74231335728803</v>
      </c>
      <c r="H4175">
        <v>364.65209111126802</v>
      </c>
      <c r="I4175">
        <v>330.52816847537201</v>
      </c>
      <c r="J4175">
        <v>401.32141771039198</v>
      </c>
      <c r="K4175" s="62"/>
    </row>
    <row r="4176" spans="1:11" x14ac:dyDescent="0.25">
      <c r="A4176" t="s">
        <v>4469</v>
      </c>
      <c r="B4176" t="s">
        <v>92</v>
      </c>
      <c r="C4176">
        <v>2004</v>
      </c>
      <c r="D4176" t="s">
        <v>50</v>
      </c>
      <c r="E4176" t="s">
        <v>101</v>
      </c>
      <c r="F4176">
        <v>1119.73292935427</v>
      </c>
      <c r="G4176">
        <v>353.11777374078002</v>
      </c>
      <c r="H4176">
        <v>388.64299986368098</v>
      </c>
      <c r="I4176">
        <v>365.46238610245098</v>
      </c>
      <c r="J4176">
        <v>412.87208421581801</v>
      </c>
      <c r="K4176" s="62"/>
    </row>
    <row r="4177" spans="1:11" x14ac:dyDescent="0.25">
      <c r="A4177" t="s">
        <v>4470</v>
      </c>
      <c r="B4177" t="s">
        <v>92</v>
      </c>
      <c r="C4177">
        <v>2004</v>
      </c>
      <c r="D4177" t="s">
        <v>105</v>
      </c>
      <c r="E4177" t="s">
        <v>101</v>
      </c>
      <c r="F4177">
        <v>1193.54906181618</v>
      </c>
      <c r="G4177">
        <v>411.58141522191301</v>
      </c>
      <c r="H4177">
        <v>427.34123471671103</v>
      </c>
      <c r="I4177">
        <v>403.19991828415499</v>
      </c>
      <c r="J4177">
        <v>452.53935079059198</v>
      </c>
      <c r="K4177" s="62"/>
    </row>
    <row r="4178" spans="1:11" x14ac:dyDescent="0.25">
      <c r="A4178" t="s">
        <v>4471</v>
      </c>
      <c r="B4178" t="s">
        <v>92</v>
      </c>
      <c r="C4178">
        <v>2004</v>
      </c>
      <c r="D4178" t="s">
        <v>51</v>
      </c>
      <c r="E4178" t="s">
        <v>101</v>
      </c>
      <c r="F4178">
        <v>928.32350638427999</v>
      </c>
      <c r="G4178">
        <v>396.76861935209001</v>
      </c>
      <c r="H4178">
        <v>413.58041130063401</v>
      </c>
      <c r="I4178">
        <v>387.13657209822901</v>
      </c>
      <c r="J4178">
        <v>441.341041548607</v>
      </c>
      <c r="K4178" s="62"/>
    </row>
    <row r="4179" spans="1:11" x14ac:dyDescent="0.25">
      <c r="A4179" t="s">
        <v>4472</v>
      </c>
      <c r="B4179" t="s">
        <v>92</v>
      </c>
      <c r="C4179">
        <v>2004</v>
      </c>
      <c r="D4179" t="s">
        <v>52</v>
      </c>
      <c r="E4179" t="s">
        <v>101</v>
      </c>
      <c r="F4179">
        <v>265.22555543189998</v>
      </c>
      <c r="G4179">
        <v>473.44797470885402</v>
      </c>
      <c r="H4179">
        <v>486.68287179946498</v>
      </c>
      <c r="I4179">
        <v>429.22431519413902</v>
      </c>
      <c r="J4179">
        <v>549.62254626021502</v>
      </c>
      <c r="K4179" s="62"/>
    </row>
    <row r="4180" spans="1:11" x14ac:dyDescent="0.25">
      <c r="A4180" t="s">
        <v>4473</v>
      </c>
      <c r="B4180" t="s">
        <v>92</v>
      </c>
      <c r="C4180">
        <v>2004</v>
      </c>
      <c r="D4180" t="s">
        <v>106</v>
      </c>
      <c r="E4180" t="s">
        <v>101</v>
      </c>
      <c r="F4180">
        <v>2303.8518136816001</v>
      </c>
      <c r="G4180">
        <v>411.94352107083603</v>
      </c>
      <c r="H4180">
        <v>427.24271254675801</v>
      </c>
      <c r="I4180">
        <v>409.82981873073601</v>
      </c>
      <c r="J4180">
        <v>445.200596547114</v>
      </c>
      <c r="K4180" s="62"/>
    </row>
    <row r="4181" spans="1:11" x14ac:dyDescent="0.25">
      <c r="A4181" t="s">
        <v>4474</v>
      </c>
      <c r="B4181" t="s">
        <v>92</v>
      </c>
      <c r="C4181">
        <v>2004</v>
      </c>
      <c r="D4181" t="s">
        <v>53</v>
      </c>
      <c r="E4181" t="s">
        <v>101</v>
      </c>
      <c r="F4181">
        <v>673.97737163957595</v>
      </c>
      <c r="G4181">
        <v>391.02660789829201</v>
      </c>
      <c r="H4181">
        <v>408.52392302986601</v>
      </c>
      <c r="I4181">
        <v>377.88779745266203</v>
      </c>
      <c r="J4181">
        <v>440.95891484983599</v>
      </c>
      <c r="K4181" s="62"/>
    </row>
    <row r="4182" spans="1:11" x14ac:dyDescent="0.25">
      <c r="A4182" t="s">
        <v>4475</v>
      </c>
      <c r="B4182" t="s">
        <v>92</v>
      </c>
      <c r="C4182">
        <v>2004</v>
      </c>
      <c r="D4182" t="s">
        <v>54</v>
      </c>
      <c r="E4182" t="s">
        <v>101</v>
      </c>
      <c r="F4182">
        <v>376.88479758275702</v>
      </c>
      <c r="G4182">
        <v>544.30085436982904</v>
      </c>
      <c r="H4182">
        <v>557.90169670697401</v>
      </c>
      <c r="I4182">
        <v>502.56196353154701</v>
      </c>
      <c r="J4182">
        <v>617.63372310088198</v>
      </c>
      <c r="K4182" s="62"/>
    </row>
    <row r="4183" spans="1:11" x14ac:dyDescent="0.25">
      <c r="A4183" t="s">
        <v>4476</v>
      </c>
      <c r="B4183" t="s">
        <v>92</v>
      </c>
      <c r="C4183">
        <v>2004</v>
      </c>
      <c r="D4183" t="s">
        <v>55</v>
      </c>
      <c r="E4183" t="s">
        <v>101</v>
      </c>
      <c r="F4183">
        <v>372.81738124758999</v>
      </c>
      <c r="G4183">
        <v>411.880088876652</v>
      </c>
      <c r="H4183">
        <v>426.70061714829899</v>
      </c>
      <c r="I4183">
        <v>384.13738713868298</v>
      </c>
      <c r="J4183">
        <v>472.66124133050602</v>
      </c>
      <c r="K4183" s="62"/>
    </row>
    <row r="4184" spans="1:11" x14ac:dyDescent="0.25">
      <c r="A4184" t="s">
        <v>4477</v>
      </c>
      <c r="B4184" t="s">
        <v>92</v>
      </c>
      <c r="C4184">
        <v>2004</v>
      </c>
      <c r="D4184" t="s">
        <v>56</v>
      </c>
      <c r="E4184" t="s">
        <v>101</v>
      </c>
      <c r="F4184">
        <v>306.11419973598998</v>
      </c>
      <c r="G4184">
        <v>348.53431069008002</v>
      </c>
      <c r="H4184">
        <v>359.20238258245502</v>
      </c>
      <c r="I4184">
        <v>319.42810029588901</v>
      </c>
      <c r="J4184">
        <v>402.49592923476501</v>
      </c>
      <c r="K4184" s="62"/>
    </row>
    <row r="4185" spans="1:11" x14ac:dyDescent="0.25">
      <c r="A4185" t="s">
        <v>4478</v>
      </c>
      <c r="B4185" t="s">
        <v>92</v>
      </c>
      <c r="C4185">
        <v>2004</v>
      </c>
      <c r="D4185" t="s">
        <v>57</v>
      </c>
      <c r="E4185" t="s">
        <v>101</v>
      </c>
      <c r="F4185">
        <v>574.05806347568796</v>
      </c>
      <c r="G4185">
        <v>412.054655226742</v>
      </c>
      <c r="H4185">
        <v>427.86906306233101</v>
      </c>
      <c r="I4185">
        <v>393.23455227997499</v>
      </c>
      <c r="J4185">
        <v>464.712976487248</v>
      </c>
      <c r="K4185" s="62"/>
    </row>
    <row r="4186" spans="1:11" x14ac:dyDescent="0.25">
      <c r="A4186" t="s">
        <v>4479</v>
      </c>
      <c r="B4186" t="s">
        <v>92</v>
      </c>
      <c r="C4186">
        <v>2005</v>
      </c>
      <c r="D4186" t="s">
        <v>5</v>
      </c>
      <c r="E4186" t="s">
        <v>101</v>
      </c>
      <c r="F4186">
        <v>13127.7266757818</v>
      </c>
      <c r="G4186">
        <v>442.11386136578602</v>
      </c>
      <c r="H4186">
        <v>452.01746512854203</v>
      </c>
      <c r="I4186">
        <v>444.278287430104</v>
      </c>
      <c r="J4186">
        <v>459.85710758253299</v>
      </c>
      <c r="K4186" s="62"/>
    </row>
    <row r="4187" spans="1:11" x14ac:dyDescent="0.25">
      <c r="A4187" t="s">
        <v>4480</v>
      </c>
      <c r="B4187" t="s">
        <v>92</v>
      </c>
      <c r="C4187">
        <v>2005</v>
      </c>
      <c r="D4187" t="s">
        <v>122</v>
      </c>
      <c r="E4187" t="s">
        <v>101</v>
      </c>
      <c r="F4187">
        <v>1716.46924591367</v>
      </c>
      <c r="G4187">
        <v>291.07696947472499</v>
      </c>
      <c r="H4187">
        <v>296.32102479144601</v>
      </c>
      <c r="I4187">
        <v>282.36256759442</v>
      </c>
      <c r="J4187">
        <v>310.78699548397498</v>
      </c>
      <c r="K4187" s="62"/>
    </row>
    <row r="4188" spans="1:11" x14ac:dyDescent="0.25">
      <c r="A4188" t="s">
        <v>4481</v>
      </c>
      <c r="B4188" t="s">
        <v>92</v>
      </c>
      <c r="C4188">
        <v>2005</v>
      </c>
      <c r="D4188" t="s">
        <v>123</v>
      </c>
      <c r="E4188" t="s">
        <v>101</v>
      </c>
      <c r="F4188">
        <v>2185.46623339397</v>
      </c>
      <c r="G4188">
        <v>363.16697686762097</v>
      </c>
      <c r="H4188">
        <v>364.86751159229198</v>
      </c>
      <c r="I4188">
        <v>349.65309971885301</v>
      </c>
      <c r="J4188">
        <v>380.571057123684</v>
      </c>
      <c r="K4188" s="62"/>
    </row>
    <row r="4189" spans="1:11" x14ac:dyDescent="0.25">
      <c r="A4189" t="s">
        <v>4482</v>
      </c>
      <c r="B4189" t="s">
        <v>92</v>
      </c>
      <c r="C4189">
        <v>2005</v>
      </c>
      <c r="D4189" t="s">
        <v>124</v>
      </c>
      <c r="E4189" t="s">
        <v>101</v>
      </c>
      <c r="F4189">
        <v>2616.8825992062898</v>
      </c>
      <c r="G4189">
        <v>430.16281812950302</v>
      </c>
      <c r="H4189">
        <v>434.707610195261</v>
      </c>
      <c r="I4189">
        <v>418.15304060587101</v>
      </c>
      <c r="J4189">
        <v>451.74781520607701</v>
      </c>
      <c r="K4189" s="62"/>
    </row>
    <row r="4190" spans="1:11" x14ac:dyDescent="0.25">
      <c r="A4190" t="s">
        <v>4483</v>
      </c>
      <c r="B4190" t="s">
        <v>92</v>
      </c>
      <c r="C4190">
        <v>2005</v>
      </c>
      <c r="D4190" t="s">
        <v>125</v>
      </c>
      <c r="E4190" t="s">
        <v>101</v>
      </c>
      <c r="F4190">
        <v>2988.93311710231</v>
      </c>
      <c r="G4190">
        <v>501.49884515139399</v>
      </c>
      <c r="H4190">
        <v>515.72858964571196</v>
      </c>
      <c r="I4190">
        <v>497.29665060766399</v>
      </c>
      <c r="J4190">
        <v>534.66594290530202</v>
      </c>
      <c r="K4190" s="62"/>
    </row>
    <row r="4191" spans="1:11" x14ac:dyDescent="0.25">
      <c r="A4191" t="s">
        <v>4484</v>
      </c>
      <c r="B4191" t="s">
        <v>92</v>
      </c>
      <c r="C4191">
        <v>2005</v>
      </c>
      <c r="D4191" t="s">
        <v>126</v>
      </c>
      <c r="E4191" t="s">
        <v>101</v>
      </c>
      <c r="F4191">
        <v>3619.9754801655699</v>
      </c>
      <c r="G4191">
        <v>631.222990651136</v>
      </c>
      <c r="H4191">
        <v>665.424918819151</v>
      </c>
      <c r="I4191">
        <v>643.64950618666103</v>
      </c>
      <c r="J4191">
        <v>687.74214537232297</v>
      </c>
      <c r="K4191" s="62"/>
    </row>
    <row r="4192" spans="1:11" x14ac:dyDescent="0.25">
      <c r="A4192" t="s">
        <v>4485</v>
      </c>
      <c r="B4192" t="s">
        <v>92</v>
      </c>
      <c r="C4192">
        <v>2005</v>
      </c>
      <c r="D4192" t="s">
        <v>6</v>
      </c>
      <c r="E4192" t="s">
        <v>101</v>
      </c>
      <c r="F4192">
        <v>3080.8387274155202</v>
      </c>
      <c r="G4192">
        <v>457.62257417119702</v>
      </c>
      <c r="H4192">
        <v>463.456681029474</v>
      </c>
      <c r="I4192">
        <v>447.16727444211898</v>
      </c>
      <c r="J4192">
        <v>480.18593995877399</v>
      </c>
      <c r="K4192" s="62"/>
    </row>
    <row r="4193" spans="1:11" x14ac:dyDescent="0.25">
      <c r="A4193" t="s">
        <v>4486</v>
      </c>
      <c r="B4193" t="s">
        <v>92</v>
      </c>
      <c r="C4193">
        <v>2005</v>
      </c>
      <c r="D4193" t="s">
        <v>37</v>
      </c>
      <c r="E4193" t="s">
        <v>101</v>
      </c>
      <c r="F4193">
        <v>321.17052584181403</v>
      </c>
      <c r="G4193">
        <v>464.82455436980098</v>
      </c>
      <c r="H4193">
        <v>470.72772279158897</v>
      </c>
      <c r="I4193">
        <v>420.23102304058801</v>
      </c>
      <c r="J4193">
        <v>525.58152786445305</v>
      </c>
      <c r="K4193" s="62"/>
    </row>
    <row r="4194" spans="1:11" x14ac:dyDescent="0.25">
      <c r="A4194" t="s">
        <v>4487</v>
      </c>
      <c r="B4194" t="s">
        <v>92</v>
      </c>
      <c r="C4194">
        <v>2005</v>
      </c>
      <c r="D4194" t="s">
        <v>38</v>
      </c>
      <c r="E4194" t="s">
        <v>101</v>
      </c>
      <c r="F4194">
        <v>562.30880581227905</v>
      </c>
      <c r="G4194">
        <v>473.95824867649401</v>
      </c>
      <c r="H4194">
        <v>479.02597828888901</v>
      </c>
      <c r="I4194">
        <v>439.99385690098501</v>
      </c>
      <c r="J4194">
        <v>520.57481632342797</v>
      </c>
      <c r="K4194" s="62"/>
    </row>
    <row r="4195" spans="1:11" x14ac:dyDescent="0.25">
      <c r="A4195" t="s">
        <v>4488</v>
      </c>
      <c r="B4195" t="s">
        <v>92</v>
      </c>
      <c r="C4195">
        <v>2005</v>
      </c>
      <c r="D4195" t="s">
        <v>39</v>
      </c>
      <c r="E4195" t="s">
        <v>101</v>
      </c>
      <c r="F4195">
        <v>592.06185283028901</v>
      </c>
      <c r="G4195">
        <v>526.86729388496406</v>
      </c>
      <c r="H4195">
        <v>525.897813797151</v>
      </c>
      <c r="I4195">
        <v>483.69996165695801</v>
      </c>
      <c r="J4195">
        <v>570.74490252133501</v>
      </c>
      <c r="K4195" s="62"/>
    </row>
    <row r="4196" spans="1:11" x14ac:dyDescent="0.25">
      <c r="A4196" t="s">
        <v>4489</v>
      </c>
      <c r="B4196" t="s">
        <v>92</v>
      </c>
      <c r="C4196">
        <v>2005</v>
      </c>
      <c r="D4196" t="s">
        <v>40</v>
      </c>
      <c r="E4196" t="s">
        <v>101</v>
      </c>
      <c r="F4196">
        <v>477.02765017100199</v>
      </c>
      <c r="G4196">
        <v>507.59502242120698</v>
      </c>
      <c r="H4196">
        <v>513.52003249560698</v>
      </c>
      <c r="I4196">
        <v>467.99432301064201</v>
      </c>
      <c r="J4196">
        <v>562.24230998605594</v>
      </c>
      <c r="K4196" s="62"/>
    </row>
    <row r="4197" spans="1:11" x14ac:dyDescent="0.25">
      <c r="A4197" t="s">
        <v>4490</v>
      </c>
      <c r="B4197" t="s">
        <v>92</v>
      </c>
      <c r="C4197">
        <v>2005</v>
      </c>
      <c r="D4197" t="s">
        <v>41</v>
      </c>
      <c r="E4197" t="s">
        <v>101</v>
      </c>
      <c r="F4197">
        <v>545.37850146149697</v>
      </c>
      <c r="G4197">
        <v>363.85249280238702</v>
      </c>
      <c r="H4197">
        <v>381.08109600322001</v>
      </c>
      <c r="I4197">
        <v>349.40043958681599</v>
      </c>
      <c r="J4197">
        <v>414.83703967248601</v>
      </c>
      <c r="K4197" s="62"/>
    </row>
    <row r="4198" spans="1:11" x14ac:dyDescent="0.25">
      <c r="A4198" t="s">
        <v>4491</v>
      </c>
      <c r="B4198" t="s">
        <v>92</v>
      </c>
      <c r="C4198">
        <v>2005</v>
      </c>
      <c r="D4198" t="s">
        <v>42</v>
      </c>
      <c r="E4198" t="s">
        <v>101</v>
      </c>
      <c r="F4198">
        <v>582.891391298641</v>
      </c>
      <c r="G4198">
        <v>450.98328907662</v>
      </c>
      <c r="H4198">
        <v>461.14354606709202</v>
      </c>
      <c r="I4198">
        <v>424.20985309285402</v>
      </c>
      <c r="J4198">
        <v>500.41477640887803</v>
      </c>
      <c r="K4198" s="62"/>
    </row>
    <row r="4199" spans="1:11" x14ac:dyDescent="0.25">
      <c r="A4199" t="s">
        <v>4492</v>
      </c>
      <c r="B4199" t="s">
        <v>92</v>
      </c>
      <c r="C4199">
        <v>2005</v>
      </c>
      <c r="D4199" t="s">
        <v>102</v>
      </c>
      <c r="E4199" t="s">
        <v>101</v>
      </c>
      <c r="F4199">
        <v>492.88516378653799</v>
      </c>
      <c r="G4199">
        <v>378.53096059176602</v>
      </c>
      <c r="H4199">
        <v>384.98646351758202</v>
      </c>
      <c r="I4199">
        <v>351.177016557527</v>
      </c>
      <c r="J4199">
        <v>421.12989087245001</v>
      </c>
      <c r="K4199" s="62"/>
    </row>
    <row r="4200" spans="1:11" x14ac:dyDescent="0.25">
      <c r="A4200" t="s">
        <v>4493</v>
      </c>
      <c r="B4200" t="s">
        <v>92</v>
      </c>
      <c r="C4200">
        <v>2005</v>
      </c>
      <c r="D4200" t="s">
        <v>103</v>
      </c>
      <c r="E4200" t="s">
        <v>101</v>
      </c>
      <c r="F4200">
        <v>1712.4415563367399</v>
      </c>
      <c r="G4200">
        <v>461.67658521202401</v>
      </c>
      <c r="H4200">
        <v>465.16171523577202</v>
      </c>
      <c r="I4200">
        <v>443.20250137946999</v>
      </c>
      <c r="J4200">
        <v>487.92029802101098</v>
      </c>
      <c r="K4200" s="62"/>
    </row>
    <row r="4201" spans="1:11" x14ac:dyDescent="0.25">
      <c r="A4201" t="s">
        <v>4494</v>
      </c>
      <c r="B4201" t="s">
        <v>92</v>
      </c>
      <c r="C4201">
        <v>2005</v>
      </c>
      <c r="D4201" t="s">
        <v>43</v>
      </c>
      <c r="E4201" t="s">
        <v>101</v>
      </c>
      <c r="F4201">
        <v>255.137142879755</v>
      </c>
      <c r="G4201">
        <v>337.99714231934098</v>
      </c>
      <c r="H4201">
        <v>337.45768664509097</v>
      </c>
      <c r="I4201">
        <v>296.59745565578203</v>
      </c>
      <c r="J4201">
        <v>382.29596114901801</v>
      </c>
      <c r="K4201" s="62"/>
    </row>
    <row r="4202" spans="1:11" x14ac:dyDescent="0.25">
      <c r="A4202" t="s">
        <v>4495</v>
      </c>
      <c r="B4202" t="s">
        <v>92</v>
      </c>
      <c r="C4202">
        <v>2005</v>
      </c>
      <c r="D4202" t="s">
        <v>44</v>
      </c>
      <c r="E4202" t="s">
        <v>101</v>
      </c>
      <c r="F4202">
        <v>613.37850396277599</v>
      </c>
      <c r="G4202">
        <v>523.34263673831595</v>
      </c>
      <c r="H4202">
        <v>541.61100187138197</v>
      </c>
      <c r="I4202">
        <v>498.93258862645001</v>
      </c>
      <c r="J4202">
        <v>586.92028323453599</v>
      </c>
      <c r="K4202" s="62"/>
    </row>
    <row r="4203" spans="1:11" x14ac:dyDescent="0.25">
      <c r="A4203" t="s">
        <v>4496</v>
      </c>
      <c r="B4203" t="s">
        <v>92</v>
      </c>
      <c r="C4203">
        <v>2005</v>
      </c>
      <c r="D4203" t="s">
        <v>45</v>
      </c>
      <c r="E4203" t="s">
        <v>101</v>
      </c>
      <c r="F4203">
        <v>843.92590949420799</v>
      </c>
      <c r="G4203">
        <v>473.50650539149501</v>
      </c>
      <c r="H4203">
        <v>480.58430506056197</v>
      </c>
      <c r="I4203">
        <v>448.43467436506802</v>
      </c>
      <c r="J4203">
        <v>514.41521863271896</v>
      </c>
      <c r="K4203" s="62"/>
    </row>
    <row r="4204" spans="1:11" x14ac:dyDescent="0.25">
      <c r="A4204" t="s">
        <v>4497</v>
      </c>
      <c r="B4204" t="s">
        <v>92</v>
      </c>
      <c r="C4204">
        <v>2005</v>
      </c>
      <c r="D4204" t="s">
        <v>18</v>
      </c>
      <c r="E4204" t="s">
        <v>101</v>
      </c>
      <c r="F4204">
        <v>2442.4428658370998</v>
      </c>
      <c r="G4204">
        <v>488.57651694046803</v>
      </c>
      <c r="H4204">
        <v>499.48157267836399</v>
      </c>
      <c r="I4204">
        <v>479.77682176097198</v>
      </c>
      <c r="J4204">
        <v>519.78499563476703</v>
      </c>
      <c r="K4204" s="62"/>
    </row>
    <row r="4205" spans="1:11" x14ac:dyDescent="0.25">
      <c r="A4205" t="s">
        <v>4498</v>
      </c>
      <c r="B4205" t="s">
        <v>92</v>
      </c>
      <c r="C4205">
        <v>2005</v>
      </c>
      <c r="D4205" t="s">
        <v>46</v>
      </c>
      <c r="E4205" t="s">
        <v>101</v>
      </c>
      <c r="F4205">
        <v>1198.1431679580801</v>
      </c>
      <c r="G4205">
        <v>522.41501652870295</v>
      </c>
      <c r="H4205">
        <v>533.69268819274203</v>
      </c>
      <c r="I4205">
        <v>503.68682894694598</v>
      </c>
      <c r="J4205">
        <v>565.00948992052497</v>
      </c>
      <c r="K4205" s="62"/>
    </row>
    <row r="4206" spans="1:11" x14ac:dyDescent="0.25">
      <c r="A4206" t="s">
        <v>4499</v>
      </c>
      <c r="B4206" t="s">
        <v>92</v>
      </c>
      <c r="C4206">
        <v>2005</v>
      </c>
      <c r="D4206" t="s">
        <v>47</v>
      </c>
      <c r="E4206" t="s">
        <v>101</v>
      </c>
      <c r="F4206">
        <v>684.00794645340795</v>
      </c>
      <c r="G4206">
        <v>496.84604231380001</v>
      </c>
      <c r="H4206">
        <v>505.92324303373999</v>
      </c>
      <c r="I4206">
        <v>468.56301696718901</v>
      </c>
      <c r="J4206">
        <v>545.460501039576</v>
      </c>
      <c r="K4206" s="62"/>
    </row>
    <row r="4207" spans="1:11" x14ac:dyDescent="0.25">
      <c r="A4207" t="s">
        <v>4500</v>
      </c>
      <c r="B4207" t="s">
        <v>92</v>
      </c>
      <c r="C4207">
        <v>2005</v>
      </c>
      <c r="D4207" t="s">
        <v>48</v>
      </c>
      <c r="E4207" t="s">
        <v>101</v>
      </c>
      <c r="F4207">
        <v>560.291751425602</v>
      </c>
      <c r="G4207">
        <v>421.611184506033</v>
      </c>
      <c r="H4207">
        <v>437.37299139337398</v>
      </c>
      <c r="I4207">
        <v>401.582465204681</v>
      </c>
      <c r="J4207">
        <v>475.47551759482099</v>
      </c>
      <c r="K4207" s="62"/>
    </row>
    <row r="4208" spans="1:11" x14ac:dyDescent="0.25">
      <c r="A4208" t="s">
        <v>4501</v>
      </c>
      <c r="B4208" t="s">
        <v>92</v>
      </c>
      <c r="C4208">
        <v>2005</v>
      </c>
      <c r="D4208" t="s">
        <v>104</v>
      </c>
      <c r="E4208" t="s">
        <v>101</v>
      </c>
      <c r="F4208">
        <v>1737.27901205373</v>
      </c>
      <c r="G4208">
        <v>391.38659993370402</v>
      </c>
      <c r="H4208">
        <v>412.981156072972</v>
      </c>
      <c r="I4208">
        <v>393.33061802610598</v>
      </c>
      <c r="J4208">
        <v>433.34178820402298</v>
      </c>
      <c r="K4208" s="62"/>
    </row>
    <row r="4209" spans="1:11" x14ac:dyDescent="0.25">
      <c r="A4209" t="s">
        <v>4502</v>
      </c>
      <c r="B4209" t="s">
        <v>92</v>
      </c>
      <c r="C4209">
        <v>2005</v>
      </c>
      <c r="D4209" t="s">
        <v>49</v>
      </c>
      <c r="E4209" t="s">
        <v>101</v>
      </c>
      <c r="F4209">
        <v>502.34447825655297</v>
      </c>
      <c r="G4209">
        <v>408.818963887915</v>
      </c>
      <c r="H4209">
        <v>421.37278792636999</v>
      </c>
      <c r="I4209">
        <v>385.05330274395499</v>
      </c>
      <c r="J4209">
        <v>460.17493558942601</v>
      </c>
      <c r="K4209" s="62"/>
    </row>
    <row r="4210" spans="1:11" x14ac:dyDescent="0.25">
      <c r="A4210" t="s">
        <v>4503</v>
      </c>
      <c r="B4210" t="s">
        <v>92</v>
      </c>
      <c r="C4210">
        <v>2005</v>
      </c>
      <c r="D4210" t="s">
        <v>50</v>
      </c>
      <c r="E4210" t="s">
        <v>101</v>
      </c>
      <c r="F4210">
        <v>1234.9345337971699</v>
      </c>
      <c r="G4210">
        <v>384.71360955173799</v>
      </c>
      <c r="H4210">
        <v>414.87150967890301</v>
      </c>
      <c r="I4210">
        <v>391.18364376994299</v>
      </c>
      <c r="J4210">
        <v>439.57839020384199</v>
      </c>
      <c r="K4210" s="62"/>
    </row>
    <row r="4211" spans="1:11" x14ac:dyDescent="0.25">
      <c r="A4211" t="s">
        <v>4504</v>
      </c>
      <c r="B4211" t="s">
        <v>92</v>
      </c>
      <c r="C4211">
        <v>2005</v>
      </c>
      <c r="D4211" t="s">
        <v>105</v>
      </c>
      <c r="E4211" t="s">
        <v>101</v>
      </c>
      <c r="F4211">
        <v>1177.2768701478301</v>
      </c>
      <c r="G4211">
        <v>405.49751149483097</v>
      </c>
      <c r="H4211">
        <v>419.53032927366797</v>
      </c>
      <c r="I4211">
        <v>395.685925558397</v>
      </c>
      <c r="J4211">
        <v>444.42589703201003</v>
      </c>
      <c r="K4211" s="62"/>
    </row>
    <row r="4212" spans="1:11" x14ac:dyDescent="0.25">
      <c r="A4212" t="s">
        <v>4505</v>
      </c>
      <c r="B4212" t="s">
        <v>92</v>
      </c>
      <c r="C4212">
        <v>2005</v>
      </c>
      <c r="D4212" t="s">
        <v>51</v>
      </c>
      <c r="E4212" t="s">
        <v>101</v>
      </c>
      <c r="F4212">
        <v>910.26684575832098</v>
      </c>
      <c r="G4212">
        <v>388.88659194186403</v>
      </c>
      <c r="H4212">
        <v>402.96677696322399</v>
      </c>
      <c r="I4212">
        <v>376.96720792585899</v>
      </c>
      <c r="J4212">
        <v>430.27414215309</v>
      </c>
      <c r="K4212" s="62"/>
    </row>
    <row r="4213" spans="1:11" x14ac:dyDescent="0.25">
      <c r="A4213" t="s">
        <v>4506</v>
      </c>
      <c r="B4213" t="s">
        <v>92</v>
      </c>
      <c r="C4213">
        <v>2005</v>
      </c>
      <c r="D4213" t="s">
        <v>52</v>
      </c>
      <c r="E4213" t="s">
        <v>101</v>
      </c>
      <c r="F4213">
        <v>267.01002438950701</v>
      </c>
      <c r="G4213">
        <v>474.60855043549799</v>
      </c>
      <c r="H4213">
        <v>488.43557612859701</v>
      </c>
      <c r="I4213">
        <v>431.04410909837202</v>
      </c>
      <c r="J4213">
        <v>551.28250550803898</v>
      </c>
      <c r="K4213" s="62"/>
    </row>
    <row r="4214" spans="1:11" x14ac:dyDescent="0.25">
      <c r="A4214" t="s">
        <v>4507</v>
      </c>
      <c r="B4214" t="s">
        <v>92</v>
      </c>
      <c r="C4214">
        <v>2005</v>
      </c>
      <c r="D4214" t="s">
        <v>106</v>
      </c>
      <c r="E4214" t="s">
        <v>101</v>
      </c>
      <c r="F4214">
        <v>2484.5624802043699</v>
      </c>
      <c r="G4214">
        <v>443.00973013627299</v>
      </c>
      <c r="H4214">
        <v>456.31439940203501</v>
      </c>
      <c r="I4214">
        <v>438.41100151601597</v>
      </c>
      <c r="J4214">
        <v>474.757033508017</v>
      </c>
      <c r="K4214" s="62"/>
    </row>
    <row r="4215" spans="1:11" x14ac:dyDescent="0.25">
      <c r="A4215" t="s">
        <v>4508</v>
      </c>
      <c r="B4215" t="s">
        <v>92</v>
      </c>
      <c r="C4215">
        <v>2005</v>
      </c>
      <c r="D4215" t="s">
        <v>53</v>
      </c>
      <c r="E4215" t="s">
        <v>101</v>
      </c>
      <c r="F4215">
        <v>710.84938189797003</v>
      </c>
      <c r="G4215">
        <v>411.42593163324398</v>
      </c>
      <c r="H4215">
        <v>428.06465252405599</v>
      </c>
      <c r="I4215">
        <v>396.81714165344903</v>
      </c>
      <c r="J4215">
        <v>461.09721498601499</v>
      </c>
      <c r="K4215" s="62"/>
    </row>
    <row r="4216" spans="1:11" x14ac:dyDescent="0.25">
      <c r="A4216" t="s">
        <v>4509</v>
      </c>
      <c r="B4216" t="s">
        <v>92</v>
      </c>
      <c r="C4216">
        <v>2005</v>
      </c>
      <c r="D4216" t="s">
        <v>54</v>
      </c>
      <c r="E4216" t="s">
        <v>101</v>
      </c>
      <c r="F4216">
        <v>424.973310675932</v>
      </c>
      <c r="G4216">
        <v>614.22979516091198</v>
      </c>
      <c r="H4216">
        <v>625.42324173745396</v>
      </c>
      <c r="I4216">
        <v>566.88329282340203</v>
      </c>
      <c r="J4216">
        <v>688.327845677043</v>
      </c>
      <c r="K4216" s="62"/>
    </row>
    <row r="4217" spans="1:11" x14ac:dyDescent="0.25">
      <c r="A4217" t="s">
        <v>4510</v>
      </c>
      <c r="B4217" t="s">
        <v>92</v>
      </c>
      <c r="C4217">
        <v>2005</v>
      </c>
      <c r="D4217" t="s">
        <v>55</v>
      </c>
      <c r="E4217" t="s">
        <v>101</v>
      </c>
      <c r="F4217">
        <v>395.59645480308302</v>
      </c>
      <c r="G4217">
        <v>436.42872644971902</v>
      </c>
      <c r="H4217">
        <v>446.93204473545001</v>
      </c>
      <c r="I4217">
        <v>403.67628216796601</v>
      </c>
      <c r="J4217">
        <v>493.53540007833999</v>
      </c>
      <c r="K4217" s="62"/>
    </row>
    <row r="4218" spans="1:11" x14ac:dyDescent="0.25">
      <c r="A4218" t="s">
        <v>4511</v>
      </c>
      <c r="B4218" t="s">
        <v>92</v>
      </c>
      <c r="C4218">
        <v>2005</v>
      </c>
      <c r="D4218" t="s">
        <v>56</v>
      </c>
      <c r="E4218" t="s">
        <v>101</v>
      </c>
      <c r="F4218">
        <v>324.55780105553703</v>
      </c>
      <c r="G4218">
        <v>366.27258585902001</v>
      </c>
      <c r="H4218">
        <v>378.59774324197298</v>
      </c>
      <c r="I4218">
        <v>337.73575509479798</v>
      </c>
      <c r="J4218">
        <v>422.966210239894</v>
      </c>
      <c r="K4218" s="62"/>
    </row>
    <row r="4219" spans="1:11" x14ac:dyDescent="0.25">
      <c r="A4219" t="s">
        <v>4512</v>
      </c>
      <c r="B4219" t="s">
        <v>92</v>
      </c>
      <c r="C4219">
        <v>2005</v>
      </c>
      <c r="D4219" t="s">
        <v>57</v>
      </c>
      <c r="E4219" t="s">
        <v>101</v>
      </c>
      <c r="F4219">
        <v>628.58553177184501</v>
      </c>
      <c r="G4219">
        <v>450.221342509755</v>
      </c>
      <c r="H4219">
        <v>465.58637363850602</v>
      </c>
      <c r="I4219">
        <v>429.57003671102899</v>
      </c>
      <c r="J4219">
        <v>503.794989960875</v>
      </c>
      <c r="K4219" s="62"/>
    </row>
    <row r="4220" spans="1:11" x14ac:dyDescent="0.25">
      <c r="A4220" t="s">
        <v>4513</v>
      </c>
      <c r="B4220" t="s">
        <v>92</v>
      </c>
      <c r="C4220">
        <v>2006</v>
      </c>
      <c r="D4220" t="s">
        <v>5</v>
      </c>
      <c r="E4220" t="s">
        <v>101</v>
      </c>
      <c r="F4220">
        <v>13765.264569665</v>
      </c>
      <c r="G4220">
        <v>461.04471661500901</v>
      </c>
      <c r="H4220">
        <v>469.69639754621801</v>
      </c>
      <c r="I4220">
        <v>461.84089462834402</v>
      </c>
      <c r="J4220">
        <v>477.65146903939399</v>
      </c>
      <c r="K4220" s="62"/>
    </row>
    <row r="4221" spans="1:11" x14ac:dyDescent="0.25">
      <c r="A4221" t="s">
        <v>4514</v>
      </c>
      <c r="B4221" t="s">
        <v>92</v>
      </c>
      <c r="C4221">
        <v>2006</v>
      </c>
      <c r="D4221" t="s">
        <v>122</v>
      </c>
      <c r="E4221" t="s">
        <v>101</v>
      </c>
      <c r="F4221">
        <v>1818.4350346358599</v>
      </c>
      <c r="G4221">
        <v>307.06071266227201</v>
      </c>
      <c r="H4221">
        <v>311.45361179333702</v>
      </c>
      <c r="I4221">
        <v>297.18734582225198</v>
      </c>
      <c r="J4221">
        <v>326.22354493448199</v>
      </c>
      <c r="K4221" s="62"/>
    </row>
    <row r="4222" spans="1:11" x14ac:dyDescent="0.25">
      <c r="A4222" t="s">
        <v>4515</v>
      </c>
      <c r="B4222" t="s">
        <v>92</v>
      </c>
      <c r="C4222">
        <v>2006</v>
      </c>
      <c r="D4222" t="s">
        <v>123</v>
      </c>
      <c r="E4222" t="s">
        <v>101</v>
      </c>
      <c r="F4222">
        <v>2264.7448881067198</v>
      </c>
      <c r="G4222">
        <v>374.48345855112598</v>
      </c>
      <c r="H4222">
        <v>375.81195363840101</v>
      </c>
      <c r="I4222">
        <v>360.40811166197801</v>
      </c>
      <c r="J4222">
        <v>391.70212280868498</v>
      </c>
      <c r="K4222" s="62"/>
    </row>
    <row r="4223" spans="1:11" x14ac:dyDescent="0.25">
      <c r="A4223" t="s">
        <v>4516</v>
      </c>
      <c r="B4223" t="s">
        <v>92</v>
      </c>
      <c r="C4223">
        <v>2006</v>
      </c>
      <c r="D4223" t="s">
        <v>124</v>
      </c>
      <c r="E4223" t="s">
        <v>101</v>
      </c>
      <c r="F4223">
        <v>2719.40335426007</v>
      </c>
      <c r="G4223">
        <v>444.95840759279798</v>
      </c>
      <c r="H4223">
        <v>448.18526439688901</v>
      </c>
      <c r="I4223">
        <v>431.43639514943902</v>
      </c>
      <c r="J4223">
        <v>465.41597054831402</v>
      </c>
      <c r="K4223" s="62"/>
    </row>
    <row r="4224" spans="1:11" x14ac:dyDescent="0.25">
      <c r="A4224" t="s">
        <v>4517</v>
      </c>
      <c r="B4224" t="s">
        <v>92</v>
      </c>
      <c r="C4224">
        <v>2006</v>
      </c>
      <c r="D4224" t="s">
        <v>125</v>
      </c>
      <c r="E4224" t="s">
        <v>101</v>
      </c>
      <c r="F4224">
        <v>3139.93754920119</v>
      </c>
      <c r="G4224">
        <v>523.183409291055</v>
      </c>
      <c r="H4224">
        <v>535.17844264846201</v>
      </c>
      <c r="I4224">
        <v>516.50613616390797</v>
      </c>
      <c r="J4224">
        <v>554.35010782043105</v>
      </c>
      <c r="K4224" s="62"/>
    </row>
    <row r="4225" spans="1:11" x14ac:dyDescent="0.25">
      <c r="A4225" t="s">
        <v>4518</v>
      </c>
      <c r="B4225" t="s">
        <v>92</v>
      </c>
      <c r="C4225">
        <v>2006</v>
      </c>
      <c r="D4225" t="s">
        <v>126</v>
      </c>
      <c r="E4225" t="s">
        <v>101</v>
      </c>
      <c r="F4225">
        <v>3822.7437434611602</v>
      </c>
      <c r="G4225">
        <v>662.08798470689999</v>
      </c>
      <c r="H4225">
        <v>693.586784419879</v>
      </c>
      <c r="I4225">
        <v>671.47961785755194</v>
      </c>
      <c r="J4225">
        <v>716.22903523646301</v>
      </c>
      <c r="K4225" s="62"/>
    </row>
    <row r="4226" spans="1:11" x14ac:dyDescent="0.25">
      <c r="A4226" t="s">
        <v>4519</v>
      </c>
      <c r="B4226" t="s">
        <v>92</v>
      </c>
      <c r="C4226">
        <v>2006</v>
      </c>
      <c r="D4226" t="s">
        <v>6</v>
      </c>
      <c r="E4226" t="s">
        <v>101</v>
      </c>
      <c r="F4226">
        <v>3229.6171402853302</v>
      </c>
      <c r="G4226">
        <v>477.83813131088601</v>
      </c>
      <c r="H4226">
        <v>482.66115710501401</v>
      </c>
      <c r="I4226">
        <v>466.08272644931299</v>
      </c>
      <c r="J4226">
        <v>499.67666051045899</v>
      </c>
      <c r="K4226" s="62"/>
    </row>
    <row r="4227" spans="1:11" x14ac:dyDescent="0.25">
      <c r="A4227" t="s">
        <v>4520</v>
      </c>
      <c r="B4227" t="s">
        <v>92</v>
      </c>
      <c r="C4227">
        <v>2006</v>
      </c>
      <c r="D4227" t="s">
        <v>37</v>
      </c>
      <c r="E4227" t="s">
        <v>101</v>
      </c>
      <c r="F4227">
        <v>345.81609633959903</v>
      </c>
      <c r="G4227">
        <v>498.38026220614398</v>
      </c>
      <c r="H4227">
        <v>500.79573523741698</v>
      </c>
      <c r="I4227">
        <v>448.90899759326601</v>
      </c>
      <c r="J4227">
        <v>556.98979545670602</v>
      </c>
      <c r="K4227" s="62"/>
    </row>
    <row r="4228" spans="1:11" x14ac:dyDescent="0.25">
      <c r="A4228" t="s">
        <v>4521</v>
      </c>
      <c r="B4228" t="s">
        <v>92</v>
      </c>
      <c r="C4228">
        <v>2006</v>
      </c>
      <c r="D4228" t="s">
        <v>38</v>
      </c>
      <c r="E4228" t="s">
        <v>101</v>
      </c>
      <c r="F4228">
        <v>618.20266138359796</v>
      </c>
      <c r="G4228">
        <v>519.19262734827998</v>
      </c>
      <c r="H4228">
        <v>523.48869614442503</v>
      </c>
      <c r="I4228">
        <v>482.758996124151</v>
      </c>
      <c r="J4228">
        <v>566.71899575709006</v>
      </c>
      <c r="K4228" s="62"/>
    </row>
    <row r="4229" spans="1:11" x14ac:dyDescent="0.25">
      <c r="A4229" t="s">
        <v>4522</v>
      </c>
      <c r="B4229" t="s">
        <v>92</v>
      </c>
      <c r="C4229">
        <v>2006</v>
      </c>
      <c r="D4229" t="s">
        <v>39</v>
      </c>
      <c r="E4229" t="s">
        <v>101</v>
      </c>
      <c r="F4229">
        <v>572.61085585036801</v>
      </c>
      <c r="G4229">
        <v>506.71733376727201</v>
      </c>
      <c r="H4229">
        <v>505.58436259851999</v>
      </c>
      <c r="I4229">
        <v>464.27387672978602</v>
      </c>
      <c r="J4229">
        <v>549.53356767116304</v>
      </c>
      <c r="K4229" s="62"/>
    </row>
    <row r="4230" spans="1:11" x14ac:dyDescent="0.25">
      <c r="A4230" t="s">
        <v>4523</v>
      </c>
      <c r="B4230" t="s">
        <v>92</v>
      </c>
      <c r="C4230">
        <v>2006</v>
      </c>
      <c r="D4230" t="s">
        <v>40</v>
      </c>
      <c r="E4230" t="s">
        <v>101</v>
      </c>
      <c r="F4230">
        <v>476.28990548128201</v>
      </c>
      <c r="G4230">
        <v>506.78304106198101</v>
      </c>
      <c r="H4230">
        <v>509.47548210301699</v>
      </c>
      <c r="I4230">
        <v>464.33103031690399</v>
      </c>
      <c r="J4230">
        <v>557.79227911615897</v>
      </c>
      <c r="K4230" s="62"/>
    </row>
    <row r="4231" spans="1:11" x14ac:dyDescent="0.25">
      <c r="A4231" t="s">
        <v>4524</v>
      </c>
      <c r="B4231" t="s">
        <v>92</v>
      </c>
      <c r="C4231">
        <v>2006</v>
      </c>
      <c r="D4231" t="s">
        <v>41</v>
      </c>
      <c r="E4231" t="s">
        <v>101</v>
      </c>
      <c r="F4231">
        <v>642.79321556811897</v>
      </c>
      <c r="G4231">
        <v>428.17200037843099</v>
      </c>
      <c r="H4231">
        <v>443.269294766423</v>
      </c>
      <c r="I4231">
        <v>409.28127390931701</v>
      </c>
      <c r="J4231">
        <v>479.30239210604299</v>
      </c>
      <c r="K4231" s="62"/>
    </row>
    <row r="4232" spans="1:11" x14ac:dyDescent="0.25">
      <c r="A4232" t="s">
        <v>4525</v>
      </c>
      <c r="B4232" t="s">
        <v>92</v>
      </c>
      <c r="C4232">
        <v>2006</v>
      </c>
      <c r="D4232" t="s">
        <v>42</v>
      </c>
      <c r="E4232" t="s">
        <v>101</v>
      </c>
      <c r="F4232">
        <v>573.90440566236396</v>
      </c>
      <c r="G4232">
        <v>440.411328024775</v>
      </c>
      <c r="H4232">
        <v>450.02473810351302</v>
      </c>
      <c r="I4232">
        <v>413.698185456467</v>
      </c>
      <c r="J4232">
        <v>488.66895294384301</v>
      </c>
      <c r="K4232" s="62"/>
    </row>
    <row r="4233" spans="1:11" x14ac:dyDescent="0.25">
      <c r="A4233" t="s">
        <v>4526</v>
      </c>
      <c r="B4233" t="s">
        <v>92</v>
      </c>
      <c r="C4233">
        <v>2006</v>
      </c>
      <c r="D4233" t="s">
        <v>102</v>
      </c>
      <c r="E4233" t="s">
        <v>101</v>
      </c>
      <c r="F4233">
        <v>516.97230277239998</v>
      </c>
      <c r="G4233">
        <v>394.52391520898698</v>
      </c>
      <c r="H4233">
        <v>402.809671353</v>
      </c>
      <c r="I4233">
        <v>368.171452870439</v>
      </c>
      <c r="J4233">
        <v>439.78066117947498</v>
      </c>
      <c r="K4233" s="62"/>
    </row>
    <row r="4234" spans="1:11" x14ac:dyDescent="0.25">
      <c r="A4234" t="s">
        <v>4527</v>
      </c>
      <c r="B4234" t="s">
        <v>92</v>
      </c>
      <c r="C4234">
        <v>2006</v>
      </c>
      <c r="D4234" t="s">
        <v>103</v>
      </c>
      <c r="E4234" t="s">
        <v>101</v>
      </c>
      <c r="F4234">
        <v>1774.61376714672</v>
      </c>
      <c r="G4234">
        <v>475.60965447055599</v>
      </c>
      <c r="H4234">
        <v>479.14542759124998</v>
      </c>
      <c r="I4234">
        <v>456.90459759122501</v>
      </c>
      <c r="J4234">
        <v>502.18128919815098</v>
      </c>
      <c r="K4234" s="62"/>
    </row>
    <row r="4235" spans="1:11" x14ac:dyDescent="0.25">
      <c r="A4235" t="s">
        <v>4528</v>
      </c>
      <c r="B4235" t="s">
        <v>92</v>
      </c>
      <c r="C4235">
        <v>2006</v>
      </c>
      <c r="D4235" t="s">
        <v>43</v>
      </c>
      <c r="E4235" t="s">
        <v>101</v>
      </c>
      <c r="F4235">
        <v>282.437022256994</v>
      </c>
      <c r="G4235">
        <v>374.87327421225098</v>
      </c>
      <c r="H4235">
        <v>374.22296819760601</v>
      </c>
      <c r="I4235">
        <v>330.93488614475098</v>
      </c>
      <c r="J4235">
        <v>421.50630679391901</v>
      </c>
      <c r="K4235" s="62"/>
    </row>
    <row r="4236" spans="1:11" x14ac:dyDescent="0.25">
      <c r="A4236" t="s">
        <v>4529</v>
      </c>
      <c r="B4236" t="s">
        <v>92</v>
      </c>
      <c r="C4236">
        <v>2006</v>
      </c>
      <c r="D4236" t="s">
        <v>44</v>
      </c>
      <c r="E4236" t="s">
        <v>101</v>
      </c>
      <c r="F4236">
        <v>621.39083120049099</v>
      </c>
      <c r="G4236">
        <v>525.36467576429402</v>
      </c>
      <c r="H4236">
        <v>540.24479150630395</v>
      </c>
      <c r="I4236">
        <v>497.94916488725102</v>
      </c>
      <c r="J4236">
        <v>585.13026631988998</v>
      </c>
      <c r="K4236" s="62"/>
    </row>
    <row r="4237" spans="1:11" x14ac:dyDescent="0.25">
      <c r="A4237" t="s">
        <v>4530</v>
      </c>
      <c r="B4237" t="s">
        <v>92</v>
      </c>
      <c r="C4237">
        <v>2006</v>
      </c>
      <c r="D4237" t="s">
        <v>45</v>
      </c>
      <c r="E4237" t="s">
        <v>101</v>
      </c>
      <c r="F4237">
        <v>870.78591368923503</v>
      </c>
      <c r="G4237">
        <v>485.10669048557901</v>
      </c>
      <c r="H4237">
        <v>491.736979538875</v>
      </c>
      <c r="I4237">
        <v>459.35563248094797</v>
      </c>
      <c r="J4237">
        <v>525.78466859542903</v>
      </c>
      <c r="K4237" s="62"/>
    </row>
    <row r="4238" spans="1:11" x14ac:dyDescent="0.25">
      <c r="A4238" t="s">
        <v>4531</v>
      </c>
      <c r="B4238" t="s">
        <v>92</v>
      </c>
      <c r="C4238">
        <v>2006</v>
      </c>
      <c r="D4238" t="s">
        <v>18</v>
      </c>
      <c r="E4238" t="s">
        <v>101</v>
      </c>
      <c r="F4238">
        <v>2494.2077344546701</v>
      </c>
      <c r="G4238">
        <v>495.59047338552398</v>
      </c>
      <c r="H4238">
        <v>503.88178848162801</v>
      </c>
      <c r="I4238">
        <v>484.20590707989999</v>
      </c>
      <c r="J4238">
        <v>524.14912601025105</v>
      </c>
      <c r="K4238" s="62"/>
    </row>
    <row r="4239" spans="1:11" x14ac:dyDescent="0.25">
      <c r="A4239" t="s">
        <v>4532</v>
      </c>
      <c r="B4239" t="s">
        <v>92</v>
      </c>
      <c r="C4239">
        <v>2006</v>
      </c>
      <c r="D4239" t="s">
        <v>46</v>
      </c>
      <c r="E4239" t="s">
        <v>101</v>
      </c>
      <c r="F4239">
        <v>1179.6449199086401</v>
      </c>
      <c r="G4239">
        <v>511.12681923136302</v>
      </c>
      <c r="H4239">
        <v>519.68317679876895</v>
      </c>
      <c r="I4239">
        <v>490.22764574276601</v>
      </c>
      <c r="J4239">
        <v>550.43589921223497</v>
      </c>
      <c r="K4239" s="62"/>
    </row>
    <row r="4240" spans="1:11" x14ac:dyDescent="0.25">
      <c r="A4240" t="s">
        <v>4533</v>
      </c>
      <c r="B4240" t="s">
        <v>92</v>
      </c>
      <c r="C4240">
        <v>2006</v>
      </c>
      <c r="D4240" t="s">
        <v>47</v>
      </c>
      <c r="E4240" t="s">
        <v>101</v>
      </c>
      <c r="F4240">
        <v>735.85143002464997</v>
      </c>
      <c r="G4240">
        <v>531.98053109363605</v>
      </c>
      <c r="H4240">
        <v>538.45484834892898</v>
      </c>
      <c r="I4240">
        <v>500.091723230377</v>
      </c>
      <c r="J4240">
        <v>578.97081602313904</v>
      </c>
      <c r="K4240" s="62"/>
    </row>
    <row r="4241" spans="1:11" x14ac:dyDescent="0.25">
      <c r="A4241" t="s">
        <v>4534</v>
      </c>
      <c r="B4241" t="s">
        <v>92</v>
      </c>
      <c r="C4241">
        <v>2006</v>
      </c>
      <c r="D4241" t="s">
        <v>48</v>
      </c>
      <c r="E4241" t="s">
        <v>101</v>
      </c>
      <c r="F4241">
        <v>578.711384521377</v>
      </c>
      <c r="G4241">
        <v>431.34625124577099</v>
      </c>
      <c r="H4241">
        <v>443.90180486392001</v>
      </c>
      <c r="I4241">
        <v>408.199271054348</v>
      </c>
      <c r="J4241">
        <v>481.87238190728999</v>
      </c>
      <c r="K4241" s="62"/>
    </row>
    <row r="4242" spans="1:11" x14ac:dyDescent="0.25">
      <c r="A4242" t="s">
        <v>4535</v>
      </c>
      <c r="B4242" t="s">
        <v>92</v>
      </c>
      <c r="C4242">
        <v>2006</v>
      </c>
      <c r="D4242" t="s">
        <v>104</v>
      </c>
      <c r="E4242" t="s">
        <v>101</v>
      </c>
      <c r="F4242">
        <v>1881.2268446353</v>
      </c>
      <c r="G4242">
        <v>420.47233054288199</v>
      </c>
      <c r="H4242">
        <v>440.188687855507</v>
      </c>
      <c r="I4242">
        <v>420.04782584221698</v>
      </c>
      <c r="J4242">
        <v>461.02842291021301</v>
      </c>
      <c r="K4242" s="62"/>
    </row>
    <row r="4243" spans="1:11" x14ac:dyDescent="0.25">
      <c r="A4243" t="s">
        <v>4536</v>
      </c>
      <c r="B4243" t="s">
        <v>92</v>
      </c>
      <c r="C4243">
        <v>2006</v>
      </c>
      <c r="D4243" t="s">
        <v>49</v>
      </c>
      <c r="E4243" t="s">
        <v>101</v>
      </c>
      <c r="F4243">
        <v>518.78015870581305</v>
      </c>
      <c r="G4243">
        <v>419.58247092882101</v>
      </c>
      <c r="H4243">
        <v>429.86427212924298</v>
      </c>
      <c r="I4243">
        <v>393.42237652895898</v>
      </c>
      <c r="J4243">
        <v>468.75597529441399</v>
      </c>
      <c r="K4243" s="62"/>
    </row>
    <row r="4244" spans="1:11" x14ac:dyDescent="0.25">
      <c r="A4244" t="s">
        <v>4537</v>
      </c>
      <c r="B4244" t="s">
        <v>92</v>
      </c>
      <c r="C4244">
        <v>2006</v>
      </c>
      <c r="D4244" t="s">
        <v>50</v>
      </c>
      <c r="E4244" t="s">
        <v>101</v>
      </c>
      <c r="F4244">
        <v>1362.4466859294801</v>
      </c>
      <c r="G4244">
        <v>420.81215628864197</v>
      </c>
      <c r="H4244">
        <v>448.87118934260502</v>
      </c>
      <c r="I4244">
        <v>424.429681352719</v>
      </c>
      <c r="J4244">
        <v>474.31259493875001</v>
      </c>
      <c r="K4244" s="62"/>
    </row>
    <row r="4245" spans="1:11" x14ac:dyDescent="0.25">
      <c r="A4245" t="s">
        <v>4538</v>
      </c>
      <c r="B4245" t="s">
        <v>92</v>
      </c>
      <c r="C4245">
        <v>2006</v>
      </c>
      <c r="D4245" t="s">
        <v>105</v>
      </c>
      <c r="E4245" t="s">
        <v>101</v>
      </c>
      <c r="F4245">
        <v>1300.74945695316</v>
      </c>
      <c r="G4245">
        <v>446.80868952774199</v>
      </c>
      <c r="H4245">
        <v>459.73448201661603</v>
      </c>
      <c r="I4245">
        <v>434.86691053747899</v>
      </c>
      <c r="J4245">
        <v>485.64377473260703</v>
      </c>
      <c r="K4245" s="62"/>
    </row>
    <row r="4246" spans="1:11" x14ac:dyDescent="0.25">
      <c r="A4246" t="s">
        <v>4539</v>
      </c>
      <c r="B4246" t="s">
        <v>92</v>
      </c>
      <c r="C4246">
        <v>2006</v>
      </c>
      <c r="D4246" t="s">
        <v>51</v>
      </c>
      <c r="E4246" t="s">
        <v>101</v>
      </c>
      <c r="F4246">
        <v>1021.29625568649</v>
      </c>
      <c r="G4246">
        <v>435.533792346251</v>
      </c>
      <c r="H4246">
        <v>448.20316479716598</v>
      </c>
      <c r="I4246">
        <v>420.88948097222197</v>
      </c>
      <c r="J4246">
        <v>476.81193180249699</v>
      </c>
      <c r="K4246" s="62"/>
    </row>
    <row r="4247" spans="1:11" x14ac:dyDescent="0.25">
      <c r="A4247" t="s">
        <v>4540</v>
      </c>
      <c r="B4247" t="s">
        <v>92</v>
      </c>
      <c r="C4247">
        <v>2006</v>
      </c>
      <c r="D4247" t="s">
        <v>52</v>
      </c>
      <c r="E4247" t="s">
        <v>101</v>
      </c>
      <c r="F4247">
        <v>279.45320126666797</v>
      </c>
      <c r="G4247">
        <v>493.498156827429</v>
      </c>
      <c r="H4247">
        <v>506.73994600945002</v>
      </c>
      <c r="I4247">
        <v>448.51991305923701</v>
      </c>
      <c r="J4247">
        <v>570.36340517339795</v>
      </c>
      <c r="K4247" s="62"/>
    </row>
    <row r="4248" spans="1:11" x14ac:dyDescent="0.25">
      <c r="A4248" t="s">
        <v>4541</v>
      </c>
      <c r="B4248" t="s">
        <v>92</v>
      </c>
      <c r="C4248">
        <v>2006</v>
      </c>
      <c r="D4248" t="s">
        <v>106</v>
      </c>
      <c r="E4248" t="s">
        <v>101</v>
      </c>
      <c r="F4248">
        <v>2567.87732341743</v>
      </c>
      <c r="G4248">
        <v>455.44436740533803</v>
      </c>
      <c r="H4248">
        <v>466.98518112240203</v>
      </c>
      <c r="I4248">
        <v>448.955997279364</v>
      </c>
      <c r="J4248">
        <v>485.54836340247402</v>
      </c>
      <c r="K4248" s="62"/>
    </row>
    <row r="4249" spans="1:11" x14ac:dyDescent="0.25">
      <c r="A4249" t="s">
        <v>4542</v>
      </c>
      <c r="B4249" t="s">
        <v>92</v>
      </c>
      <c r="C4249">
        <v>2006</v>
      </c>
      <c r="D4249" t="s">
        <v>53</v>
      </c>
      <c r="E4249" t="s">
        <v>101</v>
      </c>
      <c r="F4249">
        <v>747.93224070388703</v>
      </c>
      <c r="G4249">
        <v>430.48689756815497</v>
      </c>
      <c r="H4249">
        <v>446.33854740887</v>
      </c>
      <c r="I4249">
        <v>414.58580584014402</v>
      </c>
      <c r="J4249">
        <v>479.85828726665801</v>
      </c>
      <c r="K4249" s="62"/>
    </row>
    <row r="4250" spans="1:11" x14ac:dyDescent="0.25">
      <c r="A4250" t="s">
        <v>4543</v>
      </c>
      <c r="B4250" t="s">
        <v>92</v>
      </c>
      <c r="C4250">
        <v>2006</v>
      </c>
      <c r="D4250" t="s">
        <v>54</v>
      </c>
      <c r="E4250" t="s">
        <v>101</v>
      </c>
      <c r="F4250">
        <v>422.38375162321398</v>
      </c>
      <c r="G4250">
        <v>606.78602445512797</v>
      </c>
      <c r="H4250">
        <v>613.17025557683098</v>
      </c>
      <c r="I4250">
        <v>555.60944755303899</v>
      </c>
      <c r="J4250">
        <v>675.03638031547098</v>
      </c>
      <c r="K4250" s="62"/>
    </row>
    <row r="4251" spans="1:11" x14ac:dyDescent="0.25">
      <c r="A4251" t="s">
        <v>4544</v>
      </c>
      <c r="B4251" t="s">
        <v>92</v>
      </c>
      <c r="C4251">
        <v>2006</v>
      </c>
      <c r="D4251" t="s">
        <v>55</v>
      </c>
      <c r="E4251" t="s">
        <v>101</v>
      </c>
      <c r="F4251">
        <v>415.86884652237302</v>
      </c>
      <c r="G4251">
        <v>457.90447756262199</v>
      </c>
      <c r="H4251">
        <v>467.88404318715999</v>
      </c>
      <c r="I4251">
        <v>423.64879050641002</v>
      </c>
      <c r="J4251">
        <v>515.454778826807</v>
      </c>
      <c r="K4251" s="62"/>
    </row>
    <row r="4252" spans="1:11" x14ac:dyDescent="0.25">
      <c r="A4252" t="s">
        <v>4545</v>
      </c>
      <c r="B4252" t="s">
        <v>92</v>
      </c>
      <c r="C4252">
        <v>2006</v>
      </c>
      <c r="D4252" t="s">
        <v>56</v>
      </c>
      <c r="E4252" t="s">
        <v>101</v>
      </c>
      <c r="F4252">
        <v>344.04402240348202</v>
      </c>
      <c r="G4252">
        <v>386.17580245087203</v>
      </c>
      <c r="H4252">
        <v>395.56410417037301</v>
      </c>
      <c r="I4252">
        <v>353.98083736636801</v>
      </c>
      <c r="J4252">
        <v>440.60863740451998</v>
      </c>
      <c r="K4252" s="62"/>
    </row>
    <row r="4253" spans="1:11" x14ac:dyDescent="0.25">
      <c r="A4253" t="s">
        <v>4546</v>
      </c>
      <c r="B4253" t="s">
        <v>92</v>
      </c>
      <c r="C4253">
        <v>2006</v>
      </c>
      <c r="D4253" t="s">
        <v>57</v>
      </c>
      <c r="E4253" t="s">
        <v>101</v>
      </c>
      <c r="F4253">
        <v>637.64846216446801</v>
      </c>
      <c r="G4253">
        <v>453.65827540746301</v>
      </c>
      <c r="H4253">
        <v>468.25564143643999</v>
      </c>
      <c r="I4253">
        <v>432.24431080732001</v>
      </c>
      <c r="J4253">
        <v>506.44280163403602</v>
      </c>
      <c r="K4253" s="62"/>
    </row>
    <row r="4254" spans="1:11" x14ac:dyDescent="0.25">
      <c r="A4254" t="s">
        <v>4547</v>
      </c>
      <c r="B4254" t="s">
        <v>92</v>
      </c>
      <c r="C4254">
        <v>2007</v>
      </c>
      <c r="D4254" t="s">
        <v>5</v>
      </c>
      <c r="E4254" t="s">
        <v>101</v>
      </c>
      <c r="F4254">
        <v>13680.6042431238</v>
      </c>
      <c r="G4254">
        <v>455.06465734525301</v>
      </c>
      <c r="H4254">
        <v>462.71538304721201</v>
      </c>
      <c r="I4254">
        <v>454.95119667439201</v>
      </c>
      <c r="J4254">
        <v>470.57828672798098</v>
      </c>
      <c r="K4254" s="62"/>
    </row>
    <row r="4255" spans="1:11" x14ac:dyDescent="0.25">
      <c r="A4255" t="s">
        <v>4548</v>
      </c>
      <c r="B4255" t="s">
        <v>92</v>
      </c>
      <c r="C4255">
        <v>2007</v>
      </c>
      <c r="D4255" t="s">
        <v>122</v>
      </c>
      <c r="E4255" t="s">
        <v>101</v>
      </c>
      <c r="F4255">
        <v>1803.4471394561799</v>
      </c>
      <c r="G4255">
        <v>302.65984960648501</v>
      </c>
      <c r="H4255">
        <v>304.58124314134</v>
      </c>
      <c r="I4255">
        <v>290.57148723914599</v>
      </c>
      <c r="J4255">
        <v>319.087701059528</v>
      </c>
      <c r="K4255" s="62"/>
    </row>
    <row r="4256" spans="1:11" x14ac:dyDescent="0.25">
      <c r="A4256" t="s">
        <v>4549</v>
      </c>
      <c r="B4256" t="s">
        <v>92</v>
      </c>
      <c r="C4256">
        <v>2007</v>
      </c>
      <c r="D4256" t="s">
        <v>123</v>
      </c>
      <c r="E4256" t="s">
        <v>101</v>
      </c>
      <c r="F4256">
        <v>2298.0820414939299</v>
      </c>
      <c r="G4256">
        <v>377.15272030872399</v>
      </c>
      <c r="H4256">
        <v>376.80982160978999</v>
      </c>
      <c r="I4256">
        <v>361.47110199627002</v>
      </c>
      <c r="J4256">
        <v>392.62922637194498</v>
      </c>
      <c r="K4256" s="62"/>
    </row>
    <row r="4257" spans="1:11" x14ac:dyDescent="0.25">
      <c r="A4257" t="s">
        <v>4550</v>
      </c>
      <c r="B4257" t="s">
        <v>92</v>
      </c>
      <c r="C4257">
        <v>2007</v>
      </c>
      <c r="D4257" t="s">
        <v>124</v>
      </c>
      <c r="E4257" t="s">
        <v>101</v>
      </c>
      <c r="F4257">
        <v>2709.2643166857001</v>
      </c>
      <c r="G4257">
        <v>440.23085356248299</v>
      </c>
      <c r="H4257">
        <v>441.80933361214102</v>
      </c>
      <c r="I4257">
        <v>425.26254316343699</v>
      </c>
      <c r="J4257">
        <v>458.83305148446999</v>
      </c>
      <c r="K4257" s="62"/>
    </row>
    <row r="4258" spans="1:11" x14ac:dyDescent="0.25">
      <c r="A4258" t="s">
        <v>4551</v>
      </c>
      <c r="B4258" t="s">
        <v>92</v>
      </c>
      <c r="C4258">
        <v>2007</v>
      </c>
      <c r="D4258" t="s">
        <v>125</v>
      </c>
      <c r="E4258" t="s">
        <v>101</v>
      </c>
      <c r="F4258">
        <v>3132.8832534319899</v>
      </c>
      <c r="G4258">
        <v>518.65579100554601</v>
      </c>
      <c r="H4258">
        <v>529.39396551221796</v>
      </c>
      <c r="I4258">
        <v>510.89183504375097</v>
      </c>
      <c r="J4258">
        <v>548.39146856686205</v>
      </c>
    </row>
    <row r="4259" spans="1:11" x14ac:dyDescent="0.25">
      <c r="A4259" t="s">
        <v>4552</v>
      </c>
      <c r="B4259" t="s">
        <v>92</v>
      </c>
      <c r="C4259">
        <v>2007</v>
      </c>
      <c r="D4259" t="s">
        <v>126</v>
      </c>
      <c r="E4259" t="s">
        <v>101</v>
      </c>
      <c r="F4259">
        <v>3736.9274920559901</v>
      </c>
      <c r="G4259">
        <v>642.46902215520697</v>
      </c>
      <c r="H4259">
        <v>672.81419029634503</v>
      </c>
      <c r="I4259">
        <v>651.10346875591301</v>
      </c>
      <c r="J4259">
        <v>695.056480884076</v>
      </c>
    </row>
    <row r="4260" spans="1:11" x14ac:dyDescent="0.25">
      <c r="A4260" t="s">
        <v>4553</v>
      </c>
      <c r="B4260" t="s">
        <v>92</v>
      </c>
      <c r="C4260">
        <v>2007</v>
      </c>
      <c r="D4260" t="s">
        <v>6</v>
      </c>
      <c r="E4260" t="s">
        <v>101</v>
      </c>
      <c r="F4260">
        <v>3290.3667220238099</v>
      </c>
      <c r="G4260">
        <v>484.244202892457</v>
      </c>
      <c r="H4260">
        <v>488.13377805303003</v>
      </c>
      <c r="I4260">
        <v>471.51545224100499</v>
      </c>
      <c r="J4260">
        <v>505.18610667068202</v>
      </c>
    </row>
    <row r="4261" spans="1:11" x14ac:dyDescent="0.25">
      <c r="A4261" t="s">
        <v>4554</v>
      </c>
      <c r="B4261" t="s">
        <v>92</v>
      </c>
      <c r="C4261">
        <v>2007</v>
      </c>
      <c r="D4261" t="s">
        <v>37</v>
      </c>
      <c r="E4261" t="s">
        <v>101</v>
      </c>
      <c r="F4261">
        <v>386.85464323083897</v>
      </c>
      <c r="G4261">
        <v>555.02818254065801</v>
      </c>
      <c r="H4261">
        <v>551.2013375926</v>
      </c>
      <c r="I4261">
        <v>497.08268666285301</v>
      </c>
      <c r="J4261">
        <v>609.55730775397797</v>
      </c>
    </row>
    <row r="4262" spans="1:11" x14ac:dyDescent="0.25">
      <c r="A4262" t="s">
        <v>4555</v>
      </c>
      <c r="B4262" t="s">
        <v>92</v>
      </c>
      <c r="C4262">
        <v>2007</v>
      </c>
      <c r="D4262" t="s">
        <v>38</v>
      </c>
      <c r="E4262" t="s">
        <v>101</v>
      </c>
      <c r="F4262">
        <v>616.730729982762</v>
      </c>
      <c r="G4262">
        <v>516.53355163634399</v>
      </c>
      <c r="H4262">
        <v>519.25690190652301</v>
      </c>
      <c r="I4262">
        <v>478.78530416546897</v>
      </c>
      <c r="J4262">
        <v>562.21631513865202</v>
      </c>
    </row>
    <row r="4263" spans="1:11" x14ac:dyDescent="0.25">
      <c r="A4263" t="s">
        <v>4556</v>
      </c>
      <c r="B4263" t="s">
        <v>92</v>
      </c>
      <c r="C4263">
        <v>2007</v>
      </c>
      <c r="D4263" t="s">
        <v>39</v>
      </c>
      <c r="E4263" t="s">
        <v>101</v>
      </c>
      <c r="F4263">
        <v>577.49996086519297</v>
      </c>
      <c r="G4263">
        <v>507.56733363672498</v>
      </c>
      <c r="H4263">
        <v>506.584469652086</v>
      </c>
      <c r="I4263">
        <v>465.32600104199599</v>
      </c>
      <c r="J4263">
        <v>550.46677063637105</v>
      </c>
    </row>
    <row r="4264" spans="1:11" x14ac:dyDescent="0.25">
      <c r="A4264" t="s">
        <v>4557</v>
      </c>
      <c r="B4264" t="s">
        <v>92</v>
      </c>
      <c r="C4264">
        <v>2007</v>
      </c>
      <c r="D4264" t="s">
        <v>40</v>
      </c>
      <c r="E4264" t="s">
        <v>101</v>
      </c>
      <c r="F4264">
        <v>513.16407804827202</v>
      </c>
      <c r="G4264">
        <v>542.85843441052805</v>
      </c>
      <c r="H4264">
        <v>546.87958845799903</v>
      </c>
      <c r="I4264">
        <v>500.13814917553401</v>
      </c>
      <c r="J4264">
        <v>596.78099641127596</v>
      </c>
    </row>
    <row r="4265" spans="1:11" x14ac:dyDescent="0.25">
      <c r="A4265" t="s">
        <v>4558</v>
      </c>
      <c r="B4265" t="s">
        <v>92</v>
      </c>
      <c r="C4265">
        <v>2007</v>
      </c>
      <c r="D4265" t="s">
        <v>41</v>
      </c>
      <c r="E4265" t="s">
        <v>101</v>
      </c>
      <c r="F4265">
        <v>645.26333062303399</v>
      </c>
      <c r="G4265">
        <v>427.84806030065403</v>
      </c>
      <c r="H4265">
        <v>442.399642987243</v>
      </c>
      <c r="I4265">
        <v>408.588481956137</v>
      </c>
      <c r="J4265">
        <v>478.24121412985801</v>
      </c>
    </row>
    <row r="4266" spans="1:11" x14ac:dyDescent="0.25">
      <c r="A4266" t="s">
        <v>4559</v>
      </c>
      <c r="B4266" t="s">
        <v>92</v>
      </c>
      <c r="C4266">
        <v>2007</v>
      </c>
      <c r="D4266" t="s">
        <v>42</v>
      </c>
      <c r="E4266" t="s">
        <v>101</v>
      </c>
      <c r="F4266">
        <v>550.85397927371196</v>
      </c>
      <c r="G4266">
        <v>419.65670392548702</v>
      </c>
      <c r="H4266">
        <v>433.20540471756402</v>
      </c>
      <c r="I4266">
        <v>397.52617603646303</v>
      </c>
      <c r="J4266">
        <v>471.20979738245001</v>
      </c>
    </row>
    <row r="4267" spans="1:11" x14ac:dyDescent="0.25">
      <c r="A4267" t="s">
        <v>4560</v>
      </c>
      <c r="B4267" t="s">
        <v>92</v>
      </c>
      <c r="C4267">
        <v>2007</v>
      </c>
      <c r="D4267" t="s">
        <v>102</v>
      </c>
      <c r="E4267" t="s">
        <v>101</v>
      </c>
      <c r="F4267">
        <v>485.94447682039498</v>
      </c>
      <c r="G4267">
        <v>368.18996288917799</v>
      </c>
      <c r="H4267">
        <v>372.811729977553</v>
      </c>
      <c r="I4267">
        <v>339.7416324477</v>
      </c>
      <c r="J4267">
        <v>408.18162400150698</v>
      </c>
    </row>
    <row r="4268" spans="1:11" x14ac:dyDescent="0.25">
      <c r="A4268" t="s">
        <v>4561</v>
      </c>
      <c r="B4268" t="s">
        <v>92</v>
      </c>
      <c r="C4268">
        <v>2007</v>
      </c>
      <c r="D4268" t="s">
        <v>103</v>
      </c>
      <c r="E4268" t="s">
        <v>101</v>
      </c>
      <c r="F4268">
        <v>1767.77349764374</v>
      </c>
      <c r="G4268">
        <v>469.802672914781</v>
      </c>
      <c r="H4268">
        <v>469.67977800112197</v>
      </c>
      <c r="I4268">
        <v>447.82513086790499</v>
      </c>
      <c r="J4268">
        <v>492.31719167993703</v>
      </c>
    </row>
    <row r="4269" spans="1:11" x14ac:dyDescent="0.25">
      <c r="A4269" t="s">
        <v>4562</v>
      </c>
      <c r="B4269" t="s">
        <v>92</v>
      </c>
      <c r="C4269">
        <v>2007</v>
      </c>
      <c r="D4269" t="s">
        <v>43</v>
      </c>
      <c r="E4269" t="s">
        <v>101</v>
      </c>
      <c r="F4269">
        <v>253.06125446008599</v>
      </c>
      <c r="G4269">
        <v>335.954722751887</v>
      </c>
      <c r="H4269">
        <v>330.83629750166801</v>
      </c>
      <c r="I4269">
        <v>290.47710650499403</v>
      </c>
      <c r="J4269">
        <v>375.141674766503</v>
      </c>
    </row>
    <row r="4270" spans="1:11" x14ac:dyDescent="0.25">
      <c r="A4270" t="s">
        <v>4563</v>
      </c>
      <c r="B4270" t="s">
        <v>92</v>
      </c>
      <c r="C4270">
        <v>2007</v>
      </c>
      <c r="D4270" t="s">
        <v>44</v>
      </c>
      <c r="E4270" t="s">
        <v>101</v>
      </c>
      <c r="F4270">
        <v>608.39448881321096</v>
      </c>
      <c r="G4270">
        <v>508.52097025510699</v>
      </c>
      <c r="H4270">
        <v>517.62619641193203</v>
      </c>
      <c r="I4270">
        <v>476.69624434588098</v>
      </c>
      <c r="J4270">
        <v>561.08989396298898</v>
      </c>
    </row>
    <row r="4271" spans="1:11" x14ac:dyDescent="0.25">
      <c r="A4271" t="s">
        <v>4564</v>
      </c>
      <c r="B4271" t="s">
        <v>92</v>
      </c>
      <c r="C4271">
        <v>2007</v>
      </c>
      <c r="D4271" t="s">
        <v>45</v>
      </c>
      <c r="E4271" t="s">
        <v>101</v>
      </c>
      <c r="F4271">
        <v>906.31775437044303</v>
      </c>
      <c r="G4271">
        <v>499.86087912154801</v>
      </c>
      <c r="H4271">
        <v>504.02469635336598</v>
      </c>
      <c r="I4271">
        <v>471.48501174025398</v>
      </c>
      <c r="J4271">
        <v>538.20480924961998</v>
      </c>
    </row>
    <row r="4272" spans="1:11" x14ac:dyDescent="0.25">
      <c r="A4272" t="s">
        <v>4565</v>
      </c>
      <c r="B4272" t="s">
        <v>92</v>
      </c>
      <c r="C4272">
        <v>2007</v>
      </c>
      <c r="D4272" t="s">
        <v>18</v>
      </c>
      <c r="E4272" t="s">
        <v>101</v>
      </c>
      <c r="F4272">
        <v>2451.7960813305099</v>
      </c>
      <c r="G4272">
        <v>483.24012277734499</v>
      </c>
      <c r="H4272">
        <v>490.86376342717898</v>
      </c>
      <c r="I4272">
        <v>471.53037691983297</v>
      </c>
      <c r="J4272">
        <v>510.78339899303597</v>
      </c>
    </row>
    <row r="4273" spans="1:10" x14ac:dyDescent="0.25">
      <c r="A4273" t="s">
        <v>4566</v>
      </c>
      <c r="B4273" t="s">
        <v>92</v>
      </c>
      <c r="C4273">
        <v>2007</v>
      </c>
      <c r="D4273" t="s">
        <v>46</v>
      </c>
      <c r="E4273" t="s">
        <v>101</v>
      </c>
      <c r="F4273">
        <v>1162.0873753683099</v>
      </c>
      <c r="G4273">
        <v>499.908532809218</v>
      </c>
      <c r="H4273">
        <v>507.86303745401398</v>
      </c>
      <c r="I4273">
        <v>478.84786435136698</v>
      </c>
      <c r="J4273">
        <v>538.165858670376</v>
      </c>
    </row>
    <row r="4274" spans="1:10" x14ac:dyDescent="0.25">
      <c r="A4274" t="s">
        <v>4567</v>
      </c>
      <c r="B4274" t="s">
        <v>92</v>
      </c>
      <c r="C4274">
        <v>2007</v>
      </c>
      <c r="D4274" t="s">
        <v>47</v>
      </c>
      <c r="E4274" t="s">
        <v>101</v>
      </c>
      <c r="F4274">
        <v>731.04906833152597</v>
      </c>
      <c r="G4274">
        <v>526.097331067543</v>
      </c>
      <c r="H4274">
        <v>533.35928569919304</v>
      </c>
      <c r="I4274">
        <v>495.25116845431597</v>
      </c>
      <c r="J4274">
        <v>573.61316220169897</v>
      </c>
    </row>
    <row r="4275" spans="1:10" x14ac:dyDescent="0.25">
      <c r="A4275" t="s">
        <v>4568</v>
      </c>
      <c r="B4275" t="s">
        <v>92</v>
      </c>
      <c r="C4275">
        <v>2007</v>
      </c>
      <c r="D4275" t="s">
        <v>48</v>
      </c>
      <c r="E4275" t="s">
        <v>101</v>
      </c>
      <c r="F4275">
        <v>558.65963763066998</v>
      </c>
      <c r="G4275">
        <v>410.93324528365099</v>
      </c>
      <c r="H4275">
        <v>422.99011052985702</v>
      </c>
      <c r="I4275">
        <v>388.40373466288298</v>
      </c>
      <c r="J4275">
        <v>459.81407599277901</v>
      </c>
    </row>
    <row r="4276" spans="1:10" x14ac:dyDescent="0.25">
      <c r="A4276" t="s">
        <v>4569</v>
      </c>
      <c r="B4276" t="s">
        <v>92</v>
      </c>
      <c r="C4276">
        <v>2007</v>
      </c>
      <c r="D4276" t="s">
        <v>104</v>
      </c>
      <c r="E4276" t="s">
        <v>101</v>
      </c>
      <c r="F4276">
        <v>1867.31180185639</v>
      </c>
      <c r="G4276">
        <v>412.275638038804</v>
      </c>
      <c r="H4276">
        <v>431.26616253839302</v>
      </c>
      <c r="I4276">
        <v>411.42550125640702</v>
      </c>
      <c r="J4276">
        <v>451.79788939449799</v>
      </c>
    </row>
    <row r="4277" spans="1:10" x14ac:dyDescent="0.25">
      <c r="A4277" t="s">
        <v>4570</v>
      </c>
      <c r="B4277" t="s">
        <v>92</v>
      </c>
      <c r="C4277">
        <v>2007</v>
      </c>
      <c r="D4277" t="s">
        <v>49</v>
      </c>
      <c r="E4277" t="s">
        <v>101</v>
      </c>
      <c r="F4277">
        <v>521.99297011077704</v>
      </c>
      <c r="G4277">
        <v>418.49162212646098</v>
      </c>
      <c r="H4277">
        <v>432.56982940524898</v>
      </c>
      <c r="I4277">
        <v>396.02741507137</v>
      </c>
      <c r="J4277">
        <v>471.56096277119002</v>
      </c>
    </row>
    <row r="4278" spans="1:10" x14ac:dyDescent="0.25">
      <c r="A4278" t="s">
        <v>4571</v>
      </c>
      <c r="B4278" t="s">
        <v>92</v>
      </c>
      <c r="C4278">
        <v>2007</v>
      </c>
      <c r="D4278" t="s">
        <v>50</v>
      </c>
      <c r="E4278" t="s">
        <v>101</v>
      </c>
      <c r="F4278">
        <v>1345.3188317456199</v>
      </c>
      <c r="G4278">
        <v>409.91323225926499</v>
      </c>
      <c r="H4278">
        <v>436.00957911926503</v>
      </c>
      <c r="I4278">
        <v>412.06326056786401</v>
      </c>
      <c r="J4278">
        <v>460.94189347155799</v>
      </c>
    </row>
    <row r="4279" spans="1:10" x14ac:dyDescent="0.25">
      <c r="A4279" t="s">
        <v>4572</v>
      </c>
      <c r="B4279" t="s">
        <v>92</v>
      </c>
      <c r="C4279">
        <v>2007</v>
      </c>
      <c r="D4279" t="s">
        <v>105</v>
      </c>
      <c r="E4279" t="s">
        <v>101</v>
      </c>
      <c r="F4279">
        <v>1369.46542424828</v>
      </c>
      <c r="G4279">
        <v>469.56749470185599</v>
      </c>
      <c r="H4279">
        <v>480.519700188363</v>
      </c>
      <c r="I4279">
        <v>455.15862785433802</v>
      </c>
      <c r="J4279">
        <v>506.91556781912101</v>
      </c>
    </row>
    <row r="4280" spans="1:10" x14ac:dyDescent="0.25">
      <c r="A4280" t="s">
        <v>4573</v>
      </c>
      <c r="B4280" t="s">
        <v>92</v>
      </c>
      <c r="C4280">
        <v>2007</v>
      </c>
      <c r="D4280" t="s">
        <v>51</v>
      </c>
      <c r="E4280" t="s">
        <v>101</v>
      </c>
      <c r="F4280">
        <v>1070.2342062345001</v>
      </c>
      <c r="G4280">
        <v>456.44630092185997</v>
      </c>
      <c r="H4280">
        <v>467.89083590546699</v>
      </c>
      <c r="I4280">
        <v>440.01354182893198</v>
      </c>
      <c r="J4280">
        <v>497.05859079787598</v>
      </c>
    </row>
    <row r="4281" spans="1:10" x14ac:dyDescent="0.25">
      <c r="A4281" t="s">
        <v>4574</v>
      </c>
      <c r="B4281" t="s">
        <v>92</v>
      </c>
      <c r="C4281">
        <v>2007</v>
      </c>
      <c r="D4281" t="s">
        <v>52</v>
      </c>
      <c r="E4281" t="s">
        <v>101</v>
      </c>
      <c r="F4281">
        <v>299.23121801378699</v>
      </c>
      <c r="G4281">
        <v>523.37854933935</v>
      </c>
      <c r="H4281">
        <v>533.34165618552402</v>
      </c>
      <c r="I4281">
        <v>473.92738178432103</v>
      </c>
      <c r="J4281">
        <v>598.07596087593095</v>
      </c>
    </row>
    <row r="4282" spans="1:10" x14ac:dyDescent="0.25">
      <c r="A4282" t="s">
        <v>4575</v>
      </c>
      <c r="B4282" t="s">
        <v>92</v>
      </c>
      <c r="C4282">
        <v>2007</v>
      </c>
      <c r="D4282" t="s">
        <v>106</v>
      </c>
      <c r="E4282" t="s">
        <v>101</v>
      </c>
      <c r="F4282">
        <v>2447.9462392006599</v>
      </c>
      <c r="G4282">
        <v>432.03066623850799</v>
      </c>
      <c r="H4282">
        <v>442.71147955402199</v>
      </c>
      <c r="I4282">
        <v>425.214317981119</v>
      </c>
      <c r="J4282">
        <v>460.73963406726102</v>
      </c>
    </row>
    <row r="4283" spans="1:10" x14ac:dyDescent="0.25">
      <c r="A4283" t="s">
        <v>4576</v>
      </c>
      <c r="B4283" t="s">
        <v>92</v>
      </c>
      <c r="C4283">
        <v>2007</v>
      </c>
      <c r="D4283" t="s">
        <v>53</v>
      </c>
      <c r="E4283" t="s">
        <v>101</v>
      </c>
      <c r="F4283">
        <v>720.608432525799</v>
      </c>
      <c r="G4283">
        <v>411.806838522747</v>
      </c>
      <c r="H4283">
        <v>425.51007421160898</v>
      </c>
      <c r="I4283">
        <v>394.69072586932799</v>
      </c>
      <c r="J4283">
        <v>458.07768412032101</v>
      </c>
    </row>
    <row r="4284" spans="1:10" x14ac:dyDescent="0.25">
      <c r="A4284" t="s">
        <v>4577</v>
      </c>
      <c r="B4284" t="s">
        <v>92</v>
      </c>
      <c r="C4284">
        <v>2007</v>
      </c>
      <c r="D4284" t="s">
        <v>54</v>
      </c>
      <c r="E4284" t="s">
        <v>101</v>
      </c>
      <c r="F4284">
        <v>363.38518892943898</v>
      </c>
      <c r="G4284">
        <v>521.46830584693896</v>
      </c>
      <c r="H4284">
        <v>524.74137472571601</v>
      </c>
      <c r="I4284">
        <v>471.73765983979598</v>
      </c>
      <c r="J4284">
        <v>582.03277122829297</v>
      </c>
    </row>
    <row r="4285" spans="1:10" x14ac:dyDescent="0.25">
      <c r="A4285" t="s">
        <v>4578</v>
      </c>
      <c r="B4285" t="s">
        <v>92</v>
      </c>
      <c r="C4285">
        <v>2007</v>
      </c>
      <c r="D4285" t="s">
        <v>55</v>
      </c>
      <c r="E4285" t="s">
        <v>101</v>
      </c>
      <c r="F4285">
        <v>414.40329555958698</v>
      </c>
      <c r="G4285">
        <v>455.51838498866402</v>
      </c>
      <c r="H4285">
        <v>463.81477424477401</v>
      </c>
      <c r="I4285">
        <v>419.89127477397</v>
      </c>
      <c r="J4285">
        <v>511.056338873811</v>
      </c>
    </row>
    <row r="4286" spans="1:10" x14ac:dyDescent="0.25">
      <c r="A4286" t="s">
        <v>4579</v>
      </c>
      <c r="B4286" t="s">
        <v>92</v>
      </c>
      <c r="C4286">
        <v>2007</v>
      </c>
      <c r="D4286" t="s">
        <v>56</v>
      </c>
      <c r="E4286" t="s">
        <v>101</v>
      </c>
      <c r="F4286">
        <v>330.46637460694302</v>
      </c>
      <c r="G4286">
        <v>368.857012464219</v>
      </c>
      <c r="H4286">
        <v>374.300577616797</v>
      </c>
      <c r="I4286">
        <v>334.25730651432298</v>
      </c>
      <c r="J4286">
        <v>417.74780637105403</v>
      </c>
    </row>
    <row r="4287" spans="1:10" x14ac:dyDescent="0.25">
      <c r="A4287" t="s">
        <v>4580</v>
      </c>
      <c r="B4287" t="s">
        <v>92</v>
      </c>
      <c r="C4287">
        <v>2007</v>
      </c>
      <c r="D4287" t="s">
        <v>57</v>
      </c>
      <c r="E4287" t="s">
        <v>101</v>
      </c>
      <c r="F4287">
        <v>619.08294757888905</v>
      </c>
      <c r="G4287">
        <v>437.89819175736301</v>
      </c>
      <c r="H4287">
        <v>453.15089135631098</v>
      </c>
      <c r="I4287">
        <v>417.79154234642999</v>
      </c>
      <c r="J4287">
        <v>490.67953200978002</v>
      </c>
    </row>
    <row r="4288" spans="1:10" x14ac:dyDescent="0.25">
      <c r="A4288" t="s">
        <v>4581</v>
      </c>
      <c r="B4288" t="s">
        <v>92</v>
      </c>
      <c r="C4288">
        <v>2008</v>
      </c>
      <c r="D4288" t="s">
        <v>5</v>
      </c>
      <c r="E4288" t="s">
        <v>101</v>
      </c>
      <c r="F4288">
        <v>13736.172699160101</v>
      </c>
      <c r="G4288">
        <v>453.95824400610098</v>
      </c>
      <c r="H4288">
        <v>461.31043726440299</v>
      </c>
      <c r="I4288">
        <v>453.58429932636801</v>
      </c>
      <c r="J4288">
        <v>469.13460845021302</v>
      </c>
    </row>
    <row r="4289" spans="1:10" x14ac:dyDescent="0.25">
      <c r="A4289" t="s">
        <v>4582</v>
      </c>
      <c r="B4289" t="s">
        <v>92</v>
      </c>
      <c r="C4289">
        <v>2008</v>
      </c>
      <c r="D4289" t="s">
        <v>122</v>
      </c>
      <c r="E4289" t="s">
        <v>101</v>
      </c>
      <c r="F4289">
        <v>1885.4413487172201</v>
      </c>
      <c r="G4289">
        <v>314.93044734997801</v>
      </c>
      <c r="H4289">
        <v>317.21087577007302</v>
      </c>
      <c r="I4289">
        <v>302.92631391061201</v>
      </c>
      <c r="J4289">
        <v>331.99053656383802</v>
      </c>
    </row>
    <row r="4290" spans="1:10" x14ac:dyDescent="0.25">
      <c r="A4290" t="s">
        <v>4583</v>
      </c>
      <c r="B4290" t="s">
        <v>92</v>
      </c>
      <c r="C4290">
        <v>2008</v>
      </c>
      <c r="D4290" t="s">
        <v>123</v>
      </c>
      <c r="E4290" t="s">
        <v>101</v>
      </c>
      <c r="F4290">
        <v>2273.1888502084998</v>
      </c>
      <c r="G4290">
        <v>370.72311097912899</v>
      </c>
      <c r="H4290">
        <v>368.87733689549702</v>
      </c>
      <c r="I4290">
        <v>353.77069723981498</v>
      </c>
      <c r="J4290">
        <v>384.46001854451401</v>
      </c>
    </row>
    <row r="4291" spans="1:10" x14ac:dyDescent="0.25">
      <c r="A4291" t="s">
        <v>4584</v>
      </c>
      <c r="B4291" t="s">
        <v>92</v>
      </c>
      <c r="C4291">
        <v>2008</v>
      </c>
      <c r="D4291" t="s">
        <v>124</v>
      </c>
      <c r="E4291" t="s">
        <v>101</v>
      </c>
      <c r="F4291">
        <v>2677.6487311936498</v>
      </c>
      <c r="G4291">
        <v>432.095572326384</v>
      </c>
      <c r="H4291">
        <v>432.08843819720198</v>
      </c>
      <c r="I4291">
        <v>415.80717072797398</v>
      </c>
      <c r="J4291">
        <v>448.84178622550201</v>
      </c>
    </row>
    <row r="4292" spans="1:10" x14ac:dyDescent="0.25">
      <c r="A4292" t="s">
        <v>4585</v>
      </c>
      <c r="B4292" t="s">
        <v>92</v>
      </c>
      <c r="C4292">
        <v>2008</v>
      </c>
      <c r="D4292" t="s">
        <v>125</v>
      </c>
      <c r="E4292" t="s">
        <v>101</v>
      </c>
      <c r="F4292">
        <v>3045.1142930636302</v>
      </c>
      <c r="G4292">
        <v>500.31369774031401</v>
      </c>
      <c r="H4292">
        <v>511.63649317164101</v>
      </c>
      <c r="I4292">
        <v>493.50345950085602</v>
      </c>
      <c r="J4292">
        <v>530.26206798880798</v>
      </c>
    </row>
    <row r="4293" spans="1:10" x14ac:dyDescent="0.25">
      <c r="A4293" t="s">
        <v>4586</v>
      </c>
      <c r="B4293" t="s">
        <v>92</v>
      </c>
      <c r="C4293">
        <v>2008</v>
      </c>
      <c r="D4293" t="s">
        <v>126</v>
      </c>
      <c r="E4293" t="s">
        <v>101</v>
      </c>
      <c r="F4293">
        <v>3854.7794759771</v>
      </c>
      <c r="G4293">
        <v>658.17722729792104</v>
      </c>
      <c r="H4293">
        <v>691.42077060436395</v>
      </c>
      <c r="I4293">
        <v>669.44692157226098</v>
      </c>
      <c r="J4293">
        <v>713.92423301553697</v>
      </c>
    </row>
    <row r="4294" spans="1:10" x14ac:dyDescent="0.25">
      <c r="A4294" t="s">
        <v>4587</v>
      </c>
      <c r="B4294" t="s">
        <v>92</v>
      </c>
      <c r="C4294">
        <v>2008</v>
      </c>
      <c r="D4294" t="s">
        <v>6</v>
      </c>
      <c r="E4294" t="s">
        <v>101</v>
      </c>
      <c r="F4294">
        <v>3229.8131498675798</v>
      </c>
      <c r="G4294">
        <v>473.13287011496101</v>
      </c>
      <c r="H4294">
        <v>475.91143936212097</v>
      </c>
      <c r="I4294">
        <v>459.5514888445</v>
      </c>
      <c r="J4294">
        <v>492.702689354585</v>
      </c>
    </row>
    <row r="4295" spans="1:10" x14ac:dyDescent="0.25">
      <c r="A4295" t="s">
        <v>4588</v>
      </c>
      <c r="B4295" t="s">
        <v>92</v>
      </c>
      <c r="C4295">
        <v>2008</v>
      </c>
      <c r="D4295" t="s">
        <v>37</v>
      </c>
      <c r="E4295" t="s">
        <v>101</v>
      </c>
      <c r="F4295">
        <v>345.92821828359598</v>
      </c>
      <c r="G4295">
        <v>494.77690125807499</v>
      </c>
      <c r="H4295">
        <v>492.83208242316402</v>
      </c>
      <c r="I4295">
        <v>441.70862350762798</v>
      </c>
      <c r="J4295">
        <v>548.19878264875399</v>
      </c>
    </row>
    <row r="4296" spans="1:10" x14ac:dyDescent="0.25">
      <c r="A4296" t="s">
        <v>4589</v>
      </c>
      <c r="B4296" t="s">
        <v>92</v>
      </c>
      <c r="C4296">
        <v>2008</v>
      </c>
      <c r="D4296" t="s">
        <v>38</v>
      </c>
      <c r="E4296" t="s">
        <v>101</v>
      </c>
      <c r="F4296">
        <v>553.38828013052103</v>
      </c>
      <c r="G4296">
        <v>462.13508604088702</v>
      </c>
      <c r="H4296">
        <v>462.35436894204003</v>
      </c>
      <c r="I4296">
        <v>424.27852978052999</v>
      </c>
      <c r="J4296">
        <v>502.90566732775602</v>
      </c>
    </row>
    <row r="4297" spans="1:10" x14ac:dyDescent="0.25">
      <c r="A4297" t="s">
        <v>4590</v>
      </c>
      <c r="B4297" t="s">
        <v>92</v>
      </c>
      <c r="C4297">
        <v>2008</v>
      </c>
      <c r="D4297" t="s">
        <v>39</v>
      </c>
      <c r="E4297" t="s">
        <v>101</v>
      </c>
      <c r="F4297">
        <v>586.99620687173694</v>
      </c>
      <c r="G4297">
        <v>513.23867665031901</v>
      </c>
      <c r="H4297">
        <v>509.05265995707902</v>
      </c>
      <c r="I4297">
        <v>467.91273081617697</v>
      </c>
      <c r="J4297">
        <v>552.78690830300195</v>
      </c>
    </row>
    <row r="4298" spans="1:10" x14ac:dyDescent="0.25">
      <c r="A4298" t="s">
        <v>4591</v>
      </c>
      <c r="B4298" t="s">
        <v>92</v>
      </c>
      <c r="C4298">
        <v>2008</v>
      </c>
      <c r="D4298" t="s">
        <v>40</v>
      </c>
      <c r="E4298" t="s">
        <v>101</v>
      </c>
      <c r="F4298">
        <v>496.44129201125997</v>
      </c>
      <c r="G4298">
        <v>524.00942801935798</v>
      </c>
      <c r="H4298">
        <v>525.27488650624105</v>
      </c>
      <c r="I4298">
        <v>479.66474805266802</v>
      </c>
      <c r="J4298">
        <v>574.02192980171401</v>
      </c>
    </row>
    <row r="4299" spans="1:10" x14ac:dyDescent="0.25">
      <c r="A4299" t="s">
        <v>4592</v>
      </c>
      <c r="B4299" t="s">
        <v>92</v>
      </c>
      <c r="C4299">
        <v>2008</v>
      </c>
      <c r="D4299" t="s">
        <v>41</v>
      </c>
      <c r="E4299" t="s">
        <v>101</v>
      </c>
      <c r="F4299">
        <v>669.26364525135705</v>
      </c>
      <c r="G4299">
        <v>441.75526580772203</v>
      </c>
      <c r="H4299">
        <v>454.58327762625601</v>
      </c>
      <c r="I4299">
        <v>420.48751386742703</v>
      </c>
      <c r="J4299">
        <v>490.68831059521699</v>
      </c>
    </row>
    <row r="4300" spans="1:10" x14ac:dyDescent="0.25">
      <c r="A4300" t="s">
        <v>4593</v>
      </c>
      <c r="B4300" t="s">
        <v>92</v>
      </c>
      <c r="C4300">
        <v>2008</v>
      </c>
      <c r="D4300" t="s">
        <v>42</v>
      </c>
      <c r="E4300" t="s">
        <v>101</v>
      </c>
      <c r="F4300">
        <v>577.79550731910604</v>
      </c>
      <c r="G4300">
        <v>436.49704793278403</v>
      </c>
      <c r="H4300">
        <v>444.97568017645398</v>
      </c>
      <c r="I4300">
        <v>409.179642448317</v>
      </c>
      <c r="J4300">
        <v>483.04756465098802</v>
      </c>
    </row>
    <row r="4301" spans="1:10" x14ac:dyDescent="0.25">
      <c r="A4301" t="s">
        <v>4594</v>
      </c>
      <c r="B4301" t="s">
        <v>92</v>
      </c>
      <c r="C4301">
        <v>2008</v>
      </c>
      <c r="D4301" t="s">
        <v>102</v>
      </c>
      <c r="E4301" t="s">
        <v>101</v>
      </c>
      <c r="F4301">
        <v>499.04208126659</v>
      </c>
      <c r="G4301">
        <v>375.60085896706403</v>
      </c>
      <c r="H4301">
        <v>373.77734950391402</v>
      </c>
      <c r="I4301">
        <v>341.08018511937399</v>
      </c>
      <c r="J4301">
        <v>408.71722485564999</v>
      </c>
    </row>
    <row r="4302" spans="1:10" x14ac:dyDescent="0.25">
      <c r="A4302" t="s">
        <v>4595</v>
      </c>
      <c r="B4302" t="s">
        <v>92</v>
      </c>
      <c r="C4302">
        <v>2008</v>
      </c>
      <c r="D4302" t="s">
        <v>103</v>
      </c>
      <c r="E4302" t="s">
        <v>101</v>
      </c>
      <c r="F4302">
        <v>1629.20288359142</v>
      </c>
      <c r="G4302">
        <v>430.29799736714301</v>
      </c>
      <c r="H4302">
        <v>429.54109394079302</v>
      </c>
      <c r="I4302">
        <v>408.72743084860502</v>
      </c>
      <c r="J4302">
        <v>451.13193010745601</v>
      </c>
    </row>
    <row r="4303" spans="1:10" x14ac:dyDescent="0.25">
      <c r="A4303" t="s">
        <v>4596</v>
      </c>
      <c r="B4303" t="s">
        <v>92</v>
      </c>
      <c r="C4303">
        <v>2008</v>
      </c>
      <c r="D4303" t="s">
        <v>43</v>
      </c>
      <c r="E4303" t="s">
        <v>101</v>
      </c>
      <c r="F4303">
        <v>263.577323104882</v>
      </c>
      <c r="G4303">
        <v>351.57237212373099</v>
      </c>
      <c r="H4303">
        <v>346.37904000131601</v>
      </c>
      <c r="I4303">
        <v>304.92699579262597</v>
      </c>
      <c r="J4303">
        <v>391.79827556269998</v>
      </c>
    </row>
    <row r="4304" spans="1:10" x14ac:dyDescent="0.25">
      <c r="A4304" t="s">
        <v>4597</v>
      </c>
      <c r="B4304" t="s">
        <v>92</v>
      </c>
      <c r="C4304">
        <v>2008</v>
      </c>
      <c r="D4304" t="s">
        <v>44</v>
      </c>
      <c r="E4304" t="s">
        <v>101</v>
      </c>
      <c r="F4304">
        <v>506.14901282849399</v>
      </c>
      <c r="G4304">
        <v>417.84223490390298</v>
      </c>
      <c r="H4304">
        <v>415.37452265195998</v>
      </c>
      <c r="I4304">
        <v>379.48710269001799</v>
      </c>
      <c r="J4304">
        <v>453.70549388113801</v>
      </c>
    </row>
    <row r="4305" spans="1:10" x14ac:dyDescent="0.25">
      <c r="A4305" t="s">
        <v>4598</v>
      </c>
      <c r="B4305" t="s">
        <v>92</v>
      </c>
      <c r="C4305">
        <v>2008</v>
      </c>
      <c r="D4305" t="s">
        <v>45</v>
      </c>
      <c r="E4305" t="s">
        <v>101</v>
      </c>
      <c r="F4305">
        <v>859.476547658051</v>
      </c>
      <c r="G4305">
        <v>470.90218864985201</v>
      </c>
      <c r="H4305">
        <v>477.131048384309</v>
      </c>
      <c r="I4305">
        <v>445.50840596126102</v>
      </c>
      <c r="J4305">
        <v>510.39196211366601</v>
      </c>
    </row>
    <row r="4306" spans="1:10" x14ac:dyDescent="0.25">
      <c r="A4306" t="s">
        <v>4599</v>
      </c>
      <c r="B4306" t="s">
        <v>92</v>
      </c>
      <c r="C4306">
        <v>2008</v>
      </c>
      <c r="D4306" t="s">
        <v>18</v>
      </c>
      <c r="E4306" t="s">
        <v>101</v>
      </c>
      <c r="F4306">
        <v>2418.7275056654998</v>
      </c>
      <c r="G4306">
        <v>473.52215774733401</v>
      </c>
      <c r="H4306">
        <v>481.26726109916899</v>
      </c>
      <c r="I4306">
        <v>462.18162150805898</v>
      </c>
      <c r="J4306">
        <v>500.93564617150201</v>
      </c>
    </row>
    <row r="4307" spans="1:10" x14ac:dyDescent="0.25">
      <c r="A4307" t="s">
        <v>4600</v>
      </c>
      <c r="B4307" t="s">
        <v>92</v>
      </c>
      <c r="C4307">
        <v>2008</v>
      </c>
      <c r="D4307" t="s">
        <v>46</v>
      </c>
      <c r="E4307" t="s">
        <v>101</v>
      </c>
      <c r="F4307">
        <v>1165.1676171510001</v>
      </c>
      <c r="G4307">
        <v>497.63927288960701</v>
      </c>
      <c r="H4307">
        <v>507.57707801938699</v>
      </c>
      <c r="I4307">
        <v>478.61132714126302</v>
      </c>
      <c r="J4307">
        <v>537.82654235842597</v>
      </c>
    </row>
    <row r="4308" spans="1:10" x14ac:dyDescent="0.25">
      <c r="A4308" t="s">
        <v>4601</v>
      </c>
      <c r="B4308" t="s">
        <v>92</v>
      </c>
      <c r="C4308">
        <v>2008</v>
      </c>
      <c r="D4308" t="s">
        <v>47</v>
      </c>
      <c r="E4308" t="s">
        <v>101</v>
      </c>
      <c r="F4308">
        <v>692.34876571301095</v>
      </c>
      <c r="G4308">
        <v>496.37496556019198</v>
      </c>
      <c r="H4308">
        <v>501.13992587653797</v>
      </c>
      <c r="I4308">
        <v>464.36611253972598</v>
      </c>
      <c r="J4308">
        <v>540.04324644650296</v>
      </c>
    </row>
    <row r="4309" spans="1:10" x14ac:dyDescent="0.25">
      <c r="A4309" t="s">
        <v>4602</v>
      </c>
      <c r="B4309" t="s">
        <v>92</v>
      </c>
      <c r="C4309">
        <v>2008</v>
      </c>
      <c r="D4309" t="s">
        <v>48</v>
      </c>
      <c r="E4309" t="s">
        <v>101</v>
      </c>
      <c r="F4309">
        <v>561.211122801486</v>
      </c>
      <c r="G4309">
        <v>409.12055607908599</v>
      </c>
      <c r="H4309">
        <v>419.81164214484602</v>
      </c>
      <c r="I4309">
        <v>385.570833932749</v>
      </c>
      <c r="J4309">
        <v>456.26246572839898</v>
      </c>
    </row>
    <row r="4310" spans="1:10" x14ac:dyDescent="0.25">
      <c r="A4310" t="s">
        <v>4603</v>
      </c>
      <c r="B4310" t="s">
        <v>92</v>
      </c>
      <c r="C4310">
        <v>2008</v>
      </c>
      <c r="D4310" t="s">
        <v>104</v>
      </c>
      <c r="E4310" t="s">
        <v>101</v>
      </c>
      <c r="F4310">
        <v>1970.4961565240601</v>
      </c>
      <c r="G4310">
        <v>429.76734209461301</v>
      </c>
      <c r="H4310">
        <v>445.43480640149102</v>
      </c>
      <c r="I4310">
        <v>425.46021940967898</v>
      </c>
      <c r="J4310">
        <v>466.086319978174</v>
      </c>
    </row>
    <row r="4311" spans="1:10" x14ac:dyDescent="0.25">
      <c r="A4311" t="s">
        <v>4604</v>
      </c>
      <c r="B4311" t="s">
        <v>92</v>
      </c>
      <c r="C4311">
        <v>2008</v>
      </c>
      <c r="D4311" t="s">
        <v>49</v>
      </c>
      <c r="E4311" t="s">
        <v>101</v>
      </c>
      <c r="F4311">
        <v>538.86689714432202</v>
      </c>
      <c r="G4311">
        <v>428.64850663362</v>
      </c>
      <c r="H4311">
        <v>442.716669875447</v>
      </c>
      <c r="I4311">
        <v>405.90774606016799</v>
      </c>
      <c r="J4311">
        <v>481.95185811654801</v>
      </c>
    </row>
    <row r="4312" spans="1:10" x14ac:dyDescent="0.25">
      <c r="A4312" t="s">
        <v>4605</v>
      </c>
      <c r="B4312" t="s">
        <v>92</v>
      </c>
      <c r="C4312">
        <v>2008</v>
      </c>
      <c r="D4312" t="s">
        <v>50</v>
      </c>
      <c r="E4312" t="s">
        <v>101</v>
      </c>
      <c r="F4312">
        <v>1431.62925937974</v>
      </c>
      <c r="G4312">
        <v>430.18998749353699</v>
      </c>
      <c r="H4312">
        <v>453.68199325229301</v>
      </c>
      <c r="I4312">
        <v>429.47660655562601</v>
      </c>
      <c r="J4312">
        <v>478.85286703502601</v>
      </c>
    </row>
    <row r="4313" spans="1:10" x14ac:dyDescent="0.25">
      <c r="A4313" t="s">
        <v>4606</v>
      </c>
      <c r="B4313" t="s">
        <v>92</v>
      </c>
      <c r="C4313">
        <v>2008</v>
      </c>
      <c r="D4313" t="s">
        <v>105</v>
      </c>
      <c r="E4313" t="s">
        <v>101</v>
      </c>
      <c r="F4313">
        <v>1305.1618041660099</v>
      </c>
      <c r="G4313">
        <v>446.34344834206797</v>
      </c>
      <c r="H4313">
        <v>457.08768112928999</v>
      </c>
      <c r="I4313">
        <v>432.39662507691997</v>
      </c>
      <c r="J4313">
        <v>482.81127422021001</v>
      </c>
    </row>
    <row r="4314" spans="1:10" x14ac:dyDescent="0.25">
      <c r="A4314" t="s">
        <v>4607</v>
      </c>
      <c r="B4314" t="s">
        <v>92</v>
      </c>
      <c r="C4314">
        <v>2008</v>
      </c>
      <c r="D4314" t="s">
        <v>51</v>
      </c>
      <c r="E4314" t="s">
        <v>101</v>
      </c>
      <c r="F4314">
        <v>1017.70641636776</v>
      </c>
      <c r="G4314">
        <v>433.57578107384097</v>
      </c>
      <c r="H4314">
        <v>444.76164819720799</v>
      </c>
      <c r="I4314">
        <v>417.60587225483903</v>
      </c>
      <c r="J4314">
        <v>473.20734776261702</v>
      </c>
    </row>
    <row r="4315" spans="1:10" x14ac:dyDescent="0.25">
      <c r="A4315" t="s">
        <v>4608</v>
      </c>
      <c r="B4315" t="s">
        <v>92</v>
      </c>
      <c r="C4315">
        <v>2008</v>
      </c>
      <c r="D4315" t="s">
        <v>52</v>
      </c>
      <c r="E4315" t="s">
        <v>101</v>
      </c>
      <c r="F4315">
        <v>287.45538779824801</v>
      </c>
      <c r="G4315">
        <v>498.29321141008199</v>
      </c>
      <c r="H4315">
        <v>505.87250754904397</v>
      </c>
      <c r="I4315">
        <v>448.484069413312</v>
      </c>
      <c r="J4315">
        <v>568.50887908754805</v>
      </c>
    </row>
    <row r="4316" spans="1:10" x14ac:dyDescent="0.25">
      <c r="A4316" t="s">
        <v>4609</v>
      </c>
      <c r="B4316" t="s">
        <v>92</v>
      </c>
      <c r="C4316">
        <v>2008</v>
      </c>
      <c r="D4316" t="s">
        <v>106</v>
      </c>
      <c r="E4316" t="s">
        <v>101</v>
      </c>
      <c r="F4316">
        <v>2683.7291180789298</v>
      </c>
      <c r="G4316">
        <v>470.80819437691099</v>
      </c>
      <c r="H4316">
        <v>481.84184882017098</v>
      </c>
      <c r="I4316">
        <v>463.65735406533298</v>
      </c>
      <c r="J4316">
        <v>500.55300166985802</v>
      </c>
    </row>
    <row r="4317" spans="1:10" x14ac:dyDescent="0.25">
      <c r="A4317" t="s">
        <v>4610</v>
      </c>
      <c r="B4317" t="s">
        <v>92</v>
      </c>
      <c r="C4317">
        <v>2008</v>
      </c>
      <c r="D4317" t="s">
        <v>53</v>
      </c>
      <c r="E4317" t="s">
        <v>101</v>
      </c>
      <c r="F4317">
        <v>844.10738679362896</v>
      </c>
      <c r="G4317">
        <v>478.90172234815202</v>
      </c>
      <c r="H4317">
        <v>492.286488002927</v>
      </c>
      <c r="I4317">
        <v>459.34885726599299</v>
      </c>
      <c r="J4317">
        <v>526.94642007916605</v>
      </c>
    </row>
    <row r="4318" spans="1:10" x14ac:dyDescent="0.25">
      <c r="A4318" t="s">
        <v>4611</v>
      </c>
      <c r="B4318" t="s">
        <v>92</v>
      </c>
      <c r="C4318">
        <v>2008</v>
      </c>
      <c r="D4318" t="s">
        <v>54</v>
      </c>
      <c r="E4318" t="s">
        <v>101</v>
      </c>
      <c r="F4318">
        <v>414.02386110539402</v>
      </c>
      <c r="G4318">
        <v>592.98748368002498</v>
      </c>
      <c r="H4318">
        <v>597.45978965529002</v>
      </c>
      <c r="I4318">
        <v>540.81962190276101</v>
      </c>
      <c r="J4318">
        <v>658.380703989979</v>
      </c>
    </row>
    <row r="4319" spans="1:10" x14ac:dyDescent="0.25">
      <c r="A4319" t="s">
        <v>4612</v>
      </c>
      <c r="B4319" t="s">
        <v>92</v>
      </c>
      <c r="C4319">
        <v>2008</v>
      </c>
      <c r="D4319" t="s">
        <v>55</v>
      </c>
      <c r="E4319" t="s">
        <v>101</v>
      </c>
      <c r="F4319">
        <v>430.46353811315203</v>
      </c>
      <c r="G4319">
        <v>472.54872781209701</v>
      </c>
      <c r="H4319">
        <v>483.11930378704898</v>
      </c>
      <c r="I4319">
        <v>438.21287772323399</v>
      </c>
      <c r="J4319">
        <v>531.35161371496304</v>
      </c>
    </row>
    <row r="4320" spans="1:10" x14ac:dyDescent="0.25">
      <c r="A4320" t="s">
        <v>4613</v>
      </c>
      <c r="B4320" t="s">
        <v>92</v>
      </c>
      <c r="C4320">
        <v>2008</v>
      </c>
      <c r="D4320" t="s">
        <v>56</v>
      </c>
      <c r="E4320" t="s">
        <v>101</v>
      </c>
      <c r="F4320">
        <v>335.48028447981397</v>
      </c>
      <c r="G4320">
        <v>372.30496895960903</v>
      </c>
      <c r="H4320">
        <v>381.23597219971901</v>
      </c>
      <c r="I4320">
        <v>340.74491679965502</v>
      </c>
      <c r="J4320">
        <v>425.142063275596</v>
      </c>
    </row>
    <row r="4321" spans="1:10" x14ac:dyDescent="0.25">
      <c r="A4321" t="s">
        <v>4614</v>
      </c>
      <c r="B4321" t="s">
        <v>92</v>
      </c>
      <c r="C4321">
        <v>2008</v>
      </c>
      <c r="D4321" t="s">
        <v>57</v>
      </c>
      <c r="E4321" t="s">
        <v>101</v>
      </c>
      <c r="F4321">
        <v>659.65404758694001</v>
      </c>
      <c r="G4321">
        <v>462.12383538848502</v>
      </c>
      <c r="H4321">
        <v>479.93378892948101</v>
      </c>
      <c r="I4321">
        <v>443.61361699550599</v>
      </c>
      <c r="J4321">
        <v>518.41034865593099</v>
      </c>
    </row>
    <row r="4322" spans="1:10" x14ac:dyDescent="0.25">
      <c r="A4322" t="s">
        <v>4615</v>
      </c>
      <c r="B4322" t="s">
        <v>92</v>
      </c>
      <c r="C4322">
        <v>2009</v>
      </c>
      <c r="D4322" t="s">
        <v>5</v>
      </c>
      <c r="E4322" t="s">
        <v>101</v>
      </c>
      <c r="F4322">
        <v>13621.708142190701</v>
      </c>
      <c r="G4322">
        <v>448.24882858477503</v>
      </c>
      <c r="H4322">
        <v>455.31871397059302</v>
      </c>
      <c r="I4322">
        <v>447.66459409671597</v>
      </c>
      <c r="J4322">
        <v>463.07036335952</v>
      </c>
    </row>
    <row r="4323" spans="1:10" x14ac:dyDescent="0.25">
      <c r="A4323" t="s">
        <v>4616</v>
      </c>
      <c r="B4323" t="s">
        <v>92</v>
      </c>
      <c r="C4323">
        <v>2009</v>
      </c>
      <c r="D4323" t="s">
        <v>122</v>
      </c>
      <c r="E4323" t="s">
        <v>101</v>
      </c>
      <c r="F4323">
        <v>1921.28657395698</v>
      </c>
      <c r="G4323">
        <v>319.88761048411902</v>
      </c>
      <c r="H4323">
        <v>319.35204896926001</v>
      </c>
      <c r="I4323">
        <v>305.10413816323802</v>
      </c>
      <c r="J4323">
        <v>334.08907295787401</v>
      </c>
    </row>
    <row r="4324" spans="1:10" x14ac:dyDescent="0.25">
      <c r="A4324" t="s">
        <v>4617</v>
      </c>
      <c r="B4324" t="s">
        <v>92</v>
      </c>
      <c r="C4324">
        <v>2009</v>
      </c>
      <c r="D4324" t="s">
        <v>123</v>
      </c>
      <c r="E4324" t="s">
        <v>101</v>
      </c>
      <c r="F4324">
        <v>2300.0155307230302</v>
      </c>
      <c r="G4324">
        <v>373.63692981733101</v>
      </c>
      <c r="H4324">
        <v>370.41707836670298</v>
      </c>
      <c r="I4324">
        <v>355.329991570689</v>
      </c>
      <c r="J4324">
        <v>385.97676244929397</v>
      </c>
    </row>
    <row r="4325" spans="1:10" x14ac:dyDescent="0.25">
      <c r="A4325" t="s">
        <v>4618</v>
      </c>
      <c r="B4325" t="s">
        <v>92</v>
      </c>
      <c r="C4325">
        <v>2009</v>
      </c>
      <c r="D4325" t="s">
        <v>124</v>
      </c>
      <c r="E4325" t="s">
        <v>101</v>
      </c>
      <c r="F4325">
        <v>2638.1522677245298</v>
      </c>
      <c r="G4325">
        <v>423.828156714915</v>
      </c>
      <c r="H4325">
        <v>423.73970315004198</v>
      </c>
      <c r="I4325">
        <v>407.65650025097</v>
      </c>
      <c r="J4325">
        <v>440.29277735151697</v>
      </c>
    </row>
    <row r="4326" spans="1:10" x14ac:dyDescent="0.25">
      <c r="A4326" t="s">
        <v>4619</v>
      </c>
      <c r="B4326" t="s">
        <v>92</v>
      </c>
      <c r="C4326">
        <v>2009</v>
      </c>
      <c r="D4326" t="s">
        <v>125</v>
      </c>
      <c r="E4326" t="s">
        <v>101</v>
      </c>
      <c r="F4326">
        <v>3021.6137091169599</v>
      </c>
      <c r="G4326">
        <v>493.96744974554002</v>
      </c>
      <c r="H4326">
        <v>505.81797685876501</v>
      </c>
      <c r="I4326">
        <v>487.83003878670303</v>
      </c>
      <c r="J4326">
        <v>524.29643969552706</v>
      </c>
    </row>
    <row r="4327" spans="1:10" x14ac:dyDescent="0.25">
      <c r="A4327" t="s">
        <v>4620</v>
      </c>
      <c r="B4327" t="s">
        <v>92</v>
      </c>
      <c r="C4327">
        <v>2009</v>
      </c>
      <c r="D4327" t="s">
        <v>126</v>
      </c>
      <c r="E4327" t="s">
        <v>101</v>
      </c>
      <c r="F4327">
        <v>3740.64006066921</v>
      </c>
      <c r="G4327">
        <v>635.59793936162305</v>
      </c>
      <c r="H4327">
        <v>670.09437983871805</v>
      </c>
      <c r="I4327">
        <v>648.49208943162296</v>
      </c>
      <c r="J4327">
        <v>692.22531837173005</v>
      </c>
    </row>
    <row r="4328" spans="1:10" x14ac:dyDescent="0.25">
      <c r="A4328" t="s">
        <v>4621</v>
      </c>
      <c r="B4328" t="s">
        <v>92</v>
      </c>
      <c r="C4328">
        <v>2009</v>
      </c>
      <c r="D4328" t="s">
        <v>6</v>
      </c>
      <c r="E4328" t="s">
        <v>101</v>
      </c>
      <c r="F4328">
        <v>3182.83670192605</v>
      </c>
      <c r="G4328">
        <v>464.93615775131298</v>
      </c>
      <c r="H4328">
        <v>467.10639810101497</v>
      </c>
      <c r="I4328">
        <v>450.93067592382101</v>
      </c>
      <c r="J4328">
        <v>483.71174419748399</v>
      </c>
    </row>
    <row r="4329" spans="1:10" x14ac:dyDescent="0.25">
      <c r="A4329" t="s">
        <v>4622</v>
      </c>
      <c r="B4329" t="s">
        <v>92</v>
      </c>
      <c r="C4329">
        <v>2009</v>
      </c>
      <c r="D4329" t="s">
        <v>37</v>
      </c>
      <c r="E4329" t="s">
        <v>101</v>
      </c>
      <c r="F4329">
        <v>338.421951709594</v>
      </c>
      <c r="G4329">
        <v>484.26242302901102</v>
      </c>
      <c r="H4329">
        <v>478.96938220255697</v>
      </c>
      <c r="I4329">
        <v>428.79030710016502</v>
      </c>
      <c r="J4329">
        <v>533.36132098863402</v>
      </c>
    </row>
    <row r="4330" spans="1:10" x14ac:dyDescent="0.25">
      <c r="A4330" t="s">
        <v>4623</v>
      </c>
      <c r="B4330" t="s">
        <v>92</v>
      </c>
      <c r="C4330">
        <v>2009</v>
      </c>
      <c r="D4330" t="s">
        <v>38</v>
      </c>
      <c r="E4330" t="s">
        <v>101</v>
      </c>
      <c r="F4330">
        <v>563.71397095939199</v>
      </c>
      <c r="G4330">
        <v>468.41884178637298</v>
      </c>
      <c r="H4330">
        <v>469.25220323552702</v>
      </c>
      <c r="I4330">
        <v>430.94750573878201</v>
      </c>
      <c r="J4330">
        <v>510.02352696468103</v>
      </c>
    </row>
    <row r="4331" spans="1:10" x14ac:dyDescent="0.25">
      <c r="A4331" t="s">
        <v>4624</v>
      </c>
      <c r="B4331" t="s">
        <v>92</v>
      </c>
      <c r="C4331">
        <v>2009</v>
      </c>
      <c r="D4331" t="s">
        <v>39</v>
      </c>
      <c r="E4331" t="s">
        <v>101</v>
      </c>
      <c r="F4331">
        <v>563.40156708332495</v>
      </c>
      <c r="G4331">
        <v>491.52575581107197</v>
      </c>
      <c r="H4331">
        <v>485.00255334567902</v>
      </c>
      <c r="I4331">
        <v>444.97028681931403</v>
      </c>
      <c r="J4331">
        <v>527.61343222095297</v>
      </c>
    </row>
    <row r="4332" spans="1:10" x14ac:dyDescent="0.25">
      <c r="A4332" t="s">
        <v>4625</v>
      </c>
      <c r="B4332" t="s">
        <v>92</v>
      </c>
      <c r="C4332">
        <v>2009</v>
      </c>
      <c r="D4332" t="s">
        <v>40</v>
      </c>
      <c r="E4332" t="s">
        <v>101</v>
      </c>
      <c r="F4332">
        <v>478.23175476987001</v>
      </c>
      <c r="G4332">
        <v>506.36541735829701</v>
      </c>
      <c r="H4332">
        <v>505.56579787740202</v>
      </c>
      <c r="I4332">
        <v>460.851796168509</v>
      </c>
      <c r="J4332">
        <v>553.41526920268802</v>
      </c>
    </row>
    <row r="4333" spans="1:10" x14ac:dyDescent="0.25">
      <c r="A4333" t="s">
        <v>4626</v>
      </c>
      <c r="B4333" t="s">
        <v>92</v>
      </c>
      <c r="C4333">
        <v>2009</v>
      </c>
      <c r="D4333" t="s">
        <v>41</v>
      </c>
      <c r="E4333" t="s">
        <v>101</v>
      </c>
      <c r="F4333">
        <v>660.81992318697201</v>
      </c>
      <c r="G4333">
        <v>434.792856654915</v>
      </c>
      <c r="H4333">
        <v>447.02740566109998</v>
      </c>
      <c r="I4333">
        <v>413.33065099552903</v>
      </c>
      <c r="J4333">
        <v>482.72296913431001</v>
      </c>
    </row>
    <row r="4334" spans="1:10" x14ac:dyDescent="0.25">
      <c r="A4334" t="s">
        <v>4627</v>
      </c>
      <c r="B4334" t="s">
        <v>92</v>
      </c>
      <c r="C4334">
        <v>2009</v>
      </c>
      <c r="D4334" t="s">
        <v>42</v>
      </c>
      <c r="E4334" t="s">
        <v>101</v>
      </c>
      <c r="F4334">
        <v>578.24753421689604</v>
      </c>
      <c r="G4334">
        <v>433.81037114437601</v>
      </c>
      <c r="H4334">
        <v>444.875538813491</v>
      </c>
      <c r="I4334">
        <v>409.13214671967899</v>
      </c>
      <c r="J4334">
        <v>482.89051157078899</v>
      </c>
    </row>
    <row r="4335" spans="1:10" x14ac:dyDescent="0.25">
      <c r="A4335" t="s">
        <v>4628</v>
      </c>
      <c r="B4335" t="s">
        <v>92</v>
      </c>
      <c r="C4335">
        <v>2009</v>
      </c>
      <c r="D4335" t="s">
        <v>102</v>
      </c>
      <c r="E4335" t="s">
        <v>101</v>
      </c>
      <c r="F4335">
        <v>534.67103767478397</v>
      </c>
      <c r="G4335">
        <v>401.73644727236001</v>
      </c>
      <c r="H4335">
        <v>398.40998421277601</v>
      </c>
      <c r="I4335">
        <v>364.68004539413801</v>
      </c>
      <c r="J4335">
        <v>434.37225419813501</v>
      </c>
    </row>
    <row r="4336" spans="1:10" x14ac:dyDescent="0.25">
      <c r="A4336" t="s">
        <v>4629</v>
      </c>
      <c r="B4336" t="s">
        <v>92</v>
      </c>
      <c r="C4336">
        <v>2009</v>
      </c>
      <c r="D4336" t="s">
        <v>103</v>
      </c>
      <c r="E4336" t="s">
        <v>101</v>
      </c>
      <c r="F4336">
        <v>1564.18874710725</v>
      </c>
      <c r="G4336">
        <v>412.65917966375099</v>
      </c>
      <c r="H4336">
        <v>410.69958194670102</v>
      </c>
      <c r="I4336">
        <v>390.37156199587099</v>
      </c>
      <c r="J4336">
        <v>431.80258092301398</v>
      </c>
    </row>
    <row r="4337" spans="1:10" x14ac:dyDescent="0.25">
      <c r="A4337" t="s">
        <v>4630</v>
      </c>
      <c r="B4337" t="s">
        <v>92</v>
      </c>
      <c r="C4337">
        <v>2009</v>
      </c>
      <c r="D4337" t="s">
        <v>43</v>
      </c>
      <c r="E4337" t="s">
        <v>101</v>
      </c>
      <c r="F4337">
        <v>270.98408187219297</v>
      </c>
      <c r="G4337">
        <v>363.04504417378001</v>
      </c>
      <c r="H4337">
        <v>356.76274963324403</v>
      </c>
      <c r="I4337">
        <v>314.59990321219499</v>
      </c>
      <c r="J4337">
        <v>402.90248710255298</v>
      </c>
    </row>
    <row r="4338" spans="1:10" x14ac:dyDescent="0.25">
      <c r="A4338" t="s">
        <v>4631</v>
      </c>
      <c r="B4338" t="s">
        <v>92</v>
      </c>
      <c r="C4338">
        <v>2009</v>
      </c>
      <c r="D4338" t="s">
        <v>44</v>
      </c>
      <c r="E4338" t="s">
        <v>101</v>
      </c>
      <c r="F4338">
        <v>476.40566201736198</v>
      </c>
      <c r="G4338">
        <v>391.900218008244</v>
      </c>
      <c r="H4338">
        <v>384.795658752159</v>
      </c>
      <c r="I4338">
        <v>350.55288275033399</v>
      </c>
      <c r="J4338">
        <v>421.44440500857098</v>
      </c>
    </row>
    <row r="4339" spans="1:10" x14ac:dyDescent="0.25">
      <c r="A4339" t="s">
        <v>4632</v>
      </c>
      <c r="B4339" t="s">
        <v>92</v>
      </c>
      <c r="C4339">
        <v>2009</v>
      </c>
      <c r="D4339" t="s">
        <v>45</v>
      </c>
      <c r="E4339" t="s">
        <v>101</v>
      </c>
      <c r="F4339">
        <v>816.79900321769503</v>
      </c>
      <c r="G4339">
        <v>446.71417652980898</v>
      </c>
      <c r="H4339">
        <v>451.37211245046001</v>
      </c>
      <c r="I4339">
        <v>420.68555943716899</v>
      </c>
      <c r="J4339">
        <v>483.69063093926502</v>
      </c>
    </row>
    <row r="4340" spans="1:10" x14ac:dyDescent="0.25">
      <c r="A4340" t="s">
        <v>4633</v>
      </c>
      <c r="B4340" t="s">
        <v>92</v>
      </c>
      <c r="C4340">
        <v>2009</v>
      </c>
      <c r="D4340" t="s">
        <v>18</v>
      </c>
      <c r="E4340" t="s">
        <v>101</v>
      </c>
      <c r="F4340">
        <v>2267.6571975080401</v>
      </c>
      <c r="G4340">
        <v>442.10652274093599</v>
      </c>
      <c r="H4340">
        <v>448.90707293740002</v>
      </c>
      <c r="I4340">
        <v>430.53313595423703</v>
      </c>
      <c r="J4340">
        <v>467.86072931660999</v>
      </c>
    </row>
    <row r="4341" spans="1:10" x14ac:dyDescent="0.25">
      <c r="A4341" t="s">
        <v>4634</v>
      </c>
      <c r="B4341" t="s">
        <v>92</v>
      </c>
      <c r="C4341">
        <v>2009</v>
      </c>
      <c r="D4341" t="s">
        <v>46</v>
      </c>
      <c r="E4341" t="s">
        <v>101</v>
      </c>
      <c r="F4341">
        <v>1063.6829240429499</v>
      </c>
      <c r="G4341">
        <v>451.47640461753298</v>
      </c>
      <c r="H4341">
        <v>459.62133028174298</v>
      </c>
      <c r="I4341">
        <v>432.20044884414199</v>
      </c>
      <c r="J4341">
        <v>488.31554664220101</v>
      </c>
    </row>
    <row r="4342" spans="1:10" x14ac:dyDescent="0.25">
      <c r="A4342" t="s">
        <v>4635</v>
      </c>
      <c r="B4342" t="s">
        <v>92</v>
      </c>
      <c r="C4342">
        <v>2009</v>
      </c>
      <c r="D4342" t="s">
        <v>47</v>
      </c>
      <c r="E4342" t="s">
        <v>101</v>
      </c>
      <c r="F4342">
        <v>663.53374290086697</v>
      </c>
      <c r="G4342">
        <v>475.52530361185001</v>
      </c>
      <c r="H4342">
        <v>478.15903178992198</v>
      </c>
      <c r="I4342">
        <v>442.33253412253799</v>
      </c>
      <c r="J4342">
        <v>516.10617941409805</v>
      </c>
    </row>
    <row r="4343" spans="1:10" x14ac:dyDescent="0.25">
      <c r="A4343" t="s">
        <v>4636</v>
      </c>
      <c r="B4343" t="s">
        <v>92</v>
      </c>
      <c r="C4343">
        <v>2009</v>
      </c>
      <c r="D4343" t="s">
        <v>48</v>
      </c>
      <c r="E4343" t="s">
        <v>101</v>
      </c>
      <c r="F4343">
        <v>540.44053056421603</v>
      </c>
      <c r="G4343">
        <v>392.24035662180103</v>
      </c>
      <c r="H4343">
        <v>402.47651076413399</v>
      </c>
      <c r="I4343">
        <v>369.06676228034797</v>
      </c>
      <c r="J4343">
        <v>438.08514393611199</v>
      </c>
    </row>
    <row r="4344" spans="1:10" x14ac:dyDescent="0.25">
      <c r="A4344" t="s">
        <v>4637</v>
      </c>
      <c r="B4344" t="s">
        <v>92</v>
      </c>
      <c r="C4344">
        <v>2009</v>
      </c>
      <c r="D4344" t="s">
        <v>104</v>
      </c>
      <c r="E4344" t="s">
        <v>101</v>
      </c>
      <c r="F4344">
        <v>1867.2311330764601</v>
      </c>
      <c r="G4344">
        <v>402.578410729307</v>
      </c>
      <c r="H4344">
        <v>420.48964733325101</v>
      </c>
      <c r="I4344">
        <v>401.16098958906201</v>
      </c>
      <c r="J4344">
        <v>440.491551992506</v>
      </c>
    </row>
    <row r="4345" spans="1:10" x14ac:dyDescent="0.25">
      <c r="A4345" t="s">
        <v>4638</v>
      </c>
      <c r="B4345" t="s">
        <v>92</v>
      </c>
      <c r="C4345">
        <v>2009</v>
      </c>
      <c r="D4345" t="s">
        <v>49</v>
      </c>
      <c r="E4345" t="s">
        <v>101</v>
      </c>
      <c r="F4345">
        <v>555.06410895519002</v>
      </c>
      <c r="G4345">
        <v>439.96140593458398</v>
      </c>
      <c r="H4345">
        <v>450.30233159038397</v>
      </c>
      <c r="I4345">
        <v>413.42738375423897</v>
      </c>
      <c r="J4345">
        <v>489.57091501574303</v>
      </c>
    </row>
    <row r="4346" spans="1:10" x14ac:dyDescent="0.25">
      <c r="A4346" t="s">
        <v>4639</v>
      </c>
      <c r="B4346" t="s">
        <v>92</v>
      </c>
      <c r="C4346">
        <v>2009</v>
      </c>
      <c r="D4346" t="s">
        <v>50</v>
      </c>
      <c r="E4346" t="s">
        <v>101</v>
      </c>
      <c r="F4346">
        <v>1312.1670241212701</v>
      </c>
      <c r="G4346">
        <v>388.61060491188198</v>
      </c>
      <c r="H4346">
        <v>413.61145479023997</v>
      </c>
      <c r="I4346">
        <v>390.61814960379598</v>
      </c>
      <c r="J4346">
        <v>437.56367135030598</v>
      </c>
    </row>
    <row r="4347" spans="1:10" x14ac:dyDescent="0.25">
      <c r="A4347" t="s">
        <v>4640</v>
      </c>
      <c r="B4347" t="s">
        <v>92</v>
      </c>
      <c r="C4347">
        <v>2009</v>
      </c>
      <c r="D4347" t="s">
        <v>105</v>
      </c>
      <c r="E4347" t="s">
        <v>101</v>
      </c>
      <c r="F4347">
        <v>1348.89748244369</v>
      </c>
      <c r="G4347">
        <v>460.53331777974302</v>
      </c>
      <c r="H4347">
        <v>472.38462631963199</v>
      </c>
      <c r="I4347">
        <v>447.31525838748303</v>
      </c>
      <c r="J4347">
        <v>498.484830920506</v>
      </c>
    </row>
    <row r="4348" spans="1:10" x14ac:dyDescent="0.25">
      <c r="A4348" t="s">
        <v>4641</v>
      </c>
      <c r="B4348" t="s">
        <v>92</v>
      </c>
      <c r="C4348">
        <v>2009</v>
      </c>
      <c r="D4348" t="s">
        <v>51</v>
      </c>
      <c r="E4348" t="s">
        <v>101</v>
      </c>
      <c r="F4348">
        <v>1032.86760581301</v>
      </c>
      <c r="G4348">
        <v>439.999320879859</v>
      </c>
      <c r="H4348">
        <v>452.80463906388098</v>
      </c>
      <c r="I4348">
        <v>425.402997138638</v>
      </c>
      <c r="J4348">
        <v>481.49804879808403</v>
      </c>
    </row>
    <row r="4349" spans="1:10" x14ac:dyDescent="0.25">
      <c r="A4349" t="s">
        <v>4642</v>
      </c>
      <c r="B4349" t="s">
        <v>92</v>
      </c>
      <c r="C4349">
        <v>2009</v>
      </c>
      <c r="D4349" t="s">
        <v>52</v>
      </c>
      <c r="E4349" t="s">
        <v>101</v>
      </c>
      <c r="F4349">
        <v>316.02987663068097</v>
      </c>
      <c r="G4349">
        <v>543.41749197104502</v>
      </c>
      <c r="H4349">
        <v>550.91403260851405</v>
      </c>
      <c r="I4349">
        <v>491.27641190828598</v>
      </c>
      <c r="J4349">
        <v>615.74111063799796</v>
      </c>
    </row>
    <row r="4350" spans="1:10" x14ac:dyDescent="0.25">
      <c r="A4350" t="s">
        <v>4643</v>
      </c>
      <c r="B4350" t="s">
        <v>92</v>
      </c>
      <c r="C4350">
        <v>2009</v>
      </c>
      <c r="D4350" t="s">
        <v>106</v>
      </c>
      <c r="E4350" t="s">
        <v>101</v>
      </c>
      <c r="F4350">
        <v>2856.2258424544598</v>
      </c>
      <c r="G4350">
        <v>498.88839171073403</v>
      </c>
      <c r="H4350">
        <v>511.16003599995202</v>
      </c>
      <c r="I4350">
        <v>492.46714567695801</v>
      </c>
      <c r="J4350">
        <v>530.37745001666997</v>
      </c>
    </row>
    <row r="4351" spans="1:10" x14ac:dyDescent="0.25">
      <c r="A4351" t="s">
        <v>4644</v>
      </c>
      <c r="B4351" t="s">
        <v>92</v>
      </c>
      <c r="C4351">
        <v>2009</v>
      </c>
      <c r="D4351" t="s">
        <v>53</v>
      </c>
      <c r="E4351" t="s">
        <v>101</v>
      </c>
      <c r="F4351">
        <v>852.31830750953804</v>
      </c>
      <c r="G4351">
        <v>481.10358915411501</v>
      </c>
      <c r="H4351">
        <v>495.48536516100802</v>
      </c>
      <c r="I4351">
        <v>462.51315333269201</v>
      </c>
      <c r="J4351">
        <v>530.173126108274</v>
      </c>
    </row>
    <row r="4352" spans="1:10" x14ac:dyDescent="0.25">
      <c r="A4352" t="s">
        <v>4645</v>
      </c>
      <c r="B4352" t="s">
        <v>92</v>
      </c>
      <c r="C4352">
        <v>2009</v>
      </c>
      <c r="D4352" t="s">
        <v>54</v>
      </c>
      <c r="E4352" t="s">
        <v>101</v>
      </c>
      <c r="F4352">
        <v>437.38770438094298</v>
      </c>
      <c r="G4352">
        <v>626.18139496197898</v>
      </c>
      <c r="H4352">
        <v>631.69588271914904</v>
      </c>
      <c r="I4352">
        <v>573.46124708473894</v>
      </c>
      <c r="J4352">
        <v>694.20789081503403</v>
      </c>
    </row>
    <row r="4353" spans="1:10" x14ac:dyDescent="0.25">
      <c r="A4353" t="s">
        <v>4646</v>
      </c>
      <c r="B4353" t="s">
        <v>92</v>
      </c>
      <c r="C4353">
        <v>2009</v>
      </c>
      <c r="D4353" t="s">
        <v>55</v>
      </c>
      <c r="E4353" t="s">
        <v>101</v>
      </c>
      <c r="F4353">
        <v>433.54769792017498</v>
      </c>
      <c r="G4353">
        <v>475.386460290326</v>
      </c>
      <c r="H4353">
        <v>485.456416500552</v>
      </c>
      <c r="I4353">
        <v>440.53245252983697</v>
      </c>
      <c r="J4353">
        <v>533.69523612600403</v>
      </c>
    </row>
    <row r="4354" spans="1:10" x14ac:dyDescent="0.25">
      <c r="A4354" t="s">
        <v>4647</v>
      </c>
      <c r="B4354" t="s">
        <v>92</v>
      </c>
      <c r="C4354">
        <v>2009</v>
      </c>
      <c r="D4354" t="s">
        <v>56</v>
      </c>
      <c r="E4354" t="s">
        <v>101</v>
      </c>
      <c r="F4354">
        <v>379.69176365324199</v>
      </c>
      <c r="G4354">
        <v>419.28483016579798</v>
      </c>
      <c r="H4354">
        <v>423.87581978184801</v>
      </c>
      <c r="I4354">
        <v>381.53483965595302</v>
      </c>
      <c r="J4354">
        <v>469.564412839667</v>
      </c>
    </row>
    <row r="4355" spans="1:10" x14ac:dyDescent="0.25">
      <c r="A4355" t="s">
        <v>4648</v>
      </c>
      <c r="B4355" t="s">
        <v>92</v>
      </c>
      <c r="C4355">
        <v>2009</v>
      </c>
      <c r="D4355" t="s">
        <v>57</v>
      </c>
      <c r="E4355" t="s">
        <v>101</v>
      </c>
      <c r="F4355">
        <v>753.28036899055701</v>
      </c>
      <c r="G4355">
        <v>524.01019038945799</v>
      </c>
      <c r="H4355">
        <v>544.582410872281</v>
      </c>
      <c r="I4355">
        <v>505.99431946235802</v>
      </c>
      <c r="J4355">
        <v>585.310012247896</v>
      </c>
    </row>
    <row r="4356" spans="1:10" x14ac:dyDescent="0.25">
      <c r="A4356" t="s">
        <v>4649</v>
      </c>
      <c r="B4356" t="s">
        <v>92</v>
      </c>
      <c r="C4356">
        <v>2010</v>
      </c>
      <c r="D4356" t="s">
        <v>5</v>
      </c>
      <c r="E4356" t="s">
        <v>101</v>
      </c>
      <c r="F4356">
        <v>13474.9970121725</v>
      </c>
      <c r="G4356">
        <v>441.80738151846202</v>
      </c>
      <c r="H4356">
        <v>448.39119382437798</v>
      </c>
      <c r="I4356">
        <v>440.81568315777901</v>
      </c>
      <c r="J4356">
        <v>456.06376013413598</v>
      </c>
    </row>
    <row r="4357" spans="1:10" x14ac:dyDescent="0.25">
      <c r="A4357" t="s">
        <v>4650</v>
      </c>
      <c r="B4357" t="s">
        <v>92</v>
      </c>
      <c r="C4357">
        <v>2010</v>
      </c>
      <c r="D4357" t="s">
        <v>122</v>
      </c>
      <c r="E4357" t="s">
        <v>101</v>
      </c>
      <c r="F4357">
        <v>1913.69264827815</v>
      </c>
      <c r="G4357">
        <v>318.13170644696601</v>
      </c>
      <c r="H4357">
        <v>316.998700419393</v>
      </c>
      <c r="I4357">
        <v>302.82092420752502</v>
      </c>
      <c r="J4357">
        <v>331.66416508906298</v>
      </c>
    </row>
    <row r="4358" spans="1:10" x14ac:dyDescent="0.25">
      <c r="A4358" t="s">
        <v>4651</v>
      </c>
      <c r="B4358" t="s">
        <v>92</v>
      </c>
      <c r="C4358">
        <v>2010</v>
      </c>
      <c r="D4358" t="s">
        <v>123</v>
      </c>
      <c r="E4358" t="s">
        <v>101</v>
      </c>
      <c r="F4358">
        <v>2283.8421049118201</v>
      </c>
      <c r="G4358">
        <v>370.60799246267197</v>
      </c>
      <c r="H4358">
        <v>366.40301964190701</v>
      </c>
      <c r="I4358">
        <v>351.42543740654497</v>
      </c>
      <c r="J4358">
        <v>381.851455904246</v>
      </c>
    </row>
    <row r="4359" spans="1:10" x14ac:dyDescent="0.25">
      <c r="A4359" t="s">
        <v>4652</v>
      </c>
      <c r="B4359" t="s">
        <v>92</v>
      </c>
      <c r="C4359">
        <v>2010</v>
      </c>
      <c r="D4359" t="s">
        <v>124</v>
      </c>
      <c r="E4359" t="s">
        <v>101</v>
      </c>
      <c r="F4359">
        <v>2609.3083926822601</v>
      </c>
      <c r="G4359">
        <v>417.71658064903397</v>
      </c>
      <c r="H4359">
        <v>417.108189217399</v>
      </c>
      <c r="I4359">
        <v>401.19463896893802</v>
      </c>
      <c r="J4359">
        <v>433.48925829587199</v>
      </c>
    </row>
    <row r="4360" spans="1:10" x14ac:dyDescent="0.25">
      <c r="A4360" t="s">
        <v>4653</v>
      </c>
      <c r="B4360" t="s">
        <v>92</v>
      </c>
      <c r="C4360">
        <v>2010</v>
      </c>
      <c r="D4360" t="s">
        <v>125</v>
      </c>
      <c r="E4360" t="s">
        <v>101</v>
      </c>
      <c r="F4360">
        <v>3003.1385768436298</v>
      </c>
      <c r="G4360">
        <v>487.78222443827599</v>
      </c>
      <c r="H4360">
        <v>500.39237683592</v>
      </c>
      <c r="I4360">
        <v>482.55048089251102</v>
      </c>
      <c r="J4360">
        <v>518.72233179792102</v>
      </c>
    </row>
    <row r="4361" spans="1:10" x14ac:dyDescent="0.25">
      <c r="A4361" t="s">
        <v>4654</v>
      </c>
      <c r="B4361" t="s">
        <v>92</v>
      </c>
      <c r="C4361">
        <v>2010</v>
      </c>
      <c r="D4361" t="s">
        <v>126</v>
      </c>
      <c r="E4361" t="s">
        <v>101</v>
      </c>
      <c r="F4361">
        <v>3665.0152894566199</v>
      </c>
      <c r="G4361">
        <v>619.24104671687405</v>
      </c>
      <c r="H4361">
        <v>655.74445059332595</v>
      </c>
      <c r="I4361">
        <v>634.39975077672898</v>
      </c>
      <c r="J4361">
        <v>677.61692937119096</v>
      </c>
    </row>
    <row r="4362" spans="1:10" x14ac:dyDescent="0.25">
      <c r="A4362" t="s">
        <v>4655</v>
      </c>
      <c r="B4362" t="s">
        <v>92</v>
      </c>
      <c r="C4362">
        <v>2010</v>
      </c>
      <c r="D4362" t="s">
        <v>6</v>
      </c>
      <c r="E4362" t="s">
        <v>101</v>
      </c>
      <c r="F4362">
        <v>3094.80262696509</v>
      </c>
      <c r="G4362">
        <v>451.19594626199103</v>
      </c>
      <c r="H4362">
        <v>451.46431658484499</v>
      </c>
      <c r="I4362">
        <v>435.60974903357697</v>
      </c>
      <c r="J4362">
        <v>467.74601355410198</v>
      </c>
    </row>
    <row r="4363" spans="1:10" x14ac:dyDescent="0.25">
      <c r="A4363" t="s">
        <v>4656</v>
      </c>
      <c r="B4363" t="s">
        <v>92</v>
      </c>
      <c r="C4363">
        <v>2010</v>
      </c>
      <c r="D4363" t="s">
        <v>37</v>
      </c>
      <c r="E4363" t="s">
        <v>101</v>
      </c>
      <c r="F4363">
        <v>312.84138921735899</v>
      </c>
      <c r="G4363">
        <v>447.985034607361</v>
      </c>
      <c r="H4363">
        <v>442.67826103693301</v>
      </c>
      <c r="I4363">
        <v>394.49626074503999</v>
      </c>
      <c r="J4363">
        <v>495.07520161158999</v>
      </c>
    </row>
    <row r="4364" spans="1:10" x14ac:dyDescent="0.25">
      <c r="A4364" t="s">
        <v>4657</v>
      </c>
      <c r="B4364" t="s">
        <v>92</v>
      </c>
      <c r="C4364">
        <v>2010</v>
      </c>
      <c r="D4364" t="s">
        <v>38</v>
      </c>
      <c r="E4364" t="s">
        <v>101</v>
      </c>
      <c r="F4364">
        <v>530.04530113741896</v>
      </c>
      <c r="G4364">
        <v>437.49354227016499</v>
      </c>
      <c r="H4364">
        <v>437.31326351564599</v>
      </c>
      <c r="I4364">
        <v>400.46541970934601</v>
      </c>
      <c r="J4364">
        <v>476.61078907473802</v>
      </c>
    </row>
    <row r="4365" spans="1:10" x14ac:dyDescent="0.25">
      <c r="A4365" t="s">
        <v>4658</v>
      </c>
      <c r="B4365" t="s">
        <v>92</v>
      </c>
      <c r="C4365">
        <v>2010</v>
      </c>
      <c r="D4365" t="s">
        <v>39</v>
      </c>
      <c r="E4365" t="s">
        <v>101</v>
      </c>
      <c r="F4365">
        <v>553.73688142169397</v>
      </c>
      <c r="G4365">
        <v>482.845504457277</v>
      </c>
      <c r="H4365">
        <v>465.77604446204799</v>
      </c>
      <c r="I4365">
        <v>427.00384087233198</v>
      </c>
      <c r="J4365">
        <v>507.06815916354401</v>
      </c>
    </row>
    <row r="4366" spans="1:10" x14ac:dyDescent="0.25">
      <c r="A4366" t="s">
        <v>4659</v>
      </c>
      <c r="B4366" t="s">
        <v>92</v>
      </c>
      <c r="C4366">
        <v>2010</v>
      </c>
      <c r="D4366" t="s">
        <v>40</v>
      </c>
      <c r="E4366" t="s">
        <v>101</v>
      </c>
      <c r="F4366">
        <v>455.28910699506201</v>
      </c>
      <c r="G4366">
        <v>483.56817379881602</v>
      </c>
      <c r="H4366">
        <v>482.06582376804602</v>
      </c>
      <c r="I4366">
        <v>438.34869434631702</v>
      </c>
      <c r="J4366">
        <v>528.927771116043</v>
      </c>
    </row>
    <row r="4367" spans="1:10" x14ac:dyDescent="0.25">
      <c r="A4367" t="s">
        <v>4660</v>
      </c>
      <c r="B4367" t="s">
        <v>92</v>
      </c>
      <c r="C4367">
        <v>2010</v>
      </c>
      <c r="D4367" t="s">
        <v>41</v>
      </c>
      <c r="E4367" t="s">
        <v>101</v>
      </c>
      <c r="F4367">
        <v>630.04013623602498</v>
      </c>
      <c r="G4367">
        <v>414.28204644662299</v>
      </c>
      <c r="H4367">
        <v>425.04519352883199</v>
      </c>
      <c r="I4367">
        <v>392.27299445939502</v>
      </c>
      <c r="J4367">
        <v>459.809824458283</v>
      </c>
    </row>
    <row r="4368" spans="1:10" x14ac:dyDescent="0.25">
      <c r="A4368" t="s">
        <v>4661</v>
      </c>
      <c r="B4368" t="s">
        <v>92</v>
      </c>
      <c r="C4368">
        <v>2010</v>
      </c>
      <c r="D4368" t="s">
        <v>42</v>
      </c>
      <c r="E4368" t="s">
        <v>101</v>
      </c>
      <c r="F4368">
        <v>612.84981195753005</v>
      </c>
      <c r="G4368">
        <v>457.31989042342701</v>
      </c>
      <c r="H4368">
        <v>469.78297449629599</v>
      </c>
      <c r="I4368">
        <v>433.11389467890598</v>
      </c>
      <c r="J4368">
        <v>508.71349045565597</v>
      </c>
    </row>
    <row r="4369" spans="1:10" x14ac:dyDescent="0.25">
      <c r="A4369" t="s">
        <v>4662</v>
      </c>
      <c r="B4369" t="s">
        <v>92</v>
      </c>
      <c r="C4369">
        <v>2010</v>
      </c>
      <c r="D4369" t="s">
        <v>102</v>
      </c>
      <c r="E4369" t="s">
        <v>101</v>
      </c>
      <c r="F4369">
        <v>467.79011367701401</v>
      </c>
      <c r="G4369">
        <v>352.04481831229702</v>
      </c>
      <c r="H4369">
        <v>347.19783002677502</v>
      </c>
      <c r="I4369">
        <v>315.78544460123499</v>
      </c>
      <c r="J4369">
        <v>380.83832309328301</v>
      </c>
    </row>
    <row r="4370" spans="1:10" x14ac:dyDescent="0.25">
      <c r="A4370" t="s">
        <v>4663</v>
      </c>
      <c r="B4370" t="s">
        <v>92</v>
      </c>
      <c r="C4370">
        <v>2010</v>
      </c>
      <c r="D4370" t="s">
        <v>103</v>
      </c>
      <c r="E4370" t="s">
        <v>101</v>
      </c>
      <c r="F4370">
        <v>1603.56411523563</v>
      </c>
      <c r="G4370">
        <v>421.77411992152099</v>
      </c>
      <c r="H4370">
        <v>420.55704850596902</v>
      </c>
      <c r="I4370">
        <v>399.98969679737201</v>
      </c>
      <c r="J4370">
        <v>441.89861723779597</v>
      </c>
    </row>
    <row r="4371" spans="1:10" x14ac:dyDescent="0.25">
      <c r="A4371" t="s">
        <v>4664</v>
      </c>
      <c r="B4371" t="s">
        <v>92</v>
      </c>
      <c r="C4371">
        <v>2010</v>
      </c>
      <c r="D4371" t="s">
        <v>43</v>
      </c>
      <c r="E4371" t="s">
        <v>101</v>
      </c>
      <c r="F4371">
        <v>268.89617724173797</v>
      </c>
      <c r="G4371">
        <v>357.49388734160902</v>
      </c>
      <c r="H4371">
        <v>351.60912640780401</v>
      </c>
      <c r="I4371">
        <v>309.744365362005</v>
      </c>
      <c r="J4371">
        <v>397.43873793239698</v>
      </c>
    </row>
    <row r="4372" spans="1:10" x14ac:dyDescent="0.25">
      <c r="A4372" t="s">
        <v>4665</v>
      </c>
      <c r="B4372" t="s">
        <v>92</v>
      </c>
      <c r="C4372">
        <v>2010</v>
      </c>
      <c r="D4372" t="s">
        <v>44</v>
      </c>
      <c r="E4372" t="s">
        <v>101</v>
      </c>
      <c r="F4372">
        <v>500.67311240100503</v>
      </c>
      <c r="G4372">
        <v>410.475275387382</v>
      </c>
      <c r="H4372">
        <v>414.34961551745198</v>
      </c>
      <c r="I4372">
        <v>378.35134404093702</v>
      </c>
      <c r="J4372">
        <v>452.81284814016499</v>
      </c>
    </row>
    <row r="4373" spans="1:10" x14ac:dyDescent="0.25">
      <c r="A4373" t="s">
        <v>4666</v>
      </c>
      <c r="B4373" t="s">
        <v>92</v>
      </c>
      <c r="C4373">
        <v>2010</v>
      </c>
      <c r="D4373" t="s">
        <v>45</v>
      </c>
      <c r="E4373" t="s">
        <v>101</v>
      </c>
      <c r="F4373">
        <v>833.99482559288504</v>
      </c>
      <c r="G4373">
        <v>455.72491617280798</v>
      </c>
      <c r="H4373">
        <v>455.45683977107802</v>
      </c>
      <c r="I4373">
        <v>424.81726338900199</v>
      </c>
      <c r="J4373">
        <v>487.70851395124703</v>
      </c>
    </row>
    <row r="4374" spans="1:10" x14ac:dyDescent="0.25">
      <c r="A4374" t="s">
        <v>4667</v>
      </c>
      <c r="B4374" t="s">
        <v>92</v>
      </c>
      <c r="C4374">
        <v>2010</v>
      </c>
      <c r="D4374" t="s">
        <v>18</v>
      </c>
      <c r="E4374" t="s">
        <v>101</v>
      </c>
      <c r="F4374">
        <v>2254.79251695316</v>
      </c>
      <c r="G4374">
        <v>437.46702047905802</v>
      </c>
      <c r="H4374">
        <v>443.56997883750603</v>
      </c>
      <c r="I4374">
        <v>425.37021237945601</v>
      </c>
      <c r="J4374">
        <v>462.345633597789</v>
      </c>
    </row>
    <row r="4375" spans="1:10" x14ac:dyDescent="0.25">
      <c r="A4375" t="s">
        <v>4668</v>
      </c>
      <c r="B4375" t="s">
        <v>92</v>
      </c>
      <c r="C4375">
        <v>2010</v>
      </c>
      <c r="D4375" t="s">
        <v>46</v>
      </c>
      <c r="E4375" t="s">
        <v>101</v>
      </c>
      <c r="F4375">
        <v>1009.55376164909</v>
      </c>
      <c r="G4375">
        <v>425.41380789305498</v>
      </c>
      <c r="H4375">
        <v>434.17401750291498</v>
      </c>
      <c r="I4375">
        <v>407.59484995614201</v>
      </c>
      <c r="J4375">
        <v>462.020939079703</v>
      </c>
    </row>
    <row r="4376" spans="1:10" x14ac:dyDescent="0.25">
      <c r="A4376" t="s">
        <v>4669</v>
      </c>
      <c r="B4376" t="s">
        <v>92</v>
      </c>
      <c r="C4376">
        <v>2010</v>
      </c>
      <c r="D4376" t="s">
        <v>47</v>
      </c>
      <c r="E4376" t="s">
        <v>101</v>
      </c>
      <c r="F4376">
        <v>670.46424315143304</v>
      </c>
      <c r="G4376">
        <v>480.14454743797</v>
      </c>
      <c r="H4376">
        <v>484.13516795229998</v>
      </c>
      <c r="I4376">
        <v>448.047963047157</v>
      </c>
      <c r="J4376">
        <v>522.34703227212196</v>
      </c>
    </row>
    <row r="4377" spans="1:10" x14ac:dyDescent="0.25">
      <c r="A4377" t="s">
        <v>4670</v>
      </c>
      <c r="B4377" t="s">
        <v>92</v>
      </c>
      <c r="C4377">
        <v>2010</v>
      </c>
      <c r="D4377" t="s">
        <v>48</v>
      </c>
      <c r="E4377" t="s">
        <v>101</v>
      </c>
      <c r="F4377">
        <v>574.774512152635</v>
      </c>
      <c r="G4377">
        <v>415.08656119522198</v>
      </c>
      <c r="H4377">
        <v>422.031082427981</v>
      </c>
      <c r="I4377">
        <v>388.081529099421</v>
      </c>
      <c r="J4377">
        <v>458.144946852217</v>
      </c>
    </row>
    <row r="4378" spans="1:10" x14ac:dyDescent="0.25">
      <c r="A4378" t="s">
        <v>4671</v>
      </c>
      <c r="B4378" t="s">
        <v>92</v>
      </c>
      <c r="C4378">
        <v>2010</v>
      </c>
      <c r="D4378" t="s">
        <v>104</v>
      </c>
      <c r="E4378" t="s">
        <v>101</v>
      </c>
      <c r="F4378">
        <v>1875.94075264452</v>
      </c>
      <c r="G4378">
        <v>400.98169931931801</v>
      </c>
      <c r="H4378">
        <v>419.68471158674703</v>
      </c>
      <c r="I4378">
        <v>400.43626971268498</v>
      </c>
      <c r="J4378">
        <v>439.602018456248</v>
      </c>
    </row>
    <row r="4379" spans="1:10" x14ac:dyDescent="0.25">
      <c r="A4379" t="s">
        <v>4672</v>
      </c>
      <c r="B4379" t="s">
        <v>92</v>
      </c>
      <c r="C4379">
        <v>2010</v>
      </c>
      <c r="D4379" t="s">
        <v>49</v>
      </c>
      <c r="E4379" t="s">
        <v>101</v>
      </c>
      <c r="F4379">
        <v>515.52034360306595</v>
      </c>
      <c r="G4379">
        <v>407.73547166770697</v>
      </c>
      <c r="H4379">
        <v>418.17958257523799</v>
      </c>
      <c r="I4379">
        <v>382.68954487466101</v>
      </c>
      <c r="J4379">
        <v>456.06324503444898</v>
      </c>
    </row>
    <row r="4380" spans="1:10" x14ac:dyDescent="0.25">
      <c r="A4380" t="s">
        <v>4673</v>
      </c>
      <c r="B4380" t="s">
        <v>92</v>
      </c>
      <c r="C4380">
        <v>2010</v>
      </c>
      <c r="D4380" t="s">
        <v>50</v>
      </c>
      <c r="E4380" t="s">
        <v>101</v>
      </c>
      <c r="F4380">
        <v>1360.4204090414501</v>
      </c>
      <c r="G4380">
        <v>398.48050364129398</v>
      </c>
      <c r="H4380">
        <v>425.58112476026901</v>
      </c>
      <c r="I4380">
        <v>402.331419064795</v>
      </c>
      <c r="J4380">
        <v>449.78269557033298</v>
      </c>
    </row>
    <row r="4381" spans="1:10" x14ac:dyDescent="0.25">
      <c r="A4381" t="s">
        <v>4674</v>
      </c>
      <c r="B4381" t="s">
        <v>92</v>
      </c>
      <c r="C4381">
        <v>2010</v>
      </c>
      <c r="D4381" t="s">
        <v>105</v>
      </c>
      <c r="E4381" t="s">
        <v>101</v>
      </c>
      <c r="F4381">
        <v>1291.1403231755201</v>
      </c>
      <c r="G4381">
        <v>440.73442856697301</v>
      </c>
      <c r="H4381">
        <v>453.18079522324899</v>
      </c>
      <c r="I4381">
        <v>428.63352268639699</v>
      </c>
      <c r="J4381">
        <v>478.76027859998999</v>
      </c>
    </row>
    <row r="4382" spans="1:10" x14ac:dyDescent="0.25">
      <c r="A4382" t="s">
        <v>4675</v>
      </c>
      <c r="B4382" t="s">
        <v>92</v>
      </c>
      <c r="C4382">
        <v>2010</v>
      </c>
      <c r="D4382" t="s">
        <v>51</v>
      </c>
      <c r="E4382" t="s">
        <v>101</v>
      </c>
      <c r="F4382">
        <v>1005.7864677746001</v>
      </c>
      <c r="G4382">
        <v>428.98181250222802</v>
      </c>
      <c r="H4382">
        <v>442.168963357346</v>
      </c>
      <c r="I4382">
        <v>415.08731654174102</v>
      </c>
      <c r="J4382">
        <v>470.54481093849802</v>
      </c>
    </row>
    <row r="4383" spans="1:10" x14ac:dyDescent="0.25">
      <c r="A4383" t="s">
        <v>4676</v>
      </c>
      <c r="B4383" t="s">
        <v>92</v>
      </c>
      <c r="C4383">
        <v>2010</v>
      </c>
      <c r="D4383" t="s">
        <v>52</v>
      </c>
      <c r="E4383" t="s">
        <v>101</v>
      </c>
      <c r="F4383">
        <v>285.35385540092199</v>
      </c>
      <c r="G4383">
        <v>487.84274255196698</v>
      </c>
      <c r="H4383">
        <v>496.36115279647902</v>
      </c>
      <c r="I4383">
        <v>439.98308989732101</v>
      </c>
      <c r="J4383">
        <v>557.91463495793005</v>
      </c>
    </row>
    <row r="4384" spans="1:10" x14ac:dyDescent="0.25">
      <c r="A4384" t="s">
        <v>4677</v>
      </c>
      <c r="B4384" t="s">
        <v>92</v>
      </c>
      <c r="C4384">
        <v>2010</v>
      </c>
      <c r="D4384" t="s">
        <v>106</v>
      </c>
      <c r="E4384" t="s">
        <v>101</v>
      </c>
      <c r="F4384">
        <v>2886.9665635215501</v>
      </c>
      <c r="G4384">
        <v>502.27506333254701</v>
      </c>
      <c r="H4384">
        <v>513.70163034063603</v>
      </c>
      <c r="I4384">
        <v>495.03374870576903</v>
      </c>
      <c r="J4384">
        <v>532.89049470539999</v>
      </c>
    </row>
    <row r="4385" spans="1:10" x14ac:dyDescent="0.25">
      <c r="A4385" t="s">
        <v>4678</v>
      </c>
      <c r="B4385" t="s">
        <v>92</v>
      </c>
      <c r="C4385">
        <v>2010</v>
      </c>
      <c r="D4385" t="s">
        <v>53</v>
      </c>
      <c r="E4385" t="s">
        <v>101</v>
      </c>
      <c r="F4385">
        <v>831.437406756408</v>
      </c>
      <c r="G4385">
        <v>466.83477732096298</v>
      </c>
      <c r="H4385">
        <v>483.14388276246001</v>
      </c>
      <c r="I4385">
        <v>450.626445532015</v>
      </c>
      <c r="J4385">
        <v>517.37492584807705</v>
      </c>
    </row>
    <row r="4386" spans="1:10" x14ac:dyDescent="0.25">
      <c r="A4386" t="s">
        <v>4679</v>
      </c>
      <c r="B4386" t="s">
        <v>92</v>
      </c>
      <c r="C4386">
        <v>2010</v>
      </c>
      <c r="D4386" t="s">
        <v>54</v>
      </c>
      <c r="E4386" t="s">
        <v>101</v>
      </c>
      <c r="F4386">
        <v>397.62891954914602</v>
      </c>
      <c r="G4386">
        <v>569.68526254211599</v>
      </c>
      <c r="H4386">
        <v>576.446592553698</v>
      </c>
      <c r="I4386">
        <v>520.84976233616396</v>
      </c>
      <c r="J4386">
        <v>636.33463107838304</v>
      </c>
    </row>
    <row r="4387" spans="1:10" x14ac:dyDescent="0.25">
      <c r="A4387" t="s">
        <v>4680</v>
      </c>
      <c r="B4387" t="s">
        <v>92</v>
      </c>
      <c r="C4387">
        <v>2010</v>
      </c>
      <c r="D4387" t="s">
        <v>55</v>
      </c>
      <c r="E4387" t="s">
        <v>101</v>
      </c>
      <c r="F4387">
        <v>496.880114173067</v>
      </c>
      <c r="G4387">
        <v>545.66232612899898</v>
      </c>
      <c r="H4387">
        <v>553.57614038428005</v>
      </c>
      <c r="I4387">
        <v>505.69694504501803</v>
      </c>
      <c r="J4387">
        <v>604.74678988008998</v>
      </c>
    </row>
    <row r="4388" spans="1:10" x14ac:dyDescent="0.25">
      <c r="A4388" t="s">
        <v>4681</v>
      </c>
      <c r="B4388" t="s">
        <v>92</v>
      </c>
      <c r="C4388">
        <v>2010</v>
      </c>
      <c r="D4388" t="s">
        <v>56</v>
      </c>
      <c r="E4388" t="s">
        <v>101</v>
      </c>
      <c r="F4388">
        <v>384.47941824585502</v>
      </c>
      <c r="G4388">
        <v>422.43058170635402</v>
      </c>
      <c r="H4388">
        <v>424.62943576347402</v>
      </c>
      <c r="I4388">
        <v>382.46122537414698</v>
      </c>
      <c r="J4388">
        <v>470.10989671723399</v>
      </c>
    </row>
    <row r="4389" spans="1:10" x14ac:dyDescent="0.25">
      <c r="A4389" t="s">
        <v>4682</v>
      </c>
      <c r="B4389" t="s">
        <v>92</v>
      </c>
      <c r="C4389">
        <v>2010</v>
      </c>
      <c r="D4389" t="s">
        <v>57</v>
      </c>
      <c r="E4389" t="s">
        <v>101</v>
      </c>
      <c r="F4389">
        <v>776.54070479707298</v>
      </c>
      <c r="G4389">
        <v>536.27390647781704</v>
      </c>
      <c r="H4389">
        <v>556.70276061027801</v>
      </c>
      <c r="I4389">
        <v>517.89593331004801</v>
      </c>
      <c r="J4389">
        <v>597.62779277990103</v>
      </c>
    </row>
    <row r="4390" spans="1:10" x14ac:dyDescent="0.25">
      <c r="A4390" t="s">
        <v>4683</v>
      </c>
      <c r="B4390" t="s">
        <v>92</v>
      </c>
      <c r="C4390">
        <v>2011</v>
      </c>
      <c r="D4390" t="s">
        <v>5</v>
      </c>
      <c r="E4390" t="s">
        <v>101</v>
      </c>
      <c r="F4390">
        <v>13395.749064498899</v>
      </c>
      <c r="G4390">
        <v>437.23260990257302</v>
      </c>
      <c r="H4390">
        <v>444.28154865380998</v>
      </c>
      <c r="I4390">
        <v>436.75368368853498</v>
      </c>
      <c r="J4390">
        <v>451.90614572198598</v>
      </c>
    </row>
    <row r="4391" spans="1:10" x14ac:dyDescent="0.25">
      <c r="A4391" t="s">
        <v>4684</v>
      </c>
      <c r="B4391" t="s">
        <v>92</v>
      </c>
      <c r="C4391">
        <v>2011</v>
      </c>
      <c r="D4391" t="s">
        <v>122</v>
      </c>
      <c r="E4391" t="s">
        <v>101</v>
      </c>
      <c r="F4391">
        <v>1899.9524700514701</v>
      </c>
      <c r="G4391">
        <v>314.79307140538202</v>
      </c>
      <c r="H4391">
        <v>311.616065984682</v>
      </c>
      <c r="I4391">
        <v>297.61428445254501</v>
      </c>
      <c r="J4391">
        <v>326.101253411595</v>
      </c>
    </row>
    <row r="4392" spans="1:10" x14ac:dyDescent="0.25">
      <c r="A4392" t="s">
        <v>4685</v>
      </c>
      <c r="B4392" t="s">
        <v>92</v>
      </c>
      <c r="C4392">
        <v>2011</v>
      </c>
      <c r="D4392" t="s">
        <v>123</v>
      </c>
      <c r="E4392" t="s">
        <v>101</v>
      </c>
      <c r="F4392">
        <v>2251.4680288442</v>
      </c>
      <c r="G4392">
        <v>364.877882696813</v>
      </c>
      <c r="H4392">
        <v>359.474431508686</v>
      </c>
      <c r="I4392">
        <v>344.66928081319799</v>
      </c>
      <c r="J4392">
        <v>374.74840772069899</v>
      </c>
    </row>
    <row r="4393" spans="1:10" x14ac:dyDescent="0.25">
      <c r="A4393" t="s">
        <v>4686</v>
      </c>
      <c r="B4393" t="s">
        <v>92</v>
      </c>
      <c r="C4393">
        <v>2011</v>
      </c>
      <c r="D4393" t="s">
        <v>124</v>
      </c>
      <c r="E4393" t="s">
        <v>101</v>
      </c>
      <c r="F4393">
        <v>2644.71173648781</v>
      </c>
      <c r="G4393">
        <v>421.87879137898602</v>
      </c>
      <c r="H4393">
        <v>421.21540106282299</v>
      </c>
      <c r="I4393">
        <v>405.24910929408298</v>
      </c>
      <c r="J4393">
        <v>437.64756047665497</v>
      </c>
    </row>
    <row r="4394" spans="1:10" x14ac:dyDescent="0.25">
      <c r="A4394" t="s">
        <v>4687</v>
      </c>
      <c r="B4394" t="s">
        <v>92</v>
      </c>
      <c r="C4394">
        <v>2011</v>
      </c>
      <c r="D4394" t="s">
        <v>125</v>
      </c>
      <c r="E4394" t="s">
        <v>101</v>
      </c>
      <c r="F4394">
        <v>3067.3330132658998</v>
      </c>
      <c r="G4394">
        <v>495.26393931308399</v>
      </c>
      <c r="H4394">
        <v>509.27823502431698</v>
      </c>
      <c r="I4394">
        <v>491.30991887546401</v>
      </c>
      <c r="J4394">
        <v>527.732820892262</v>
      </c>
    </row>
    <row r="4395" spans="1:10" x14ac:dyDescent="0.25">
      <c r="A4395" t="s">
        <v>4688</v>
      </c>
      <c r="B4395" t="s">
        <v>92</v>
      </c>
      <c r="C4395">
        <v>2011</v>
      </c>
      <c r="D4395" t="s">
        <v>126</v>
      </c>
      <c r="E4395" t="s">
        <v>101</v>
      </c>
      <c r="F4395">
        <v>3532.2838158494801</v>
      </c>
      <c r="G4395">
        <v>591.73874050345398</v>
      </c>
      <c r="H4395">
        <v>632.42823121106198</v>
      </c>
      <c r="I4395">
        <v>611.47596436605204</v>
      </c>
      <c r="J4395">
        <v>653.90835128739195</v>
      </c>
    </row>
    <row r="4396" spans="1:10" x14ac:dyDescent="0.25">
      <c r="A4396" t="s">
        <v>4689</v>
      </c>
      <c r="B4396" t="s">
        <v>92</v>
      </c>
      <c r="C4396">
        <v>2011</v>
      </c>
      <c r="D4396" t="s">
        <v>6</v>
      </c>
      <c r="E4396" t="s">
        <v>101</v>
      </c>
      <c r="F4396">
        <v>3096.3126402523999</v>
      </c>
      <c r="G4396">
        <v>449.77283249141198</v>
      </c>
      <c r="H4396">
        <v>450.902035128227</v>
      </c>
      <c r="I4396">
        <v>435.06667333827698</v>
      </c>
      <c r="J4396">
        <v>467.16390334495901</v>
      </c>
    </row>
    <row r="4397" spans="1:10" x14ac:dyDescent="0.25">
      <c r="A4397" t="s">
        <v>4690</v>
      </c>
      <c r="B4397" t="s">
        <v>92</v>
      </c>
      <c r="C4397">
        <v>2011</v>
      </c>
      <c r="D4397" t="s">
        <v>37</v>
      </c>
      <c r="E4397" t="s">
        <v>101</v>
      </c>
      <c r="F4397">
        <v>293.16607465326399</v>
      </c>
      <c r="G4397">
        <v>419.32984516937302</v>
      </c>
      <c r="H4397">
        <v>418.04571910585202</v>
      </c>
      <c r="I4397">
        <v>370.99755822389301</v>
      </c>
      <c r="J4397">
        <v>469.35208837519599</v>
      </c>
    </row>
    <row r="4398" spans="1:10" x14ac:dyDescent="0.25">
      <c r="A4398" t="s">
        <v>4691</v>
      </c>
      <c r="B4398" t="s">
        <v>92</v>
      </c>
      <c r="C4398">
        <v>2011</v>
      </c>
      <c r="D4398" t="s">
        <v>38</v>
      </c>
      <c r="E4398" t="s">
        <v>101</v>
      </c>
      <c r="F4398">
        <v>563.28929049820397</v>
      </c>
      <c r="G4398">
        <v>463.52483932934803</v>
      </c>
      <c r="H4398">
        <v>464.25048461095997</v>
      </c>
      <c r="I4398">
        <v>426.23723669896401</v>
      </c>
      <c r="J4398">
        <v>504.71254564442103</v>
      </c>
    </row>
    <row r="4399" spans="1:10" x14ac:dyDescent="0.25">
      <c r="A4399" t="s">
        <v>4692</v>
      </c>
      <c r="B4399" t="s">
        <v>92</v>
      </c>
      <c r="C4399">
        <v>2011</v>
      </c>
      <c r="D4399" t="s">
        <v>39</v>
      </c>
      <c r="E4399" t="s">
        <v>101</v>
      </c>
      <c r="F4399">
        <v>543.89714953395003</v>
      </c>
      <c r="G4399">
        <v>471.61711108852302</v>
      </c>
      <c r="H4399">
        <v>458.300292445948</v>
      </c>
      <c r="I4399">
        <v>419.69573999457799</v>
      </c>
      <c r="J4399">
        <v>499.43725553281701</v>
      </c>
    </row>
    <row r="4400" spans="1:10" x14ac:dyDescent="0.25">
      <c r="A4400" t="s">
        <v>4693</v>
      </c>
      <c r="B4400" t="s">
        <v>92</v>
      </c>
      <c r="C4400">
        <v>2011</v>
      </c>
      <c r="D4400" t="s">
        <v>40</v>
      </c>
      <c r="E4400" t="s">
        <v>101</v>
      </c>
      <c r="F4400">
        <v>444.43020851028302</v>
      </c>
      <c r="G4400">
        <v>473.20585665337501</v>
      </c>
      <c r="H4400">
        <v>471.12979235730802</v>
      </c>
      <c r="I4400">
        <v>427.87454320413002</v>
      </c>
      <c r="J4400">
        <v>517.53590227738005</v>
      </c>
    </row>
    <row r="4401" spans="1:10" x14ac:dyDescent="0.25">
      <c r="A4401" t="s">
        <v>4694</v>
      </c>
      <c r="B4401" t="s">
        <v>92</v>
      </c>
      <c r="C4401">
        <v>2011</v>
      </c>
      <c r="D4401" t="s">
        <v>41</v>
      </c>
      <c r="E4401" t="s">
        <v>101</v>
      </c>
      <c r="F4401">
        <v>687.55986036981994</v>
      </c>
      <c r="G4401">
        <v>450.36868744174899</v>
      </c>
      <c r="H4401">
        <v>460.706917807884</v>
      </c>
      <c r="I4401">
        <v>426.696511437406</v>
      </c>
      <c r="J4401">
        <v>496.69387018255497</v>
      </c>
    </row>
    <row r="4402" spans="1:10" x14ac:dyDescent="0.25">
      <c r="A4402" t="s">
        <v>4695</v>
      </c>
      <c r="B4402" t="s">
        <v>92</v>
      </c>
      <c r="C4402">
        <v>2011</v>
      </c>
      <c r="D4402" t="s">
        <v>42</v>
      </c>
      <c r="E4402" t="s">
        <v>101</v>
      </c>
      <c r="F4402">
        <v>563.97005668688496</v>
      </c>
      <c r="G4402">
        <v>417.53909579246698</v>
      </c>
      <c r="H4402">
        <v>428.44434569483201</v>
      </c>
      <c r="I4402">
        <v>393.63430158694501</v>
      </c>
      <c r="J4402">
        <v>465.495451545187</v>
      </c>
    </row>
    <row r="4403" spans="1:10" x14ac:dyDescent="0.25">
      <c r="A4403" t="s">
        <v>4696</v>
      </c>
      <c r="B4403" t="s">
        <v>92</v>
      </c>
      <c r="C4403">
        <v>2011</v>
      </c>
      <c r="D4403" t="s">
        <v>102</v>
      </c>
      <c r="E4403" t="s">
        <v>101</v>
      </c>
      <c r="F4403">
        <v>491.16559793301298</v>
      </c>
      <c r="G4403">
        <v>369.10040349363402</v>
      </c>
      <c r="H4403">
        <v>357.76456459520301</v>
      </c>
      <c r="I4403">
        <v>326.19336908943802</v>
      </c>
      <c r="J4403">
        <v>391.51918064088198</v>
      </c>
    </row>
    <row r="4404" spans="1:10" x14ac:dyDescent="0.25">
      <c r="A4404" t="s">
        <v>4697</v>
      </c>
      <c r="B4404" t="s">
        <v>92</v>
      </c>
      <c r="C4404">
        <v>2011</v>
      </c>
      <c r="D4404" t="s">
        <v>103</v>
      </c>
      <c r="E4404" t="s">
        <v>101</v>
      </c>
      <c r="F4404">
        <v>1713.1630105695299</v>
      </c>
      <c r="G4404">
        <v>448.62819006866999</v>
      </c>
      <c r="H4404">
        <v>448.55525130931801</v>
      </c>
      <c r="I4404">
        <v>427.29698027107997</v>
      </c>
      <c r="J4404">
        <v>470.58720903911802</v>
      </c>
    </row>
    <row r="4405" spans="1:10" x14ac:dyDescent="0.25">
      <c r="A4405" t="s">
        <v>4698</v>
      </c>
      <c r="B4405" t="s">
        <v>92</v>
      </c>
      <c r="C4405">
        <v>2011</v>
      </c>
      <c r="D4405" t="s">
        <v>43</v>
      </c>
      <c r="E4405" t="s">
        <v>101</v>
      </c>
      <c r="F4405">
        <v>286.225701283067</v>
      </c>
      <c r="G4405">
        <v>380.14915235555299</v>
      </c>
      <c r="H4405">
        <v>374.27219345906002</v>
      </c>
      <c r="I4405">
        <v>330.93532701377302</v>
      </c>
      <c r="J4405">
        <v>421.58095652718902</v>
      </c>
    </row>
    <row r="4406" spans="1:10" x14ac:dyDescent="0.25">
      <c r="A4406" t="s">
        <v>4699</v>
      </c>
      <c r="B4406" t="s">
        <v>92</v>
      </c>
      <c r="C4406">
        <v>2011</v>
      </c>
      <c r="D4406" t="s">
        <v>44</v>
      </c>
      <c r="E4406" t="s">
        <v>101</v>
      </c>
      <c r="F4406">
        <v>586.77065036984095</v>
      </c>
      <c r="G4406">
        <v>478.55500670389</v>
      </c>
      <c r="H4406">
        <v>482.75504411166798</v>
      </c>
      <c r="I4406">
        <v>443.92804749018802</v>
      </c>
      <c r="J4406">
        <v>524.03099105594595</v>
      </c>
    </row>
    <row r="4407" spans="1:10" x14ac:dyDescent="0.25">
      <c r="A4407" t="s">
        <v>4700</v>
      </c>
      <c r="B4407" t="s">
        <v>92</v>
      </c>
      <c r="C4407">
        <v>2011</v>
      </c>
      <c r="D4407" t="s">
        <v>45</v>
      </c>
      <c r="E4407" t="s">
        <v>101</v>
      </c>
      <c r="F4407">
        <v>840.16665891662205</v>
      </c>
      <c r="G4407">
        <v>456.70911710450702</v>
      </c>
      <c r="H4407">
        <v>458.97609656546098</v>
      </c>
      <c r="I4407">
        <v>428.18723064304498</v>
      </c>
      <c r="J4407">
        <v>491.37878415723998</v>
      </c>
    </row>
    <row r="4408" spans="1:10" x14ac:dyDescent="0.25">
      <c r="A4408" t="s">
        <v>4701</v>
      </c>
      <c r="B4408" t="s">
        <v>92</v>
      </c>
      <c r="C4408">
        <v>2011</v>
      </c>
      <c r="D4408" t="s">
        <v>18</v>
      </c>
      <c r="E4408" t="s">
        <v>101</v>
      </c>
      <c r="F4408">
        <v>2322.0638506689402</v>
      </c>
      <c r="G4408">
        <v>448.29131776434701</v>
      </c>
      <c r="H4408">
        <v>454.194036581457</v>
      </c>
      <c r="I4408">
        <v>435.83299939924598</v>
      </c>
      <c r="J4408">
        <v>473.12744238125902</v>
      </c>
    </row>
    <row r="4409" spans="1:10" x14ac:dyDescent="0.25">
      <c r="A4409" t="s">
        <v>4702</v>
      </c>
      <c r="B4409" t="s">
        <v>92</v>
      </c>
      <c r="C4409">
        <v>2011</v>
      </c>
      <c r="D4409" t="s">
        <v>46</v>
      </c>
      <c r="E4409" t="s">
        <v>101</v>
      </c>
      <c r="F4409">
        <v>1075.1536816939899</v>
      </c>
      <c r="G4409">
        <v>450.43746169482301</v>
      </c>
      <c r="H4409">
        <v>458.51085974522499</v>
      </c>
      <c r="I4409">
        <v>431.30283737929301</v>
      </c>
      <c r="J4409">
        <v>486.97540443523201</v>
      </c>
    </row>
    <row r="4410" spans="1:10" x14ac:dyDescent="0.25">
      <c r="A4410" t="s">
        <v>4703</v>
      </c>
      <c r="B4410" t="s">
        <v>92</v>
      </c>
      <c r="C4410">
        <v>2011</v>
      </c>
      <c r="D4410" t="s">
        <v>47</v>
      </c>
      <c r="E4410" t="s">
        <v>101</v>
      </c>
      <c r="F4410">
        <v>671.23800890284201</v>
      </c>
      <c r="G4410">
        <v>479.867035246527</v>
      </c>
      <c r="H4410">
        <v>483.27496426401399</v>
      </c>
      <c r="I4410">
        <v>447.27371882800998</v>
      </c>
      <c r="J4410">
        <v>521.39454715352304</v>
      </c>
    </row>
    <row r="4411" spans="1:10" x14ac:dyDescent="0.25">
      <c r="A4411" t="s">
        <v>4704</v>
      </c>
      <c r="B4411" t="s">
        <v>92</v>
      </c>
      <c r="C4411">
        <v>2011</v>
      </c>
      <c r="D4411" t="s">
        <v>48</v>
      </c>
      <c r="E4411" t="s">
        <v>101</v>
      </c>
      <c r="F4411">
        <v>575.67216007211005</v>
      </c>
      <c r="G4411">
        <v>412.93462454064297</v>
      </c>
      <c r="H4411">
        <v>421.043167399075</v>
      </c>
      <c r="I4411">
        <v>387.22096707952397</v>
      </c>
      <c r="J4411">
        <v>457.01982022777702</v>
      </c>
    </row>
    <row r="4412" spans="1:10" x14ac:dyDescent="0.25">
      <c r="A4412" t="s">
        <v>4705</v>
      </c>
      <c r="B4412" t="s">
        <v>92</v>
      </c>
      <c r="C4412">
        <v>2011</v>
      </c>
      <c r="D4412" t="s">
        <v>104</v>
      </c>
      <c r="E4412" t="s">
        <v>101</v>
      </c>
      <c r="F4412">
        <v>1658.70083618127</v>
      </c>
      <c r="G4412">
        <v>351.32960325451899</v>
      </c>
      <c r="H4412">
        <v>370.57468960581701</v>
      </c>
      <c r="I4412">
        <v>352.55464422847302</v>
      </c>
      <c r="J4412">
        <v>389.26146400749701</v>
      </c>
    </row>
    <row r="4413" spans="1:10" x14ac:dyDescent="0.25">
      <c r="A4413" t="s">
        <v>4706</v>
      </c>
      <c r="B4413" t="s">
        <v>92</v>
      </c>
      <c r="C4413">
        <v>2011</v>
      </c>
      <c r="D4413" t="s">
        <v>49</v>
      </c>
      <c r="E4413" t="s">
        <v>101</v>
      </c>
      <c r="F4413">
        <v>518.887884028401</v>
      </c>
      <c r="G4413">
        <v>409.60844656841402</v>
      </c>
      <c r="H4413">
        <v>419.28706710423103</v>
      </c>
      <c r="I4413">
        <v>383.81493625644998</v>
      </c>
      <c r="J4413">
        <v>457.14355651071202</v>
      </c>
    </row>
    <row r="4414" spans="1:10" x14ac:dyDescent="0.25">
      <c r="A4414" t="s">
        <v>4707</v>
      </c>
      <c r="B4414" t="s">
        <v>92</v>
      </c>
      <c r="C4414">
        <v>2011</v>
      </c>
      <c r="D4414" t="s">
        <v>50</v>
      </c>
      <c r="E4414" t="s">
        <v>101</v>
      </c>
      <c r="F4414">
        <v>1139.8129521528699</v>
      </c>
      <c r="G4414">
        <v>329.95783724991901</v>
      </c>
      <c r="H4414">
        <v>354.69728754102101</v>
      </c>
      <c r="I4414">
        <v>333.62447925679601</v>
      </c>
      <c r="J4414">
        <v>376.71459012593402</v>
      </c>
    </row>
    <row r="4415" spans="1:10" x14ac:dyDescent="0.25">
      <c r="A4415" t="s">
        <v>4708</v>
      </c>
      <c r="B4415" t="s">
        <v>92</v>
      </c>
      <c r="C4415">
        <v>2011</v>
      </c>
      <c r="D4415" t="s">
        <v>105</v>
      </c>
      <c r="E4415" t="s">
        <v>101</v>
      </c>
      <c r="F4415">
        <v>1339.3041218567801</v>
      </c>
      <c r="G4415">
        <v>456.75119425994598</v>
      </c>
      <c r="H4415">
        <v>469.89133962733501</v>
      </c>
      <c r="I4415">
        <v>444.91320174886602</v>
      </c>
      <c r="J4415">
        <v>495.90031759427001</v>
      </c>
    </row>
    <row r="4416" spans="1:10" x14ac:dyDescent="0.25">
      <c r="A4416" t="s">
        <v>4709</v>
      </c>
      <c r="B4416" t="s">
        <v>92</v>
      </c>
      <c r="C4416">
        <v>2011</v>
      </c>
      <c r="D4416" t="s">
        <v>51</v>
      </c>
      <c r="E4416" t="s">
        <v>101</v>
      </c>
      <c r="F4416">
        <v>1044.3389826938801</v>
      </c>
      <c r="G4416">
        <v>445.58843497069898</v>
      </c>
      <c r="H4416">
        <v>459.31978967318298</v>
      </c>
      <c r="I4416">
        <v>431.72508106565402</v>
      </c>
      <c r="J4416">
        <v>488.208020206985</v>
      </c>
    </row>
    <row r="4417" spans="1:10" x14ac:dyDescent="0.25">
      <c r="A4417" t="s">
        <v>4710</v>
      </c>
      <c r="B4417" t="s">
        <v>92</v>
      </c>
      <c r="C4417">
        <v>2011</v>
      </c>
      <c r="D4417" t="s">
        <v>52</v>
      </c>
      <c r="E4417" t="s">
        <v>101</v>
      </c>
      <c r="F4417">
        <v>294.965139162909</v>
      </c>
      <c r="G4417">
        <v>501.20667306062597</v>
      </c>
      <c r="H4417">
        <v>511.45875138068902</v>
      </c>
      <c r="I4417">
        <v>454.30949636102099</v>
      </c>
      <c r="J4417">
        <v>573.76387770305803</v>
      </c>
    </row>
    <row r="4418" spans="1:10" x14ac:dyDescent="0.25">
      <c r="A4418" t="s">
        <v>4711</v>
      </c>
      <c r="B4418" t="s">
        <v>92</v>
      </c>
      <c r="C4418">
        <v>2011</v>
      </c>
      <c r="D4418" t="s">
        <v>106</v>
      </c>
      <c r="E4418" t="s">
        <v>101</v>
      </c>
      <c r="F4418">
        <v>2775.0390070369399</v>
      </c>
      <c r="G4418">
        <v>480.87846284584901</v>
      </c>
      <c r="H4418">
        <v>493.955511281067</v>
      </c>
      <c r="I4418">
        <v>475.65151614466799</v>
      </c>
      <c r="J4418">
        <v>512.78069339541696</v>
      </c>
    </row>
    <row r="4419" spans="1:10" x14ac:dyDescent="0.25">
      <c r="A4419" t="s">
        <v>4712</v>
      </c>
      <c r="B4419" t="s">
        <v>92</v>
      </c>
      <c r="C4419">
        <v>2011</v>
      </c>
      <c r="D4419" t="s">
        <v>53</v>
      </c>
      <c r="E4419" t="s">
        <v>101</v>
      </c>
      <c r="F4419">
        <v>883.06737780750598</v>
      </c>
      <c r="G4419">
        <v>493.93528308638798</v>
      </c>
      <c r="H4419">
        <v>511.48050255229498</v>
      </c>
      <c r="I4419">
        <v>478.08121888359602</v>
      </c>
      <c r="J4419">
        <v>546.58618405413904</v>
      </c>
    </row>
    <row r="4420" spans="1:10" x14ac:dyDescent="0.25">
      <c r="A4420" t="s">
        <v>4713</v>
      </c>
      <c r="B4420" t="s">
        <v>92</v>
      </c>
      <c r="C4420">
        <v>2011</v>
      </c>
      <c r="D4420" t="s">
        <v>54</v>
      </c>
      <c r="E4420" t="s">
        <v>101</v>
      </c>
      <c r="F4420">
        <v>393.23079643303902</v>
      </c>
      <c r="G4420">
        <v>563.271065766687</v>
      </c>
      <c r="H4420">
        <v>572.25516044982805</v>
      </c>
      <c r="I4420">
        <v>516.73811404484798</v>
      </c>
      <c r="J4420">
        <v>632.08215233410203</v>
      </c>
    </row>
    <row r="4421" spans="1:10" x14ac:dyDescent="0.25">
      <c r="A4421" t="s">
        <v>4714</v>
      </c>
      <c r="B4421" t="s">
        <v>92</v>
      </c>
      <c r="C4421">
        <v>2011</v>
      </c>
      <c r="D4421" t="s">
        <v>55</v>
      </c>
      <c r="E4421" t="s">
        <v>101</v>
      </c>
      <c r="F4421">
        <v>456.219706292512</v>
      </c>
      <c r="G4421">
        <v>500.29576301405001</v>
      </c>
      <c r="H4421">
        <v>509.34529941895897</v>
      </c>
      <c r="I4421">
        <v>463.41165642566801</v>
      </c>
      <c r="J4421">
        <v>558.57970410112603</v>
      </c>
    </row>
    <row r="4422" spans="1:10" x14ac:dyDescent="0.25">
      <c r="A4422" t="s">
        <v>4715</v>
      </c>
      <c r="B4422" t="s">
        <v>92</v>
      </c>
      <c r="C4422">
        <v>2011</v>
      </c>
      <c r="D4422" t="s">
        <v>56</v>
      </c>
      <c r="E4422" t="s">
        <v>101</v>
      </c>
      <c r="F4422">
        <v>358.45647156105599</v>
      </c>
      <c r="G4422">
        <v>391.72145775348201</v>
      </c>
      <c r="H4422">
        <v>392.94339972928202</v>
      </c>
      <c r="I4422">
        <v>352.51496470213999</v>
      </c>
      <c r="J4422">
        <v>436.66564013238002</v>
      </c>
    </row>
    <row r="4423" spans="1:10" x14ac:dyDescent="0.25">
      <c r="A4423" t="s">
        <v>4716</v>
      </c>
      <c r="B4423" t="s">
        <v>92</v>
      </c>
      <c r="C4423">
        <v>2011</v>
      </c>
      <c r="D4423" t="s">
        <v>57</v>
      </c>
      <c r="E4423" t="s">
        <v>101</v>
      </c>
      <c r="F4423">
        <v>684.06465494282395</v>
      </c>
      <c r="G4423">
        <v>469.22842195206903</v>
      </c>
      <c r="H4423">
        <v>492.07880043446198</v>
      </c>
      <c r="I4423">
        <v>455.57281378823097</v>
      </c>
      <c r="J4423">
        <v>530.71195034617006</v>
      </c>
    </row>
    <row r="4424" spans="1:10" x14ac:dyDescent="0.25">
      <c r="A4424" t="s">
        <v>4717</v>
      </c>
      <c r="B4424" t="s">
        <v>92</v>
      </c>
      <c r="C4424">
        <v>2012</v>
      </c>
      <c r="D4424" t="s">
        <v>5</v>
      </c>
      <c r="E4424" t="s">
        <v>101</v>
      </c>
      <c r="F4424">
        <v>12737.6539784218</v>
      </c>
      <c r="G4424">
        <v>414.358372098649</v>
      </c>
      <c r="H4424">
        <v>421.51449792850701</v>
      </c>
      <c r="I4424">
        <v>414.19054786268799</v>
      </c>
      <c r="J4424">
        <v>428.93497786706399</v>
      </c>
    </row>
    <row r="4425" spans="1:10" x14ac:dyDescent="0.25">
      <c r="A4425" t="s">
        <v>4718</v>
      </c>
      <c r="B4425" t="s">
        <v>92</v>
      </c>
      <c r="C4425">
        <v>2012</v>
      </c>
      <c r="D4425" t="s">
        <v>122</v>
      </c>
      <c r="E4425" t="s">
        <v>101</v>
      </c>
      <c r="F4425">
        <v>1827.5563221744001</v>
      </c>
      <c r="G4425">
        <v>301.84442685587697</v>
      </c>
      <c r="H4425">
        <v>297.35699813820497</v>
      </c>
      <c r="I4425">
        <v>283.72878213704797</v>
      </c>
      <c r="J4425">
        <v>311.46512972332698</v>
      </c>
    </row>
    <row r="4426" spans="1:10" x14ac:dyDescent="0.25">
      <c r="A4426" t="s">
        <v>4719</v>
      </c>
      <c r="B4426" t="s">
        <v>92</v>
      </c>
      <c r="C4426">
        <v>2012</v>
      </c>
      <c r="D4426" t="s">
        <v>123</v>
      </c>
      <c r="E4426" t="s">
        <v>101</v>
      </c>
      <c r="F4426">
        <v>2189.67977936241</v>
      </c>
      <c r="G4426">
        <v>353.71214272068698</v>
      </c>
      <c r="H4426">
        <v>348.69416321046401</v>
      </c>
      <c r="I4426">
        <v>334.11968673361099</v>
      </c>
      <c r="J4426">
        <v>363.73674084424601</v>
      </c>
    </row>
    <row r="4427" spans="1:10" x14ac:dyDescent="0.25">
      <c r="A4427" t="s">
        <v>4720</v>
      </c>
      <c r="B4427" t="s">
        <v>92</v>
      </c>
      <c r="C4427">
        <v>2012</v>
      </c>
      <c r="D4427" t="s">
        <v>124</v>
      </c>
      <c r="E4427" t="s">
        <v>101</v>
      </c>
      <c r="F4427">
        <v>2533.0211692934599</v>
      </c>
      <c r="G4427">
        <v>402.83543670518299</v>
      </c>
      <c r="H4427">
        <v>401.69085738536802</v>
      </c>
      <c r="I4427">
        <v>386.129039399703</v>
      </c>
      <c r="J4427">
        <v>417.71680621179001</v>
      </c>
    </row>
    <row r="4428" spans="1:10" x14ac:dyDescent="0.25">
      <c r="A4428" t="s">
        <v>4721</v>
      </c>
      <c r="B4428" t="s">
        <v>92</v>
      </c>
      <c r="C4428">
        <v>2012</v>
      </c>
      <c r="D4428" t="s">
        <v>125</v>
      </c>
      <c r="E4428" t="s">
        <v>101</v>
      </c>
      <c r="F4428">
        <v>2921.23250597483</v>
      </c>
      <c r="G4428">
        <v>469.91065908931</v>
      </c>
      <c r="H4428">
        <v>485.06757112056101</v>
      </c>
      <c r="I4428">
        <v>467.537689543716</v>
      </c>
      <c r="J4428">
        <v>503.08375451508601</v>
      </c>
    </row>
    <row r="4429" spans="1:10" x14ac:dyDescent="0.25">
      <c r="A4429" t="s">
        <v>4722</v>
      </c>
      <c r="B4429" t="s">
        <v>92</v>
      </c>
      <c r="C4429">
        <v>2012</v>
      </c>
      <c r="D4429" t="s">
        <v>126</v>
      </c>
      <c r="E4429" t="s">
        <v>101</v>
      </c>
      <c r="F4429">
        <v>3266.1642016166702</v>
      </c>
      <c r="G4429">
        <v>545.18574803480499</v>
      </c>
      <c r="H4429">
        <v>584.64930358866695</v>
      </c>
      <c r="I4429">
        <v>564.52732676180699</v>
      </c>
      <c r="J4429">
        <v>605.29875572255901</v>
      </c>
    </row>
    <row r="4430" spans="1:10" x14ac:dyDescent="0.25">
      <c r="A4430" t="s">
        <v>4723</v>
      </c>
      <c r="B4430" t="s">
        <v>92</v>
      </c>
      <c r="C4430">
        <v>2012</v>
      </c>
      <c r="D4430" t="s">
        <v>6</v>
      </c>
      <c r="E4430" t="s">
        <v>101</v>
      </c>
      <c r="F4430">
        <v>2868.3864306187702</v>
      </c>
      <c r="G4430">
        <v>415.44686829135998</v>
      </c>
      <c r="H4430">
        <v>415.91200335423099</v>
      </c>
      <c r="I4430">
        <v>400.72886005047502</v>
      </c>
      <c r="J4430">
        <v>431.52026864971202</v>
      </c>
    </row>
    <row r="4431" spans="1:10" x14ac:dyDescent="0.25">
      <c r="A4431" t="s">
        <v>4724</v>
      </c>
      <c r="B4431" t="s">
        <v>92</v>
      </c>
      <c r="C4431">
        <v>2012</v>
      </c>
      <c r="D4431" t="s">
        <v>37</v>
      </c>
      <c r="E4431" t="s">
        <v>101</v>
      </c>
      <c r="F4431">
        <v>308.339132064897</v>
      </c>
      <c r="G4431">
        <v>440.17635093277198</v>
      </c>
      <c r="H4431">
        <v>436.87176133321202</v>
      </c>
      <c r="I4431">
        <v>388.84513420090798</v>
      </c>
      <c r="J4431">
        <v>489.13174280172001</v>
      </c>
    </row>
    <row r="4432" spans="1:10" x14ac:dyDescent="0.25">
      <c r="A4432" t="s">
        <v>4725</v>
      </c>
      <c r="B4432" t="s">
        <v>92</v>
      </c>
      <c r="C4432">
        <v>2012</v>
      </c>
      <c r="D4432" t="s">
        <v>38</v>
      </c>
      <c r="E4432" t="s">
        <v>101</v>
      </c>
      <c r="F4432">
        <v>535.84481147861902</v>
      </c>
      <c r="G4432">
        <v>438.706433068575</v>
      </c>
      <c r="H4432">
        <v>440.49807713509603</v>
      </c>
      <c r="I4432">
        <v>403.47834207478297</v>
      </c>
      <c r="J4432">
        <v>479.96508934931597</v>
      </c>
    </row>
    <row r="4433" spans="1:10" x14ac:dyDescent="0.25">
      <c r="A4433" t="s">
        <v>4726</v>
      </c>
      <c r="B4433" t="s">
        <v>92</v>
      </c>
      <c r="C4433">
        <v>2012</v>
      </c>
      <c r="D4433" t="s">
        <v>39</v>
      </c>
      <c r="E4433" t="s">
        <v>101</v>
      </c>
      <c r="F4433">
        <v>516.22872730113102</v>
      </c>
      <c r="G4433">
        <v>446.89324096535597</v>
      </c>
      <c r="H4433">
        <v>432.95619245374297</v>
      </c>
      <c r="I4433">
        <v>395.502293523074</v>
      </c>
      <c r="J4433">
        <v>472.93437178273399</v>
      </c>
    </row>
    <row r="4434" spans="1:10" x14ac:dyDescent="0.25">
      <c r="A4434" t="s">
        <v>4727</v>
      </c>
      <c r="B4434" t="s">
        <v>92</v>
      </c>
      <c r="C4434">
        <v>2012</v>
      </c>
      <c r="D4434" t="s">
        <v>40</v>
      </c>
      <c r="E4434" t="s">
        <v>101</v>
      </c>
      <c r="F4434">
        <v>411.507429103775</v>
      </c>
      <c r="G4434">
        <v>437.46670327618398</v>
      </c>
      <c r="H4434">
        <v>437.05873775829502</v>
      </c>
      <c r="I4434">
        <v>395.35222475742103</v>
      </c>
      <c r="J4434">
        <v>481.92735873662201</v>
      </c>
    </row>
    <row r="4435" spans="1:10" x14ac:dyDescent="0.25">
      <c r="A4435" t="s">
        <v>4728</v>
      </c>
      <c r="B4435" t="s">
        <v>92</v>
      </c>
      <c r="C4435">
        <v>2012</v>
      </c>
      <c r="D4435" t="s">
        <v>41</v>
      </c>
      <c r="E4435" t="s">
        <v>101</v>
      </c>
      <c r="F4435">
        <v>597.65656435575499</v>
      </c>
      <c r="G4435">
        <v>391.28245769413701</v>
      </c>
      <c r="H4435">
        <v>399.71915558391697</v>
      </c>
      <c r="I4435">
        <v>368.127894433059</v>
      </c>
      <c r="J4435">
        <v>433.28413780004303</v>
      </c>
    </row>
    <row r="4436" spans="1:10" x14ac:dyDescent="0.25">
      <c r="A4436" t="s">
        <v>4729</v>
      </c>
      <c r="B4436" t="s">
        <v>92</v>
      </c>
      <c r="C4436">
        <v>2012</v>
      </c>
      <c r="D4436" t="s">
        <v>42</v>
      </c>
      <c r="E4436" t="s">
        <v>101</v>
      </c>
      <c r="F4436">
        <v>498.80976631459498</v>
      </c>
      <c r="G4436">
        <v>366.99046219777603</v>
      </c>
      <c r="H4436">
        <v>378.36853586272201</v>
      </c>
      <c r="I4436">
        <v>345.74570554389197</v>
      </c>
      <c r="J4436">
        <v>413.229518869348</v>
      </c>
    </row>
    <row r="4437" spans="1:10" x14ac:dyDescent="0.25">
      <c r="A4437" t="s">
        <v>4730</v>
      </c>
      <c r="B4437" t="s">
        <v>92</v>
      </c>
      <c r="C4437">
        <v>2012</v>
      </c>
      <c r="D4437" t="s">
        <v>102</v>
      </c>
      <c r="E4437" t="s">
        <v>101</v>
      </c>
      <c r="F4437">
        <v>487.75619203999503</v>
      </c>
      <c r="G4437">
        <v>366.86638188218001</v>
      </c>
      <c r="H4437">
        <v>359.83947291925801</v>
      </c>
      <c r="I4437">
        <v>327.80417058713499</v>
      </c>
      <c r="J4437">
        <v>394.09831228838402</v>
      </c>
    </row>
    <row r="4438" spans="1:10" x14ac:dyDescent="0.25">
      <c r="A4438" t="s">
        <v>4731</v>
      </c>
      <c r="B4438" t="s">
        <v>92</v>
      </c>
      <c r="C4438">
        <v>2012</v>
      </c>
      <c r="D4438" t="s">
        <v>103</v>
      </c>
      <c r="E4438" t="s">
        <v>101</v>
      </c>
      <c r="F4438">
        <v>1609.8282156919199</v>
      </c>
      <c r="G4438">
        <v>419.88435403729898</v>
      </c>
      <c r="H4438">
        <v>418.79363895917902</v>
      </c>
      <c r="I4438">
        <v>398.298105672453</v>
      </c>
      <c r="J4438">
        <v>440.05915240257002</v>
      </c>
    </row>
    <row r="4439" spans="1:10" x14ac:dyDescent="0.25">
      <c r="A4439" t="s">
        <v>4732</v>
      </c>
      <c r="B4439" t="s">
        <v>92</v>
      </c>
      <c r="C4439">
        <v>2012</v>
      </c>
      <c r="D4439" t="s">
        <v>43</v>
      </c>
      <c r="E4439" t="s">
        <v>101</v>
      </c>
      <c r="F4439">
        <v>267.138081780866</v>
      </c>
      <c r="G4439">
        <v>351.28485624604298</v>
      </c>
      <c r="H4439">
        <v>357.62537502842599</v>
      </c>
      <c r="I4439">
        <v>314.57800683235598</v>
      </c>
      <c r="J4439">
        <v>404.76366744564302</v>
      </c>
    </row>
    <row r="4440" spans="1:10" x14ac:dyDescent="0.25">
      <c r="A4440" t="s">
        <v>4733</v>
      </c>
      <c r="B4440" t="s">
        <v>92</v>
      </c>
      <c r="C4440">
        <v>2012</v>
      </c>
      <c r="D4440" t="s">
        <v>44</v>
      </c>
      <c r="E4440" t="s">
        <v>101</v>
      </c>
      <c r="F4440">
        <v>580.58738245372695</v>
      </c>
      <c r="G4440">
        <v>471.887985088574</v>
      </c>
      <c r="H4440">
        <v>471.60945921868603</v>
      </c>
      <c r="I4440">
        <v>433.43041916000601</v>
      </c>
      <c r="J4440">
        <v>512.20980907084595</v>
      </c>
    </row>
    <row r="4441" spans="1:10" x14ac:dyDescent="0.25">
      <c r="A4441" t="s">
        <v>4734</v>
      </c>
      <c r="B4441" t="s">
        <v>92</v>
      </c>
      <c r="C4441">
        <v>2012</v>
      </c>
      <c r="D4441" t="s">
        <v>45</v>
      </c>
      <c r="E4441" t="s">
        <v>101</v>
      </c>
      <c r="F4441">
        <v>762.10275145733601</v>
      </c>
      <c r="G4441">
        <v>413.47393428568</v>
      </c>
      <c r="H4441">
        <v>412.78247082325601</v>
      </c>
      <c r="I4441">
        <v>383.725912385036</v>
      </c>
      <c r="J4441">
        <v>443.44043289920802</v>
      </c>
    </row>
    <row r="4442" spans="1:10" x14ac:dyDescent="0.25">
      <c r="A4442" t="s">
        <v>4735</v>
      </c>
      <c r="B4442" t="s">
        <v>92</v>
      </c>
      <c r="C4442">
        <v>2012</v>
      </c>
      <c r="D4442" t="s">
        <v>18</v>
      </c>
      <c r="E4442" t="s">
        <v>101</v>
      </c>
      <c r="F4442">
        <v>2227.8748004500699</v>
      </c>
      <c r="G4442">
        <v>428.86550238604798</v>
      </c>
      <c r="H4442">
        <v>435.48474971231502</v>
      </c>
      <c r="I4442">
        <v>417.51752671899902</v>
      </c>
      <c r="J4442">
        <v>454.02398679888103</v>
      </c>
    </row>
    <row r="4443" spans="1:10" x14ac:dyDescent="0.25">
      <c r="A4443" t="s">
        <v>4736</v>
      </c>
      <c r="B4443" t="s">
        <v>92</v>
      </c>
      <c r="C4443">
        <v>2012</v>
      </c>
      <c r="D4443" t="s">
        <v>46</v>
      </c>
      <c r="E4443" t="s">
        <v>101</v>
      </c>
      <c r="F4443">
        <v>1050.69555819722</v>
      </c>
      <c r="G4443">
        <v>438.46029478294901</v>
      </c>
      <c r="H4443">
        <v>450.82785479567298</v>
      </c>
      <c r="I4443">
        <v>423.77916986065298</v>
      </c>
      <c r="J4443">
        <v>479.14052730915699</v>
      </c>
    </row>
    <row r="4444" spans="1:10" x14ac:dyDescent="0.25">
      <c r="A4444" t="s">
        <v>4737</v>
      </c>
      <c r="B4444" t="s">
        <v>92</v>
      </c>
      <c r="C4444">
        <v>2012</v>
      </c>
      <c r="D4444" t="s">
        <v>47</v>
      </c>
      <c r="E4444" t="s">
        <v>101</v>
      </c>
      <c r="F4444">
        <v>625.58514267306896</v>
      </c>
      <c r="G4444">
        <v>446.50208601440897</v>
      </c>
      <c r="H4444">
        <v>447.80924190472001</v>
      </c>
      <c r="I4444">
        <v>413.29089363176502</v>
      </c>
      <c r="J4444">
        <v>484.43388744871402</v>
      </c>
    </row>
    <row r="4445" spans="1:10" x14ac:dyDescent="0.25">
      <c r="A4445" t="s">
        <v>4738</v>
      </c>
      <c r="B4445" t="s">
        <v>92</v>
      </c>
      <c r="C4445">
        <v>2012</v>
      </c>
      <c r="D4445" t="s">
        <v>48</v>
      </c>
      <c r="E4445" t="s">
        <v>101</v>
      </c>
      <c r="F4445">
        <v>551.59409957977198</v>
      </c>
      <c r="G4445">
        <v>394.72885328450798</v>
      </c>
      <c r="H4445">
        <v>402.30170534554998</v>
      </c>
      <c r="I4445">
        <v>369.31287895453198</v>
      </c>
      <c r="J4445">
        <v>437.43887244701</v>
      </c>
    </row>
    <row r="4446" spans="1:10" x14ac:dyDescent="0.25">
      <c r="A4446" t="s">
        <v>4739</v>
      </c>
      <c r="B4446" t="s">
        <v>92</v>
      </c>
      <c r="C4446">
        <v>2012</v>
      </c>
      <c r="D4446" t="s">
        <v>104</v>
      </c>
      <c r="E4446" t="s">
        <v>101</v>
      </c>
      <c r="F4446">
        <v>1741.93285838415</v>
      </c>
      <c r="G4446">
        <v>366.47273404754498</v>
      </c>
      <c r="H4446">
        <v>388.77660855635997</v>
      </c>
      <c r="I4446">
        <v>370.34154963591902</v>
      </c>
      <c r="J4446">
        <v>407.876930780073</v>
      </c>
    </row>
    <row r="4447" spans="1:10" x14ac:dyDescent="0.25">
      <c r="A4447" t="s">
        <v>4740</v>
      </c>
      <c r="B4447" t="s">
        <v>92</v>
      </c>
      <c r="C4447">
        <v>2012</v>
      </c>
      <c r="D4447" t="s">
        <v>49</v>
      </c>
      <c r="E4447" t="s">
        <v>101</v>
      </c>
      <c r="F4447">
        <v>519.38095326125301</v>
      </c>
      <c r="G4447">
        <v>409.50631411977599</v>
      </c>
      <c r="H4447">
        <v>416.481468486832</v>
      </c>
      <c r="I4447">
        <v>381.28509855982497</v>
      </c>
      <c r="J4447">
        <v>454.042496882916</v>
      </c>
    </row>
    <row r="4448" spans="1:10" x14ac:dyDescent="0.25">
      <c r="A4448" t="s">
        <v>4741</v>
      </c>
      <c r="B4448" t="s">
        <v>92</v>
      </c>
      <c r="C4448">
        <v>2012</v>
      </c>
      <c r="D4448" t="s">
        <v>50</v>
      </c>
      <c r="E4448" t="s">
        <v>101</v>
      </c>
      <c r="F4448">
        <v>1222.5519051229001</v>
      </c>
      <c r="G4448">
        <v>350.81103641189299</v>
      </c>
      <c r="H4448">
        <v>380.29104634309698</v>
      </c>
      <c r="I4448">
        <v>358.46613370314998</v>
      </c>
      <c r="J4448">
        <v>403.05968700324598</v>
      </c>
    </row>
    <row r="4449" spans="1:10" x14ac:dyDescent="0.25">
      <c r="A4449" t="s">
        <v>4742</v>
      </c>
      <c r="B4449" t="s">
        <v>92</v>
      </c>
      <c r="C4449">
        <v>2012</v>
      </c>
      <c r="D4449" t="s">
        <v>105</v>
      </c>
      <c r="E4449" t="s">
        <v>101</v>
      </c>
      <c r="F4449">
        <v>1256.3684510287501</v>
      </c>
      <c r="G4449">
        <v>426.61502529015598</v>
      </c>
      <c r="H4449">
        <v>441.449980857882</v>
      </c>
      <c r="I4449">
        <v>417.23241343740602</v>
      </c>
      <c r="J4449">
        <v>466.70021704189998</v>
      </c>
    </row>
    <row r="4450" spans="1:10" x14ac:dyDescent="0.25">
      <c r="A4450" t="s">
        <v>4743</v>
      </c>
      <c r="B4450" t="s">
        <v>92</v>
      </c>
      <c r="C4450">
        <v>2012</v>
      </c>
      <c r="D4450" t="s">
        <v>51</v>
      </c>
      <c r="E4450" t="s">
        <v>101</v>
      </c>
      <c r="F4450">
        <v>992.17126566741297</v>
      </c>
      <c r="G4450">
        <v>421.12711245269003</v>
      </c>
      <c r="H4450">
        <v>436.52594171353797</v>
      </c>
      <c r="I4450">
        <v>409.627617488851</v>
      </c>
      <c r="J4450">
        <v>464.71872622304397</v>
      </c>
    </row>
    <row r="4451" spans="1:10" x14ac:dyDescent="0.25">
      <c r="A4451" t="s">
        <v>4744</v>
      </c>
      <c r="B4451" t="s">
        <v>92</v>
      </c>
      <c r="C4451">
        <v>2012</v>
      </c>
      <c r="D4451" t="s">
        <v>52</v>
      </c>
      <c r="E4451" t="s">
        <v>101</v>
      </c>
      <c r="F4451">
        <v>264.19718536134002</v>
      </c>
      <c r="G4451">
        <v>448.56732887592199</v>
      </c>
      <c r="H4451">
        <v>461.104749865553</v>
      </c>
      <c r="I4451">
        <v>406.786418545792</v>
      </c>
      <c r="J4451">
        <v>520.61523415405497</v>
      </c>
    </row>
    <row r="4452" spans="1:10" x14ac:dyDescent="0.25">
      <c r="A4452" t="s">
        <v>4745</v>
      </c>
      <c r="B4452" t="s">
        <v>92</v>
      </c>
      <c r="C4452">
        <v>2012</v>
      </c>
      <c r="D4452" t="s">
        <v>106</v>
      </c>
      <c r="E4452" t="s">
        <v>101</v>
      </c>
      <c r="F4452">
        <v>2545.5070302081099</v>
      </c>
      <c r="G4452">
        <v>440.41361743865502</v>
      </c>
      <c r="H4452">
        <v>451.96385399325601</v>
      </c>
      <c r="I4452">
        <v>434.49213720908301</v>
      </c>
      <c r="J4452">
        <v>469.95536382504997</v>
      </c>
    </row>
    <row r="4453" spans="1:10" x14ac:dyDescent="0.25">
      <c r="A4453" t="s">
        <v>4746</v>
      </c>
      <c r="B4453" t="s">
        <v>92</v>
      </c>
      <c r="C4453">
        <v>2012</v>
      </c>
      <c r="D4453" t="s">
        <v>53</v>
      </c>
      <c r="E4453" t="s">
        <v>101</v>
      </c>
      <c r="F4453">
        <v>805.33404747209102</v>
      </c>
      <c r="G4453">
        <v>449.852000017926</v>
      </c>
      <c r="H4453">
        <v>465.9915518194</v>
      </c>
      <c r="I4453">
        <v>434.17372914898198</v>
      </c>
      <c r="J4453">
        <v>499.51385474155802</v>
      </c>
    </row>
    <row r="4454" spans="1:10" x14ac:dyDescent="0.25">
      <c r="A4454" t="s">
        <v>4747</v>
      </c>
      <c r="B4454" t="s">
        <v>92</v>
      </c>
      <c r="C4454">
        <v>2012</v>
      </c>
      <c r="D4454" t="s">
        <v>54</v>
      </c>
      <c r="E4454" t="s">
        <v>101</v>
      </c>
      <c r="F4454">
        <v>357.15708756476198</v>
      </c>
      <c r="G4454">
        <v>511.52514617851398</v>
      </c>
      <c r="H4454">
        <v>520.84754718496004</v>
      </c>
      <c r="I4454">
        <v>467.92905666599501</v>
      </c>
      <c r="J4454">
        <v>578.08561833306703</v>
      </c>
    </row>
    <row r="4455" spans="1:10" x14ac:dyDescent="0.25">
      <c r="A4455" t="s">
        <v>4748</v>
      </c>
      <c r="B4455" t="s">
        <v>92</v>
      </c>
      <c r="C4455">
        <v>2012</v>
      </c>
      <c r="D4455" t="s">
        <v>55</v>
      </c>
      <c r="E4455" t="s">
        <v>101</v>
      </c>
      <c r="F4455">
        <v>404.33147105917499</v>
      </c>
      <c r="G4455">
        <v>442.511350369014</v>
      </c>
      <c r="H4455">
        <v>450.50077262657999</v>
      </c>
      <c r="I4455">
        <v>407.425522885828</v>
      </c>
      <c r="J4455">
        <v>496.87194788065898</v>
      </c>
    </row>
    <row r="4456" spans="1:10" x14ac:dyDescent="0.25">
      <c r="A4456" t="s">
        <v>4749</v>
      </c>
      <c r="B4456" t="s">
        <v>92</v>
      </c>
      <c r="C4456">
        <v>2012</v>
      </c>
      <c r="D4456" t="s">
        <v>56</v>
      </c>
      <c r="E4456" t="s">
        <v>101</v>
      </c>
      <c r="F4456">
        <v>335.734698240314</v>
      </c>
      <c r="G4456">
        <v>366.28666932905003</v>
      </c>
      <c r="H4456">
        <v>358.82783663428597</v>
      </c>
      <c r="I4456">
        <v>320.70549652811502</v>
      </c>
      <c r="J4456">
        <v>400.16416019356097</v>
      </c>
    </row>
    <row r="4457" spans="1:10" x14ac:dyDescent="0.25">
      <c r="A4457" t="s">
        <v>4750</v>
      </c>
      <c r="B4457" t="s">
        <v>92</v>
      </c>
      <c r="C4457">
        <v>2012</v>
      </c>
      <c r="D4457" t="s">
        <v>57</v>
      </c>
      <c r="E4457" t="s">
        <v>101</v>
      </c>
      <c r="F4457">
        <v>642.94972587177006</v>
      </c>
      <c r="G4457">
        <v>440.05703110876402</v>
      </c>
      <c r="H4457">
        <v>460.62771303285501</v>
      </c>
      <c r="I4457">
        <v>425.43270944599101</v>
      </c>
      <c r="J4457">
        <v>497.94015169119001</v>
      </c>
    </row>
    <row r="4458" spans="1:10" x14ac:dyDescent="0.25">
      <c r="A4458" t="s">
        <v>4751</v>
      </c>
      <c r="B4458" t="s">
        <v>92</v>
      </c>
      <c r="C4458">
        <v>2002</v>
      </c>
      <c r="D4458" t="s">
        <v>5</v>
      </c>
      <c r="E4458" t="s">
        <v>1</v>
      </c>
      <c r="F4458">
        <v>7837.4510556002697</v>
      </c>
      <c r="G4458">
        <v>553.74297655932298</v>
      </c>
      <c r="H4458">
        <v>588.32567107432203</v>
      </c>
      <c r="I4458">
        <v>575.05919935428994</v>
      </c>
      <c r="J4458">
        <v>601.81549986666198</v>
      </c>
    </row>
    <row r="4459" spans="1:10" x14ac:dyDescent="0.25">
      <c r="A4459" t="s">
        <v>4752</v>
      </c>
      <c r="B4459" t="s">
        <v>92</v>
      </c>
      <c r="C4459">
        <v>2002</v>
      </c>
      <c r="D4459" t="s">
        <v>122</v>
      </c>
      <c r="E4459" t="s">
        <v>1</v>
      </c>
      <c r="F4459">
        <v>999.54003610341704</v>
      </c>
      <c r="G4459">
        <v>355.16218344161899</v>
      </c>
      <c r="H4459">
        <v>384.00202880792102</v>
      </c>
      <c r="I4459">
        <v>359.770747754806</v>
      </c>
      <c r="J4459">
        <v>409.39500198713603</v>
      </c>
    </row>
    <row r="4460" spans="1:10" x14ac:dyDescent="0.25">
      <c r="A4460" t="s">
        <v>4753</v>
      </c>
      <c r="B4460" t="s">
        <v>92</v>
      </c>
      <c r="C4460">
        <v>2002</v>
      </c>
      <c r="D4460" t="s">
        <v>123</v>
      </c>
      <c r="E4460" t="s">
        <v>1</v>
      </c>
      <c r="F4460">
        <v>1263.1061813009601</v>
      </c>
      <c r="G4460">
        <v>440.64097975976398</v>
      </c>
      <c r="H4460">
        <v>465.96302749586499</v>
      </c>
      <c r="I4460">
        <v>439.89721065867599</v>
      </c>
      <c r="J4460">
        <v>493.137287491135</v>
      </c>
    </row>
    <row r="4461" spans="1:10" x14ac:dyDescent="0.25">
      <c r="A4461" t="s">
        <v>4754</v>
      </c>
      <c r="B4461" t="s">
        <v>92</v>
      </c>
      <c r="C4461">
        <v>2002</v>
      </c>
      <c r="D4461" t="s">
        <v>124</v>
      </c>
      <c r="E4461" t="s">
        <v>1</v>
      </c>
      <c r="F4461">
        <v>1549.96126487939</v>
      </c>
      <c r="G4461">
        <v>534.19125382279901</v>
      </c>
      <c r="H4461">
        <v>561.44177769346504</v>
      </c>
      <c r="I4461">
        <v>533.29815854158801</v>
      </c>
      <c r="J4461">
        <v>590.66335143704202</v>
      </c>
    </row>
    <row r="4462" spans="1:10" x14ac:dyDescent="0.25">
      <c r="A4462" t="s">
        <v>4755</v>
      </c>
      <c r="B4462" t="s">
        <v>92</v>
      </c>
      <c r="C4462">
        <v>2002</v>
      </c>
      <c r="D4462" t="s">
        <v>125</v>
      </c>
      <c r="E4462" t="s">
        <v>1</v>
      </c>
      <c r="F4462">
        <v>1795.99407750663</v>
      </c>
      <c r="G4462">
        <v>631.47619562699003</v>
      </c>
      <c r="H4462">
        <v>670.01350069891896</v>
      </c>
      <c r="I4462">
        <v>638.71727497695099</v>
      </c>
      <c r="J4462">
        <v>702.42164776232005</v>
      </c>
    </row>
    <row r="4463" spans="1:10" x14ac:dyDescent="0.25">
      <c r="A4463" t="s">
        <v>4756</v>
      </c>
      <c r="B4463" t="s">
        <v>92</v>
      </c>
      <c r="C4463">
        <v>2002</v>
      </c>
      <c r="D4463" t="s">
        <v>126</v>
      </c>
      <c r="E4463" t="s">
        <v>1</v>
      </c>
      <c r="F4463">
        <v>2228.8494958098699</v>
      </c>
      <c r="G4463">
        <v>817.29058340295603</v>
      </c>
      <c r="H4463">
        <v>887.48270223096199</v>
      </c>
      <c r="I4463">
        <v>849.96248053632701</v>
      </c>
      <c r="J4463">
        <v>926.19717193618203</v>
      </c>
    </row>
    <row r="4464" spans="1:10" x14ac:dyDescent="0.25">
      <c r="A4464" t="s">
        <v>4757</v>
      </c>
      <c r="B4464" t="s">
        <v>92</v>
      </c>
      <c r="C4464">
        <v>2002</v>
      </c>
      <c r="D4464" t="s">
        <v>6</v>
      </c>
      <c r="E4464" t="s">
        <v>1</v>
      </c>
      <c r="F4464">
        <v>1763.5745545192799</v>
      </c>
      <c r="G4464">
        <v>546.63803290515705</v>
      </c>
      <c r="H4464">
        <v>577.02891404213199</v>
      </c>
      <c r="I4464">
        <v>549.93010892257303</v>
      </c>
      <c r="J4464">
        <v>605.09949284899506</v>
      </c>
    </row>
    <row r="4465" spans="1:10" x14ac:dyDescent="0.25">
      <c r="A4465" t="s">
        <v>4758</v>
      </c>
      <c r="B4465" t="s">
        <v>92</v>
      </c>
      <c r="C4465">
        <v>2002</v>
      </c>
      <c r="D4465" t="s">
        <v>37</v>
      </c>
      <c r="E4465" t="s">
        <v>1</v>
      </c>
      <c r="F4465">
        <v>179.77419457386</v>
      </c>
      <c r="G4465">
        <v>546.82502303765705</v>
      </c>
      <c r="H4465">
        <v>572.30851026021696</v>
      </c>
      <c r="I4465">
        <v>490.45201733697002</v>
      </c>
      <c r="J4465">
        <v>663.75388100440796</v>
      </c>
    </row>
    <row r="4466" spans="1:10" x14ac:dyDescent="0.25">
      <c r="A4466" t="s">
        <v>4759</v>
      </c>
      <c r="B4466" t="s">
        <v>92</v>
      </c>
      <c r="C4466">
        <v>2002</v>
      </c>
      <c r="D4466" t="s">
        <v>38</v>
      </c>
      <c r="E4466" t="s">
        <v>1</v>
      </c>
      <c r="F4466">
        <v>300.130189483023</v>
      </c>
      <c r="G4466">
        <v>533.17615512785903</v>
      </c>
      <c r="H4466">
        <v>559.96923902258197</v>
      </c>
      <c r="I4466">
        <v>497.22865043996597</v>
      </c>
      <c r="J4466">
        <v>628.31887731191705</v>
      </c>
    </row>
    <row r="4467" spans="1:10" x14ac:dyDescent="0.25">
      <c r="A4467" t="s">
        <v>4760</v>
      </c>
      <c r="B4467" t="s">
        <v>92</v>
      </c>
      <c r="C4467">
        <v>2002</v>
      </c>
      <c r="D4467" t="s">
        <v>39</v>
      </c>
      <c r="E4467" t="s">
        <v>1</v>
      </c>
      <c r="F4467">
        <v>338.29641425465201</v>
      </c>
      <c r="G4467">
        <v>641.904319104877</v>
      </c>
      <c r="H4467">
        <v>663.17950662607996</v>
      </c>
      <c r="I4467">
        <v>593.59786356306404</v>
      </c>
      <c r="J4467">
        <v>738.60411935271202</v>
      </c>
    </row>
    <row r="4468" spans="1:10" x14ac:dyDescent="0.25">
      <c r="A4468" t="s">
        <v>4761</v>
      </c>
      <c r="B4468" t="s">
        <v>92</v>
      </c>
      <c r="C4468">
        <v>2002</v>
      </c>
      <c r="D4468" t="s">
        <v>40</v>
      </c>
      <c r="E4468" t="s">
        <v>1</v>
      </c>
      <c r="F4468">
        <v>277.36247739553397</v>
      </c>
      <c r="G4468">
        <v>618.72596902724604</v>
      </c>
      <c r="H4468">
        <v>649.042534389602</v>
      </c>
      <c r="I4468">
        <v>574.14297460557498</v>
      </c>
      <c r="J4468">
        <v>730.92100807183397</v>
      </c>
    </row>
    <row r="4469" spans="1:10" x14ac:dyDescent="0.25">
      <c r="A4469" t="s">
        <v>4762</v>
      </c>
      <c r="B4469" t="s">
        <v>92</v>
      </c>
      <c r="C4469">
        <v>2002</v>
      </c>
      <c r="D4469" t="s">
        <v>41</v>
      </c>
      <c r="E4469" t="s">
        <v>1</v>
      </c>
      <c r="F4469">
        <v>321.804854957494</v>
      </c>
      <c r="G4469">
        <v>440.665582534534</v>
      </c>
      <c r="H4469">
        <v>482.44679332787803</v>
      </c>
      <c r="I4469">
        <v>428.93044388087799</v>
      </c>
      <c r="J4469">
        <v>540.57603461310703</v>
      </c>
    </row>
    <row r="4470" spans="1:10" x14ac:dyDescent="0.25">
      <c r="A4470" t="s">
        <v>4763</v>
      </c>
      <c r="B4470" t="s">
        <v>92</v>
      </c>
      <c r="C4470">
        <v>2002</v>
      </c>
      <c r="D4470" t="s">
        <v>42</v>
      </c>
      <c r="E4470" t="s">
        <v>1</v>
      </c>
      <c r="F4470">
        <v>346.20642385471501</v>
      </c>
      <c r="G4470">
        <v>550.42517068064899</v>
      </c>
      <c r="H4470">
        <v>590.31765744371796</v>
      </c>
      <c r="I4470">
        <v>527.73131510571295</v>
      </c>
      <c r="J4470">
        <v>658.09647851508601</v>
      </c>
    </row>
    <row r="4471" spans="1:10" x14ac:dyDescent="0.25">
      <c r="A4471" t="s">
        <v>4764</v>
      </c>
      <c r="B4471" t="s">
        <v>92</v>
      </c>
      <c r="C4471">
        <v>2002</v>
      </c>
      <c r="D4471" t="s">
        <v>102</v>
      </c>
      <c r="E4471" t="s">
        <v>1</v>
      </c>
      <c r="F4471">
        <v>287.65499178668603</v>
      </c>
      <c r="G4471">
        <v>458.24636672882599</v>
      </c>
      <c r="H4471">
        <v>485.31271235294298</v>
      </c>
      <c r="I4471">
        <v>429.852555541659</v>
      </c>
      <c r="J4471">
        <v>545.84262328119996</v>
      </c>
    </row>
    <row r="4472" spans="1:10" x14ac:dyDescent="0.25">
      <c r="A4472" t="s">
        <v>4765</v>
      </c>
      <c r="B4472" t="s">
        <v>92</v>
      </c>
      <c r="C4472">
        <v>2002</v>
      </c>
      <c r="D4472" t="s">
        <v>103</v>
      </c>
      <c r="E4472" t="s">
        <v>1</v>
      </c>
      <c r="F4472">
        <v>1104.24041001827</v>
      </c>
      <c r="G4472">
        <v>627.869523695363</v>
      </c>
      <c r="H4472">
        <v>656.568344231791</v>
      </c>
      <c r="I4472">
        <v>617.64254633013195</v>
      </c>
      <c r="J4472">
        <v>697.26738891562604</v>
      </c>
    </row>
    <row r="4473" spans="1:10" x14ac:dyDescent="0.25">
      <c r="A4473" t="s">
        <v>4766</v>
      </c>
      <c r="B4473" t="s">
        <v>92</v>
      </c>
      <c r="C4473">
        <v>2002</v>
      </c>
      <c r="D4473" t="s">
        <v>43</v>
      </c>
      <c r="E4473" t="s">
        <v>1</v>
      </c>
      <c r="F4473">
        <v>171.446703809029</v>
      </c>
      <c r="G4473">
        <v>465.938427571011</v>
      </c>
      <c r="H4473">
        <v>479.99425817708402</v>
      </c>
      <c r="I4473">
        <v>409.33568850498398</v>
      </c>
      <c r="J4473">
        <v>559.14121795163499</v>
      </c>
    </row>
    <row r="4474" spans="1:10" x14ac:dyDescent="0.25">
      <c r="A4474" t="s">
        <v>4767</v>
      </c>
      <c r="B4474" t="s">
        <v>92</v>
      </c>
      <c r="C4474">
        <v>2002</v>
      </c>
      <c r="D4474" t="s">
        <v>44</v>
      </c>
      <c r="E4474" t="s">
        <v>1</v>
      </c>
      <c r="F4474">
        <v>417.99455179604598</v>
      </c>
      <c r="G4474">
        <v>760.557054888273</v>
      </c>
      <c r="H4474">
        <v>807.88741447123004</v>
      </c>
      <c r="I4474">
        <v>730.62845266739805</v>
      </c>
      <c r="J4474">
        <v>890.95652231388203</v>
      </c>
    </row>
    <row r="4475" spans="1:10" x14ac:dyDescent="0.25">
      <c r="A4475" t="s">
        <v>4768</v>
      </c>
      <c r="B4475" t="s">
        <v>92</v>
      </c>
      <c r="C4475">
        <v>2002</v>
      </c>
      <c r="D4475" t="s">
        <v>45</v>
      </c>
      <c r="E4475" t="s">
        <v>1</v>
      </c>
      <c r="F4475">
        <v>514.79915441319702</v>
      </c>
      <c r="G4475">
        <v>612.010978188688</v>
      </c>
      <c r="H4475">
        <v>650.31965854657994</v>
      </c>
      <c r="I4475">
        <v>593.864094382649</v>
      </c>
      <c r="J4475">
        <v>710.58563033316</v>
      </c>
    </row>
    <row r="4476" spans="1:10" x14ac:dyDescent="0.25">
      <c r="A4476" t="s">
        <v>4769</v>
      </c>
      <c r="B4476" t="s">
        <v>92</v>
      </c>
      <c r="C4476">
        <v>2002</v>
      </c>
      <c r="D4476" t="s">
        <v>18</v>
      </c>
      <c r="E4476" t="s">
        <v>1</v>
      </c>
      <c r="F4476">
        <v>1474.4082836545899</v>
      </c>
      <c r="G4476">
        <v>621.20890840531194</v>
      </c>
      <c r="H4476">
        <v>654.82315960613403</v>
      </c>
      <c r="I4476">
        <v>621.053804871132</v>
      </c>
      <c r="J4476">
        <v>689.91937453203798</v>
      </c>
    </row>
    <row r="4477" spans="1:10" x14ac:dyDescent="0.25">
      <c r="A4477" t="s">
        <v>4770</v>
      </c>
      <c r="B4477" t="s">
        <v>92</v>
      </c>
      <c r="C4477">
        <v>2002</v>
      </c>
      <c r="D4477" t="s">
        <v>46</v>
      </c>
      <c r="E4477" t="s">
        <v>1</v>
      </c>
      <c r="F4477">
        <v>687.19819712788797</v>
      </c>
      <c r="G4477">
        <v>630.87957726540503</v>
      </c>
      <c r="H4477">
        <v>660.90408739837801</v>
      </c>
      <c r="I4477">
        <v>611.46185919312597</v>
      </c>
      <c r="J4477">
        <v>713.22047596782204</v>
      </c>
    </row>
    <row r="4478" spans="1:10" x14ac:dyDescent="0.25">
      <c r="A4478" t="s">
        <v>4771</v>
      </c>
      <c r="B4478" t="s">
        <v>92</v>
      </c>
      <c r="C4478">
        <v>2002</v>
      </c>
      <c r="D4478" t="s">
        <v>47</v>
      </c>
      <c r="E4478" t="s">
        <v>1</v>
      </c>
      <c r="F4478">
        <v>390.36389132325797</v>
      </c>
      <c r="G4478">
        <v>597.86484205544002</v>
      </c>
      <c r="H4478">
        <v>631.72554257194395</v>
      </c>
      <c r="I4478">
        <v>569.44165349555101</v>
      </c>
      <c r="J4478">
        <v>698.863172724023</v>
      </c>
    </row>
    <row r="4479" spans="1:10" x14ac:dyDescent="0.25">
      <c r="A4479" t="s">
        <v>4772</v>
      </c>
      <c r="B4479" t="s">
        <v>92</v>
      </c>
      <c r="C4479">
        <v>2002</v>
      </c>
      <c r="D4479" t="s">
        <v>48</v>
      </c>
      <c r="E4479" t="s">
        <v>1</v>
      </c>
      <c r="F4479">
        <v>396.84619520344199</v>
      </c>
      <c r="G4479">
        <v>628.66723992624497</v>
      </c>
      <c r="H4479">
        <v>678.22019741448003</v>
      </c>
      <c r="I4479">
        <v>610.31011434053505</v>
      </c>
      <c r="J4479">
        <v>751.37726141854898</v>
      </c>
    </row>
    <row r="4480" spans="1:10" x14ac:dyDescent="0.25">
      <c r="A4480" t="s">
        <v>4773</v>
      </c>
      <c r="B4480" t="s">
        <v>92</v>
      </c>
      <c r="C4480">
        <v>2002</v>
      </c>
      <c r="D4480" t="s">
        <v>104</v>
      </c>
      <c r="E4480" t="s">
        <v>1</v>
      </c>
      <c r="F4480">
        <v>953.56184347567205</v>
      </c>
      <c r="G4480">
        <v>458.83805942405797</v>
      </c>
      <c r="H4480">
        <v>509.47879031220498</v>
      </c>
      <c r="I4480">
        <v>476.29301951497001</v>
      </c>
      <c r="J4480">
        <v>544.29446731941698</v>
      </c>
    </row>
    <row r="4481" spans="1:10" x14ac:dyDescent="0.25">
      <c r="A4481" t="s">
        <v>4774</v>
      </c>
      <c r="B4481" t="s">
        <v>92</v>
      </c>
      <c r="C4481">
        <v>2002</v>
      </c>
      <c r="D4481" t="s">
        <v>49</v>
      </c>
      <c r="E4481" t="s">
        <v>1</v>
      </c>
      <c r="F4481">
        <v>243.281456875228</v>
      </c>
      <c r="G4481">
        <v>420.60382233230501</v>
      </c>
      <c r="H4481">
        <v>465.73900282723201</v>
      </c>
      <c r="I4481">
        <v>407.890311043417</v>
      </c>
      <c r="J4481">
        <v>529.36251073250196</v>
      </c>
    </row>
    <row r="4482" spans="1:10" x14ac:dyDescent="0.25">
      <c r="A4482" t="s">
        <v>4775</v>
      </c>
      <c r="B4482" t="s">
        <v>92</v>
      </c>
      <c r="C4482">
        <v>2002</v>
      </c>
      <c r="D4482" t="s">
        <v>50</v>
      </c>
      <c r="E4482" t="s">
        <v>1</v>
      </c>
      <c r="F4482">
        <v>710.28038660044399</v>
      </c>
      <c r="G4482">
        <v>473.58340218725402</v>
      </c>
      <c r="H4482">
        <v>532.97006181224003</v>
      </c>
      <c r="I4482">
        <v>492.27428288758398</v>
      </c>
      <c r="J4482">
        <v>575.99159586764802</v>
      </c>
    </row>
    <row r="4483" spans="1:10" x14ac:dyDescent="0.25">
      <c r="A4483" t="s">
        <v>4776</v>
      </c>
      <c r="B4483" t="s">
        <v>92</v>
      </c>
      <c r="C4483">
        <v>2002</v>
      </c>
      <c r="D4483" t="s">
        <v>105</v>
      </c>
      <c r="E4483" t="s">
        <v>1</v>
      </c>
      <c r="F4483">
        <v>758.44877732586099</v>
      </c>
      <c r="G4483">
        <v>543.675290547842</v>
      </c>
      <c r="H4483">
        <v>574.41932380505102</v>
      </c>
      <c r="I4483">
        <v>532.683405111826</v>
      </c>
      <c r="J4483">
        <v>618.461148193638</v>
      </c>
    </row>
    <row r="4484" spans="1:10" x14ac:dyDescent="0.25">
      <c r="A4484" t="s">
        <v>4777</v>
      </c>
      <c r="B4484" t="s">
        <v>92</v>
      </c>
      <c r="C4484">
        <v>2002</v>
      </c>
      <c r="D4484" t="s">
        <v>51</v>
      </c>
      <c r="E4484" t="s">
        <v>1</v>
      </c>
      <c r="F4484">
        <v>568.442429196577</v>
      </c>
      <c r="G4484">
        <v>505.70920261249597</v>
      </c>
      <c r="H4484">
        <v>537.20439010478299</v>
      </c>
      <c r="I4484">
        <v>492.161741656662</v>
      </c>
      <c r="J4484">
        <v>585.135045940802</v>
      </c>
    </row>
    <row r="4485" spans="1:10" x14ac:dyDescent="0.25">
      <c r="A4485" t="s">
        <v>4778</v>
      </c>
      <c r="B4485" t="s">
        <v>92</v>
      </c>
      <c r="C4485">
        <v>2002</v>
      </c>
      <c r="D4485" t="s">
        <v>52</v>
      </c>
      <c r="E4485" t="s">
        <v>1</v>
      </c>
      <c r="F4485">
        <v>190.00634812928499</v>
      </c>
      <c r="G4485">
        <v>701.15630882794699</v>
      </c>
      <c r="H4485">
        <v>731.56906253721502</v>
      </c>
      <c r="I4485">
        <v>627.82979444721605</v>
      </c>
      <c r="J4485">
        <v>847.10887403919696</v>
      </c>
    </row>
    <row r="4486" spans="1:10" x14ac:dyDescent="0.25">
      <c r="A4486" t="s">
        <v>4779</v>
      </c>
      <c r="B4486" t="s">
        <v>92</v>
      </c>
      <c r="C4486">
        <v>2002</v>
      </c>
      <c r="D4486" t="s">
        <v>106</v>
      </c>
      <c r="E4486" t="s">
        <v>1</v>
      </c>
      <c r="F4486">
        <v>1495.56219481992</v>
      </c>
      <c r="G4486">
        <v>555.09818939730997</v>
      </c>
      <c r="H4486">
        <v>597.59594781830401</v>
      </c>
      <c r="I4486">
        <v>566.65879792433498</v>
      </c>
      <c r="J4486">
        <v>629.739863793067</v>
      </c>
    </row>
    <row r="4487" spans="1:10" x14ac:dyDescent="0.25">
      <c r="A4487" t="s">
        <v>4780</v>
      </c>
      <c r="B4487" t="s">
        <v>92</v>
      </c>
      <c r="C4487">
        <v>2002</v>
      </c>
      <c r="D4487" t="s">
        <v>53</v>
      </c>
      <c r="E4487" t="s">
        <v>1</v>
      </c>
      <c r="F4487">
        <v>463.69828167242099</v>
      </c>
      <c r="G4487">
        <v>556.98824239038697</v>
      </c>
      <c r="H4487">
        <v>599.34368477576902</v>
      </c>
      <c r="I4487">
        <v>543.30792684717096</v>
      </c>
      <c r="J4487">
        <v>659.37227874959001</v>
      </c>
    </row>
    <row r="4488" spans="1:10" x14ac:dyDescent="0.25">
      <c r="A4488" t="s">
        <v>4781</v>
      </c>
      <c r="B4488" t="s">
        <v>92</v>
      </c>
      <c r="C4488">
        <v>2002</v>
      </c>
      <c r="D4488" t="s">
        <v>54</v>
      </c>
      <c r="E4488" t="s">
        <v>1</v>
      </c>
      <c r="F4488">
        <v>242.88864117350599</v>
      </c>
      <c r="G4488">
        <v>722.47431861003099</v>
      </c>
      <c r="H4488">
        <v>759.401686438968</v>
      </c>
      <c r="I4488">
        <v>664.051366846311</v>
      </c>
      <c r="J4488">
        <v>864.278571650255</v>
      </c>
    </row>
    <row r="4489" spans="1:10" x14ac:dyDescent="0.25">
      <c r="A4489" t="s">
        <v>4782</v>
      </c>
      <c r="B4489" t="s">
        <v>92</v>
      </c>
      <c r="C4489">
        <v>2002</v>
      </c>
      <c r="D4489" t="s">
        <v>55</v>
      </c>
      <c r="E4489" t="s">
        <v>1</v>
      </c>
      <c r="F4489">
        <v>258.12941477067602</v>
      </c>
      <c r="G4489">
        <v>587.03132623186502</v>
      </c>
      <c r="H4489">
        <v>626.77232204532595</v>
      </c>
      <c r="I4489">
        <v>549.971940270912</v>
      </c>
      <c r="J4489">
        <v>711.00407525247294</v>
      </c>
    </row>
    <row r="4490" spans="1:10" x14ac:dyDescent="0.25">
      <c r="A4490" t="s">
        <v>4783</v>
      </c>
      <c r="B4490" t="s">
        <v>92</v>
      </c>
      <c r="C4490">
        <v>2002</v>
      </c>
      <c r="D4490" t="s">
        <v>56</v>
      </c>
      <c r="E4490" t="s">
        <v>1</v>
      </c>
      <c r="F4490">
        <v>176.302786065383</v>
      </c>
      <c r="G4490">
        <v>423.94744881782998</v>
      </c>
      <c r="H4490">
        <v>463.56253135321703</v>
      </c>
      <c r="I4490">
        <v>395.89285538037802</v>
      </c>
      <c r="J4490">
        <v>539.24173372758605</v>
      </c>
    </row>
    <row r="4491" spans="1:10" x14ac:dyDescent="0.25">
      <c r="A4491" t="s">
        <v>4784</v>
      </c>
      <c r="B4491" t="s">
        <v>92</v>
      </c>
      <c r="C4491">
        <v>2002</v>
      </c>
      <c r="D4491" t="s">
        <v>57</v>
      </c>
      <c r="E4491" t="s">
        <v>1</v>
      </c>
      <c r="F4491">
        <v>354.54307113793101</v>
      </c>
      <c r="G4491">
        <v>529.20825604587003</v>
      </c>
      <c r="H4491">
        <v>581.49189307169104</v>
      </c>
      <c r="I4491">
        <v>520.48055570091003</v>
      </c>
      <c r="J4491">
        <v>647.502538671357</v>
      </c>
    </row>
    <row r="4492" spans="1:10" x14ac:dyDescent="0.25">
      <c r="A4492" t="s">
        <v>4785</v>
      </c>
      <c r="B4492" t="s">
        <v>92</v>
      </c>
      <c r="C4492">
        <v>2003</v>
      </c>
      <c r="D4492" t="s">
        <v>5</v>
      </c>
      <c r="E4492" t="s">
        <v>1</v>
      </c>
      <c r="F4492">
        <v>7814.30373385655</v>
      </c>
      <c r="G4492">
        <v>547.83243273690698</v>
      </c>
      <c r="H4492">
        <v>583.97604537430595</v>
      </c>
      <c r="I4492">
        <v>570.75563631535999</v>
      </c>
      <c r="J4492">
        <v>597.41936847207398</v>
      </c>
    </row>
    <row r="4493" spans="1:10" x14ac:dyDescent="0.25">
      <c r="A4493" t="s">
        <v>4786</v>
      </c>
      <c r="B4493" t="s">
        <v>92</v>
      </c>
      <c r="C4493">
        <v>2003</v>
      </c>
      <c r="D4493" t="s">
        <v>122</v>
      </c>
      <c r="E4493" t="s">
        <v>1</v>
      </c>
      <c r="F4493">
        <v>995.81220533866394</v>
      </c>
      <c r="G4493">
        <v>349.99603028903402</v>
      </c>
      <c r="H4493">
        <v>378.044300389336</v>
      </c>
      <c r="I4493">
        <v>354.14116205405003</v>
      </c>
      <c r="J4493">
        <v>403.09559813688998</v>
      </c>
    </row>
    <row r="4494" spans="1:10" x14ac:dyDescent="0.25">
      <c r="A4494" t="s">
        <v>4787</v>
      </c>
      <c r="B4494" t="s">
        <v>92</v>
      </c>
      <c r="C4494">
        <v>2003</v>
      </c>
      <c r="D4494" t="s">
        <v>123</v>
      </c>
      <c r="E4494" t="s">
        <v>1</v>
      </c>
      <c r="F4494">
        <v>1279.34003002388</v>
      </c>
      <c r="G4494">
        <v>442.491415396918</v>
      </c>
      <c r="H4494">
        <v>465.54518430119498</v>
      </c>
      <c r="I4494">
        <v>439.70615089319602</v>
      </c>
      <c r="J4494">
        <v>492.475861816421</v>
      </c>
    </row>
    <row r="4495" spans="1:10" x14ac:dyDescent="0.25">
      <c r="A4495" t="s">
        <v>4788</v>
      </c>
      <c r="B4495" t="s">
        <v>92</v>
      </c>
      <c r="C4495">
        <v>2003</v>
      </c>
      <c r="D4495" t="s">
        <v>124</v>
      </c>
      <c r="E4495" t="s">
        <v>1</v>
      </c>
      <c r="F4495">
        <v>1530.00492972341</v>
      </c>
      <c r="G4495">
        <v>521.84046389878802</v>
      </c>
      <c r="H4495">
        <v>547.68454510860101</v>
      </c>
      <c r="I4495">
        <v>519.95514883345902</v>
      </c>
      <c r="J4495">
        <v>576.48308025710901</v>
      </c>
    </row>
    <row r="4496" spans="1:10" x14ac:dyDescent="0.25">
      <c r="A4496" t="s">
        <v>4789</v>
      </c>
      <c r="B4496" t="s">
        <v>92</v>
      </c>
      <c r="C4496">
        <v>2003</v>
      </c>
      <c r="D4496" t="s">
        <v>125</v>
      </c>
      <c r="E4496" t="s">
        <v>1</v>
      </c>
      <c r="F4496">
        <v>1830.5503748025701</v>
      </c>
      <c r="G4496">
        <v>639.91609300204095</v>
      </c>
      <c r="H4496">
        <v>685.64477573954002</v>
      </c>
      <c r="I4496">
        <v>653.74335818224802</v>
      </c>
      <c r="J4496">
        <v>718.66866011653497</v>
      </c>
    </row>
    <row r="4497" spans="1:10" x14ac:dyDescent="0.25">
      <c r="A4497" t="s">
        <v>4790</v>
      </c>
      <c r="B4497" t="s">
        <v>92</v>
      </c>
      <c r="C4497">
        <v>2003</v>
      </c>
      <c r="D4497" t="s">
        <v>126</v>
      </c>
      <c r="E4497" t="s">
        <v>1</v>
      </c>
      <c r="F4497">
        <v>2178.5961939680301</v>
      </c>
      <c r="G4497">
        <v>796.54420523426597</v>
      </c>
      <c r="H4497">
        <v>873.54407041519505</v>
      </c>
      <c r="I4497">
        <v>836.08933994067104</v>
      </c>
      <c r="J4497">
        <v>912.20487725208704</v>
      </c>
    </row>
    <row r="4498" spans="1:10" x14ac:dyDescent="0.25">
      <c r="A4498" t="s">
        <v>4791</v>
      </c>
      <c r="B4498" t="s">
        <v>92</v>
      </c>
      <c r="C4498">
        <v>2003</v>
      </c>
      <c r="D4498" t="s">
        <v>6</v>
      </c>
      <c r="E4498" t="s">
        <v>1</v>
      </c>
      <c r="F4498">
        <v>1817.55778470009</v>
      </c>
      <c r="G4498">
        <v>559.92735337611998</v>
      </c>
      <c r="H4498">
        <v>590.25593044967002</v>
      </c>
      <c r="I4498">
        <v>562.92119719055495</v>
      </c>
      <c r="J4498">
        <v>618.555947416957</v>
      </c>
    </row>
    <row r="4499" spans="1:10" x14ac:dyDescent="0.25">
      <c r="A4499" t="s">
        <v>4792</v>
      </c>
      <c r="B4499" t="s">
        <v>92</v>
      </c>
      <c r="C4499">
        <v>2003</v>
      </c>
      <c r="D4499" t="s">
        <v>37</v>
      </c>
      <c r="E4499" t="s">
        <v>1</v>
      </c>
      <c r="F4499">
        <v>187.69689373371301</v>
      </c>
      <c r="G4499">
        <v>567.42009653772197</v>
      </c>
      <c r="H4499">
        <v>591.69788261788005</v>
      </c>
      <c r="I4499">
        <v>508.61078427179098</v>
      </c>
      <c r="J4499">
        <v>684.297786893693</v>
      </c>
    </row>
    <row r="4500" spans="1:10" x14ac:dyDescent="0.25">
      <c r="A4500" t="s">
        <v>4793</v>
      </c>
      <c r="B4500" t="s">
        <v>92</v>
      </c>
      <c r="C4500">
        <v>2003</v>
      </c>
      <c r="D4500" t="s">
        <v>38</v>
      </c>
      <c r="E4500" t="s">
        <v>1</v>
      </c>
      <c r="F4500">
        <v>293.25691601287099</v>
      </c>
      <c r="G4500">
        <v>515.797935120695</v>
      </c>
      <c r="H4500">
        <v>542.21412608689798</v>
      </c>
      <c r="I4500">
        <v>480.457261415777</v>
      </c>
      <c r="J4500">
        <v>609.55953847693002</v>
      </c>
    </row>
    <row r="4501" spans="1:10" x14ac:dyDescent="0.25">
      <c r="A4501" t="s">
        <v>4794</v>
      </c>
      <c r="B4501" t="s">
        <v>92</v>
      </c>
      <c r="C4501">
        <v>2003</v>
      </c>
      <c r="D4501" t="s">
        <v>39</v>
      </c>
      <c r="E4501" t="s">
        <v>1</v>
      </c>
      <c r="F4501">
        <v>344.80006717166799</v>
      </c>
      <c r="G4501">
        <v>648.84000521568601</v>
      </c>
      <c r="H4501">
        <v>671.30793970533796</v>
      </c>
      <c r="I4501">
        <v>601.43081074795202</v>
      </c>
      <c r="J4501">
        <v>746.99476618573499</v>
      </c>
    </row>
    <row r="4502" spans="1:10" x14ac:dyDescent="0.25">
      <c r="A4502" t="s">
        <v>4795</v>
      </c>
      <c r="B4502" t="s">
        <v>92</v>
      </c>
      <c r="C4502">
        <v>2003</v>
      </c>
      <c r="D4502" t="s">
        <v>40</v>
      </c>
      <c r="E4502" t="s">
        <v>1</v>
      </c>
      <c r="F4502">
        <v>274.54528450220602</v>
      </c>
      <c r="G4502">
        <v>608.43756953705599</v>
      </c>
      <c r="H4502">
        <v>637.79197675336798</v>
      </c>
      <c r="I4502">
        <v>563.69298069058095</v>
      </c>
      <c r="J4502">
        <v>718.83239586209697</v>
      </c>
    </row>
    <row r="4503" spans="1:10" x14ac:dyDescent="0.25">
      <c r="A4503" t="s">
        <v>4796</v>
      </c>
      <c r="B4503" t="s">
        <v>92</v>
      </c>
      <c r="C4503">
        <v>2003</v>
      </c>
      <c r="D4503" t="s">
        <v>41</v>
      </c>
      <c r="E4503" t="s">
        <v>1</v>
      </c>
      <c r="F4503">
        <v>358.45688017623303</v>
      </c>
      <c r="G4503">
        <v>489.67512284500998</v>
      </c>
      <c r="H4503">
        <v>533.20470533416199</v>
      </c>
      <c r="I4503">
        <v>477.34988083373901</v>
      </c>
      <c r="J4503">
        <v>593.61015890639999</v>
      </c>
    </row>
    <row r="4504" spans="1:10" x14ac:dyDescent="0.25">
      <c r="A4504" t="s">
        <v>4797</v>
      </c>
      <c r="B4504" t="s">
        <v>92</v>
      </c>
      <c r="C4504">
        <v>2003</v>
      </c>
      <c r="D4504" t="s">
        <v>42</v>
      </c>
      <c r="E4504" t="s">
        <v>1</v>
      </c>
      <c r="F4504">
        <v>358.80174310339697</v>
      </c>
      <c r="G4504">
        <v>567.67936572011195</v>
      </c>
      <c r="H4504">
        <v>606.73314869498802</v>
      </c>
      <c r="I4504">
        <v>542.91552542752299</v>
      </c>
      <c r="J4504">
        <v>675.74754104561805</v>
      </c>
    </row>
    <row r="4505" spans="1:10" x14ac:dyDescent="0.25">
      <c r="A4505" t="s">
        <v>4798</v>
      </c>
      <c r="B4505" t="s">
        <v>92</v>
      </c>
      <c r="C4505">
        <v>2003</v>
      </c>
      <c r="D4505" t="s">
        <v>102</v>
      </c>
      <c r="E4505" t="s">
        <v>1</v>
      </c>
      <c r="F4505">
        <v>281.81429231365502</v>
      </c>
      <c r="G4505">
        <v>444.46698574821397</v>
      </c>
      <c r="H4505">
        <v>470.27254065110901</v>
      </c>
      <c r="I4505">
        <v>415.94696900692702</v>
      </c>
      <c r="J4505">
        <v>529.61787996319003</v>
      </c>
    </row>
    <row r="4506" spans="1:10" x14ac:dyDescent="0.25">
      <c r="A4506" t="s">
        <v>4799</v>
      </c>
      <c r="B4506" t="s">
        <v>92</v>
      </c>
      <c r="C4506">
        <v>2003</v>
      </c>
      <c r="D4506" t="s">
        <v>103</v>
      </c>
      <c r="E4506" t="s">
        <v>1</v>
      </c>
      <c r="F4506">
        <v>1124.4876064061</v>
      </c>
      <c r="G4506">
        <v>633.39281850581006</v>
      </c>
      <c r="H4506">
        <v>664.25365361052798</v>
      </c>
      <c r="I4506">
        <v>625.03923566649098</v>
      </c>
      <c r="J4506">
        <v>705.23791275320502</v>
      </c>
    </row>
    <row r="4507" spans="1:10" x14ac:dyDescent="0.25">
      <c r="A4507" t="s">
        <v>4800</v>
      </c>
      <c r="B4507" t="s">
        <v>92</v>
      </c>
      <c r="C4507">
        <v>2003</v>
      </c>
      <c r="D4507" t="s">
        <v>43</v>
      </c>
      <c r="E4507" t="s">
        <v>1</v>
      </c>
      <c r="F4507">
        <v>171.444186497359</v>
      </c>
      <c r="G4507">
        <v>463.88924318783199</v>
      </c>
      <c r="H4507">
        <v>486.54943814390998</v>
      </c>
      <c r="I4507">
        <v>414.28154476538401</v>
      </c>
      <c r="J4507">
        <v>567.49912148038402</v>
      </c>
    </row>
    <row r="4508" spans="1:10" x14ac:dyDescent="0.25">
      <c r="A4508" t="s">
        <v>4801</v>
      </c>
      <c r="B4508" t="s">
        <v>92</v>
      </c>
      <c r="C4508">
        <v>2003</v>
      </c>
      <c r="D4508" t="s">
        <v>44</v>
      </c>
      <c r="E4508" t="s">
        <v>1</v>
      </c>
      <c r="F4508">
        <v>387.21455207255798</v>
      </c>
      <c r="G4508">
        <v>697.74673767466902</v>
      </c>
      <c r="H4508">
        <v>741.68353896921599</v>
      </c>
      <c r="I4508">
        <v>667.91919899033996</v>
      </c>
      <c r="J4508">
        <v>821.22059570946897</v>
      </c>
    </row>
    <row r="4509" spans="1:10" x14ac:dyDescent="0.25">
      <c r="A4509" t="s">
        <v>4802</v>
      </c>
      <c r="B4509" t="s">
        <v>92</v>
      </c>
      <c r="C4509">
        <v>2003</v>
      </c>
      <c r="D4509" t="s">
        <v>45</v>
      </c>
      <c r="E4509" t="s">
        <v>1</v>
      </c>
      <c r="F4509">
        <v>565.82886783619006</v>
      </c>
      <c r="G4509">
        <v>665.04727005581697</v>
      </c>
      <c r="H4509">
        <v>705.80043063284995</v>
      </c>
      <c r="I4509">
        <v>647.06918426940297</v>
      </c>
      <c r="J4509">
        <v>768.30634762444902</v>
      </c>
    </row>
    <row r="4510" spans="1:10" x14ac:dyDescent="0.25">
      <c r="A4510" t="s">
        <v>4803</v>
      </c>
      <c r="B4510" t="s">
        <v>92</v>
      </c>
      <c r="C4510">
        <v>2003</v>
      </c>
      <c r="D4510" t="s">
        <v>18</v>
      </c>
      <c r="E4510" t="s">
        <v>1</v>
      </c>
      <c r="F4510">
        <v>1494.80432542579</v>
      </c>
      <c r="G4510">
        <v>622.91040393455603</v>
      </c>
      <c r="H4510">
        <v>661.68329815497395</v>
      </c>
      <c r="I4510">
        <v>627.75106024832996</v>
      </c>
      <c r="J4510">
        <v>696.93947425782198</v>
      </c>
    </row>
    <row r="4511" spans="1:10" x14ac:dyDescent="0.25">
      <c r="A4511" t="s">
        <v>4804</v>
      </c>
      <c r="B4511" t="s">
        <v>92</v>
      </c>
      <c r="C4511">
        <v>2003</v>
      </c>
      <c r="D4511" t="s">
        <v>46</v>
      </c>
      <c r="E4511" t="s">
        <v>1</v>
      </c>
      <c r="F4511">
        <v>702.18063677304201</v>
      </c>
      <c r="G4511">
        <v>637.54041417939402</v>
      </c>
      <c r="H4511">
        <v>672.85291649410499</v>
      </c>
      <c r="I4511">
        <v>623.02406532765497</v>
      </c>
      <c r="J4511">
        <v>725.54636427977402</v>
      </c>
    </row>
    <row r="4512" spans="1:10" x14ac:dyDescent="0.25">
      <c r="A4512" t="s">
        <v>4805</v>
      </c>
      <c r="B4512" t="s">
        <v>92</v>
      </c>
      <c r="C4512">
        <v>2003</v>
      </c>
      <c r="D4512" t="s">
        <v>47</v>
      </c>
      <c r="E4512" t="s">
        <v>1</v>
      </c>
      <c r="F4512">
        <v>410.65517335697598</v>
      </c>
      <c r="G4512">
        <v>622.74263129820702</v>
      </c>
      <c r="H4512">
        <v>663.066706880222</v>
      </c>
      <c r="I4512">
        <v>599.05526017173304</v>
      </c>
      <c r="J4512">
        <v>731.93661819856095</v>
      </c>
    </row>
    <row r="4513" spans="1:10" x14ac:dyDescent="0.25">
      <c r="A4513" t="s">
        <v>4806</v>
      </c>
      <c r="B4513" t="s">
        <v>92</v>
      </c>
      <c r="C4513">
        <v>2003</v>
      </c>
      <c r="D4513" t="s">
        <v>48</v>
      </c>
      <c r="E4513" t="s">
        <v>1</v>
      </c>
      <c r="F4513">
        <v>381.96851529577702</v>
      </c>
      <c r="G4513">
        <v>597.86272331039299</v>
      </c>
      <c r="H4513">
        <v>651.07507871652501</v>
      </c>
      <c r="I4513">
        <v>584.54829391563305</v>
      </c>
      <c r="J4513">
        <v>722.84531846291804</v>
      </c>
    </row>
    <row r="4514" spans="1:10" x14ac:dyDescent="0.25">
      <c r="A4514" t="s">
        <v>4807</v>
      </c>
      <c r="B4514" t="s">
        <v>92</v>
      </c>
      <c r="C4514">
        <v>2003</v>
      </c>
      <c r="D4514" t="s">
        <v>104</v>
      </c>
      <c r="E4514" t="s">
        <v>1</v>
      </c>
      <c r="F4514">
        <v>850.81287286703298</v>
      </c>
      <c r="G4514">
        <v>405.22810304251499</v>
      </c>
      <c r="H4514">
        <v>463.06539218837298</v>
      </c>
      <c r="I4514">
        <v>430.824316784193</v>
      </c>
      <c r="J4514">
        <v>496.98550104575401</v>
      </c>
    </row>
    <row r="4515" spans="1:10" x14ac:dyDescent="0.25">
      <c r="A4515" t="s">
        <v>4808</v>
      </c>
      <c r="B4515" t="s">
        <v>92</v>
      </c>
      <c r="C4515">
        <v>2003</v>
      </c>
      <c r="D4515" t="s">
        <v>49</v>
      </c>
      <c r="E4515" t="s">
        <v>1</v>
      </c>
      <c r="F4515">
        <v>247.686516766316</v>
      </c>
      <c r="G4515">
        <v>425.103435623986</v>
      </c>
      <c r="H4515">
        <v>470.24206244507599</v>
      </c>
      <c r="I4515">
        <v>411.90875249724002</v>
      </c>
      <c r="J4515">
        <v>534.34380768874996</v>
      </c>
    </row>
    <row r="4516" spans="1:10" x14ac:dyDescent="0.25">
      <c r="A4516" t="s">
        <v>4809</v>
      </c>
      <c r="B4516" t="s">
        <v>92</v>
      </c>
      <c r="C4516">
        <v>2003</v>
      </c>
      <c r="D4516" t="s">
        <v>50</v>
      </c>
      <c r="E4516" t="s">
        <v>1</v>
      </c>
      <c r="F4516">
        <v>603.126356100718</v>
      </c>
      <c r="G4516">
        <v>397.594074980367</v>
      </c>
      <c r="H4516">
        <v>467.28965285494098</v>
      </c>
      <c r="I4516">
        <v>428.205975831253</v>
      </c>
      <c r="J4516">
        <v>508.80368158497902</v>
      </c>
    </row>
    <row r="4517" spans="1:10" x14ac:dyDescent="0.25">
      <c r="A4517" t="s">
        <v>4810</v>
      </c>
      <c r="B4517" t="s">
        <v>92</v>
      </c>
      <c r="C4517">
        <v>2003</v>
      </c>
      <c r="D4517" t="s">
        <v>105</v>
      </c>
      <c r="E4517" t="s">
        <v>1</v>
      </c>
      <c r="F4517">
        <v>777.20009867842998</v>
      </c>
      <c r="G4517">
        <v>555.10724216188305</v>
      </c>
      <c r="H4517">
        <v>594.70086782228805</v>
      </c>
      <c r="I4517">
        <v>551.92999304665602</v>
      </c>
      <c r="J4517">
        <v>639.80529834263496</v>
      </c>
    </row>
    <row r="4518" spans="1:10" x14ac:dyDescent="0.25">
      <c r="A4518" t="s">
        <v>4811</v>
      </c>
      <c r="B4518" t="s">
        <v>92</v>
      </c>
      <c r="C4518">
        <v>2003</v>
      </c>
      <c r="D4518" t="s">
        <v>51</v>
      </c>
      <c r="E4518" t="s">
        <v>1</v>
      </c>
      <c r="F4518">
        <v>596.54807184253002</v>
      </c>
      <c r="G4518">
        <v>528.32541146061999</v>
      </c>
      <c r="H4518">
        <v>573.57631970617695</v>
      </c>
      <c r="I4518">
        <v>526.46437013321804</v>
      </c>
      <c r="J4518">
        <v>623.63449937464497</v>
      </c>
    </row>
    <row r="4519" spans="1:10" x14ac:dyDescent="0.25">
      <c r="A4519" t="s">
        <v>4812</v>
      </c>
      <c r="B4519" t="s">
        <v>92</v>
      </c>
      <c r="C4519">
        <v>2003</v>
      </c>
      <c r="D4519" t="s">
        <v>52</v>
      </c>
      <c r="E4519" t="s">
        <v>1</v>
      </c>
      <c r="F4519">
        <v>180.65202683590101</v>
      </c>
      <c r="G4519">
        <v>666.71105268637803</v>
      </c>
      <c r="H4519">
        <v>686.787284291481</v>
      </c>
      <c r="I4519">
        <v>587.46326459852298</v>
      </c>
      <c r="J4519">
        <v>797.71631746567095</v>
      </c>
    </row>
    <row r="4520" spans="1:10" x14ac:dyDescent="0.25">
      <c r="A4520" t="s">
        <v>4813</v>
      </c>
      <c r="B4520" t="s">
        <v>92</v>
      </c>
      <c r="C4520">
        <v>2003</v>
      </c>
      <c r="D4520" t="s">
        <v>106</v>
      </c>
      <c r="E4520" t="s">
        <v>1</v>
      </c>
      <c r="F4520">
        <v>1467.6267534654501</v>
      </c>
      <c r="G4520">
        <v>541.71960485215197</v>
      </c>
      <c r="H4520">
        <v>579.70026962215195</v>
      </c>
      <c r="I4520">
        <v>549.43449781897402</v>
      </c>
      <c r="J4520">
        <v>611.15804283314696</v>
      </c>
    </row>
    <row r="4521" spans="1:10" x14ac:dyDescent="0.25">
      <c r="A4521" t="s">
        <v>4814</v>
      </c>
      <c r="B4521" t="s">
        <v>92</v>
      </c>
      <c r="C4521">
        <v>2003</v>
      </c>
      <c r="D4521" t="s">
        <v>53</v>
      </c>
      <c r="E4521" t="s">
        <v>1</v>
      </c>
      <c r="F4521">
        <v>439.45958791816997</v>
      </c>
      <c r="G4521">
        <v>525.16053574666898</v>
      </c>
      <c r="H4521">
        <v>561.16530517746196</v>
      </c>
      <c r="I4521">
        <v>508.01141388778501</v>
      </c>
      <c r="J4521">
        <v>618.21380662051604</v>
      </c>
    </row>
    <row r="4522" spans="1:10" x14ac:dyDescent="0.25">
      <c r="A4522" t="s">
        <v>4815</v>
      </c>
      <c r="B4522" t="s">
        <v>92</v>
      </c>
      <c r="C4522">
        <v>2003</v>
      </c>
      <c r="D4522" t="s">
        <v>54</v>
      </c>
      <c r="E4522" t="s">
        <v>1</v>
      </c>
      <c r="F4522">
        <v>249.74701402447201</v>
      </c>
      <c r="G4522">
        <v>743.80383603202301</v>
      </c>
      <c r="H4522">
        <v>784.193661718719</v>
      </c>
      <c r="I4522">
        <v>685.69748996813996</v>
      </c>
      <c r="J4522">
        <v>892.38749601078405</v>
      </c>
    </row>
    <row r="4523" spans="1:10" x14ac:dyDescent="0.25">
      <c r="A4523" t="s">
        <v>4816</v>
      </c>
      <c r="B4523" t="s">
        <v>92</v>
      </c>
      <c r="C4523">
        <v>2003</v>
      </c>
      <c r="D4523" t="s">
        <v>55</v>
      </c>
      <c r="E4523" t="s">
        <v>1</v>
      </c>
      <c r="F4523">
        <v>232.99471358114701</v>
      </c>
      <c r="G4523">
        <v>529.24476099660899</v>
      </c>
      <c r="H4523">
        <v>570.57904502519796</v>
      </c>
      <c r="I4523">
        <v>496.75240094093402</v>
      </c>
      <c r="J4523">
        <v>651.94521793829699</v>
      </c>
    </row>
    <row r="4524" spans="1:10" x14ac:dyDescent="0.25">
      <c r="A4524" t="s">
        <v>4817</v>
      </c>
      <c r="B4524" t="s">
        <v>92</v>
      </c>
      <c r="C4524">
        <v>2003</v>
      </c>
      <c r="D4524" t="s">
        <v>56</v>
      </c>
      <c r="E4524" t="s">
        <v>1</v>
      </c>
      <c r="F4524">
        <v>187.64273794000599</v>
      </c>
      <c r="G4524">
        <v>443.46356424740998</v>
      </c>
      <c r="H4524">
        <v>471.13339289486299</v>
      </c>
      <c r="I4524">
        <v>404.32309180948499</v>
      </c>
      <c r="J4524">
        <v>545.59410801777506</v>
      </c>
    </row>
    <row r="4525" spans="1:10" x14ac:dyDescent="0.25">
      <c r="A4525" t="s">
        <v>4818</v>
      </c>
      <c r="B4525" t="s">
        <v>92</v>
      </c>
      <c r="C4525">
        <v>2003</v>
      </c>
      <c r="D4525" t="s">
        <v>57</v>
      </c>
      <c r="E4525" t="s">
        <v>1</v>
      </c>
      <c r="F4525">
        <v>357.782700001656</v>
      </c>
      <c r="G4525">
        <v>531.42621611831498</v>
      </c>
      <c r="H4525">
        <v>571.39756606918695</v>
      </c>
      <c r="I4525">
        <v>512.04128252139901</v>
      </c>
      <c r="J4525">
        <v>635.59450476460802</v>
      </c>
    </row>
    <row r="4526" spans="1:10" x14ac:dyDescent="0.25">
      <c r="A4526" t="s">
        <v>4819</v>
      </c>
      <c r="B4526" t="s">
        <v>92</v>
      </c>
      <c r="C4526">
        <v>2004</v>
      </c>
      <c r="D4526" t="s">
        <v>5</v>
      </c>
      <c r="E4526" t="s">
        <v>1</v>
      </c>
      <c r="F4526">
        <v>7904.1483975021401</v>
      </c>
      <c r="G4526">
        <v>549.44062221745901</v>
      </c>
      <c r="H4526">
        <v>583.03741565558596</v>
      </c>
      <c r="I4526">
        <v>569.94455785575997</v>
      </c>
      <c r="J4526">
        <v>596.349766885142</v>
      </c>
    </row>
    <row r="4527" spans="1:10" x14ac:dyDescent="0.25">
      <c r="A4527" t="s">
        <v>4820</v>
      </c>
      <c r="B4527" t="s">
        <v>92</v>
      </c>
      <c r="C4527">
        <v>2004</v>
      </c>
      <c r="D4527" t="s">
        <v>122</v>
      </c>
      <c r="E4527" t="s">
        <v>1</v>
      </c>
      <c r="F4527">
        <v>1036.0632978670201</v>
      </c>
      <c r="G4527">
        <v>361.43592155890002</v>
      </c>
      <c r="H4527">
        <v>386.35042331087698</v>
      </c>
      <c r="I4527">
        <v>362.533499123372</v>
      </c>
      <c r="J4527">
        <v>411.288347210891</v>
      </c>
    </row>
    <row r="4528" spans="1:10" x14ac:dyDescent="0.25">
      <c r="A4528" t="s">
        <v>4821</v>
      </c>
      <c r="B4528" t="s">
        <v>92</v>
      </c>
      <c r="C4528">
        <v>2004</v>
      </c>
      <c r="D4528" t="s">
        <v>123</v>
      </c>
      <c r="E4528" t="s">
        <v>1</v>
      </c>
      <c r="F4528">
        <v>1317.3004513870101</v>
      </c>
      <c r="G4528">
        <v>450.11906517789203</v>
      </c>
      <c r="H4528">
        <v>470.88442106232702</v>
      </c>
      <c r="I4528">
        <v>445.21867901012303</v>
      </c>
      <c r="J4528">
        <v>497.618390548283</v>
      </c>
    </row>
    <row r="4529" spans="1:10" x14ac:dyDescent="0.25">
      <c r="A4529" t="s">
        <v>4822</v>
      </c>
      <c r="B4529" t="s">
        <v>92</v>
      </c>
      <c r="C4529">
        <v>2004</v>
      </c>
      <c r="D4529" t="s">
        <v>124</v>
      </c>
      <c r="E4529" t="s">
        <v>1</v>
      </c>
      <c r="F4529">
        <v>1535.3638598519599</v>
      </c>
      <c r="G4529">
        <v>519.10210189975601</v>
      </c>
      <c r="H4529">
        <v>545.12538405046598</v>
      </c>
      <c r="I4529">
        <v>517.57650746101206</v>
      </c>
      <c r="J4529">
        <v>573.73454499583102</v>
      </c>
    </row>
    <row r="4530" spans="1:10" x14ac:dyDescent="0.25">
      <c r="A4530" t="s">
        <v>4823</v>
      </c>
      <c r="B4530" t="s">
        <v>92</v>
      </c>
      <c r="C4530">
        <v>2004</v>
      </c>
      <c r="D4530" t="s">
        <v>125</v>
      </c>
      <c r="E4530" t="s">
        <v>1</v>
      </c>
      <c r="F4530">
        <v>1805.37551432585</v>
      </c>
      <c r="G4530">
        <v>626.26415368754601</v>
      </c>
      <c r="H4530">
        <v>665.65441457044199</v>
      </c>
      <c r="I4530">
        <v>634.58225198292405</v>
      </c>
      <c r="J4530">
        <v>697.82760997244998</v>
      </c>
    </row>
    <row r="4531" spans="1:10" x14ac:dyDescent="0.25">
      <c r="A4531" t="s">
        <v>4824</v>
      </c>
      <c r="B4531" t="s">
        <v>92</v>
      </c>
      <c r="C4531">
        <v>2004</v>
      </c>
      <c r="D4531" t="s">
        <v>126</v>
      </c>
      <c r="E4531" t="s">
        <v>1</v>
      </c>
      <c r="F4531">
        <v>2210.0452740703099</v>
      </c>
      <c r="G4531">
        <v>803.00166558401997</v>
      </c>
      <c r="H4531">
        <v>879.80571637804496</v>
      </c>
      <c r="I4531">
        <v>842.28960016227302</v>
      </c>
      <c r="J4531">
        <v>918.52110818665699</v>
      </c>
    </row>
    <row r="4532" spans="1:10" x14ac:dyDescent="0.25">
      <c r="A4532" t="s">
        <v>4825</v>
      </c>
      <c r="B4532" t="s">
        <v>92</v>
      </c>
      <c r="C4532">
        <v>2004</v>
      </c>
      <c r="D4532" t="s">
        <v>6</v>
      </c>
      <c r="E4532" t="s">
        <v>1</v>
      </c>
      <c r="F4532">
        <v>1852.5329313412501</v>
      </c>
      <c r="G4532">
        <v>566.65206540356201</v>
      </c>
      <c r="H4532">
        <v>594.23413591359804</v>
      </c>
      <c r="I4532">
        <v>567.01547793188297</v>
      </c>
      <c r="J4532">
        <v>622.40468722133403</v>
      </c>
    </row>
    <row r="4533" spans="1:10" x14ac:dyDescent="0.25">
      <c r="A4533" t="s">
        <v>4826</v>
      </c>
      <c r="B4533" t="s">
        <v>92</v>
      </c>
      <c r="C4533">
        <v>2004</v>
      </c>
      <c r="D4533" t="s">
        <v>37</v>
      </c>
      <c r="E4533" t="s">
        <v>1</v>
      </c>
      <c r="F4533">
        <v>192.08861519491899</v>
      </c>
      <c r="G4533">
        <v>572.45899327944801</v>
      </c>
      <c r="H4533">
        <v>600.17130412568702</v>
      </c>
      <c r="I4533">
        <v>516.88872762365304</v>
      </c>
      <c r="J4533">
        <v>692.87285962358703</v>
      </c>
    </row>
    <row r="4534" spans="1:10" x14ac:dyDescent="0.25">
      <c r="A4534" t="s">
        <v>4827</v>
      </c>
      <c r="B4534" t="s">
        <v>92</v>
      </c>
      <c r="C4534">
        <v>2004</v>
      </c>
      <c r="D4534" t="s">
        <v>38</v>
      </c>
      <c r="E4534" t="s">
        <v>1</v>
      </c>
      <c r="F4534">
        <v>347.02069154327302</v>
      </c>
      <c r="G4534">
        <v>604.87126168843702</v>
      </c>
      <c r="H4534">
        <v>620.83978749730295</v>
      </c>
      <c r="I4534">
        <v>555.99841480909799</v>
      </c>
      <c r="J4534">
        <v>691.05413141307304</v>
      </c>
    </row>
    <row r="4535" spans="1:10" x14ac:dyDescent="0.25">
      <c r="A4535" t="s">
        <v>4828</v>
      </c>
      <c r="B4535" t="s">
        <v>92</v>
      </c>
      <c r="C4535">
        <v>2004</v>
      </c>
      <c r="D4535" t="s">
        <v>39</v>
      </c>
      <c r="E4535" t="s">
        <v>1</v>
      </c>
      <c r="F4535">
        <v>359.89184238728399</v>
      </c>
      <c r="G4535">
        <v>668.90664533071401</v>
      </c>
      <c r="H4535">
        <v>689.02824868283597</v>
      </c>
      <c r="I4535">
        <v>618.82372659040595</v>
      </c>
      <c r="J4535">
        <v>764.94059180343197</v>
      </c>
    </row>
    <row r="4536" spans="1:10" x14ac:dyDescent="0.25">
      <c r="A4536" t="s">
        <v>4829</v>
      </c>
      <c r="B4536" t="s">
        <v>92</v>
      </c>
      <c r="C4536">
        <v>2004</v>
      </c>
      <c r="D4536" t="s">
        <v>40</v>
      </c>
      <c r="E4536" t="s">
        <v>1</v>
      </c>
      <c r="F4536">
        <v>284.21672724840198</v>
      </c>
      <c r="G4536">
        <v>626.44198203306598</v>
      </c>
      <c r="H4536">
        <v>655.43221991746896</v>
      </c>
      <c r="I4536">
        <v>580.66174677343201</v>
      </c>
      <c r="J4536">
        <v>737.08089950413705</v>
      </c>
    </row>
    <row r="4537" spans="1:10" x14ac:dyDescent="0.25">
      <c r="A4537" t="s">
        <v>4830</v>
      </c>
      <c r="B4537" t="s">
        <v>92</v>
      </c>
      <c r="C4537">
        <v>2004</v>
      </c>
      <c r="D4537" t="s">
        <v>41</v>
      </c>
      <c r="E4537" t="s">
        <v>1</v>
      </c>
      <c r="F4537">
        <v>330.28078111546898</v>
      </c>
      <c r="G4537">
        <v>449.43498410008402</v>
      </c>
      <c r="H4537">
        <v>493.12796846131198</v>
      </c>
      <c r="I4537">
        <v>438.73454961697303</v>
      </c>
      <c r="J4537">
        <v>552.14656592669098</v>
      </c>
    </row>
    <row r="4538" spans="1:10" x14ac:dyDescent="0.25">
      <c r="A4538" t="s">
        <v>4831</v>
      </c>
      <c r="B4538" t="s">
        <v>92</v>
      </c>
      <c r="C4538">
        <v>2004</v>
      </c>
      <c r="D4538" t="s">
        <v>42</v>
      </c>
      <c r="E4538" t="s">
        <v>1</v>
      </c>
      <c r="F4538">
        <v>339.03427385190002</v>
      </c>
      <c r="G4538">
        <v>535.26938197934999</v>
      </c>
      <c r="H4538">
        <v>571.43820956673005</v>
      </c>
      <c r="I4538">
        <v>510.461951676296</v>
      </c>
      <c r="J4538">
        <v>637.52899238366797</v>
      </c>
    </row>
    <row r="4539" spans="1:10" x14ac:dyDescent="0.25">
      <c r="A4539" t="s">
        <v>4832</v>
      </c>
      <c r="B4539" t="s">
        <v>92</v>
      </c>
      <c r="C4539">
        <v>2004</v>
      </c>
      <c r="D4539" t="s">
        <v>102</v>
      </c>
      <c r="E4539" t="s">
        <v>1</v>
      </c>
      <c r="F4539">
        <v>275.67840453725501</v>
      </c>
      <c r="G4539">
        <v>430.16275459493301</v>
      </c>
      <c r="H4539">
        <v>447.50728148622602</v>
      </c>
      <c r="I4539">
        <v>395.278445106775</v>
      </c>
      <c r="J4539">
        <v>504.61822615892203</v>
      </c>
    </row>
    <row r="4540" spans="1:10" x14ac:dyDescent="0.25">
      <c r="A4540" t="s">
        <v>4833</v>
      </c>
      <c r="B4540" t="s">
        <v>92</v>
      </c>
      <c r="C4540">
        <v>2004</v>
      </c>
      <c r="D4540" t="s">
        <v>103</v>
      </c>
      <c r="E4540" t="s">
        <v>1</v>
      </c>
      <c r="F4540">
        <v>1035.7211403318399</v>
      </c>
      <c r="G4540">
        <v>577.81139104365604</v>
      </c>
      <c r="H4540">
        <v>603.35891486207697</v>
      </c>
      <c r="I4540">
        <v>566.35150685347605</v>
      </c>
      <c r="J4540">
        <v>642.10845889047096</v>
      </c>
    </row>
    <row r="4541" spans="1:10" x14ac:dyDescent="0.25">
      <c r="A4541" t="s">
        <v>4834</v>
      </c>
      <c r="B4541" t="s">
        <v>92</v>
      </c>
      <c r="C4541">
        <v>2004</v>
      </c>
      <c r="D4541" t="s">
        <v>43</v>
      </c>
      <c r="E4541" t="s">
        <v>1</v>
      </c>
      <c r="F4541">
        <v>160.081483940178</v>
      </c>
      <c r="G4541">
        <v>431.71921235215098</v>
      </c>
      <c r="H4541">
        <v>450.29641084674603</v>
      </c>
      <c r="I4541">
        <v>381.55263225054</v>
      </c>
      <c r="J4541">
        <v>527.60565707324099</v>
      </c>
    </row>
    <row r="4542" spans="1:10" x14ac:dyDescent="0.25">
      <c r="A4542" t="s">
        <v>4835</v>
      </c>
      <c r="B4542" t="s">
        <v>92</v>
      </c>
      <c r="C4542">
        <v>2004</v>
      </c>
      <c r="D4542" t="s">
        <v>44</v>
      </c>
      <c r="E4542" t="s">
        <v>1</v>
      </c>
      <c r="F4542">
        <v>338.41627956399998</v>
      </c>
      <c r="G4542">
        <v>601.13734468523603</v>
      </c>
      <c r="H4542">
        <v>637.95299461136005</v>
      </c>
      <c r="I4542">
        <v>570.20512329735197</v>
      </c>
      <c r="J4542">
        <v>711.38879552145397</v>
      </c>
    </row>
    <row r="4543" spans="1:10" x14ac:dyDescent="0.25">
      <c r="A4543" t="s">
        <v>4836</v>
      </c>
      <c r="B4543" t="s">
        <v>92</v>
      </c>
      <c r="C4543">
        <v>2004</v>
      </c>
      <c r="D4543" t="s">
        <v>45</v>
      </c>
      <c r="E4543" t="s">
        <v>1</v>
      </c>
      <c r="F4543">
        <v>537.22337682766602</v>
      </c>
      <c r="G4543">
        <v>625.60219955942603</v>
      </c>
      <c r="H4543">
        <v>662.43678105258402</v>
      </c>
      <c r="I4543">
        <v>605.78749083956802</v>
      </c>
      <c r="J4543">
        <v>722.82602690564897</v>
      </c>
    </row>
    <row r="4544" spans="1:10" x14ac:dyDescent="0.25">
      <c r="A4544" t="s">
        <v>4837</v>
      </c>
      <c r="B4544" t="s">
        <v>92</v>
      </c>
      <c r="C4544">
        <v>2004</v>
      </c>
      <c r="D4544" t="s">
        <v>18</v>
      </c>
      <c r="E4544" t="s">
        <v>1</v>
      </c>
      <c r="F4544">
        <v>1512.10564099313</v>
      </c>
      <c r="G4544">
        <v>625.12118772711995</v>
      </c>
      <c r="H4544">
        <v>658.34942100662499</v>
      </c>
      <c r="I4544">
        <v>624.82645268228396</v>
      </c>
      <c r="J4544">
        <v>693.17269541260998</v>
      </c>
    </row>
    <row r="4545" spans="1:10" x14ac:dyDescent="0.25">
      <c r="A4545" t="s">
        <v>4838</v>
      </c>
      <c r="B4545" t="s">
        <v>92</v>
      </c>
      <c r="C4545">
        <v>2004</v>
      </c>
      <c r="D4545" t="s">
        <v>46</v>
      </c>
      <c r="E4545" t="s">
        <v>1</v>
      </c>
      <c r="F4545">
        <v>695.23222791817204</v>
      </c>
      <c r="G4545">
        <v>625.29318515822399</v>
      </c>
      <c r="H4545">
        <v>658.24877489411494</v>
      </c>
      <c r="I4545">
        <v>609.06408832699105</v>
      </c>
      <c r="J4545">
        <v>710.27556267915304</v>
      </c>
    </row>
    <row r="4546" spans="1:10" x14ac:dyDescent="0.25">
      <c r="A4546" t="s">
        <v>4839</v>
      </c>
      <c r="B4546" t="s">
        <v>92</v>
      </c>
      <c r="C4546">
        <v>2004</v>
      </c>
      <c r="D4546" t="s">
        <v>47</v>
      </c>
      <c r="E4546" t="s">
        <v>1</v>
      </c>
      <c r="F4546">
        <v>415.483585853455</v>
      </c>
      <c r="G4546">
        <v>625.72829194797396</v>
      </c>
      <c r="H4546">
        <v>653.16156564220205</v>
      </c>
      <c r="I4546">
        <v>590.84942106461301</v>
      </c>
      <c r="J4546">
        <v>720.174516433299</v>
      </c>
    </row>
    <row r="4547" spans="1:10" x14ac:dyDescent="0.25">
      <c r="A4547" t="s">
        <v>4840</v>
      </c>
      <c r="B4547" t="s">
        <v>92</v>
      </c>
      <c r="C4547">
        <v>2004</v>
      </c>
      <c r="D4547" t="s">
        <v>48</v>
      </c>
      <c r="E4547" t="s">
        <v>1</v>
      </c>
      <c r="F4547">
        <v>401.38982722150399</v>
      </c>
      <c r="G4547">
        <v>624.19691660291403</v>
      </c>
      <c r="H4547">
        <v>668.364063090792</v>
      </c>
      <c r="I4547">
        <v>602.24566029185905</v>
      </c>
      <c r="J4547">
        <v>739.56082001114999</v>
      </c>
    </row>
    <row r="4548" spans="1:10" x14ac:dyDescent="0.25">
      <c r="A4548" t="s">
        <v>4841</v>
      </c>
      <c r="B4548" t="s">
        <v>92</v>
      </c>
      <c r="C4548">
        <v>2004</v>
      </c>
      <c r="D4548" t="s">
        <v>104</v>
      </c>
      <c r="E4548" t="s">
        <v>1</v>
      </c>
      <c r="F4548">
        <v>984.66567174669001</v>
      </c>
      <c r="G4548">
        <v>462.36684091372598</v>
      </c>
      <c r="H4548">
        <v>516.14460072296595</v>
      </c>
      <c r="I4548">
        <v>483.01126199103197</v>
      </c>
      <c r="J4548">
        <v>550.87868004640598</v>
      </c>
    </row>
    <row r="4549" spans="1:10" x14ac:dyDescent="0.25">
      <c r="A4549" t="s">
        <v>4842</v>
      </c>
      <c r="B4549" t="s">
        <v>92</v>
      </c>
      <c r="C4549">
        <v>2004</v>
      </c>
      <c r="D4549" t="s">
        <v>49</v>
      </c>
      <c r="E4549" t="s">
        <v>1</v>
      </c>
      <c r="F4549">
        <v>263.10912229642503</v>
      </c>
      <c r="G4549">
        <v>445.84942689987702</v>
      </c>
      <c r="H4549">
        <v>485.431528976756</v>
      </c>
      <c r="I4549">
        <v>427.39738435914097</v>
      </c>
      <c r="J4549">
        <v>549.02505667660705</v>
      </c>
    </row>
    <row r="4550" spans="1:10" x14ac:dyDescent="0.25">
      <c r="A4550" t="s">
        <v>4843</v>
      </c>
      <c r="B4550" t="s">
        <v>92</v>
      </c>
      <c r="C4550">
        <v>2004</v>
      </c>
      <c r="D4550" t="s">
        <v>50</v>
      </c>
      <c r="E4550" t="s">
        <v>1</v>
      </c>
      <c r="F4550">
        <v>721.55654945026504</v>
      </c>
      <c r="G4550">
        <v>468.69843224072002</v>
      </c>
      <c r="H4550">
        <v>536.59019419519404</v>
      </c>
      <c r="I4550">
        <v>495.86222431936199</v>
      </c>
      <c r="J4550">
        <v>579.62693802088995</v>
      </c>
    </row>
    <row r="4551" spans="1:10" x14ac:dyDescent="0.25">
      <c r="A4551" t="s">
        <v>4844</v>
      </c>
      <c r="B4551" t="s">
        <v>92</v>
      </c>
      <c r="C4551">
        <v>2004</v>
      </c>
      <c r="D4551" t="s">
        <v>105</v>
      </c>
      <c r="E4551" t="s">
        <v>1</v>
      </c>
      <c r="F4551">
        <v>800.35446180909605</v>
      </c>
      <c r="G4551">
        <v>567.22097065867399</v>
      </c>
      <c r="H4551">
        <v>606.41432376137197</v>
      </c>
      <c r="I4551">
        <v>563.30054505022997</v>
      </c>
      <c r="J4551">
        <v>651.84509023343799</v>
      </c>
    </row>
    <row r="4552" spans="1:10" x14ac:dyDescent="0.25">
      <c r="A4552" t="s">
        <v>4845</v>
      </c>
      <c r="B4552" t="s">
        <v>92</v>
      </c>
      <c r="C4552">
        <v>2004</v>
      </c>
      <c r="D4552" t="s">
        <v>51</v>
      </c>
      <c r="E4552" t="s">
        <v>1</v>
      </c>
      <c r="F4552">
        <v>616.39443569630203</v>
      </c>
      <c r="G4552">
        <v>540.89140453698406</v>
      </c>
      <c r="H4552">
        <v>582.43393169859405</v>
      </c>
      <c r="I4552">
        <v>535.32838650278302</v>
      </c>
      <c r="J4552">
        <v>632.43590156437006</v>
      </c>
    </row>
    <row r="4553" spans="1:10" x14ac:dyDescent="0.25">
      <c r="A4553" t="s">
        <v>4846</v>
      </c>
      <c r="B4553" t="s">
        <v>92</v>
      </c>
      <c r="C4553">
        <v>2004</v>
      </c>
      <c r="D4553" t="s">
        <v>52</v>
      </c>
      <c r="E4553" t="s">
        <v>1</v>
      </c>
      <c r="F4553">
        <v>183.960026112794</v>
      </c>
      <c r="G4553">
        <v>677.76886785348995</v>
      </c>
      <c r="H4553">
        <v>710.95099746669405</v>
      </c>
      <c r="I4553">
        <v>607.73118080107599</v>
      </c>
      <c r="J4553">
        <v>826.11540774480795</v>
      </c>
    </row>
    <row r="4554" spans="1:10" x14ac:dyDescent="0.25">
      <c r="A4554" t="s">
        <v>4847</v>
      </c>
      <c r="B4554" t="s">
        <v>92</v>
      </c>
      <c r="C4554">
        <v>2004</v>
      </c>
      <c r="D4554" t="s">
        <v>106</v>
      </c>
      <c r="E4554" t="s">
        <v>1</v>
      </c>
      <c r="F4554">
        <v>1443.0901467428801</v>
      </c>
      <c r="G4554">
        <v>529.834908447781</v>
      </c>
      <c r="H4554">
        <v>567.09933717764295</v>
      </c>
      <c r="I4554">
        <v>537.24767114915403</v>
      </c>
      <c r="J4554">
        <v>598.13686445147596</v>
      </c>
    </row>
    <row r="4555" spans="1:10" x14ac:dyDescent="0.25">
      <c r="A4555" t="s">
        <v>4848</v>
      </c>
      <c r="B4555" t="s">
        <v>92</v>
      </c>
      <c r="C4555">
        <v>2004</v>
      </c>
      <c r="D4555" t="s">
        <v>53</v>
      </c>
      <c r="E4555" t="s">
        <v>1</v>
      </c>
      <c r="F4555">
        <v>429.57407306910102</v>
      </c>
      <c r="G4555">
        <v>509.88625748566801</v>
      </c>
      <c r="H4555">
        <v>549.12937385610496</v>
      </c>
      <c r="I4555">
        <v>495.99499997767299</v>
      </c>
      <c r="J4555">
        <v>606.20324905473501</v>
      </c>
    </row>
    <row r="4556" spans="1:10" x14ac:dyDescent="0.25">
      <c r="A4556" t="s">
        <v>4849</v>
      </c>
      <c r="B4556" t="s">
        <v>92</v>
      </c>
      <c r="C4556">
        <v>2004</v>
      </c>
      <c r="D4556" t="s">
        <v>54</v>
      </c>
      <c r="E4556" t="s">
        <v>1</v>
      </c>
      <c r="F4556">
        <v>232.03178013008201</v>
      </c>
      <c r="G4556">
        <v>689.91371351713303</v>
      </c>
      <c r="H4556">
        <v>730.69408310750396</v>
      </c>
      <c r="I4556">
        <v>635.22783614193395</v>
      </c>
      <c r="J4556">
        <v>835.93110964398397</v>
      </c>
    </row>
    <row r="4557" spans="1:10" x14ac:dyDescent="0.25">
      <c r="A4557" t="s">
        <v>4850</v>
      </c>
      <c r="B4557" t="s">
        <v>92</v>
      </c>
      <c r="C4557">
        <v>2004</v>
      </c>
      <c r="D4557" t="s">
        <v>55</v>
      </c>
      <c r="E4557" t="s">
        <v>1</v>
      </c>
      <c r="F4557">
        <v>233.44806040492</v>
      </c>
      <c r="G4557">
        <v>530.79297970696496</v>
      </c>
      <c r="H4557">
        <v>568.82363000002294</v>
      </c>
      <c r="I4557">
        <v>496.021486984756</v>
      </c>
      <c r="J4557">
        <v>649.05305961181205</v>
      </c>
    </row>
    <row r="4558" spans="1:10" x14ac:dyDescent="0.25">
      <c r="A4558" t="s">
        <v>4851</v>
      </c>
      <c r="B4558" t="s">
        <v>92</v>
      </c>
      <c r="C4558">
        <v>2004</v>
      </c>
      <c r="D4558" t="s">
        <v>56</v>
      </c>
      <c r="E4558" t="s">
        <v>1</v>
      </c>
      <c r="F4558">
        <v>193.26397209227099</v>
      </c>
      <c r="G4558">
        <v>449.67070451213698</v>
      </c>
      <c r="H4558">
        <v>478.24271018714501</v>
      </c>
      <c r="I4558">
        <v>411.41518840522701</v>
      </c>
      <c r="J4558">
        <v>552.60380565861203</v>
      </c>
    </row>
    <row r="4559" spans="1:10" x14ac:dyDescent="0.25">
      <c r="A4559" t="s">
        <v>4852</v>
      </c>
      <c r="B4559" t="s">
        <v>92</v>
      </c>
      <c r="C4559">
        <v>2004</v>
      </c>
      <c r="D4559" t="s">
        <v>57</v>
      </c>
      <c r="E4559" t="s">
        <v>1</v>
      </c>
      <c r="F4559">
        <v>354.77226104651101</v>
      </c>
      <c r="G4559">
        <v>525.39394453389195</v>
      </c>
      <c r="H4559">
        <v>561.71382673383096</v>
      </c>
      <c r="I4559">
        <v>503.11164501994602</v>
      </c>
      <c r="J4559">
        <v>625.11628932621602</v>
      </c>
    </row>
    <row r="4560" spans="1:10" x14ac:dyDescent="0.25">
      <c r="A4560" t="s">
        <v>4853</v>
      </c>
      <c r="B4560" t="s">
        <v>92</v>
      </c>
      <c r="C4560">
        <v>2005</v>
      </c>
      <c r="D4560" t="s">
        <v>5</v>
      </c>
      <c r="E4560" t="s">
        <v>1</v>
      </c>
      <c r="F4560">
        <v>8319.9483950901904</v>
      </c>
      <c r="G4560">
        <v>574.67930658779903</v>
      </c>
      <c r="H4560">
        <v>607.11672267205404</v>
      </c>
      <c r="I4560">
        <v>593.83574022380503</v>
      </c>
      <c r="J4560">
        <v>620.61466664095099</v>
      </c>
    </row>
    <row r="4561" spans="1:10" x14ac:dyDescent="0.25">
      <c r="A4561" t="s">
        <v>4854</v>
      </c>
      <c r="B4561" t="s">
        <v>92</v>
      </c>
      <c r="C4561">
        <v>2005</v>
      </c>
      <c r="D4561" t="s">
        <v>122</v>
      </c>
      <c r="E4561" t="s">
        <v>1</v>
      </c>
      <c r="F4561">
        <v>1077.7322132126999</v>
      </c>
      <c r="G4561">
        <v>374.08268421128003</v>
      </c>
      <c r="H4561">
        <v>396.88060298468298</v>
      </c>
      <c r="I4561">
        <v>372.88186793891998</v>
      </c>
      <c r="J4561">
        <v>421.986288862555</v>
      </c>
    </row>
    <row r="4562" spans="1:10" x14ac:dyDescent="0.25">
      <c r="A4562" t="s">
        <v>4855</v>
      </c>
      <c r="B4562" t="s">
        <v>92</v>
      </c>
      <c r="C4562">
        <v>2005</v>
      </c>
      <c r="D4562" t="s">
        <v>123</v>
      </c>
      <c r="E4562" t="s">
        <v>1</v>
      </c>
      <c r="F4562">
        <v>1369.2359080011099</v>
      </c>
      <c r="G4562">
        <v>464.629720320437</v>
      </c>
      <c r="H4562">
        <v>483.93589321052099</v>
      </c>
      <c r="I4562">
        <v>458.07019932336402</v>
      </c>
      <c r="J4562">
        <v>510.85706264130101</v>
      </c>
    </row>
    <row r="4563" spans="1:10" x14ac:dyDescent="0.25">
      <c r="A4563" t="s">
        <v>4856</v>
      </c>
      <c r="B4563" t="s">
        <v>92</v>
      </c>
      <c r="C4563">
        <v>2005</v>
      </c>
      <c r="D4563" t="s">
        <v>124</v>
      </c>
      <c r="E4563" t="s">
        <v>1</v>
      </c>
      <c r="F4563">
        <v>1620.7628306049701</v>
      </c>
      <c r="G4563">
        <v>544.93160649070103</v>
      </c>
      <c r="H4563">
        <v>568.04628888434104</v>
      </c>
      <c r="I4563">
        <v>540.151046626945</v>
      </c>
      <c r="J4563">
        <v>596.98589131231404</v>
      </c>
    </row>
    <row r="4564" spans="1:10" x14ac:dyDescent="0.25">
      <c r="A4564" t="s">
        <v>4857</v>
      </c>
      <c r="B4564" t="s">
        <v>92</v>
      </c>
      <c r="C4564">
        <v>2005</v>
      </c>
      <c r="D4564" t="s">
        <v>125</v>
      </c>
      <c r="E4564" t="s">
        <v>1</v>
      </c>
      <c r="F4564">
        <v>1900.74875048487</v>
      </c>
      <c r="G4564">
        <v>654.91119129134495</v>
      </c>
      <c r="H4564">
        <v>696.424370824486</v>
      </c>
      <c r="I4564">
        <v>664.71548900175799</v>
      </c>
      <c r="J4564">
        <v>729.22775540953103</v>
      </c>
    </row>
    <row r="4565" spans="1:10" x14ac:dyDescent="0.25">
      <c r="A4565" t="s">
        <v>4858</v>
      </c>
      <c r="B4565" t="s">
        <v>92</v>
      </c>
      <c r="C4565">
        <v>2005</v>
      </c>
      <c r="D4565" t="s">
        <v>126</v>
      </c>
      <c r="E4565" t="s">
        <v>1</v>
      </c>
      <c r="F4565">
        <v>2351.46869278654</v>
      </c>
      <c r="G4565">
        <v>847.968919816572</v>
      </c>
      <c r="H4565">
        <v>923.64077845325198</v>
      </c>
      <c r="I4565">
        <v>885.47291606837803</v>
      </c>
      <c r="J4565">
        <v>962.99085812864803</v>
      </c>
    </row>
    <row r="4566" spans="1:10" x14ac:dyDescent="0.25">
      <c r="A4566" t="s">
        <v>4859</v>
      </c>
      <c r="B4566" t="s">
        <v>92</v>
      </c>
      <c r="C4566">
        <v>2005</v>
      </c>
      <c r="D4566" t="s">
        <v>6</v>
      </c>
      <c r="E4566" t="s">
        <v>1</v>
      </c>
      <c r="F4566">
        <v>1898.7981343603899</v>
      </c>
      <c r="G4566">
        <v>578.87186772648704</v>
      </c>
      <c r="H4566">
        <v>606.26599467719404</v>
      </c>
      <c r="I4566">
        <v>578.86708095613596</v>
      </c>
      <c r="J4566">
        <v>634.61113784167696</v>
      </c>
    </row>
    <row r="4567" spans="1:10" x14ac:dyDescent="0.25">
      <c r="A4567" t="s">
        <v>4860</v>
      </c>
      <c r="B4567" t="s">
        <v>92</v>
      </c>
      <c r="C4567">
        <v>2005</v>
      </c>
      <c r="D4567" t="s">
        <v>37</v>
      </c>
      <c r="E4567" t="s">
        <v>1</v>
      </c>
      <c r="F4567">
        <v>212.077639869471</v>
      </c>
      <c r="G4567">
        <v>626.57736245301203</v>
      </c>
      <c r="H4567">
        <v>648.70240423565599</v>
      </c>
      <c r="I4567">
        <v>562.93354862521198</v>
      </c>
      <c r="J4567">
        <v>743.67627821388101</v>
      </c>
    </row>
    <row r="4568" spans="1:10" x14ac:dyDescent="0.25">
      <c r="A4568" t="s">
        <v>4861</v>
      </c>
      <c r="B4568" t="s">
        <v>92</v>
      </c>
      <c r="C4568">
        <v>2005</v>
      </c>
      <c r="D4568" t="s">
        <v>38</v>
      </c>
      <c r="E4568" t="s">
        <v>1</v>
      </c>
      <c r="F4568">
        <v>345.40633358798902</v>
      </c>
      <c r="G4568">
        <v>601.35508476616405</v>
      </c>
      <c r="H4568">
        <v>623.79828451694902</v>
      </c>
      <c r="I4568">
        <v>558.390126660227</v>
      </c>
      <c r="J4568">
        <v>694.63959474143098</v>
      </c>
    </row>
    <row r="4569" spans="1:10" x14ac:dyDescent="0.25">
      <c r="A4569" t="s">
        <v>4862</v>
      </c>
      <c r="B4569" t="s">
        <v>92</v>
      </c>
      <c r="C4569">
        <v>2005</v>
      </c>
      <c r="D4569" t="s">
        <v>39</v>
      </c>
      <c r="E4569" t="s">
        <v>1</v>
      </c>
      <c r="F4569">
        <v>356.49508995999099</v>
      </c>
      <c r="G4569">
        <v>660.72669810025104</v>
      </c>
      <c r="H4569">
        <v>677.12111090586302</v>
      </c>
      <c r="I4569">
        <v>607.84727632667602</v>
      </c>
      <c r="J4569">
        <v>752.055042880786</v>
      </c>
    </row>
    <row r="4570" spans="1:10" x14ac:dyDescent="0.25">
      <c r="A4570" t="s">
        <v>4863</v>
      </c>
      <c r="B4570" t="s">
        <v>92</v>
      </c>
      <c r="C4570">
        <v>2005</v>
      </c>
      <c r="D4570" t="s">
        <v>40</v>
      </c>
      <c r="E4570" t="s">
        <v>1</v>
      </c>
      <c r="F4570">
        <v>296.31813675309502</v>
      </c>
      <c r="G4570">
        <v>651.735663469614</v>
      </c>
      <c r="H4570">
        <v>679.26260013127398</v>
      </c>
      <c r="I4570">
        <v>603.23318148054898</v>
      </c>
      <c r="J4570">
        <v>762.13478089326804</v>
      </c>
    </row>
    <row r="4571" spans="1:10" x14ac:dyDescent="0.25">
      <c r="A4571" t="s">
        <v>4864</v>
      </c>
      <c r="B4571" t="s">
        <v>92</v>
      </c>
      <c r="C4571">
        <v>2005</v>
      </c>
      <c r="D4571" t="s">
        <v>41</v>
      </c>
      <c r="E4571" t="s">
        <v>1</v>
      </c>
      <c r="F4571">
        <v>342.380570227541</v>
      </c>
      <c r="G4571">
        <v>464.62914441441899</v>
      </c>
      <c r="H4571">
        <v>507.67955239744401</v>
      </c>
      <c r="I4571">
        <v>453.13949268826502</v>
      </c>
      <c r="J4571">
        <v>566.770871489878</v>
      </c>
    </row>
    <row r="4572" spans="1:10" x14ac:dyDescent="0.25">
      <c r="A4572" t="s">
        <v>4865</v>
      </c>
      <c r="B4572" t="s">
        <v>92</v>
      </c>
      <c r="C4572">
        <v>2005</v>
      </c>
      <c r="D4572" t="s">
        <v>42</v>
      </c>
      <c r="E4572" t="s">
        <v>1</v>
      </c>
      <c r="F4572">
        <v>346.120363962304</v>
      </c>
      <c r="G4572">
        <v>544.02622357408495</v>
      </c>
      <c r="H4572">
        <v>576.44028985345096</v>
      </c>
      <c r="I4572">
        <v>515.72320599424597</v>
      </c>
      <c r="J4572">
        <v>642.19542345100695</v>
      </c>
    </row>
    <row r="4573" spans="1:10" x14ac:dyDescent="0.25">
      <c r="A4573" t="s">
        <v>4866</v>
      </c>
      <c r="B4573" t="s">
        <v>92</v>
      </c>
      <c r="C4573">
        <v>2005</v>
      </c>
      <c r="D4573" t="s">
        <v>102</v>
      </c>
      <c r="E4573" t="s">
        <v>1</v>
      </c>
      <c r="F4573">
        <v>316.587312085745</v>
      </c>
      <c r="G4573">
        <v>491.71737090852599</v>
      </c>
      <c r="H4573">
        <v>514.30718868326699</v>
      </c>
      <c r="I4573">
        <v>458.05526565340301</v>
      </c>
      <c r="J4573">
        <v>575.44944527462997</v>
      </c>
    </row>
    <row r="4574" spans="1:10" x14ac:dyDescent="0.25">
      <c r="A4574" t="s">
        <v>4867</v>
      </c>
      <c r="B4574" t="s">
        <v>92</v>
      </c>
      <c r="C4574">
        <v>2005</v>
      </c>
      <c r="D4574" t="s">
        <v>103</v>
      </c>
      <c r="E4574" t="s">
        <v>1</v>
      </c>
      <c r="F4574">
        <v>1082.591322045</v>
      </c>
      <c r="G4574">
        <v>600.34233098669404</v>
      </c>
      <c r="H4574">
        <v>623.47684741216199</v>
      </c>
      <c r="I4574">
        <v>585.94128203498701</v>
      </c>
      <c r="J4574">
        <v>662.73976760632502</v>
      </c>
    </row>
    <row r="4575" spans="1:10" x14ac:dyDescent="0.25">
      <c r="A4575" t="s">
        <v>4868</v>
      </c>
      <c r="B4575" t="s">
        <v>92</v>
      </c>
      <c r="C4575">
        <v>2005</v>
      </c>
      <c r="D4575" t="s">
        <v>43</v>
      </c>
      <c r="E4575" t="s">
        <v>1</v>
      </c>
      <c r="F4575">
        <v>158.265388664759</v>
      </c>
      <c r="G4575">
        <v>425.82233880797202</v>
      </c>
      <c r="H4575">
        <v>435.74275582296701</v>
      </c>
      <c r="I4575">
        <v>368.86329382057897</v>
      </c>
      <c r="J4575">
        <v>511.00622259757102</v>
      </c>
    </row>
    <row r="4576" spans="1:10" x14ac:dyDescent="0.25">
      <c r="A4576" t="s">
        <v>4869</v>
      </c>
      <c r="B4576" t="s">
        <v>92</v>
      </c>
      <c r="C4576">
        <v>2005</v>
      </c>
      <c r="D4576" t="s">
        <v>44</v>
      </c>
      <c r="E4576" t="s">
        <v>1</v>
      </c>
      <c r="F4576">
        <v>402.66587214688099</v>
      </c>
      <c r="G4576">
        <v>709.20596746372803</v>
      </c>
      <c r="H4576">
        <v>748.77722310968602</v>
      </c>
      <c r="I4576">
        <v>675.65346878251296</v>
      </c>
      <c r="J4576">
        <v>827.50811741185203</v>
      </c>
    </row>
    <row r="4577" spans="1:10" x14ac:dyDescent="0.25">
      <c r="A4577" t="s">
        <v>4870</v>
      </c>
      <c r="B4577" t="s">
        <v>92</v>
      </c>
      <c r="C4577">
        <v>2005</v>
      </c>
      <c r="D4577" t="s">
        <v>45</v>
      </c>
      <c r="E4577" t="s">
        <v>1</v>
      </c>
      <c r="F4577">
        <v>521.66006123335706</v>
      </c>
      <c r="G4577">
        <v>603.87805896088105</v>
      </c>
      <c r="H4577">
        <v>639.99896198444401</v>
      </c>
      <c r="I4577">
        <v>584.19917916577504</v>
      </c>
      <c r="J4577">
        <v>699.53914249588001</v>
      </c>
    </row>
    <row r="4578" spans="1:10" x14ac:dyDescent="0.25">
      <c r="A4578" t="s">
        <v>4871</v>
      </c>
      <c r="B4578" t="s">
        <v>92</v>
      </c>
      <c r="C4578">
        <v>2005</v>
      </c>
      <c r="D4578" t="s">
        <v>18</v>
      </c>
      <c r="E4578" t="s">
        <v>1</v>
      </c>
      <c r="F4578">
        <v>1587.3136473683701</v>
      </c>
      <c r="G4578">
        <v>651.68684459020903</v>
      </c>
      <c r="H4578">
        <v>686.74821401380098</v>
      </c>
      <c r="I4578">
        <v>652.60073087248395</v>
      </c>
      <c r="J4578">
        <v>722.18781023879797</v>
      </c>
    </row>
    <row r="4579" spans="1:10" x14ac:dyDescent="0.25">
      <c r="A4579" t="s">
        <v>4872</v>
      </c>
      <c r="B4579" t="s">
        <v>92</v>
      </c>
      <c r="C4579">
        <v>2005</v>
      </c>
      <c r="D4579" t="s">
        <v>46</v>
      </c>
      <c r="E4579" t="s">
        <v>1</v>
      </c>
      <c r="F4579">
        <v>778.94234518833196</v>
      </c>
      <c r="G4579">
        <v>695.90053441641999</v>
      </c>
      <c r="H4579">
        <v>732.06174915018198</v>
      </c>
      <c r="I4579">
        <v>680.40626892503701</v>
      </c>
      <c r="J4579">
        <v>786.53227739557803</v>
      </c>
    </row>
    <row r="4580" spans="1:10" x14ac:dyDescent="0.25">
      <c r="A4580" t="s">
        <v>4873</v>
      </c>
      <c r="B4580" t="s">
        <v>92</v>
      </c>
      <c r="C4580">
        <v>2005</v>
      </c>
      <c r="D4580" t="s">
        <v>47</v>
      </c>
      <c r="E4580" t="s">
        <v>1</v>
      </c>
      <c r="F4580">
        <v>443.08599698068201</v>
      </c>
      <c r="G4580">
        <v>663.84897292783205</v>
      </c>
      <c r="H4580">
        <v>694.24207101171896</v>
      </c>
      <c r="I4580">
        <v>630.02771686543304</v>
      </c>
      <c r="J4580">
        <v>763.141387961041</v>
      </c>
    </row>
    <row r="4581" spans="1:10" x14ac:dyDescent="0.25">
      <c r="A4581" t="s">
        <v>4874</v>
      </c>
      <c r="B4581" t="s">
        <v>92</v>
      </c>
      <c r="C4581">
        <v>2005</v>
      </c>
      <c r="D4581" t="s">
        <v>48</v>
      </c>
      <c r="E4581" t="s">
        <v>1</v>
      </c>
      <c r="F4581">
        <v>365.28530519935998</v>
      </c>
      <c r="G4581">
        <v>562.91269370548002</v>
      </c>
      <c r="H4581">
        <v>608.55558270912297</v>
      </c>
      <c r="I4581">
        <v>544.94064033758798</v>
      </c>
      <c r="J4581">
        <v>677.30260830468001</v>
      </c>
    </row>
    <row r="4582" spans="1:10" x14ac:dyDescent="0.25">
      <c r="A4582" t="s">
        <v>4875</v>
      </c>
      <c r="B4582" t="s">
        <v>92</v>
      </c>
      <c r="C4582">
        <v>2005</v>
      </c>
      <c r="D4582" t="s">
        <v>104</v>
      </c>
      <c r="E4582" t="s">
        <v>1</v>
      </c>
      <c r="F4582">
        <v>1089.00432710226</v>
      </c>
      <c r="G4582">
        <v>503.16234526422397</v>
      </c>
      <c r="H4582">
        <v>553.40531256488202</v>
      </c>
      <c r="I4582">
        <v>519.48036502273305</v>
      </c>
      <c r="J4582">
        <v>588.88673851694602</v>
      </c>
    </row>
    <row r="4583" spans="1:10" x14ac:dyDescent="0.25">
      <c r="A4583" t="s">
        <v>4876</v>
      </c>
      <c r="B4583" t="s">
        <v>92</v>
      </c>
      <c r="C4583">
        <v>2005</v>
      </c>
      <c r="D4583" t="s">
        <v>49</v>
      </c>
      <c r="E4583" t="s">
        <v>1</v>
      </c>
      <c r="F4583">
        <v>312.142372275593</v>
      </c>
      <c r="G4583">
        <v>524.46799562402305</v>
      </c>
      <c r="H4583">
        <v>561.16026207101197</v>
      </c>
      <c r="I4583">
        <v>499.43948716779698</v>
      </c>
      <c r="J4583">
        <v>628.28666927076495</v>
      </c>
    </row>
    <row r="4584" spans="1:10" x14ac:dyDescent="0.25">
      <c r="A4584" t="s">
        <v>4877</v>
      </c>
      <c r="B4584" t="s">
        <v>92</v>
      </c>
      <c r="C4584">
        <v>2005</v>
      </c>
      <c r="D4584" t="s">
        <v>50</v>
      </c>
      <c r="E4584" t="s">
        <v>1</v>
      </c>
      <c r="F4584">
        <v>776.86195482667199</v>
      </c>
      <c r="G4584">
        <v>495.08141606125099</v>
      </c>
      <c r="H4584">
        <v>557.70612260920996</v>
      </c>
      <c r="I4584">
        <v>516.55403046126196</v>
      </c>
      <c r="J4584">
        <v>601.103953677302</v>
      </c>
    </row>
    <row r="4585" spans="1:10" x14ac:dyDescent="0.25">
      <c r="A4585" t="s">
        <v>4878</v>
      </c>
      <c r="B4585" t="s">
        <v>92</v>
      </c>
      <c r="C4585">
        <v>2005</v>
      </c>
      <c r="D4585" t="s">
        <v>105</v>
      </c>
      <c r="E4585" t="s">
        <v>1</v>
      </c>
      <c r="F4585">
        <v>792.96979602821295</v>
      </c>
      <c r="G4585">
        <v>560.406643176427</v>
      </c>
      <c r="H4585">
        <v>598.52935804602805</v>
      </c>
      <c r="I4585">
        <v>555.95931783455501</v>
      </c>
      <c r="J4585">
        <v>643.39810474583305</v>
      </c>
    </row>
    <row r="4586" spans="1:10" x14ac:dyDescent="0.25">
      <c r="A4586" t="s">
        <v>4879</v>
      </c>
      <c r="B4586" t="s">
        <v>92</v>
      </c>
      <c r="C4586">
        <v>2005</v>
      </c>
      <c r="D4586" t="s">
        <v>51</v>
      </c>
      <c r="E4586" t="s">
        <v>1</v>
      </c>
      <c r="F4586">
        <v>615.66886498730196</v>
      </c>
      <c r="G4586">
        <v>539.24680743728902</v>
      </c>
      <c r="H4586">
        <v>577.378601728072</v>
      </c>
      <c r="I4586">
        <v>530.79507749920003</v>
      </c>
      <c r="J4586">
        <v>626.82819618719304</v>
      </c>
    </row>
    <row r="4587" spans="1:10" x14ac:dyDescent="0.25">
      <c r="A4587" t="s">
        <v>4880</v>
      </c>
      <c r="B4587" t="s">
        <v>92</v>
      </c>
      <c r="C4587">
        <v>2005</v>
      </c>
      <c r="D4587" t="s">
        <v>52</v>
      </c>
      <c r="E4587" t="s">
        <v>1</v>
      </c>
      <c r="F4587">
        <v>177.300931040911</v>
      </c>
      <c r="G4587">
        <v>648.81227738467896</v>
      </c>
      <c r="H4587">
        <v>688.29100631607798</v>
      </c>
      <c r="I4587">
        <v>587.50773910118301</v>
      </c>
      <c r="J4587">
        <v>800.96746874319695</v>
      </c>
    </row>
    <row r="4588" spans="1:10" x14ac:dyDescent="0.25">
      <c r="A4588" t="s">
        <v>4881</v>
      </c>
      <c r="B4588" t="s">
        <v>92</v>
      </c>
      <c r="C4588">
        <v>2005</v>
      </c>
      <c r="D4588" t="s">
        <v>106</v>
      </c>
      <c r="E4588" t="s">
        <v>1</v>
      </c>
      <c r="F4588">
        <v>1552.6838561002</v>
      </c>
      <c r="G4588">
        <v>567.65909247459194</v>
      </c>
      <c r="H4588">
        <v>602.422531717536</v>
      </c>
      <c r="I4588">
        <v>571.99441144426896</v>
      </c>
      <c r="J4588">
        <v>634.01506370218897</v>
      </c>
    </row>
    <row r="4589" spans="1:10" x14ac:dyDescent="0.25">
      <c r="A4589" t="s">
        <v>4882</v>
      </c>
      <c r="B4589" t="s">
        <v>92</v>
      </c>
      <c r="C4589">
        <v>2005</v>
      </c>
      <c r="D4589" t="s">
        <v>53</v>
      </c>
      <c r="E4589" t="s">
        <v>1</v>
      </c>
      <c r="F4589">
        <v>440.99413331591597</v>
      </c>
      <c r="G4589">
        <v>521.54091172231006</v>
      </c>
      <c r="H4589">
        <v>564.856869473046</v>
      </c>
      <c r="I4589">
        <v>511.07978976549401</v>
      </c>
      <c r="J4589">
        <v>622.56708849296001</v>
      </c>
    </row>
    <row r="4590" spans="1:10" x14ac:dyDescent="0.25">
      <c r="A4590" t="s">
        <v>4883</v>
      </c>
      <c r="B4590" t="s">
        <v>92</v>
      </c>
      <c r="C4590">
        <v>2005</v>
      </c>
      <c r="D4590" t="s">
        <v>54</v>
      </c>
      <c r="E4590" t="s">
        <v>1</v>
      </c>
      <c r="F4590">
        <v>260.58730467954598</v>
      </c>
      <c r="G4590">
        <v>774.79649356151901</v>
      </c>
      <c r="H4590">
        <v>808.54710083562099</v>
      </c>
      <c r="I4590">
        <v>710.123548146551</v>
      </c>
      <c r="J4590">
        <v>916.44699419858102</v>
      </c>
    </row>
    <row r="4591" spans="1:10" x14ac:dyDescent="0.25">
      <c r="A4591" t="s">
        <v>4884</v>
      </c>
      <c r="B4591" t="s">
        <v>92</v>
      </c>
      <c r="C4591">
        <v>2005</v>
      </c>
      <c r="D4591" t="s">
        <v>55</v>
      </c>
      <c r="E4591" t="s">
        <v>1</v>
      </c>
      <c r="F4591">
        <v>242.680859482687</v>
      </c>
      <c r="G4591">
        <v>551.02143291105597</v>
      </c>
      <c r="H4591">
        <v>578.87971115662799</v>
      </c>
      <c r="I4591">
        <v>506.57046200992102</v>
      </c>
      <c r="J4591">
        <v>658.41672170430002</v>
      </c>
    </row>
    <row r="4592" spans="1:10" x14ac:dyDescent="0.25">
      <c r="A4592" t="s">
        <v>4885</v>
      </c>
      <c r="B4592" t="s">
        <v>92</v>
      </c>
      <c r="C4592">
        <v>2005</v>
      </c>
      <c r="D4592" t="s">
        <v>56</v>
      </c>
      <c r="E4592" t="s">
        <v>1</v>
      </c>
      <c r="F4592">
        <v>208.15913745063801</v>
      </c>
      <c r="G4592">
        <v>479.55200186752899</v>
      </c>
      <c r="H4592">
        <v>506.274095776742</v>
      </c>
      <c r="I4592">
        <v>438.02905455969699</v>
      </c>
      <c r="J4592">
        <v>581.91600804915902</v>
      </c>
    </row>
    <row r="4593" spans="1:10" x14ac:dyDescent="0.25">
      <c r="A4593" t="s">
        <v>4886</v>
      </c>
      <c r="B4593" t="s">
        <v>92</v>
      </c>
      <c r="C4593">
        <v>2005</v>
      </c>
      <c r="D4593" t="s">
        <v>57</v>
      </c>
      <c r="E4593" t="s">
        <v>1</v>
      </c>
      <c r="F4593">
        <v>400.26242117141601</v>
      </c>
      <c r="G4593">
        <v>589.60967087678796</v>
      </c>
      <c r="H4593">
        <v>625.72342261925701</v>
      </c>
      <c r="I4593">
        <v>564.44381151562504</v>
      </c>
      <c r="J4593">
        <v>691.71663319172103</v>
      </c>
    </row>
    <row r="4594" spans="1:10" x14ac:dyDescent="0.25">
      <c r="A4594" t="s">
        <v>4887</v>
      </c>
      <c r="B4594" t="s">
        <v>92</v>
      </c>
      <c r="C4594">
        <v>2006</v>
      </c>
      <c r="D4594" t="s">
        <v>5</v>
      </c>
      <c r="E4594" t="s">
        <v>1</v>
      </c>
      <c r="F4594">
        <v>8746.9226033990599</v>
      </c>
      <c r="G4594">
        <v>600.89049664063396</v>
      </c>
      <c r="H4594">
        <v>629.63918620074503</v>
      </c>
      <c r="I4594">
        <v>616.23412322610397</v>
      </c>
      <c r="J4594">
        <v>643.25777832780102</v>
      </c>
    </row>
    <row r="4595" spans="1:10" x14ac:dyDescent="0.25">
      <c r="A4595" t="s">
        <v>4888</v>
      </c>
      <c r="B4595" t="s">
        <v>92</v>
      </c>
      <c r="C4595">
        <v>2006</v>
      </c>
      <c r="D4595" t="s">
        <v>122</v>
      </c>
      <c r="E4595" t="s">
        <v>1</v>
      </c>
      <c r="F4595">
        <v>1130.6192009996601</v>
      </c>
      <c r="G4595">
        <v>391.15816311691702</v>
      </c>
      <c r="H4595">
        <v>411.55965475005598</v>
      </c>
      <c r="I4595">
        <v>387.36595186249099</v>
      </c>
      <c r="J4595">
        <v>436.84224006109099</v>
      </c>
    </row>
    <row r="4596" spans="1:10" x14ac:dyDescent="0.25">
      <c r="A4596" t="s">
        <v>4889</v>
      </c>
      <c r="B4596" t="s">
        <v>92</v>
      </c>
      <c r="C4596">
        <v>2006</v>
      </c>
      <c r="D4596" t="s">
        <v>123</v>
      </c>
      <c r="E4596" t="s">
        <v>1</v>
      </c>
      <c r="F4596">
        <v>1392.44216024449</v>
      </c>
      <c r="G4596">
        <v>470.314781246238</v>
      </c>
      <c r="H4596">
        <v>487.94976973430602</v>
      </c>
      <c r="I4596">
        <v>462.11108640576799</v>
      </c>
      <c r="J4596">
        <v>514.83380832736998</v>
      </c>
    </row>
    <row r="4597" spans="1:10" x14ac:dyDescent="0.25">
      <c r="A4597" t="s">
        <v>4890</v>
      </c>
      <c r="B4597" t="s">
        <v>92</v>
      </c>
      <c r="C4597">
        <v>2006</v>
      </c>
      <c r="D4597" t="s">
        <v>124</v>
      </c>
      <c r="E4597" t="s">
        <v>1</v>
      </c>
      <c r="F4597">
        <v>1734.4396586089099</v>
      </c>
      <c r="G4597">
        <v>580.04911396343505</v>
      </c>
      <c r="H4597">
        <v>599.94727040203202</v>
      </c>
      <c r="I4597">
        <v>571.51319954176995</v>
      </c>
      <c r="J4597">
        <v>629.40969542938001</v>
      </c>
    </row>
    <row r="4598" spans="1:10" x14ac:dyDescent="0.25">
      <c r="A4598" t="s">
        <v>4891</v>
      </c>
      <c r="B4598" t="s">
        <v>92</v>
      </c>
      <c r="C4598">
        <v>2006</v>
      </c>
      <c r="D4598" t="s">
        <v>125</v>
      </c>
      <c r="E4598" t="s">
        <v>1</v>
      </c>
      <c r="F4598">
        <v>2042.1240757801099</v>
      </c>
      <c r="G4598">
        <v>698.26950326720703</v>
      </c>
      <c r="H4598">
        <v>733.72713615595399</v>
      </c>
      <c r="I4598">
        <v>701.56154374765504</v>
      </c>
      <c r="J4598">
        <v>766.96316100770696</v>
      </c>
    </row>
    <row r="4599" spans="1:10" x14ac:dyDescent="0.25">
      <c r="A4599" t="s">
        <v>4892</v>
      </c>
      <c r="B4599" t="s">
        <v>92</v>
      </c>
      <c r="C4599">
        <v>2006</v>
      </c>
      <c r="D4599" t="s">
        <v>126</v>
      </c>
      <c r="E4599" t="s">
        <v>1</v>
      </c>
      <c r="F4599">
        <v>2447.2975077658998</v>
      </c>
      <c r="G4599">
        <v>876.91926220385506</v>
      </c>
      <c r="H4599">
        <v>944.96158429896502</v>
      </c>
      <c r="I4599">
        <v>906.68195827345903</v>
      </c>
      <c r="J4599">
        <v>984.40305305298102</v>
      </c>
    </row>
    <row r="4600" spans="1:10" x14ac:dyDescent="0.25">
      <c r="A4600" t="s">
        <v>4893</v>
      </c>
      <c r="B4600" t="s">
        <v>92</v>
      </c>
      <c r="C4600">
        <v>2006</v>
      </c>
      <c r="D4600" t="s">
        <v>6</v>
      </c>
      <c r="E4600" t="s">
        <v>1</v>
      </c>
      <c r="F4600">
        <v>1995.0627321325701</v>
      </c>
      <c r="G4600">
        <v>605.73555301843396</v>
      </c>
      <c r="H4600">
        <v>628.52775088017199</v>
      </c>
      <c r="I4600">
        <v>600.84599435652297</v>
      </c>
      <c r="J4600">
        <v>657.14172454836</v>
      </c>
    </row>
    <row r="4601" spans="1:10" x14ac:dyDescent="0.25">
      <c r="A4601" t="s">
        <v>4894</v>
      </c>
      <c r="B4601" t="s">
        <v>92</v>
      </c>
      <c r="C4601">
        <v>2006</v>
      </c>
      <c r="D4601" t="s">
        <v>37</v>
      </c>
      <c r="E4601" t="s">
        <v>1</v>
      </c>
      <c r="F4601">
        <v>219.40035159791799</v>
      </c>
      <c r="G4601">
        <v>646.378786783485</v>
      </c>
      <c r="H4601">
        <v>661.70365526945398</v>
      </c>
      <c r="I4601">
        <v>575.42951998432397</v>
      </c>
      <c r="J4601">
        <v>757.07246938315598</v>
      </c>
    </row>
    <row r="4602" spans="1:10" x14ac:dyDescent="0.25">
      <c r="A4602" t="s">
        <v>4895</v>
      </c>
      <c r="B4602" t="s">
        <v>92</v>
      </c>
      <c r="C4602">
        <v>2006</v>
      </c>
      <c r="D4602" t="s">
        <v>38</v>
      </c>
      <c r="E4602" t="s">
        <v>1</v>
      </c>
      <c r="F4602">
        <v>371.79436526588199</v>
      </c>
      <c r="G4602">
        <v>644.67049047350895</v>
      </c>
      <c r="H4602">
        <v>666.33496032883897</v>
      </c>
      <c r="I4602">
        <v>599.07892365071496</v>
      </c>
      <c r="J4602">
        <v>738.96706724173305</v>
      </c>
    </row>
    <row r="4603" spans="1:10" x14ac:dyDescent="0.25">
      <c r="A4603" t="s">
        <v>4896</v>
      </c>
      <c r="B4603" t="s">
        <v>92</v>
      </c>
      <c r="C4603">
        <v>2006</v>
      </c>
      <c r="D4603" t="s">
        <v>39</v>
      </c>
      <c r="E4603" t="s">
        <v>1</v>
      </c>
      <c r="F4603">
        <v>361.12821300162898</v>
      </c>
      <c r="G4603">
        <v>665.83367996317895</v>
      </c>
      <c r="H4603">
        <v>674.76895593529196</v>
      </c>
      <c r="I4603">
        <v>606.00984156401398</v>
      </c>
      <c r="J4603">
        <v>749.10838016660296</v>
      </c>
    </row>
    <row r="4604" spans="1:10" x14ac:dyDescent="0.25">
      <c r="A4604" t="s">
        <v>4897</v>
      </c>
      <c r="B4604" t="s">
        <v>92</v>
      </c>
      <c r="C4604">
        <v>2006</v>
      </c>
      <c r="D4604" t="s">
        <v>40</v>
      </c>
      <c r="E4604" t="s">
        <v>1</v>
      </c>
      <c r="F4604">
        <v>291.68039562792598</v>
      </c>
      <c r="G4604">
        <v>641.619875996318</v>
      </c>
      <c r="H4604">
        <v>665.62914555152599</v>
      </c>
      <c r="I4604">
        <v>590.60954625129602</v>
      </c>
      <c r="J4604">
        <v>747.45668554033</v>
      </c>
    </row>
    <row r="4605" spans="1:10" x14ac:dyDescent="0.25">
      <c r="A4605" t="s">
        <v>4898</v>
      </c>
      <c r="B4605" t="s">
        <v>92</v>
      </c>
      <c r="C4605">
        <v>2006</v>
      </c>
      <c r="D4605" t="s">
        <v>41</v>
      </c>
      <c r="E4605" t="s">
        <v>1</v>
      </c>
      <c r="F4605">
        <v>404.83471521151898</v>
      </c>
      <c r="G4605">
        <v>547.72528846671696</v>
      </c>
      <c r="H4605">
        <v>584.64959979350499</v>
      </c>
      <c r="I4605">
        <v>527.01789640371305</v>
      </c>
      <c r="J4605">
        <v>646.68816887025605</v>
      </c>
    </row>
    <row r="4606" spans="1:10" x14ac:dyDescent="0.25">
      <c r="A4606" t="s">
        <v>4899</v>
      </c>
      <c r="B4606" t="s">
        <v>92</v>
      </c>
      <c r="C4606">
        <v>2006</v>
      </c>
      <c r="D4606" t="s">
        <v>42</v>
      </c>
      <c r="E4606" t="s">
        <v>1</v>
      </c>
      <c r="F4606">
        <v>346.224691427697</v>
      </c>
      <c r="G4606">
        <v>539.81211049252704</v>
      </c>
      <c r="H4606">
        <v>570.64858879228598</v>
      </c>
      <c r="I4606">
        <v>510.637729315238</v>
      </c>
      <c r="J4606">
        <v>635.63811474990996</v>
      </c>
    </row>
    <row r="4607" spans="1:10" x14ac:dyDescent="0.25">
      <c r="A4607" t="s">
        <v>4900</v>
      </c>
      <c r="B4607" t="s">
        <v>92</v>
      </c>
      <c r="C4607">
        <v>2006</v>
      </c>
      <c r="D4607" t="s">
        <v>102</v>
      </c>
      <c r="E4607" t="s">
        <v>1</v>
      </c>
      <c r="F4607">
        <v>334.18939192289002</v>
      </c>
      <c r="G4607">
        <v>516.31398807726396</v>
      </c>
      <c r="H4607">
        <v>537.67985351596201</v>
      </c>
      <c r="I4607">
        <v>480.44402691468599</v>
      </c>
      <c r="J4607">
        <v>599.75271494185199</v>
      </c>
    </row>
    <row r="4608" spans="1:10" x14ac:dyDescent="0.25">
      <c r="A4608" t="s">
        <v>4901</v>
      </c>
      <c r="B4608" t="s">
        <v>92</v>
      </c>
      <c r="C4608">
        <v>2006</v>
      </c>
      <c r="D4608" t="s">
        <v>103</v>
      </c>
      <c r="E4608" t="s">
        <v>1</v>
      </c>
      <c r="F4608">
        <v>1151.3578118207399</v>
      </c>
      <c r="G4608">
        <v>634.262568004066</v>
      </c>
      <c r="H4608">
        <v>657.60454219987196</v>
      </c>
      <c r="I4608">
        <v>619.30682771061902</v>
      </c>
      <c r="J4608">
        <v>697.60994272989899</v>
      </c>
    </row>
    <row r="4609" spans="1:10" x14ac:dyDescent="0.25">
      <c r="A4609" t="s">
        <v>4902</v>
      </c>
      <c r="B4609" t="s">
        <v>92</v>
      </c>
      <c r="C4609">
        <v>2006</v>
      </c>
      <c r="D4609" t="s">
        <v>43</v>
      </c>
      <c r="E4609" t="s">
        <v>1</v>
      </c>
      <c r="F4609">
        <v>188.39477315891801</v>
      </c>
      <c r="G4609">
        <v>507.31035426248798</v>
      </c>
      <c r="H4609">
        <v>523.35034743635799</v>
      </c>
      <c r="I4609">
        <v>448.76271278503498</v>
      </c>
      <c r="J4609">
        <v>606.46087677942398</v>
      </c>
    </row>
    <row r="4610" spans="1:10" x14ac:dyDescent="0.25">
      <c r="A4610" t="s">
        <v>4903</v>
      </c>
      <c r="B4610" t="s">
        <v>92</v>
      </c>
      <c r="C4610">
        <v>2006</v>
      </c>
      <c r="D4610" t="s">
        <v>44</v>
      </c>
      <c r="E4610" t="s">
        <v>1</v>
      </c>
      <c r="F4610">
        <v>405.16425388953201</v>
      </c>
      <c r="G4610">
        <v>706.39024685658501</v>
      </c>
      <c r="H4610">
        <v>747.30446192738702</v>
      </c>
      <c r="I4610">
        <v>674.65067704807802</v>
      </c>
      <c r="J4610">
        <v>825.51143817903596</v>
      </c>
    </row>
    <row r="4611" spans="1:10" x14ac:dyDescent="0.25">
      <c r="A4611" t="s">
        <v>4904</v>
      </c>
      <c r="B4611" t="s">
        <v>92</v>
      </c>
      <c r="C4611">
        <v>2006</v>
      </c>
      <c r="D4611" t="s">
        <v>45</v>
      </c>
      <c r="E4611" t="s">
        <v>1</v>
      </c>
      <c r="F4611">
        <v>557.79878477229204</v>
      </c>
      <c r="G4611">
        <v>640.89756275971695</v>
      </c>
      <c r="H4611">
        <v>668.92524548024596</v>
      </c>
      <c r="I4611">
        <v>613.20200140338795</v>
      </c>
      <c r="J4611">
        <v>728.25642172133496</v>
      </c>
    </row>
    <row r="4612" spans="1:10" x14ac:dyDescent="0.25">
      <c r="A4612" t="s">
        <v>4905</v>
      </c>
      <c r="B4612" t="s">
        <v>92</v>
      </c>
      <c r="C4612">
        <v>2006</v>
      </c>
      <c r="D4612" t="s">
        <v>18</v>
      </c>
      <c r="E4612" t="s">
        <v>1</v>
      </c>
      <c r="F4612">
        <v>1592.8160531363999</v>
      </c>
      <c r="G4612">
        <v>649.14600875262499</v>
      </c>
      <c r="H4612">
        <v>677.673476358519</v>
      </c>
      <c r="I4612">
        <v>644.17115256286104</v>
      </c>
      <c r="J4612">
        <v>712.44126407964905</v>
      </c>
    </row>
    <row r="4613" spans="1:10" x14ac:dyDescent="0.25">
      <c r="A4613" t="s">
        <v>4906</v>
      </c>
      <c r="B4613" t="s">
        <v>92</v>
      </c>
      <c r="C4613">
        <v>2006</v>
      </c>
      <c r="D4613" t="s">
        <v>46</v>
      </c>
      <c r="E4613" t="s">
        <v>1</v>
      </c>
      <c r="F4613">
        <v>753.70103047534201</v>
      </c>
      <c r="G4613">
        <v>669.12378415779699</v>
      </c>
      <c r="H4613">
        <v>697.86859955601597</v>
      </c>
      <c r="I4613">
        <v>648.01050691179</v>
      </c>
      <c r="J4613">
        <v>750.49027063136896</v>
      </c>
    </row>
    <row r="4614" spans="1:10" x14ac:dyDescent="0.25">
      <c r="A4614" t="s">
        <v>4907</v>
      </c>
      <c r="B4614" t="s">
        <v>92</v>
      </c>
      <c r="C4614">
        <v>2006</v>
      </c>
      <c r="D4614" t="s">
        <v>47</v>
      </c>
      <c r="E4614" t="s">
        <v>1</v>
      </c>
      <c r="F4614">
        <v>460.08697200534903</v>
      </c>
      <c r="G4614">
        <v>684.95901742645299</v>
      </c>
      <c r="H4614">
        <v>711.51858243231595</v>
      </c>
      <c r="I4614">
        <v>646.99486459608602</v>
      </c>
      <c r="J4614">
        <v>780.65865104241902</v>
      </c>
    </row>
    <row r="4615" spans="1:10" x14ac:dyDescent="0.25">
      <c r="A4615" t="s">
        <v>4908</v>
      </c>
      <c r="B4615" t="s">
        <v>92</v>
      </c>
      <c r="C4615">
        <v>2006</v>
      </c>
      <c r="D4615" t="s">
        <v>48</v>
      </c>
      <c r="E4615" t="s">
        <v>1</v>
      </c>
      <c r="F4615">
        <v>379.028050655713</v>
      </c>
      <c r="G4615">
        <v>578.13036813915801</v>
      </c>
      <c r="H4615">
        <v>613.91080486500903</v>
      </c>
      <c r="I4615">
        <v>551.64994193442806</v>
      </c>
      <c r="J4615">
        <v>681.09870160626394</v>
      </c>
    </row>
    <row r="4616" spans="1:10" x14ac:dyDescent="0.25">
      <c r="A4616" t="s">
        <v>4909</v>
      </c>
      <c r="B4616" t="s">
        <v>92</v>
      </c>
      <c r="C4616">
        <v>2006</v>
      </c>
      <c r="D4616" t="s">
        <v>104</v>
      </c>
      <c r="E4616" t="s">
        <v>1</v>
      </c>
      <c r="F4616">
        <v>1145.8316061248399</v>
      </c>
      <c r="G4616">
        <v>526.023443216852</v>
      </c>
      <c r="H4616">
        <v>574.94287462266095</v>
      </c>
      <c r="I4616">
        <v>540.56653538454896</v>
      </c>
      <c r="J4616">
        <v>610.85582865958099</v>
      </c>
    </row>
    <row r="4617" spans="1:10" x14ac:dyDescent="0.25">
      <c r="A4617" t="s">
        <v>4910</v>
      </c>
      <c r="B4617" t="s">
        <v>92</v>
      </c>
      <c r="C4617">
        <v>2006</v>
      </c>
      <c r="D4617" t="s">
        <v>49</v>
      </c>
      <c r="E4617" t="s">
        <v>1</v>
      </c>
      <c r="F4617">
        <v>318.84904779637799</v>
      </c>
      <c r="G4617">
        <v>532.19563325607203</v>
      </c>
      <c r="H4617">
        <v>563.109795694647</v>
      </c>
      <c r="I4617">
        <v>501.92426459872502</v>
      </c>
      <c r="J4617">
        <v>629.59479276002696</v>
      </c>
    </row>
    <row r="4618" spans="1:10" x14ac:dyDescent="0.25">
      <c r="A4618" t="s">
        <v>4911</v>
      </c>
      <c r="B4618" t="s">
        <v>92</v>
      </c>
      <c r="C4618">
        <v>2006</v>
      </c>
      <c r="D4618" t="s">
        <v>50</v>
      </c>
      <c r="E4618" t="s">
        <v>1</v>
      </c>
      <c r="F4618">
        <v>826.98255832845996</v>
      </c>
      <c r="G4618">
        <v>523.68178114354998</v>
      </c>
      <c r="H4618">
        <v>585.82035694317005</v>
      </c>
      <c r="I4618">
        <v>543.80909950357398</v>
      </c>
      <c r="J4618">
        <v>630.05165231773105</v>
      </c>
    </row>
    <row r="4619" spans="1:10" x14ac:dyDescent="0.25">
      <c r="A4619" t="s">
        <v>4912</v>
      </c>
      <c r="B4619" t="s">
        <v>92</v>
      </c>
      <c r="C4619">
        <v>2006</v>
      </c>
      <c r="D4619" t="s">
        <v>105</v>
      </c>
      <c r="E4619" t="s">
        <v>1</v>
      </c>
      <c r="F4619">
        <v>890.57574671698103</v>
      </c>
      <c r="G4619">
        <v>627.917751333978</v>
      </c>
      <c r="H4619">
        <v>663.78969544971096</v>
      </c>
      <c r="I4619">
        <v>619.29096751259704</v>
      </c>
      <c r="J4619">
        <v>710.55203132260499</v>
      </c>
    </row>
    <row r="4620" spans="1:10" x14ac:dyDescent="0.25">
      <c r="A4620" t="s">
        <v>4913</v>
      </c>
      <c r="B4620" t="s">
        <v>92</v>
      </c>
      <c r="C4620">
        <v>2006</v>
      </c>
      <c r="D4620" t="s">
        <v>51</v>
      </c>
      <c r="E4620" t="s">
        <v>1</v>
      </c>
      <c r="F4620">
        <v>713.06598378102501</v>
      </c>
      <c r="G4620">
        <v>623.72924414249496</v>
      </c>
      <c r="H4620">
        <v>659.42114367560703</v>
      </c>
      <c r="I4620">
        <v>609.99638648464304</v>
      </c>
      <c r="J4620">
        <v>711.66482166714502</v>
      </c>
    </row>
    <row r="4621" spans="1:10" x14ac:dyDescent="0.25">
      <c r="A4621" t="s">
        <v>4914</v>
      </c>
      <c r="B4621" t="s">
        <v>92</v>
      </c>
      <c r="C4621">
        <v>2006</v>
      </c>
      <c r="D4621" t="s">
        <v>52</v>
      </c>
      <c r="E4621" t="s">
        <v>1</v>
      </c>
      <c r="F4621">
        <v>177.50976293595599</v>
      </c>
      <c r="G4621">
        <v>645.32578229525598</v>
      </c>
      <c r="H4621">
        <v>681.66954850229797</v>
      </c>
      <c r="I4621">
        <v>582.30664733114804</v>
      </c>
      <c r="J4621">
        <v>792.75070070612605</v>
      </c>
    </row>
    <row r="4622" spans="1:10" x14ac:dyDescent="0.25">
      <c r="A4622" t="s">
        <v>4915</v>
      </c>
      <c r="B4622" t="s">
        <v>92</v>
      </c>
      <c r="C4622">
        <v>2006</v>
      </c>
      <c r="D4622" t="s">
        <v>106</v>
      </c>
      <c r="E4622" t="s">
        <v>1</v>
      </c>
      <c r="F4622">
        <v>1637.0892615446301</v>
      </c>
      <c r="G4622">
        <v>595.27271659532403</v>
      </c>
      <c r="H4622">
        <v>626.75577993962804</v>
      </c>
      <c r="I4622">
        <v>595.90584495373298</v>
      </c>
      <c r="J4622">
        <v>658.75480341213301</v>
      </c>
    </row>
    <row r="4623" spans="1:10" x14ac:dyDescent="0.25">
      <c r="A4623" t="s">
        <v>4916</v>
      </c>
      <c r="B4623" t="s">
        <v>92</v>
      </c>
      <c r="C4623">
        <v>2006</v>
      </c>
      <c r="D4623" t="s">
        <v>53</v>
      </c>
      <c r="E4623" t="s">
        <v>1</v>
      </c>
      <c r="F4623">
        <v>487.09629529285502</v>
      </c>
      <c r="G4623">
        <v>573.10840466497405</v>
      </c>
      <c r="H4623">
        <v>611.62019194110303</v>
      </c>
      <c r="I4623">
        <v>556.38282654626403</v>
      </c>
      <c r="J4623">
        <v>670.69421901048304</v>
      </c>
    </row>
    <row r="4624" spans="1:10" x14ac:dyDescent="0.25">
      <c r="A4624" t="s">
        <v>4917</v>
      </c>
      <c r="B4624" t="s">
        <v>92</v>
      </c>
      <c r="C4624">
        <v>2006</v>
      </c>
      <c r="D4624" t="s">
        <v>54</v>
      </c>
      <c r="E4624" t="s">
        <v>1</v>
      </c>
      <c r="F4624">
        <v>273.67414508303102</v>
      </c>
      <c r="G4624">
        <v>807.98956358840996</v>
      </c>
      <c r="H4624">
        <v>828.80192127609496</v>
      </c>
      <c r="I4624">
        <v>730.13149319845002</v>
      </c>
      <c r="J4624">
        <v>936.73100444598003</v>
      </c>
    </row>
    <row r="4625" spans="1:10" x14ac:dyDescent="0.25">
      <c r="A4625" t="s">
        <v>4918</v>
      </c>
      <c r="B4625" t="s">
        <v>92</v>
      </c>
      <c r="C4625">
        <v>2006</v>
      </c>
      <c r="D4625" t="s">
        <v>55</v>
      </c>
      <c r="E4625" t="s">
        <v>1</v>
      </c>
      <c r="F4625">
        <v>256.98499188125197</v>
      </c>
      <c r="G4625">
        <v>581.914297090829</v>
      </c>
      <c r="H4625">
        <v>608.47281534066701</v>
      </c>
      <c r="I4625">
        <v>534.64712828512802</v>
      </c>
      <c r="J4625">
        <v>689.45874716891694</v>
      </c>
    </row>
    <row r="4626" spans="1:10" x14ac:dyDescent="0.25">
      <c r="A4626" t="s">
        <v>4919</v>
      </c>
      <c r="B4626" t="s">
        <v>92</v>
      </c>
      <c r="C4626">
        <v>2006</v>
      </c>
      <c r="D4626" t="s">
        <v>56</v>
      </c>
      <c r="E4626" t="s">
        <v>1</v>
      </c>
      <c r="F4626">
        <v>211.86224369779299</v>
      </c>
      <c r="G4626">
        <v>485.02150522605598</v>
      </c>
      <c r="H4626">
        <v>514.32505096066598</v>
      </c>
      <c r="I4626">
        <v>445.46407008179301</v>
      </c>
      <c r="J4626">
        <v>590.58040734808799</v>
      </c>
    </row>
    <row r="4627" spans="1:10" x14ac:dyDescent="0.25">
      <c r="A4627" t="s">
        <v>4920</v>
      </c>
      <c r="B4627" t="s">
        <v>92</v>
      </c>
      <c r="C4627">
        <v>2006</v>
      </c>
      <c r="D4627" t="s">
        <v>57</v>
      </c>
      <c r="E4627" t="s">
        <v>1</v>
      </c>
      <c r="F4627">
        <v>407.47158558970102</v>
      </c>
      <c r="G4627">
        <v>596.51229792516494</v>
      </c>
      <c r="H4627">
        <v>632.06173064472398</v>
      </c>
      <c r="I4627">
        <v>570.45866789460194</v>
      </c>
      <c r="J4627">
        <v>698.35944010537798</v>
      </c>
    </row>
    <row r="4628" spans="1:10" x14ac:dyDescent="0.25">
      <c r="A4628" t="s">
        <v>4921</v>
      </c>
      <c r="B4628" t="s">
        <v>92</v>
      </c>
      <c r="C4628">
        <v>2007</v>
      </c>
      <c r="D4628" t="s">
        <v>5</v>
      </c>
      <c r="E4628" t="s">
        <v>1</v>
      </c>
      <c r="F4628">
        <v>8721.7729027552505</v>
      </c>
      <c r="G4628">
        <v>593.90977421411503</v>
      </c>
      <c r="H4628">
        <v>621.88682034381497</v>
      </c>
      <c r="I4628">
        <v>608.62979869349999</v>
      </c>
      <c r="J4628">
        <v>635.35531992166</v>
      </c>
    </row>
    <row r="4629" spans="1:10" x14ac:dyDescent="0.25">
      <c r="A4629" t="s">
        <v>4922</v>
      </c>
      <c r="B4629" t="s">
        <v>92</v>
      </c>
      <c r="C4629">
        <v>2007</v>
      </c>
      <c r="D4629" t="s">
        <v>122</v>
      </c>
      <c r="E4629" t="s">
        <v>1</v>
      </c>
      <c r="F4629">
        <v>1116.35461475802</v>
      </c>
      <c r="G4629">
        <v>383.22666862041802</v>
      </c>
      <c r="H4629">
        <v>401.551377413838</v>
      </c>
      <c r="I4629">
        <v>377.72418871401402</v>
      </c>
      <c r="J4629">
        <v>426.45795134439601</v>
      </c>
    </row>
    <row r="4630" spans="1:10" x14ac:dyDescent="0.25">
      <c r="A4630" t="s">
        <v>4923</v>
      </c>
      <c r="B4630" t="s">
        <v>92</v>
      </c>
      <c r="C4630">
        <v>2007</v>
      </c>
      <c r="D4630" t="s">
        <v>123</v>
      </c>
      <c r="E4630" t="s">
        <v>1</v>
      </c>
      <c r="F4630">
        <v>1468.8062720164301</v>
      </c>
      <c r="G4630">
        <v>492.10361739389703</v>
      </c>
      <c r="H4630">
        <v>506.63000043424603</v>
      </c>
      <c r="I4630">
        <v>480.61675016721603</v>
      </c>
      <c r="J4630">
        <v>533.66734848798103</v>
      </c>
    </row>
    <row r="4631" spans="1:10" x14ac:dyDescent="0.25">
      <c r="A4631" t="s">
        <v>4924</v>
      </c>
      <c r="B4631" t="s">
        <v>92</v>
      </c>
      <c r="C4631">
        <v>2007</v>
      </c>
      <c r="D4631" t="s">
        <v>124</v>
      </c>
      <c r="E4631" t="s">
        <v>1</v>
      </c>
      <c r="F4631">
        <v>1759.1424307618499</v>
      </c>
      <c r="G4631">
        <v>583.43059620580402</v>
      </c>
      <c r="H4631">
        <v>602.164460466538</v>
      </c>
      <c r="I4631">
        <v>573.81270808235797</v>
      </c>
      <c r="J4631">
        <v>631.53422287014996</v>
      </c>
    </row>
    <row r="4632" spans="1:10" x14ac:dyDescent="0.25">
      <c r="A4632" t="s">
        <v>4925</v>
      </c>
      <c r="B4632" t="s">
        <v>92</v>
      </c>
      <c r="C4632">
        <v>2007</v>
      </c>
      <c r="D4632" t="s">
        <v>125</v>
      </c>
      <c r="E4632" t="s">
        <v>1</v>
      </c>
      <c r="F4632">
        <v>1975.54813709218</v>
      </c>
      <c r="G4632">
        <v>668.80222390098902</v>
      </c>
      <c r="H4632">
        <v>702.53210129355602</v>
      </c>
      <c r="I4632">
        <v>671.21205722788898</v>
      </c>
      <c r="J4632">
        <v>734.912179344891</v>
      </c>
    </row>
    <row r="4633" spans="1:10" x14ac:dyDescent="0.25">
      <c r="A4633" t="s">
        <v>4926</v>
      </c>
      <c r="B4633" t="s">
        <v>92</v>
      </c>
      <c r="C4633">
        <v>2007</v>
      </c>
      <c r="D4633" t="s">
        <v>126</v>
      </c>
      <c r="E4633" t="s">
        <v>1</v>
      </c>
      <c r="F4633">
        <v>2401.92144812677</v>
      </c>
      <c r="G4633">
        <v>852.18942077138399</v>
      </c>
      <c r="H4633">
        <v>921.013145666627</v>
      </c>
      <c r="I4633">
        <v>883.25132041188294</v>
      </c>
      <c r="J4633">
        <v>959.93205435337302</v>
      </c>
    </row>
    <row r="4634" spans="1:10" x14ac:dyDescent="0.25">
      <c r="A4634" t="s">
        <v>4927</v>
      </c>
      <c r="B4634" t="s">
        <v>92</v>
      </c>
      <c r="C4634">
        <v>2007</v>
      </c>
      <c r="D4634" t="s">
        <v>6</v>
      </c>
      <c r="E4634" t="s">
        <v>1</v>
      </c>
      <c r="F4634">
        <v>2035.2221463932001</v>
      </c>
      <c r="G4634">
        <v>613.38822977492396</v>
      </c>
      <c r="H4634">
        <v>635.86136014016904</v>
      </c>
      <c r="I4634">
        <v>608.14686916096002</v>
      </c>
      <c r="J4634">
        <v>664.49974735528701</v>
      </c>
    </row>
    <row r="4635" spans="1:10" x14ac:dyDescent="0.25">
      <c r="A4635" t="s">
        <v>4928</v>
      </c>
      <c r="B4635" t="s">
        <v>92</v>
      </c>
      <c r="C4635">
        <v>2007</v>
      </c>
      <c r="D4635" t="s">
        <v>37</v>
      </c>
      <c r="E4635" t="s">
        <v>1</v>
      </c>
      <c r="F4635">
        <v>242.39874305284499</v>
      </c>
      <c r="G4635">
        <v>709.39052693252802</v>
      </c>
      <c r="H4635">
        <v>722.88348431735096</v>
      </c>
      <c r="I4635">
        <v>633.42476243138105</v>
      </c>
      <c r="J4635">
        <v>821.28964412632104</v>
      </c>
    </row>
    <row r="4636" spans="1:10" x14ac:dyDescent="0.25">
      <c r="A4636" t="s">
        <v>4929</v>
      </c>
      <c r="B4636" t="s">
        <v>92</v>
      </c>
      <c r="C4636">
        <v>2007</v>
      </c>
      <c r="D4636" t="s">
        <v>38</v>
      </c>
      <c r="E4636" t="s">
        <v>1</v>
      </c>
      <c r="F4636">
        <v>393.40330554031101</v>
      </c>
      <c r="G4636">
        <v>678.64428494593801</v>
      </c>
      <c r="H4636">
        <v>698.27888249608304</v>
      </c>
      <c r="I4636">
        <v>629.79041047788496</v>
      </c>
      <c r="J4636">
        <v>772.08309389810404</v>
      </c>
    </row>
    <row r="4637" spans="1:10" x14ac:dyDescent="0.25">
      <c r="A4637" t="s">
        <v>4930</v>
      </c>
      <c r="B4637" t="s">
        <v>92</v>
      </c>
      <c r="C4637">
        <v>2007</v>
      </c>
      <c r="D4637" t="s">
        <v>39</v>
      </c>
      <c r="E4637" t="s">
        <v>1</v>
      </c>
      <c r="F4637">
        <v>347.91069341641003</v>
      </c>
      <c r="G4637">
        <v>634.989402110622</v>
      </c>
      <c r="H4637">
        <v>641.97328436507701</v>
      </c>
      <c r="I4637">
        <v>575.33855319753297</v>
      </c>
      <c r="J4637">
        <v>714.12220931254103</v>
      </c>
    </row>
    <row r="4638" spans="1:10" x14ac:dyDescent="0.25">
      <c r="A4638" t="s">
        <v>4931</v>
      </c>
      <c r="B4638" t="s">
        <v>92</v>
      </c>
      <c r="C4638">
        <v>2007</v>
      </c>
      <c r="D4638" t="s">
        <v>40</v>
      </c>
      <c r="E4638" t="s">
        <v>1</v>
      </c>
      <c r="F4638">
        <v>311.60602720157402</v>
      </c>
      <c r="G4638">
        <v>679.50200009065804</v>
      </c>
      <c r="H4638">
        <v>702.196339097909</v>
      </c>
      <c r="I4638">
        <v>625.53756301379599</v>
      </c>
      <c r="J4638">
        <v>785.57509532709696</v>
      </c>
    </row>
    <row r="4639" spans="1:10" x14ac:dyDescent="0.25">
      <c r="A4639" t="s">
        <v>4932</v>
      </c>
      <c r="B4639" t="s">
        <v>92</v>
      </c>
      <c r="C4639">
        <v>2007</v>
      </c>
      <c r="D4639" t="s">
        <v>41</v>
      </c>
      <c r="E4639" t="s">
        <v>1</v>
      </c>
      <c r="F4639">
        <v>400.38955486427801</v>
      </c>
      <c r="G4639">
        <v>538.92582828260402</v>
      </c>
      <c r="H4639">
        <v>577.89078043470704</v>
      </c>
      <c r="I4639">
        <v>520.86221375119896</v>
      </c>
      <c r="J4639">
        <v>639.30523288390498</v>
      </c>
    </row>
    <row r="4640" spans="1:10" x14ac:dyDescent="0.25">
      <c r="A4640" t="s">
        <v>4933</v>
      </c>
      <c r="B4640" t="s">
        <v>92</v>
      </c>
      <c r="C4640">
        <v>2007</v>
      </c>
      <c r="D4640" t="s">
        <v>42</v>
      </c>
      <c r="E4640" t="s">
        <v>1</v>
      </c>
      <c r="F4640">
        <v>339.51382231778098</v>
      </c>
      <c r="G4640">
        <v>524.59682986106304</v>
      </c>
      <c r="H4640">
        <v>563.09692381041305</v>
      </c>
      <c r="I4640">
        <v>503.19919932544599</v>
      </c>
      <c r="J4640">
        <v>628.01499963438005</v>
      </c>
    </row>
    <row r="4641" spans="1:10" x14ac:dyDescent="0.25">
      <c r="A4641" t="s">
        <v>4934</v>
      </c>
      <c r="B4641" t="s">
        <v>92</v>
      </c>
      <c r="C4641">
        <v>2007</v>
      </c>
      <c r="D4641" t="s">
        <v>102</v>
      </c>
      <c r="E4641" t="s">
        <v>1</v>
      </c>
      <c r="F4641">
        <v>317.16032468854797</v>
      </c>
      <c r="G4641">
        <v>486.778182316857</v>
      </c>
      <c r="H4641">
        <v>506.79420491207298</v>
      </c>
      <c r="I4641">
        <v>451.26197506153198</v>
      </c>
      <c r="J4641">
        <v>567.14963455114503</v>
      </c>
    </row>
    <row r="4642" spans="1:10" x14ac:dyDescent="0.25">
      <c r="A4642" t="s">
        <v>4935</v>
      </c>
      <c r="B4642" t="s">
        <v>92</v>
      </c>
      <c r="C4642">
        <v>2007</v>
      </c>
      <c r="D4642" t="s">
        <v>103</v>
      </c>
      <c r="E4642" t="s">
        <v>1</v>
      </c>
      <c r="F4642">
        <v>1131.83674605443</v>
      </c>
      <c r="G4642">
        <v>616.89889795414604</v>
      </c>
      <c r="H4642">
        <v>633.24045858296199</v>
      </c>
      <c r="I4642">
        <v>596.19663885666296</v>
      </c>
      <c r="J4642">
        <v>671.95058505208601</v>
      </c>
    </row>
    <row r="4643" spans="1:10" x14ac:dyDescent="0.25">
      <c r="A4643" t="s">
        <v>4936</v>
      </c>
      <c r="B4643" t="s">
        <v>92</v>
      </c>
      <c r="C4643">
        <v>2007</v>
      </c>
      <c r="D4643" t="s">
        <v>43</v>
      </c>
      <c r="E4643" t="s">
        <v>1</v>
      </c>
      <c r="F4643">
        <v>167.103169094907</v>
      </c>
      <c r="G4643">
        <v>448.900387091759</v>
      </c>
      <c r="H4643">
        <v>448.68357988106999</v>
      </c>
      <c r="I4643">
        <v>381.13050736712103</v>
      </c>
      <c r="J4643">
        <v>524.46351524853605</v>
      </c>
    </row>
    <row r="4644" spans="1:10" x14ac:dyDescent="0.25">
      <c r="A4644" t="s">
        <v>4937</v>
      </c>
      <c r="B4644" t="s">
        <v>92</v>
      </c>
      <c r="C4644">
        <v>2007</v>
      </c>
      <c r="D4644" t="s">
        <v>44</v>
      </c>
      <c r="E4644" t="s">
        <v>1</v>
      </c>
      <c r="F4644">
        <v>400.40308958601003</v>
      </c>
      <c r="G4644">
        <v>688.00145981994297</v>
      </c>
      <c r="H4644">
        <v>719.31507779787705</v>
      </c>
      <c r="I4644">
        <v>649.22525184932294</v>
      </c>
      <c r="J4644">
        <v>794.79519456149501</v>
      </c>
    </row>
    <row r="4645" spans="1:10" x14ac:dyDescent="0.25">
      <c r="A4645" t="s">
        <v>4938</v>
      </c>
      <c r="B4645" t="s">
        <v>92</v>
      </c>
      <c r="C4645">
        <v>2007</v>
      </c>
      <c r="D4645" t="s">
        <v>45</v>
      </c>
      <c r="E4645" t="s">
        <v>1</v>
      </c>
      <c r="F4645">
        <v>564.33048737351498</v>
      </c>
      <c r="G4645">
        <v>640.927764510119</v>
      </c>
      <c r="H4645">
        <v>665.44238191507998</v>
      </c>
      <c r="I4645">
        <v>610.64758708080205</v>
      </c>
      <c r="J4645">
        <v>723.76368566847805</v>
      </c>
    </row>
    <row r="4646" spans="1:10" x14ac:dyDescent="0.25">
      <c r="A4646" t="s">
        <v>4939</v>
      </c>
      <c r="B4646" t="s">
        <v>92</v>
      </c>
      <c r="C4646">
        <v>2007</v>
      </c>
      <c r="D4646" t="s">
        <v>18</v>
      </c>
      <c r="E4646" t="s">
        <v>1</v>
      </c>
      <c r="F4646">
        <v>1610.78062125067</v>
      </c>
      <c r="G4646">
        <v>649.36692061029896</v>
      </c>
      <c r="H4646">
        <v>678.64481968928203</v>
      </c>
      <c r="I4646">
        <v>645.26150096072399</v>
      </c>
      <c r="J4646">
        <v>713.28191093976602</v>
      </c>
    </row>
    <row r="4647" spans="1:10" x14ac:dyDescent="0.25">
      <c r="A4647" t="s">
        <v>4940</v>
      </c>
      <c r="B4647" t="s">
        <v>92</v>
      </c>
      <c r="C4647">
        <v>2007</v>
      </c>
      <c r="D4647" t="s">
        <v>46</v>
      </c>
      <c r="E4647" t="s">
        <v>1</v>
      </c>
      <c r="F4647">
        <v>767.53460866496596</v>
      </c>
      <c r="G4647">
        <v>674.61929338680204</v>
      </c>
      <c r="H4647">
        <v>705.22663125564395</v>
      </c>
      <c r="I4647">
        <v>655.13366556072106</v>
      </c>
      <c r="J4647">
        <v>758.07030857130405</v>
      </c>
    </row>
    <row r="4648" spans="1:10" x14ac:dyDescent="0.25">
      <c r="A4648" t="s">
        <v>4941</v>
      </c>
      <c r="B4648" t="s">
        <v>92</v>
      </c>
      <c r="C4648">
        <v>2007</v>
      </c>
      <c r="D4648" t="s">
        <v>47</v>
      </c>
      <c r="E4648" t="s">
        <v>1</v>
      </c>
      <c r="F4648">
        <v>463.97689218795898</v>
      </c>
      <c r="G4648">
        <v>685.60583412825997</v>
      </c>
      <c r="H4648">
        <v>711.67952707378697</v>
      </c>
      <c r="I4648">
        <v>647.48129909577005</v>
      </c>
      <c r="J4648">
        <v>780.45078262720904</v>
      </c>
    </row>
    <row r="4649" spans="1:10" x14ac:dyDescent="0.25">
      <c r="A4649" t="s">
        <v>4942</v>
      </c>
      <c r="B4649" t="s">
        <v>92</v>
      </c>
      <c r="C4649">
        <v>2007</v>
      </c>
      <c r="D4649" t="s">
        <v>48</v>
      </c>
      <c r="E4649" t="s">
        <v>1</v>
      </c>
      <c r="F4649">
        <v>379.26912039774902</v>
      </c>
      <c r="G4649">
        <v>569.41330550504995</v>
      </c>
      <c r="H4649">
        <v>606.32546976812603</v>
      </c>
      <c r="I4649">
        <v>545.22208180382904</v>
      </c>
      <c r="J4649">
        <v>672.26269199172395</v>
      </c>
    </row>
    <row r="4650" spans="1:10" x14ac:dyDescent="0.25">
      <c r="A4650" t="s">
        <v>4943</v>
      </c>
      <c r="B4650" t="s">
        <v>92</v>
      </c>
      <c r="C4650">
        <v>2007</v>
      </c>
      <c r="D4650" t="s">
        <v>104</v>
      </c>
      <c r="E4650" t="s">
        <v>1</v>
      </c>
      <c r="F4650">
        <v>1141.81449284564</v>
      </c>
      <c r="G4650">
        <v>516.64645272534199</v>
      </c>
      <c r="H4650">
        <v>565.61629434310396</v>
      </c>
      <c r="I4650">
        <v>531.68715527763197</v>
      </c>
      <c r="J4650">
        <v>601.06478914155605</v>
      </c>
    </row>
    <row r="4651" spans="1:10" x14ac:dyDescent="0.25">
      <c r="A4651" t="s">
        <v>4944</v>
      </c>
      <c r="B4651" t="s">
        <v>92</v>
      </c>
      <c r="C4651">
        <v>2007</v>
      </c>
      <c r="D4651" t="s">
        <v>49</v>
      </c>
      <c r="E4651" t="s">
        <v>1</v>
      </c>
      <c r="F4651">
        <v>309.71724321328202</v>
      </c>
      <c r="G4651">
        <v>511.70096521103301</v>
      </c>
      <c r="H4651">
        <v>548.12155768959701</v>
      </c>
      <c r="I4651">
        <v>487.70193403914499</v>
      </c>
      <c r="J4651">
        <v>613.85450763049698</v>
      </c>
    </row>
    <row r="4652" spans="1:10" x14ac:dyDescent="0.25">
      <c r="A4652" t="s">
        <v>4945</v>
      </c>
      <c r="B4652" t="s">
        <v>92</v>
      </c>
      <c r="C4652">
        <v>2007</v>
      </c>
      <c r="D4652" t="s">
        <v>50</v>
      </c>
      <c r="E4652" t="s">
        <v>1</v>
      </c>
      <c r="F4652">
        <v>832.09724963236101</v>
      </c>
      <c r="G4652">
        <v>518.51172723511104</v>
      </c>
      <c r="H4652">
        <v>576.08721374624304</v>
      </c>
      <c r="I4652">
        <v>534.88067194896405</v>
      </c>
      <c r="J4652">
        <v>619.46437451944701</v>
      </c>
    </row>
    <row r="4653" spans="1:10" x14ac:dyDescent="0.25">
      <c r="A4653" t="s">
        <v>4946</v>
      </c>
      <c r="B4653" t="s">
        <v>92</v>
      </c>
      <c r="C4653">
        <v>2007</v>
      </c>
      <c r="D4653" t="s">
        <v>105</v>
      </c>
      <c r="E4653" t="s">
        <v>1</v>
      </c>
      <c r="F4653">
        <v>911.91353050001499</v>
      </c>
      <c r="G4653">
        <v>640.46967348401904</v>
      </c>
      <c r="H4653">
        <v>672.66407884623402</v>
      </c>
      <c r="I4653">
        <v>627.99721133519301</v>
      </c>
      <c r="J4653">
        <v>719.57563542636206</v>
      </c>
    </row>
    <row r="4654" spans="1:10" x14ac:dyDescent="0.25">
      <c r="A4654" t="s">
        <v>4947</v>
      </c>
      <c r="B4654" t="s">
        <v>92</v>
      </c>
      <c r="C4654">
        <v>2007</v>
      </c>
      <c r="D4654" t="s">
        <v>51</v>
      </c>
      <c r="E4654" t="s">
        <v>1</v>
      </c>
      <c r="F4654">
        <v>701.20310589457301</v>
      </c>
      <c r="G4654">
        <v>612.15318244438799</v>
      </c>
      <c r="H4654">
        <v>643.39910628832899</v>
      </c>
      <c r="I4654">
        <v>594.81421429721104</v>
      </c>
      <c r="J4654">
        <v>694.77908826655505</v>
      </c>
    </row>
    <row r="4655" spans="1:10" x14ac:dyDescent="0.25">
      <c r="A4655" t="s">
        <v>4948</v>
      </c>
      <c r="B4655" t="s">
        <v>92</v>
      </c>
      <c r="C4655">
        <v>2007</v>
      </c>
      <c r="D4655" t="s">
        <v>52</v>
      </c>
      <c r="E4655" t="s">
        <v>1</v>
      </c>
      <c r="F4655">
        <v>210.710424605443</v>
      </c>
      <c r="G4655">
        <v>756.99811246791103</v>
      </c>
      <c r="H4655">
        <v>794.40838781299203</v>
      </c>
      <c r="I4655">
        <v>686.46342750327699</v>
      </c>
      <c r="J4655">
        <v>913.978058038114</v>
      </c>
    </row>
    <row r="4656" spans="1:10" x14ac:dyDescent="0.25">
      <c r="A4656" t="s">
        <v>4949</v>
      </c>
      <c r="B4656" t="s">
        <v>92</v>
      </c>
      <c r="C4656">
        <v>2007</v>
      </c>
      <c r="D4656" t="s">
        <v>106</v>
      </c>
      <c r="E4656" t="s">
        <v>1</v>
      </c>
      <c r="F4656">
        <v>1573.04504102274</v>
      </c>
      <c r="G4656">
        <v>568.56981173133704</v>
      </c>
      <c r="H4656">
        <v>599.76295088043605</v>
      </c>
      <c r="I4656">
        <v>569.62690168526694</v>
      </c>
      <c r="J4656">
        <v>631.04459120341198</v>
      </c>
    </row>
    <row r="4657" spans="1:10" x14ac:dyDescent="0.25">
      <c r="A4657" t="s">
        <v>4950</v>
      </c>
      <c r="B4657" t="s">
        <v>92</v>
      </c>
      <c r="C4657">
        <v>2007</v>
      </c>
      <c r="D4657" t="s">
        <v>53</v>
      </c>
      <c r="E4657" t="s">
        <v>1</v>
      </c>
      <c r="F4657">
        <v>474.85660087301102</v>
      </c>
      <c r="G4657">
        <v>554.45401998156501</v>
      </c>
      <c r="H4657">
        <v>593.25560084168899</v>
      </c>
      <c r="I4657">
        <v>538.70967783306401</v>
      </c>
      <c r="J4657">
        <v>651.64051977618601</v>
      </c>
    </row>
    <row r="4658" spans="1:10" x14ac:dyDescent="0.25">
      <c r="A4658" t="s">
        <v>4951</v>
      </c>
      <c r="B4658" t="s">
        <v>92</v>
      </c>
      <c r="C4658">
        <v>2007</v>
      </c>
      <c r="D4658" t="s">
        <v>54</v>
      </c>
      <c r="E4658" t="s">
        <v>1</v>
      </c>
      <c r="F4658">
        <v>236.64347047819501</v>
      </c>
      <c r="G4658">
        <v>696.871047995156</v>
      </c>
      <c r="H4658">
        <v>715.13058873483499</v>
      </c>
      <c r="I4658">
        <v>623.70562280938702</v>
      </c>
      <c r="J4658">
        <v>815.81614678159599</v>
      </c>
    </row>
    <row r="4659" spans="1:10" x14ac:dyDescent="0.25">
      <c r="A4659" t="s">
        <v>4952</v>
      </c>
      <c r="B4659" t="s">
        <v>92</v>
      </c>
      <c r="C4659">
        <v>2007</v>
      </c>
      <c r="D4659" t="s">
        <v>55</v>
      </c>
      <c r="E4659" t="s">
        <v>1</v>
      </c>
      <c r="F4659">
        <v>256.87043481528298</v>
      </c>
      <c r="G4659">
        <v>580.02627199404503</v>
      </c>
      <c r="H4659">
        <v>606.17466179314999</v>
      </c>
      <c r="I4659">
        <v>532.65912781396901</v>
      </c>
      <c r="J4659">
        <v>686.82203135557802</v>
      </c>
    </row>
    <row r="4660" spans="1:10" x14ac:dyDescent="0.25">
      <c r="A4660" t="s">
        <v>4953</v>
      </c>
      <c r="B4660" t="s">
        <v>92</v>
      </c>
      <c r="C4660">
        <v>2007</v>
      </c>
      <c r="D4660" t="s">
        <v>56</v>
      </c>
      <c r="E4660" t="s">
        <v>1</v>
      </c>
      <c r="F4660">
        <v>200.44069132477401</v>
      </c>
      <c r="G4660">
        <v>456.36641088493798</v>
      </c>
      <c r="H4660">
        <v>478.70969264014599</v>
      </c>
      <c r="I4660">
        <v>412.87317531839699</v>
      </c>
      <c r="J4660">
        <v>551.82611652938294</v>
      </c>
    </row>
    <row r="4661" spans="1:10" x14ac:dyDescent="0.25">
      <c r="A4661" t="s">
        <v>4954</v>
      </c>
      <c r="B4661" t="s">
        <v>92</v>
      </c>
      <c r="C4661">
        <v>2007</v>
      </c>
      <c r="D4661" t="s">
        <v>57</v>
      </c>
      <c r="E4661" t="s">
        <v>1</v>
      </c>
      <c r="F4661">
        <v>404.23384353147702</v>
      </c>
      <c r="G4661">
        <v>587.05429075993595</v>
      </c>
      <c r="H4661">
        <v>626.728748119496</v>
      </c>
      <c r="I4661">
        <v>565.38787573631396</v>
      </c>
      <c r="J4661">
        <v>692.76373988483101</v>
      </c>
    </row>
    <row r="4662" spans="1:10" x14ac:dyDescent="0.25">
      <c r="A4662" t="s">
        <v>4955</v>
      </c>
      <c r="B4662" t="s">
        <v>92</v>
      </c>
      <c r="C4662">
        <v>2008</v>
      </c>
      <c r="D4662" t="s">
        <v>5</v>
      </c>
      <c r="E4662" t="s">
        <v>1</v>
      </c>
      <c r="F4662">
        <v>8764.2018195052606</v>
      </c>
      <c r="G4662">
        <v>592.41796947436399</v>
      </c>
      <c r="H4662">
        <v>619.22823333842598</v>
      </c>
      <c r="I4662">
        <v>606.06233564021204</v>
      </c>
      <c r="J4662">
        <v>632.60364186806805</v>
      </c>
    </row>
    <row r="4663" spans="1:10" x14ac:dyDescent="0.25">
      <c r="A4663" t="s">
        <v>4956</v>
      </c>
      <c r="B4663" t="s">
        <v>92</v>
      </c>
      <c r="C4663">
        <v>2008</v>
      </c>
      <c r="D4663" t="s">
        <v>122</v>
      </c>
      <c r="E4663" t="s">
        <v>1</v>
      </c>
      <c r="F4663">
        <v>1173.69388873517</v>
      </c>
      <c r="G4663">
        <v>401.04897515689601</v>
      </c>
      <c r="H4663">
        <v>418.97414118625699</v>
      </c>
      <c r="I4663">
        <v>394.77228459534098</v>
      </c>
      <c r="J4663">
        <v>444.244586381977</v>
      </c>
    </row>
    <row r="4664" spans="1:10" x14ac:dyDescent="0.25">
      <c r="A4664" t="s">
        <v>4957</v>
      </c>
      <c r="B4664" t="s">
        <v>92</v>
      </c>
      <c r="C4664">
        <v>2008</v>
      </c>
      <c r="D4664" t="s">
        <v>123</v>
      </c>
      <c r="E4664" t="s">
        <v>1</v>
      </c>
      <c r="F4664">
        <v>1440.7566677248701</v>
      </c>
      <c r="G4664">
        <v>479.60475615414998</v>
      </c>
      <c r="H4664">
        <v>491.54108846374902</v>
      </c>
      <c r="I4664">
        <v>465.98211276971801</v>
      </c>
      <c r="J4664">
        <v>518.11623749802095</v>
      </c>
    </row>
    <row r="4665" spans="1:10" x14ac:dyDescent="0.25">
      <c r="A4665" t="s">
        <v>4958</v>
      </c>
      <c r="B4665" t="s">
        <v>92</v>
      </c>
      <c r="C4665">
        <v>2008</v>
      </c>
      <c r="D4665" t="s">
        <v>124</v>
      </c>
      <c r="E4665" t="s">
        <v>1</v>
      </c>
      <c r="F4665">
        <v>1716.0642438300099</v>
      </c>
      <c r="G4665">
        <v>564.61925616172198</v>
      </c>
      <c r="H4665">
        <v>581.23969893498304</v>
      </c>
      <c r="I4665">
        <v>553.55200089364905</v>
      </c>
      <c r="J4665">
        <v>609.93421107542702</v>
      </c>
    </row>
    <row r="4666" spans="1:10" x14ac:dyDescent="0.25">
      <c r="A4666" t="s">
        <v>4959</v>
      </c>
      <c r="B4666" t="s">
        <v>92</v>
      </c>
      <c r="C4666">
        <v>2008</v>
      </c>
      <c r="D4666" t="s">
        <v>125</v>
      </c>
      <c r="E4666" t="s">
        <v>1</v>
      </c>
      <c r="F4666">
        <v>1966.0225979465299</v>
      </c>
      <c r="G4666">
        <v>659.482415551842</v>
      </c>
      <c r="H4666">
        <v>693.21457074951797</v>
      </c>
      <c r="I4666">
        <v>662.21401383377304</v>
      </c>
      <c r="J4666">
        <v>725.26693447314403</v>
      </c>
    </row>
    <row r="4667" spans="1:10" x14ac:dyDescent="0.25">
      <c r="A4667" t="s">
        <v>4960</v>
      </c>
      <c r="B4667" t="s">
        <v>92</v>
      </c>
      <c r="C4667">
        <v>2008</v>
      </c>
      <c r="D4667" t="s">
        <v>126</v>
      </c>
      <c r="E4667" t="s">
        <v>1</v>
      </c>
      <c r="F4667">
        <v>2467.6644212686801</v>
      </c>
      <c r="G4667">
        <v>868.02484171471701</v>
      </c>
      <c r="H4667">
        <v>939.08661146415795</v>
      </c>
      <c r="I4667">
        <v>901.18952832717605</v>
      </c>
      <c r="J4667">
        <v>978.12909107871701</v>
      </c>
    </row>
    <row r="4668" spans="1:10" x14ac:dyDescent="0.25">
      <c r="A4668" t="s">
        <v>4961</v>
      </c>
      <c r="B4668" t="s">
        <v>92</v>
      </c>
      <c r="C4668">
        <v>2008</v>
      </c>
      <c r="D4668" t="s">
        <v>6</v>
      </c>
      <c r="E4668" t="s">
        <v>1</v>
      </c>
      <c r="F4668">
        <v>2012.46965992218</v>
      </c>
      <c r="G4668">
        <v>603.046791120075</v>
      </c>
      <c r="H4668">
        <v>624.85239598719204</v>
      </c>
      <c r="I4668">
        <v>597.44639664333397</v>
      </c>
      <c r="J4668">
        <v>653.17725233944395</v>
      </c>
    </row>
    <row r="4669" spans="1:10" x14ac:dyDescent="0.25">
      <c r="A4669" t="s">
        <v>4962</v>
      </c>
      <c r="B4669" t="s">
        <v>92</v>
      </c>
      <c r="C4669">
        <v>2008</v>
      </c>
      <c r="D4669" t="s">
        <v>37</v>
      </c>
      <c r="E4669" t="s">
        <v>1</v>
      </c>
      <c r="F4669">
        <v>225.23053041379001</v>
      </c>
      <c r="G4669">
        <v>657.99161675077403</v>
      </c>
      <c r="H4669">
        <v>668.10593165708997</v>
      </c>
      <c r="I4669">
        <v>582.30999238235904</v>
      </c>
      <c r="J4669">
        <v>762.82179487417295</v>
      </c>
    </row>
    <row r="4670" spans="1:10" x14ac:dyDescent="0.25">
      <c r="A4670" t="s">
        <v>4963</v>
      </c>
      <c r="B4670" t="s">
        <v>92</v>
      </c>
      <c r="C4670">
        <v>2008</v>
      </c>
      <c r="D4670" t="s">
        <v>38</v>
      </c>
      <c r="E4670" t="s">
        <v>1</v>
      </c>
      <c r="F4670">
        <v>355.94331760119002</v>
      </c>
      <c r="G4670">
        <v>610.61073816957401</v>
      </c>
      <c r="H4670">
        <v>626.68677036560496</v>
      </c>
      <c r="I4670">
        <v>562.12142098203105</v>
      </c>
      <c r="J4670">
        <v>696.53177188521897</v>
      </c>
    </row>
    <row r="4671" spans="1:10" x14ac:dyDescent="0.25">
      <c r="A4671" t="s">
        <v>4964</v>
      </c>
      <c r="B4671" t="s">
        <v>92</v>
      </c>
      <c r="C4671">
        <v>2008</v>
      </c>
      <c r="D4671" t="s">
        <v>39</v>
      </c>
      <c r="E4671" t="s">
        <v>1</v>
      </c>
      <c r="F4671">
        <v>355.20538234899601</v>
      </c>
      <c r="G4671">
        <v>644.492111530638</v>
      </c>
      <c r="H4671">
        <v>649.27268336446605</v>
      </c>
      <c r="I4671">
        <v>582.53974839641705</v>
      </c>
      <c r="J4671">
        <v>721.46843333385095</v>
      </c>
    </row>
    <row r="4672" spans="1:10" x14ac:dyDescent="0.25">
      <c r="A4672" t="s">
        <v>4965</v>
      </c>
      <c r="B4672" t="s">
        <v>92</v>
      </c>
      <c r="C4672">
        <v>2008</v>
      </c>
      <c r="D4672" t="s">
        <v>40</v>
      </c>
      <c r="E4672" t="s">
        <v>1</v>
      </c>
      <c r="F4672">
        <v>292.37584922475099</v>
      </c>
      <c r="G4672">
        <v>633.46517002437599</v>
      </c>
      <c r="H4672">
        <v>656.22178770273899</v>
      </c>
      <c r="I4672">
        <v>582.17139236446997</v>
      </c>
      <c r="J4672">
        <v>736.98378464595805</v>
      </c>
    </row>
    <row r="4673" spans="1:10" x14ac:dyDescent="0.25">
      <c r="A4673" t="s">
        <v>4966</v>
      </c>
      <c r="B4673" t="s">
        <v>92</v>
      </c>
      <c r="C4673">
        <v>2008</v>
      </c>
      <c r="D4673" t="s">
        <v>41</v>
      </c>
      <c r="E4673" t="s">
        <v>1</v>
      </c>
      <c r="F4673">
        <v>425.696375620379</v>
      </c>
      <c r="G4673">
        <v>570.40918614549003</v>
      </c>
      <c r="H4673">
        <v>606.75430075054601</v>
      </c>
      <c r="I4673">
        <v>548.86970620742898</v>
      </c>
      <c r="J4673">
        <v>668.95087397635405</v>
      </c>
    </row>
    <row r="4674" spans="1:10" x14ac:dyDescent="0.25">
      <c r="A4674" t="s">
        <v>4967</v>
      </c>
      <c r="B4674" t="s">
        <v>92</v>
      </c>
      <c r="C4674">
        <v>2008</v>
      </c>
      <c r="D4674" t="s">
        <v>42</v>
      </c>
      <c r="E4674" t="s">
        <v>1</v>
      </c>
      <c r="F4674">
        <v>358.018204713074</v>
      </c>
      <c r="G4674">
        <v>548.30875980254905</v>
      </c>
      <c r="H4674">
        <v>580.44199509021701</v>
      </c>
      <c r="I4674">
        <v>520.241837954012</v>
      </c>
      <c r="J4674">
        <v>645.54994165544997</v>
      </c>
    </row>
    <row r="4675" spans="1:10" x14ac:dyDescent="0.25">
      <c r="A4675" t="s">
        <v>4968</v>
      </c>
      <c r="B4675" t="s">
        <v>92</v>
      </c>
      <c r="C4675">
        <v>2008</v>
      </c>
      <c r="D4675" t="s">
        <v>102</v>
      </c>
      <c r="E4675" t="s">
        <v>1</v>
      </c>
      <c r="F4675">
        <v>331.07468148725297</v>
      </c>
      <c r="G4675">
        <v>504.833231404299</v>
      </c>
      <c r="H4675">
        <v>515.44429406999996</v>
      </c>
      <c r="I4675">
        <v>460.16933833466902</v>
      </c>
      <c r="J4675">
        <v>575.41349153496799</v>
      </c>
    </row>
    <row r="4676" spans="1:10" x14ac:dyDescent="0.25">
      <c r="A4676" t="s">
        <v>4969</v>
      </c>
      <c r="B4676" t="s">
        <v>92</v>
      </c>
      <c r="C4676">
        <v>2008</v>
      </c>
      <c r="D4676" t="s">
        <v>103</v>
      </c>
      <c r="E4676" t="s">
        <v>1</v>
      </c>
      <c r="F4676">
        <v>1078.0239313347099</v>
      </c>
      <c r="G4676">
        <v>583.09386160466499</v>
      </c>
      <c r="H4676">
        <v>596.378911559323</v>
      </c>
      <c r="I4676">
        <v>560.55030729637804</v>
      </c>
      <c r="J4676">
        <v>633.85989465452997</v>
      </c>
    </row>
    <row r="4677" spans="1:10" x14ac:dyDescent="0.25">
      <c r="A4677" t="s">
        <v>4970</v>
      </c>
      <c r="B4677" t="s">
        <v>92</v>
      </c>
      <c r="C4677">
        <v>2008</v>
      </c>
      <c r="D4677" t="s">
        <v>43</v>
      </c>
      <c r="E4677" t="s">
        <v>1</v>
      </c>
      <c r="F4677">
        <v>172.62322725847099</v>
      </c>
      <c r="G4677">
        <v>466.41060024984802</v>
      </c>
      <c r="H4677">
        <v>473.98880548616899</v>
      </c>
      <c r="I4677">
        <v>403.79319634248901</v>
      </c>
      <c r="J4677">
        <v>552.58657904383995</v>
      </c>
    </row>
    <row r="4678" spans="1:10" x14ac:dyDescent="0.25">
      <c r="A4678" t="s">
        <v>4971</v>
      </c>
      <c r="B4678" t="s">
        <v>92</v>
      </c>
      <c r="C4678">
        <v>2008</v>
      </c>
      <c r="D4678" t="s">
        <v>44</v>
      </c>
      <c r="E4678" t="s">
        <v>1</v>
      </c>
      <c r="F4678">
        <v>340.61299968845401</v>
      </c>
      <c r="G4678">
        <v>576.67484921434595</v>
      </c>
      <c r="H4678">
        <v>583.69203647325503</v>
      </c>
      <c r="I4678">
        <v>522.07083426775205</v>
      </c>
      <c r="J4678">
        <v>650.46932901646699</v>
      </c>
    </row>
    <row r="4679" spans="1:10" x14ac:dyDescent="0.25">
      <c r="A4679" t="s">
        <v>4972</v>
      </c>
      <c r="B4679" t="s">
        <v>92</v>
      </c>
      <c r="C4679">
        <v>2008</v>
      </c>
      <c r="D4679" t="s">
        <v>45</v>
      </c>
      <c r="E4679" t="s">
        <v>1</v>
      </c>
      <c r="F4679">
        <v>564.78770438778201</v>
      </c>
      <c r="G4679">
        <v>635.99354126816502</v>
      </c>
      <c r="H4679">
        <v>661.50029642179402</v>
      </c>
      <c r="I4679">
        <v>606.84993839818503</v>
      </c>
      <c r="J4679">
        <v>719.66639410654</v>
      </c>
    </row>
    <row r="4680" spans="1:10" x14ac:dyDescent="0.25">
      <c r="A4680" t="s">
        <v>4973</v>
      </c>
      <c r="B4680" t="s">
        <v>92</v>
      </c>
      <c r="C4680">
        <v>2008</v>
      </c>
      <c r="D4680" t="s">
        <v>18</v>
      </c>
      <c r="E4680" t="s">
        <v>1</v>
      </c>
      <c r="F4680">
        <v>1615.486360594</v>
      </c>
      <c r="G4680">
        <v>645.96716379594397</v>
      </c>
      <c r="H4680">
        <v>674.62513435758001</v>
      </c>
      <c r="I4680">
        <v>641.48359706318001</v>
      </c>
      <c r="J4680">
        <v>709.00951222967501</v>
      </c>
    </row>
    <row r="4681" spans="1:10" x14ac:dyDescent="0.25">
      <c r="A4681" t="s">
        <v>4974</v>
      </c>
      <c r="B4681" t="s">
        <v>92</v>
      </c>
      <c r="C4681">
        <v>2008</v>
      </c>
      <c r="D4681" t="s">
        <v>46</v>
      </c>
      <c r="E4681" t="s">
        <v>1</v>
      </c>
      <c r="F4681">
        <v>764.42103264682805</v>
      </c>
      <c r="G4681">
        <v>666.31890087151498</v>
      </c>
      <c r="H4681">
        <v>697.21430444388295</v>
      </c>
      <c r="I4681">
        <v>647.62589073767901</v>
      </c>
      <c r="J4681">
        <v>749.53142931650905</v>
      </c>
    </row>
    <row r="4682" spans="1:10" x14ac:dyDescent="0.25">
      <c r="A4682" t="s">
        <v>4975</v>
      </c>
      <c r="B4682" t="s">
        <v>92</v>
      </c>
      <c r="C4682">
        <v>2008</v>
      </c>
      <c r="D4682" t="s">
        <v>47</v>
      </c>
      <c r="E4682" t="s">
        <v>1</v>
      </c>
      <c r="F4682">
        <v>465.03604124135802</v>
      </c>
      <c r="G4682">
        <v>683.79608463909801</v>
      </c>
      <c r="H4682">
        <v>707.16463221028903</v>
      </c>
      <c r="I4682">
        <v>643.29414307334298</v>
      </c>
      <c r="J4682">
        <v>775.57942002188997</v>
      </c>
    </row>
    <row r="4683" spans="1:10" x14ac:dyDescent="0.25">
      <c r="A4683" t="s">
        <v>4976</v>
      </c>
      <c r="B4683" t="s">
        <v>92</v>
      </c>
      <c r="C4683">
        <v>2008</v>
      </c>
      <c r="D4683" t="s">
        <v>48</v>
      </c>
      <c r="E4683" t="s">
        <v>1</v>
      </c>
      <c r="F4683">
        <v>386.02928670581503</v>
      </c>
      <c r="G4683">
        <v>573.10938240393</v>
      </c>
      <c r="H4683">
        <v>607.46655354394602</v>
      </c>
      <c r="I4683">
        <v>546.82109083903197</v>
      </c>
      <c r="J4683">
        <v>672.86565161885801</v>
      </c>
    </row>
    <row r="4684" spans="1:10" x14ac:dyDescent="0.25">
      <c r="A4684" t="s">
        <v>4977</v>
      </c>
      <c r="B4684" t="s">
        <v>92</v>
      </c>
      <c r="C4684">
        <v>2008</v>
      </c>
      <c r="D4684" t="s">
        <v>104</v>
      </c>
      <c r="E4684" t="s">
        <v>1</v>
      </c>
      <c r="F4684">
        <v>1187.58323241515</v>
      </c>
      <c r="G4684">
        <v>530.64961814455398</v>
      </c>
      <c r="H4684">
        <v>572.73432125886598</v>
      </c>
      <c r="I4684">
        <v>539.00409313980697</v>
      </c>
      <c r="J4684">
        <v>607.94490185721099</v>
      </c>
    </row>
    <row r="4685" spans="1:10" x14ac:dyDescent="0.25">
      <c r="A4685" t="s">
        <v>4978</v>
      </c>
      <c r="B4685" t="s">
        <v>92</v>
      </c>
      <c r="C4685">
        <v>2008</v>
      </c>
      <c r="D4685" t="s">
        <v>49</v>
      </c>
      <c r="E4685" t="s">
        <v>1</v>
      </c>
      <c r="F4685">
        <v>313.75369554401902</v>
      </c>
      <c r="G4685">
        <v>514.53589088526905</v>
      </c>
      <c r="H4685">
        <v>547.21583266192295</v>
      </c>
      <c r="I4685">
        <v>487.35884750591299</v>
      </c>
      <c r="J4685">
        <v>612.30110562195398</v>
      </c>
    </row>
    <row r="4686" spans="1:10" x14ac:dyDescent="0.25">
      <c r="A4686" t="s">
        <v>4979</v>
      </c>
      <c r="B4686" t="s">
        <v>92</v>
      </c>
      <c r="C4686">
        <v>2008</v>
      </c>
      <c r="D4686" t="s">
        <v>50</v>
      </c>
      <c r="E4686" t="s">
        <v>1</v>
      </c>
      <c r="F4686">
        <v>873.82953687113104</v>
      </c>
      <c r="G4686">
        <v>536.68439802919204</v>
      </c>
      <c r="H4686">
        <v>592.43215743901396</v>
      </c>
      <c r="I4686">
        <v>551.04878966759998</v>
      </c>
      <c r="J4686">
        <v>635.94129483930601</v>
      </c>
    </row>
    <row r="4687" spans="1:10" x14ac:dyDescent="0.25">
      <c r="A4687" t="s">
        <v>4980</v>
      </c>
      <c r="B4687" t="s">
        <v>92</v>
      </c>
      <c r="C4687">
        <v>2008</v>
      </c>
      <c r="D4687" t="s">
        <v>105</v>
      </c>
      <c r="E4687" t="s">
        <v>1</v>
      </c>
      <c r="F4687">
        <v>862.04444976490902</v>
      </c>
      <c r="G4687">
        <v>603.448614845267</v>
      </c>
      <c r="H4687">
        <v>634.97443868841503</v>
      </c>
      <c r="I4687">
        <v>591.57409979753095</v>
      </c>
      <c r="J4687">
        <v>680.61976920988195</v>
      </c>
    </row>
    <row r="4688" spans="1:10" x14ac:dyDescent="0.25">
      <c r="A4688" t="s">
        <v>4981</v>
      </c>
      <c r="B4688" t="s">
        <v>92</v>
      </c>
      <c r="C4688">
        <v>2008</v>
      </c>
      <c r="D4688" t="s">
        <v>51</v>
      </c>
      <c r="E4688" t="s">
        <v>1</v>
      </c>
      <c r="F4688">
        <v>667.44217709440898</v>
      </c>
      <c r="G4688">
        <v>581.82641946947501</v>
      </c>
      <c r="H4688">
        <v>615.1361500063</v>
      </c>
      <c r="I4688">
        <v>567.46927880769704</v>
      </c>
      <c r="J4688">
        <v>665.61599105438302</v>
      </c>
    </row>
    <row r="4689" spans="1:10" x14ac:dyDescent="0.25">
      <c r="A4689" t="s">
        <v>4982</v>
      </c>
      <c r="B4689" t="s">
        <v>92</v>
      </c>
      <c r="C4689">
        <v>2008</v>
      </c>
      <c r="D4689" t="s">
        <v>52</v>
      </c>
      <c r="E4689" t="s">
        <v>1</v>
      </c>
      <c r="F4689">
        <v>194.60227267050101</v>
      </c>
      <c r="G4689">
        <v>691.59951905075297</v>
      </c>
      <c r="H4689">
        <v>714.68055467634304</v>
      </c>
      <c r="I4689">
        <v>613.68849815159501</v>
      </c>
      <c r="J4689">
        <v>827.01605497159505</v>
      </c>
    </row>
    <row r="4690" spans="1:10" x14ac:dyDescent="0.25">
      <c r="A4690" t="s">
        <v>4983</v>
      </c>
      <c r="B4690" t="s">
        <v>92</v>
      </c>
      <c r="C4690">
        <v>2008</v>
      </c>
      <c r="D4690" t="s">
        <v>106</v>
      </c>
      <c r="E4690" t="s">
        <v>1</v>
      </c>
      <c r="F4690">
        <v>1677.51950398706</v>
      </c>
      <c r="G4690">
        <v>602.38852045298199</v>
      </c>
      <c r="H4690">
        <v>632.64749951186297</v>
      </c>
      <c r="I4690">
        <v>602.02941497527695</v>
      </c>
      <c r="J4690">
        <v>664.39193116220497</v>
      </c>
    </row>
    <row r="4691" spans="1:10" x14ac:dyDescent="0.25">
      <c r="A4691" t="s">
        <v>4984</v>
      </c>
      <c r="B4691" t="s">
        <v>92</v>
      </c>
      <c r="C4691">
        <v>2008</v>
      </c>
      <c r="D4691" t="s">
        <v>53</v>
      </c>
      <c r="E4691" t="s">
        <v>1</v>
      </c>
      <c r="F4691">
        <v>535.25685178503898</v>
      </c>
      <c r="G4691">
        <v>620.08439734133299</v>
      </c>
      <c r="H4691">
        <v>657.18956859243997</v>
      </c>
      <c r="I4691">
        <v>600.51565964895804</v>
      </c>
      <c r="J4691">
        <v>717.61217110146299</v>
      </c>
    </row>
    <row r="4692" spans="1:10" x14ac:dyDescent="0.25">
      <c r="A4692" t="s">
        <v>4985</v>
      </c>
      <c r="B4692" t="s">
        <v>92</v>
      </c>
      <c r="C4692">
        <v>2008</v>
      </c>
      <c r="D4692" t="s">
        <v>54</v>
      </c>
      <c r="E4692" t="s">
        <v>1</v>
      </c>
      <c r="F4692">
        <v>254.833417778371</v>
      </c>
      <c r="G4692">
        <v>748.36549329957597</v>
      </c>
      <c r="H4692">
        <v>767.93572132934605</v>
      </c>
      <c r="I4692">
        <v>673.03783946823603</v>
      </c>
      <c r="J4692">
        <v>872.07839922650703</v>
      </c>
    </row>
    <row r="4693" spans="1:10" x14ac:dyDescent="0.25">
      <c r="A4693" t="s">
        <v>4986</v>
      </c>
      <c r="B4693" t="s">
        <v>92</v>
      </c>
      <c r="C4693">
        <v>2008</v>
      </c>
      <c r="D4693" t="s">
        <v>55</v>
      </c>
      <c r="E4693" t="s">
        <v>1</v>
      </c>
      <c r="F4693">
        <v>262.229518562973</v>
      </c>
      <c r="G4693">
        <v>591.80663182797002</v>
      </c>
      <c r="H4693">
        <v>624.810992572023</v>
      </c>
      <c r="I4693">
        <v>550.10216254997897</v>
      </c>
      <c r="J4693">
        <v>706.68916558914498</v>
      </c>
    </row>
    <row r="4694" spans="1:10" x14ac:dyDescent="0.25">
      <c r="A4694" t="s">
        <v>4987</v>
      </c>
      <c r="B4694" t="s">
        <v>92</v>
      </c>
      <c r="C4694">
        <v>2008</v>
      </c>
      <c r="D4694" t="s">
        <v>56</v>
      </c>
      <c r="E4694" t="s">
        <v>1</v>
      </c>
      <c r="F4694">
        <v>202.35426648254401</v>
      </c>
      <c r="G4694">
        <v>457.991233013927</v>
      </c>
      <c r="H4694">
        <v>477.83980726078698</v>
      </c>
      <c r="I4694">
        <v>412.86045712844202</v>
      </c>
      <c r="J4694">
        <v>549.96823842420997</v>
      </c>
    </row>
    <row r="4695" spans="1:10" x14ac:dyDescent="0.25">
      <c r="A4695" t="s">
        <v>4988</v>
      </c>
      <c r="B4695" t="s">
        <v>92</v>
      </c>
      <c r="C4695">
        <v>2008</v>
      </c>
      <c r="D4695" t="s">
        <v>57</v>
      </c>
      <c r="E4695" t="s">
        <v>1</v>
      </c>
      <c r="F4695">
        <v>422.84544937813001</v>
      </c>
      <c r="G4695">
        <v>607.42310973256394</v>
      </c>
      <c r="H4695">
        <v>648.94869284006495</v>
      </c>
      <c r="I4695">
        <v>587.12870590778698</v>
      </c>
      <c r="J4695">
        <v>715.38993914485798</v>
      </c>
    </row>
    <row r="4696" spans="1:10" x14ac:dyDescent="0.25">
      <c r="A4696" t="s">
        <v>4989</v>
      </c>
      <c r="B4696" t="s">
        <v>92</v>
      </c>
      <c r="C4696">
        <v>2009</v>
      </c>
      <c r="D4696" t="s">
        <v>5</v>
      </c>
      <c r="E4696" t="s">
        <v>1</v>
      </c>
      <c r="F4696">
        <v>8713.3193168942398</v>
      </c>
      <c r="G4696">
        <v>585.63235739768004</v>
      </c>
      <c r="H4696">
        <v>611.41581120495198</v>
      </c>
      <c r="I4696">
        <v>598.41926401530498</v>
      </c>
      <c r="J4696">
        <v>624.619782629631</v>
      </c>
    </row>
    <row r="4697" spans="1:10" x14ac:dyDescent="0.25">
      <c r="A4697" t="s">
        <v>4990</v>
      </c>
      <c r="B4697" t="s">
        <v>92</v>
      </c>
      <c r="C4697">
        <v>2009</v>
      </c>
      <c r="D4697" t="s">
        <v>122</v>
      </c>
      <c r="E4697" t="s">
        <v>1</v>
      </c>
      <c r="F4697">
        <v>1187.7707648123501</v>
      </c>
      <c r="G4697">
        <v>404.417708202055</v>
      </c>
      <c r="H4697">
        <v>416.59018081894902</v>
      </c>
      <c r="I4697">
        <v>392.80210991789801</v>
      </c>
      <c r="J4697">
        <v>441.42217834089001</v>
      </c>
    </row>
    <row r="4698" spans="1:10" x14ac:dyDescent="0.25">
      <c r="A4698" t="s">
        <v>4991</v>
      </c>
      <c r="B4698" t="s">
        <v>92</v>
      </c>
      <c r="C4698">
        <v>2009</v>
      </c>
      <c r="D4698" t="s">
        <v>123</v>
      </c>
      <c r="E4698" t="s">
        <v>1</v>
      </c>
      <c r="F4698">
        <v>1453.4726108540201</v>
      </c>
      <c r="G4698">
        <v>480.863556192462</v>
      </c>
      <c r="H4698">
        <v>490.23218348287099</v>
      </c>
      <c r="I4698">
        <v>464.87864371643502</v>
      </c>
      <c r="J4698">
        <v>516.58921417092301</v>
      </c>
    </row>
    <row r="4699" spans="1:10" x14ac:dyDescent="0.25">
      <c r="A4699" t="s">
        <v>4992</v>
      </c>
      <c r="B4699" t="s">
        <v>92</v>
      </c>
      <c r="C4699">
        <v>2009</v>
      </c>
      <c r="D4699" t="s">
        <v>124</v>
      </c>
      <c r="E4699" t="s">
        <v>1</v>
      </c>
      <c r="F4699">
        <v>1692.307458726</v>
      </c>
      <c r="G4699">
        <v>554.01570693768804</v>
      </c>
      <c r="H4699">
        <v>568.70548779860496</v>
      </c>
      <c r="I4699">
        <v>541.51340887399203</v>
      </c>
      <c r="J4699">
        <v>596.89341342719297</v>
      </c>
    </row>
    <row r="4700" spans="1:10" x14ac:dyDescent="0.25">
      <c r="A4700" t="s">
        <v>4993</v>
      </c>
      <c r="B4700" t="s">
        <v>92</v>
      </c>
      <c r="C4700">
        <v>2009</v>
      </c>
      <c r="D4700" t="s">
        <v>125</v>
      </c>
      <c r="E4700" t="s">
        <v>1</v>
      </c>
      <c r="F4700">
        <v>1959.5028502443199</v>
      </c>
      <c r="G4700">
        <v>653.23294004211198</v>
      </c>
      <c r="H4700">
        <v>688.74838115480395</v>
      </c>
      <c r="I4700">
        <v>657.97252553859505</v>
      </c>
      <c r="J4700">
        <v>720.57018779620796</v>
      </c>
    </row>
    <row r="4701" spans="1:10" x14ac:dyDescent="0.25">
      <c r="A4701" t="s">
        <v>4994</v>
      </c>
      <c r="B4701" t="s">
        <v>92</v>
      </c>
      <c r="C4701">
        <v>2009</v>
      </c>
      <c r="D4701" t="s">
        <v>126</v>
      </c>
      <c r="E4701" t="s">
        <v>1</v>
      </c>
      <c r="F4701">
        <v>2420.2656322575399</v>
      </c>
      <c r="G4701">
        <v>844.90551092236205</v>
      </c>
      <c r="H4701">
        <v>917.45079433077103</v>
      </c>
      <c r="I4701">
        <v>880.14461843488095</v>
      </c>
      <c r="J4701">
        <v>955.89567874729801</v>
      </c>
    </row>
    <row r="4702" spans="1:10" x14ac:dyDescent="0.25">
      <c r="A4702" t="s">
        <v>4995</v>
      </c>
      <c r="B4702" t="s">
        <v>92</v>
      </c>
      <c r="C4702">
        <v>2009</v>
      </c>
      <c r="D4702" t="s">
        <v>6</v>
      </c>
      <c r="E4702" t="s">
        <v>1</v>
      </c>
      <c r="F4702">
        <v>2001.5808550362799</v>
      </c>
      <c r="G4702">
        <v>597.26752715757505</v>
      </c>
      <c r="H4702">
        <v>614.24535708554004</v>
      </c>
      <c r="I4702">
        <v>587.30302649888699</v>
      </c>
      <c r="J4702">
        <v>642.09349794537695</v>
      </c>
    </row>
    <row r="4703" spans="1:10" x14ac:dyDescent="0.25">
      <c r="A4703" t="s">
        <v>4996</v>
      </c>
      <c r="B4703" t="s">
        <v>92</v>
      </c>
      <c r="C4703">
        <v>2009</v>
      </c>
      <c r="D4703" t="s">
        <v>37</v>
      </c>
      <c r="E4703" t="s">
        <v>1</v>
      </c>
      <c r="F4703">
        <v>214.91160448617899</v>
      </c>
      <c r="G4703">
        <v>627.07634362213798</v>
      </c>
      <c r="H4703">
        <v>636.10192411225103</v>
      </c>
      <c r="I4703">
        <v>552.778293524746</v>
      </c>
      <c r="J4703">
        <v>728.30563285894902</v>
      </c>
    </row>
    <row r="4704" spans="1:10" x14ac:dyDescent="0.25">
      <c r="A4704" t="s">
        <v>4997</v>
      </c>
      <c r="B4704" t="s">
        <v>92</v>
      </c>
      <c r="C4704">
        <v>2009</v>
      </c>
      <c r="D4704" t="s">
        <v>38</v>
      </c>
      <c r="E4704" t="s">
        <v>1</v>
      </c>
      <c r="F4704">
        <v>351.95026635398</v>
      </c>
      <c r="G4704">
        <v>600.16756992254795</v>
      </c>
      <c r="H4704">
        <v>615.96760314351798</v>
      </c>
      <c r="I4704">
        <v>552.36029146670398</v>
      </c>
      <c r="J4704">
        <v>684.80694886696597</v>
      </c>
    </row>
    <row r="4705" spans="1:10" x14ac:dyDescent="0.25">
      <c r="A4705" t="s">
        <v>4998</v>
      </c>
      <c r="B4705" t="s">
        <v>92</v>
      </c>
      <c r="C4705">
        <v>2009</v>
      </c>
      <c r="D4705" t="s">
        <v>39</v>
      </c>
      <c r="E4705" t="s">
        <v>1</v>
      </c>
      <c r="F4705">
        <v>350.45371815765901</v>
      </c>
      <c r="G4705">
        <v>633.74331933246299</v>
      </c>
      <c r="H4705">
        <v>631.74287173700895</v>
      </c>
      <c r="I4705">
        <v>566.371445518938</v>
      </c>
      <c r="J4705">
        <v>702.50341636513099</v>
      </c>
    </row>
    <row r="4706" spans="1:10" x14ac:dyDescent="0.25">
      <c r="A4706" t="s">
        <v>4999</v>
      </c>
      <c r="B4706" t="s">
        <v>92</v>
      </c>
      <c r="C4706">
        <v>2009</v>
      </c>
      <c r="D4706" t="s">
        <v>40</v>
      </c>
      <c r="E4706" t="s">
        <v>1</v>
      </c>
      <c r="F4706">
        <v>299.95704900225502</v>
      </c>
      <c r="G4706">
        <v>649.84845314410302</v>
      </c>
      <c r="H4706">
        <v>661.46991749573203</v>
      </c>
      <c r="I4706">
        <v>587.88376065975604</v>
      </c>
      <c r="J4706">
        <v>741.63671425822099</v>
      </c>
    </row>
    <row r="4707" spans="1:10" x14ac:dyDescent="0.25">
      <c r="A4707" t="s">
        <v>5000</v>
      </c>
      <c r="B4707" t="s">
        <v>92</v>
      </c>
      <c r="C4707">
        <v>2009</v>
      </c>
      <c r="D4707" t="s">
        <v>41</v>
      </c>
      <c r="E4707" t="s">
        <v>1</v>
      </c>
      <c r="F4707">
        <v>412.03643051360001</v>
      </c>
      <c r="G4707">
        <v>550.895032373719</v>
      </c>
      <c r="H4707">
        <v>579.24522945498097</v>
      </c>
      <c r="I4707">
        <v>523.27800634953701</v>
      </c>
      <c r="J4707">
        <v>639.45294425640304</v>
      </c>
    </row>
    <row r="4708" spans="1:10" x14ac:dyDescent="0.25">
      <c r="A4708" t="s">
        <v>5001</v>
      </c>
      <c r="B4708" t="s">
        <v>92</v>
      </c>
      <c r="C4708">
        <v>2009</v>
      </c>
      <c r="D4708" t="s">
        <v>42</v>
      </c>
      <c r="E4708" t="s">
        <v>1</v>
      </c>
      <c r="F4708">
        <v>372.27178652261</v>
      </c>
      <c r="G4708">
        <v>564.40732969861097</v>
      </c>
      <c r="H4708">
        <v>596.52875615807102</v>
      </c>
      <c r="I4708">
        <v>536.20259118650597</v>
      </c>
      <c r="J4708">
        <v>661.67383036390095</v>
      </c>
    </row>
    <row r="4709" spans="1:10" x14ac:dyDescent="0.25">
      <c r="A4709" t="s">
        <v>5002</v>
      </c>
      <c r="B4709" t="s">
        <v>92</v>
      </c>
      <c r="C4709">
        <v>2009</v>
      </c>
      <c r="D4709" t="s">
        <v>102</v>
      </c>
      <c r="E4709" t="s">
        <v>1</v>
      </c>
      <c r="F4709">
        <v>358.78159334812898</v>
      </c>
      <c r="G4709">
        <v>545.62563621285994</v>
      </c>
      <c r="H4709">
        <v>555.599156887861</v>
      </c>
      <c r="I4709">
        <v>498.376516029063</v>
      </c>
      <c r="J4709">
        <v>617.48166364935003</v>
      </c>
    </row>
    <row r="4710" spans="1:10" x14ac:dyDescent="0.25">
      <c r="A4710" t="s">
        <v>5003</v>
      </c>
      <c r="B4710" t="s">
        <v>92</v>
      </c>
      <c r="C4710">
        <v>2009</v>
      </c>
      <c r="D4710" t="s">
        <v>103</v>
      </c>
      <c r="E4710" t="s">
        <v>1</v>
      </c>
      <c r="F4710">
        <v>1007.66952373611</v>
      </c>
      <c r="G4710">
        <v>543.59903098457903</v>
      </c>
      <c r="H4710">
        <v>555.37299811925698</v>
      </c>
      <c r="I4710">
        <v>520.96979439731001</v>
      </c>
      <c r="J4710">
        <v>591.41871450741496</v>
      </c>
    </row>
    <row r="4711" spans="1:10" x14ac:dyDescent="0.25">
      <c r="A4711" t="s">
        <v>5004</v>
      </c>
      <c r="B4711" t="s">
        <v>92</v>
      </c>
      <c r="C4711">
        <v>2009</v>
      </c>
      <c r="D4711" t="s">
        <v>43</v>
      </c>
      <c r="E4711" t="s">
        <v>1</v>
      </c>
      <c r="F4711">
        <v>178.84234641661001</v>
      </c>
      <c r="G4711">
        <v>484.01176296782103</v>
      </c>
      <c r="H4711">
        <v>489.99867760212902</v>
      </c>
      <c r="I4711">
        <v>418.49734394108299</v>
      </c>
      <c r="J4711">
        <v>569.89900773289401</v>
      </c>
    </row>
    <row r="4712" spans="1:10" x14ac:dyDescent="0.25">
      <c r="A4712" t="s">
        <v>5005</v>
      </c>
      <c r="B4712" t="s">
        <v>92</v>
      </c>
      <c r="C4712">
        <v>2009</v>
      </c>
      <c r="D4712" t="s">
        <v>44</v>
      </c>
      <c r="E4712" t="s">
        <v>1</v>
      </c>
      <c r="F4712">
        <v>295.68077510170798</v>
      </c>
      <c r="G4712">
        <v>498.01383665988698</v>
      </c>
      <c r="H4712">
        <v>502.167859975689</v>
      </c>
      <c r="I4712">
        <v>445.55789622945798</v>
      </c>
      <c r="J4712">
        <v>563.87855882078804</v>
      </c>
    </row>
    <row r="4713" spans="1:10" x14ac:dyDescent="0.25">
      <c r="A4713" t="s">
        <v>5006</v>
      </c>
      <c r="B4713" t="s">
        <v>92</v>
      </c>
      <c r="C4713">
        <v>2009</v>
      </c>
      <c r="D4713" t="s">
        <v>45</v>
      </c>
      <c r="E4713" t="s">
        <v>1</v>
      </c>
      <c r="F4713">
        <v>533.146402217797</v>
      </c>
      <c r="G4713">
        <v>598.71799727989003</v>
      </c>
      <c r="H4713">
        <v>620.67390626814097</v>
      </c>
      <c r="I4713">
        <v>568.19009626443597</v>
      </c>
      <c r="J4713">
        <v>676.63636617530506</v>
      </c>
    </row>
    <row r="4714" spans="1:10" x14ac:dyDescent="0.25">
      <c r="A4714" t="s">
        <v>5007</v>
      </c>
      <c r="B4714" t="s">
        <v>92</v>
      </c>
      <c r="C4714">
        <v>2009</v>
      </c>
      <c r="D4714" t="s">
        <v>18</v>
      </c>
      <c r="E4714" t="s">
        <v>1</v>
      </c>
      <c r="F4714">
        <v>1481.55396704339</v>
      </c>
      <c r="G4714">
        <v>588.810803298407</v>
      </c>
      <c r="H4714">
        <v>616.49114755042103</v>
      </c>
      <c r="I4714">
        <v>584.91930676593097</v>
      </c>
      <c r="J4714">
        <v>649.30044474980798</v>
      </c>
    </row>
    <row r="4715" spans="1:10" x14ac:dyDescent="0.25">
      <c r="A4715" t="s">
        <v>5008</v>
      </c>
      <c r="B4715" t="s">
        <v>92</v>
      </c>
      <c r="C4715">
        <v>2009</v>
      </c>
      <c r="D4715" t="s">
        <v>46</v>
      </c>
      <c r="E4715" t="s">
        <v>1</v>
      </c>
      <c r="F4715">
        <v>703.13283123661404</v>
      </c>
      <c r="G4715">
        <v>607.50540537632605</v>
      </c>
      <c r="H4715">
        <v>639.17874447817996</v>
      </c>
      <c r="I4715">
        <v>591.87411943962798</v>
      </c>
      <c r="J4715">
        <v>689.20095217124106</v>
      </c>
    </row>
    <row r="4716" spans="1:10" x14ac:dyDescent="0.25">
      <c r="A4716" t="s">
        <v>5009</v>
      </c>
      <c r="B4716" t="s">
        <v>92</v>
      </c>
      <c r="C4716">
        <v>2009</v>
      </c>
      <c r="D4716" t="s">
        <v>47</v>
      </c>
      <c r="E4716" t="s">
        <v>1</v>
      </c>
      <c r="F4716">
        <v>420.14466070303399</v>
      </c>
      <c r="G4716">
        <v>616.52700882362296</v>
      </c>
      <c r="H4716">
        <v>635.80471141209603</v>
      </c>
      <c r="I4716">
        <v>575.52483546224403</v>
      </c>
      <c r="J4716">
        <v>700.60576252254896</v>
      </c>
    </row>
    <row r="4717" spans="1:10" x14ac:dyDescent="0.25">
      <c r="A4717" t="s">
        <v>5010</v>
      </c>
      <c r="B4717" t="s">
        <v>92</v>
      </c>
      <c r="C4717">
        <v>2009</v>
      </c>
      <c r="D4717" t="s">
        <v>48</v>
      </c>
      <c r="E4717" t="s">
        <v>1</v>
      </c>
      <c r="F4717">
        <v>358.27647510373902</v>
      </c>
      <c r="G4717">
        <v>528.97752119258701</v>
      </c>
      <c r="H4717">
        <v>560.51403208757301</v>
      </c>
      <c r="I4717">
        <v>502.56765304729203</v>
      </c>
      <c r="J4717">
        <v>623.18268476201695</v>
      </c>
    </row>
    <row r="4718" spans="1:10" x14ac:dyDescent="0.25">
      <c r="A4718" t="s">
        <v>5011</v>
      </c>
      <c r="B4718" t="s">
        <v>92</v>
      </c>
      <c r="C4718">
        <v>2009</v>
      </c>
      <c r="D4718" t="s">
        <v>104</v>
      </c>
      <c r="E4718" t="s">
        <v>1</v>
      </c>
      <c r="F4718">
        <v>1142.00669000521</v>
      </c>
      <c r="G4718">
        <v>503.74573340679501</v>
      </c>
      <c r="H4718">
        <v>548.20250052286895</v>
      </c>
      <c r="I4718">
        <v>515.43680506761098</v>
      </c>
      <c r="J4718">
        <v>582.43532591112898</v>
      </c>
    </row>
    <row r="4719" spans="1:10" x14ac:dyDescent="0.25">
      <c r="A4719" t="s">
        <v>5012</v>
      </c>
      <c r="B4719" t="s">
        <v>92</v>
      </c>
      <c r="C4719">
        <v>2009</v>
      </c>
      <c r="D4719" t="s">
        <v>49</v>
      </c>
      <c r="E4719" t="s">
        <v>1</v>
      </c>
      <c r="F4719">
        <v>332.49643277014002</v>
      </c>
      <c r="G4719">
        <v>542.55900130564703</v>
      </c>
      <c r="H4719">
        <v>572.770663625211</v>
      </c>
      <c r="I4719">
        <v>511.93972469576198</v>
      </c>
      <c r="J4719">
        <v>638.75612809676204</v>
      </c>
    </row>
    <row r="4720" spans="1:10" x14ac:dyDescent="0.25">
      <c r="A4720" t="s">
        <v>5013</v>
      </c>
      <c r="B4720" t="s">
        <v>92</v>
      </c>
      <c r="C4720">
        <v>2009</v>
      </c>
      <c r="D4720" t="s">
        <v>50</v>
      </c>
      <c r="E4720" t="s">
        <v>1</v>
      </c>
      <c r="F4720">
        <v>809.510257235067</v>
      </c>
      <c r="G4720">
        <v>489.36661663345802</v>
      </c>
      <c r="H4720">
        <v>544.671256505099</v>
      </c>
      <c r="I4720">
        <v>505.36168406815699</v>
      </c>
      <c r="J4720">
        <v>586.08104521188704</v>
      </c>
    </row>
    <row r="4721" spans="1:10" x14ac:dyDescent="0.25">
      <c r="A4721" t="s">
        <v>5014</v>
      </c>
      <c r="B4721" t="s">
        <v>92</v>
      </c>
      <c r="C4721">
        <v>2009</v>
      </c>
      <c r="D4721" t="s">
        <v>105</v>
      </c>
      <c r="E4721" t="s">
        <v>1</v>
      </c>
      <c r="F4721">
        <v>892.05525656585201</v>
      </c>
      <c r="G4721">
        <v>623.07414721369798</v>
      </c>
      <c r="H4721">
        <v>656.03567625257199</v>
      </c>
      <c r="I4721">
        <v>612.31171931724305</v>
      </c>
      <c r="J4721">
        <v>701.981932984987</v>
      </c>
    </row>
    <row r="4722" spans="1:10" x14ac:dyDescent="0.25">
      <c r="A4722" t="s">
        <v>5015</v>
      </c>
      <c r="B4722" t="s">
        <v>92</v>
      </c>
      <c r="C4722">
        <v>2009</v>
      </c>
      <c r="D4722" t="s">
        <v>51</v>
      </c>
      <c r="E4722" t="s">
        <v>1</v>
      </c>
      <c r="F4722">
        <v>678.88615808847101</v>
      </c>
      <c r="G4722">
        <v>591.27669081100396</v>
      </c>
      <c r="H4722">
        <v>625.99206183312299</v>
      </c>
      <c r="I4722">
        <v>578.30408501429304</v>
      </c>
      <c r="J4722">
        <v>676.46967763281395</v>
      </c>
    </row>
    <row r="4723" spans="1:10" x14ac:dyDescent="0.25">
      <c r="A4723" t="s">
        <v>5016</v>
      </c>
      <c r="B4723" t="s">
        <v>92</v>
      </c>
      <c r="C4723">
        <v>2009</v>
      </c>
      <c r="D4723" t="s">
        <v>52</v>
      </c>
      <c r="E4723" t="s">
        <v>1</v>
      </c>
      <c r="F4723">
        <v>213.16909847738199</v>
      </c>
      <c r="G4723">
        <v>751.83965886284295</v>
      </c>
      <c r="H4723">
        <v>778.32338174762003</v>
      </c>
      <c r="I4723">
        <v>673.88025940823695</v>
      </c>
      <c r="J4723">
        <v>893.94534244895499</v>
      </c>
    </row>
    <row r="4724" spans="1:10" x14ac:dyDescent="0.25">
      <c r="A4724" t="s">
        <v>5017</v>
      </c>
      <c r="B4724" t="s">
        <v>92</v>
      </c>
      <c r="C4724">
        <v>2009</v>
      </c>
      <c r="D4724" t="s">
        <v>106</v>
      </c>
      <c r="E4724" t="s">
        <v>1</v>
      </c>
      <c r="F4724">
        <v>1829.67143115927</v>
      </c>
      <c r="G4724">
        <v>653.20213316266302</v>
      </c>
      <c r="H4724">
        <v>687.05735105359804</v>
      </c>
      <c r="I4724">
        <v>655.24451091828803</v>
      </c>
      <c r="J4724">
        <v>719.98981538010298</v>
      </c>
    </row>
    <row r="4725" spans="1:10" x14ac:dyDescent="0.25">
      <c r="A4725" t="s">
        <v>5018</v>
      </c>
      <c r="B4725" t="s">
        <v>92</v>
      </c>
      <c r="C4725">
        <v>2009</v>
      </c>
      <c r="D4725" t="s">
        <v>53</v>
      </c>
      <c r="E4725" t="s">
        <v>1</v>
      </c>
      <c r="F4725">
        <v>558.66056388212996</v>
      </c>
      <c r="G4725">
        <v>643.49954372711295</v>
      </c>
      <c r="H4725">
        <v>681.28917978991603</v>
      </c>
      <c r="I4725">
        <v>624.31107502047303</v>
      </c>
      <c r="J4725">
        <v>741.95351943773096</v>
      </c>
    </row>
    <row r="4726" spans="1:10" x14ac:dyDescent="0.25">
      <c r="A4726" t="s">
        <v>5019</v>
      </c>
      <c r="B4726" t="s">
        <v>92</v>
      </c>
      <c r="C4726">
        <v>2009</v>
      </c>
      <c r="D4726" t="s">
        <v>54</v>
      </c>
      <c r="E4726" t="s">
        <v>1</v>
      </c>
      <c r="F4726">
        <v>290.85143169508001</v>
      </c>
      <c r="G4726">
        <v>850.46765020930502</v>
      </c>
      <c r="H4726">
        <v>872.96761570496597</v>
      </c>
      <c r="I4726">
        <v>773.14497996397404</v>
      </c>
      <c r="J4726">
        <v>981.86256640723002</v>
      </c>
    </row>
    <row r="4727" spans="1:10" x14ac:dyDescent="0.25">
      <c r="A4727" t="s">
        <v>5020</v>
      </c>
      <c r="B4727" t="s">
        <v>92</v>
      </c>
      <c r="C4727">
        <v>2009</v>
      </c>
      <c r="D4727" t="s">
        <v>55</v>
      </c>
      <c r="E4727" t="s">
        <v>1</v>
      </c>
      <c r="F4727">
        <v>264.42535722526799</v>
      </c>
      <c r="G4727">
        <v>595.87470079607897</v>
      </c>
      <c r="H4727">
        <v>625.74193103256505</v>
      </c>
      <c r="I4727">
        <v>550.96200427089695</v>
      </c>
      <c r="J4727">
        <v>707.666641182955</v>
      </c>
    </row>
    <row r="4728" spans="1:10" x14ac:dyDescent="0.25">
      <c r="A4728" t="s">
        <v>5021</v>
      </c>
      <c r="B4728" t="s">
        <v>92</v>
      </c>
      <c r="C4728">
        <v>2009</v>
      </c>
      <c r="D4728" t="s">
        <v>56</v>
      </c>
      <c r="E4728" t="s">
        <v>1</v>
      </c>
      <c r="F4728">
        <v>237.97014941294799</v>
      </c>
      <c r="G4728">
        <v>535.59485362235296</v>
      </c>
      <c r="H4728">
        <v>558.52136213827202</v>
      </c>
      <c r="I4728">
        <v>488.26162953472402</v>
      </c>
      <c r="J4728">
        <v>635.87688891849405</v>
      </c>
    </row>
    <row r="4729" spans="1:10" x14ac:dyDescent="0.25">
      <c r="A4729" t="s">
        <v>5022</v>
      </c>
      <c r="B4729" t="s">
        <v>92</v>
      </c>
      <c r="C4729">
        <v>2009</v>
      </c>
      <c r="D4729" t="s">
        <v>57</v>
      </c>
      <c r="E4729" t="s">
        <v>1</v>
      </c>
      <c r="F4729">
        <v>477.76392894384401</v>
      </c>
      <c r="G4729">
        <v>679.74266417756598</v>
      </c>
      <c r="H4729">
        <v>726.33691981349</v>
      </c>
      <c r="I4729">
        <v>660.95970456874795</v>
      </c>
      <c r="J4729">
        <v>796.30089541368602</v>
      </c>
    </row>
    <row r="4730" spans="1:10" x14ac:dyDescent="0.25">
      <c r="A4730" t="s">
        <v>5023</v>
      </c>
      <c r="B4730" t="s">
        <v>92</v>
      </c>
      <c r="C4730">
        <v>2010</v>
      </c>
      <c r="D4730" t="s">
        <v>5</v>
      </c>
      <c r="E4730" t="s">
        <v>1</v>
      </c>
      <c r="F4730">
        <v>8534.5278091814107</v>
      </c>
      <c r="G4730">
        <v>570.68323350102003</v>
      </c>
      <c r="H4730">
        <v>595.99177574406099</v>
      </c>
      <c r="I4730">
        <v>583.20463495661295</v>
      </c>
      <c r="J4730">
        <v>608.98514420164702</v>
      </c>
    </row>
    <row r="4731" spans="1:10" x14ac:dyDescent="0.25">
      <c r="A4731" t="s">
        <v>5024</v>
      </c>
      <c r="B4731" t="s">
        <v>92</v>
      </c>
      <c r="C4731">
        <v>2010</v>
      </c>
      <c r="D4731" t="s">
        <v>122</v>
      </c>
      <c r="E4731" t="s">
        <v>1</v>
      </c>
      <c r="F4731">
        <v>1193.0789495750801</v>
      </c>
      <c r="G4731">
        <v>405.42856011875801</v>
      </c>
      <c r="H4731">
        <v>417.27230801629401</v>
      </c>
      <c r="I4731">
        <v>393.50039208141999</v>
      </c>
      <c r="J4731">
        <v>442.08506278028801</v>
      </c>
    </row>
    <row r="4732" spans="1:10" x14ac:dyDescent="0.25">
      <c r="A4732" t="s">
        <v>5025</v>
      </c>
      <c r="B4732" t="s">
        <v>92</v>
      </c>
      <c r="C4732">
        <v>2010</v>
      </c>
      <c r="D4732" t="s">
        <v>123</v>
      </c>
      <c r="E4732" t="s">
        <v>1</v>
      </c>
      <c r="F4732">
        <v>1432.9876200396</v>
      </c>
      <c r="G4732">
        <v>473.18151110305502</v>
      </c>
      <c r="H4732">
        <v>480.28622427379401</v>
      </c>
      <c r="I4732">
        <v>455.32541782193101</v>
      </c>
      <c r="J4732">
        <v>506.242167165007</v>
      </c>
    </row>
    <row r="4733" spans="1:10" x14ac:dyDescent="0.25">
      <c r="A4733" t="s">
        <v>5026</v>
      </c>
      <c r="B4733" t="s">
        <v>92</v>
      </c>
      <c r="C4733">
        <v>2010</v>
      </c>
      <c r="D4733" t="s">
        <v>124</v>
      </c>
      <c r="E4733" t="s">
        <v>1</v>
      </c>
      <c r="F4733">
        <v>1664.64678549472</v>
      </c>
      <c r="G4733">
        <v>541.82253271796105</v>
      </c>
      <c r="H4733">
        <v>556.42597190836898</v>
      </c>
      <c r="I4733">
        <v>529.64120842374598</v>
      </c>
      <c r="J4733">
        <v>584.19994551714399</v>
      </c>
    </row>
    <row r="4734" spans="1:10" x14ac:dyDescent="0.25">
      <c r="A4734" t="s">
        <v>5027</v>
      </c>
      <c r="B4734" t="s">
        <v>92</v>
      </c>
      <c r="C4734">
        <v>2010</v>
      </c>
      <c r="D4734" t="s">
        <v>125</v>
      </c>
      <c r="E4734" t="s">
        <v>1</v>
      </c>
      <c r="F4734">
        <v>1908.8404403597101</v>
      </c>
      <c r="G4734">
        <v>630.81309992059005</v>
      </c>
      <c r="H4734">
        <v>668.08597457408302</v>
      </c>
      <c r="I4734">
        <v>637.83950951638496</v>
      </c>
      <c r="J4734">
        <v>699.37420680422201</v>
      </c>
    </row>
    <row r="4735" spans="1:10" x14ac:dyDescent="0.25">
      <c r="A4735" t="s">
        <v>5028</v>
      </c>
      <c r="B4735" t="s">
        <v>92</v>
      </c>
      <c r="C4735">
        <v>2010</v>
      </c>
      <c r="D4735" t="s">
        <v>126</v>
      </c>
      <c r="E4735" t="s">
        <v>1</v>
      </c>
      <c r="F4735">
        <v>2334.9740137123099</v>
      </c>
      <c r="G4735">
        <v>809.223522747684</v>
      </c>
      <c r="H4735">
        <v>884.48694439737699</v>
      </c>
      <c r="I4735">
        <v>847.90302064922798</v>
      </c>
      <c r="J4735">
        <v>922.20808782367396</v>
      </c>
    </row>
    <row r="4736" spans="1:10" x14ac:dyDescent="0.25">
      <c r="A4736" t="s">
        <v>5029</v>
      </c>
      <c r="B4736" t="s">
        <v>92</v>
      </c>
      <c r="C4736">
        <v>2010</v>
      </c>
      <c r="D4736" t="s">
        <v>6</v>
      </c>
      <c r="E4736" t="s">
        <v>1</v>
      </c>
      <c r="F4736">
        <v>1913.46134616119</v>
      </c>
      <c r="G4736">
        <v>568.36611006986004</v>
      </c>
      <c r="H4736">
        <v>583.74842800837598</v>
      </c>
      <c r="I4736">
        <v>557.56435648866</v>
      </c>
      <c r="J4736">
        <v>610.83323710547495</v>
      </c>
    </row>
    <row r="4737" spans="1:10" x14ac:dyDescent="0.25">
      <c r="A4737" t="s">
        <v>5030</v>
      </c>
      <c r="B4737" t="s">
        <v>92</v>
      </c>
      <c r="C4737">
        <v>2010</v>
      </c>
      <c r="D4737" t="s">
        <v>37</v>
      </c>
      <c r="E4737" t="s">
        <v>1</v>
      </c>
      <c r="F4737">
        <v>208.617982046283</v>
      </c>
      <c r="G4737">
        <v>607.94982382714102</v>
      </c>
      <c r="H4737">
        <v>613.12791212642003</v>
      </c>
      <c r="I4737">
        <v>531.86103747305901</v>
      </c>
      <c r="J4737">
        <v>703.19280477870996</v>
      </c>
    </row>
    <row r="4738" spans="1:10" x14ac:dyDescent="0.25">
      <c r="A4738" t="s">
        <v>5031</v>
      </c>
      <c r="B4738" t="s">
        <v>92</v>
      </c>
      <c r="C4738">
        <v>2010</v>
      </c>
      <c r="D4738" t="s">
        <v>38</v>
      </c>
      <c r="E4738" t="s">
        <v>1</v>
      </c>
      <c r="F4738">
        <v>335.24134887221999</v>
      </c>
      <c r="G4738">
        <v>564.95955252400597</v>
      </c>
      <c r="H4738">
        <v>577.94425995891197</v>
      </c>
      <c r="I4738">
        <v>516.49024148247099</v>
      </c>
      <c r="J4738">
        <v>644.58327116121598</v>
      </c>
    </row>
    <row r="4739" spans="1:10" x14ac:dyDescent="0.25">
      <c r="A4739" t="s">
        <v>5032</v>
      </c>
      <c r="B4739" t="s">
        <v>92</v>
      </c>
      <c r="C4739">
        <v>2010</v>
      </c>
      <c r="D4739" t="s">
        <v>39</v>
      </c>
      <c r="E4739" t="s">
        <v>1</v>
      </c>
      <c r="F4739">
        <v>357.73660427498902</v>
      </c>
      <c r="G4739">
        <v>645.75725527092902</v>
      </c>
      <c r="H4739">
        <v>633.14955864592798</v>
      </c>
      <c r="I4739">
        <v>568.31354594249296</v>
      </c>
      <c r="J4739">
        <v>703.27346785666998</v>
      </c>
    </row>
    <row r="4740" spans="1:10" x14ac:dyDescent="0.25">
      <c r="A4740" t="s">
        <v>5033</v>
      </c>
      <c r="B4740" t="s">
        <v>92</v>
      </c>
      <c r="C4740">
        <v>2010</v>
      </c>
      <c r="D4740" t="s">
        <v>40</v>
      </c>
      <c r="E4740" t="s">
        <v>1</v>
      </c>
      <c r="F4740">
        <v>267.02572743684902</v>
      </c>
      <c r="G4740">
        <v>579.00543700257901</v>
      </c>
      <c r="H4740">
        <v>597.35315219680297</v>
      </c>
      <c r="I4740">
        <v>526.92157022571905</v>
      </c>
      <c r="J4740">
        <v>674.47954424149896</v>
      </c>
    </row>
    <row r="4741" spans="1:10" x14ac:dyDescent="0.25">
      <c r="A4741" t="s">
        <v>5034</v>
      </c>
      <c r="B4741" t="s">
        <v>92</v>
      </c>
      <c r="C4741">
        <v>2010</v>
      </c>
      <c r="D4741" t="s">
        <v>41</v>
      </c>
      <c r="E4741" t="s">
        <v>1</v>
      </c>
      <c r="F4741">
        <v>367.77461765756902</v>
      </c>
      <c r="G4741">
        <v>490.23542742944397</v>
      </c>
      <c r="H4741">
        <v>519.95356217324297</v>
      </c>
      <c r="I4741">
        <v>467.02731265407601</v>
      </c>
      <c r="J4741">
        <v>577.13449313356796</v>
      </c>
    </row>
    <row r="4742" spans="1:10" x14ac:dyDescent="0.25">
      <c r="A4742" t="s">
        <v>5035</v>
      </c>
      <c r="B4742" t="s">
        <v>92</v>
      </c>
      <c r="C4742">
        <v>2010</v>
      </c>
      <c r="D4742" t="s">
        <v>42</v>
      </c>
      <c r="E4742" t="s">
        <v>1</v>
      </c>
      <c r="F4742">
        <v>377.06506587328101</v>
      </c>
      <c r="G4742">
        <v>567.27104840270897</v>
      </c>
      <c r="H4742">
        <v>602.04198854270498</v>
      </c>
      <c r="I4742">
        <v>541.41438273737901</v>
      </c>
      <c r="J4742">
        <v>667.480384472173</v>
      </c>
    </row>
    <row r="4743" spans="1:10" x14ac:dyDescent="0.25">
      <c r="A4743" t="s">
        <v>5036</v>
      </c>
      <c r="B4743" t="s">
        <v>92</v>
      </c>
      <c r="C4743">
        <v>2010</v>
      </c>
      <c r="D4743" t="s">
        <v>102</v>
      </c>
      <c r="E4743" t="s">
        <v>1</v>
      </c>
      <c r="F4743">
        <v>314.727405713677</v>
      </c>
      <c r="G4743">
        <v>479.67964048295602</v>
      </c>
      <c r="H4743">
        <v>485.72723389879599</v>
      </c>
      <c r="I4743">
        <v>432.36684820459902</v>
      </c>
      <c r="J4743">
        <v>543.74090049029996</v>
      </c>
    </row>
    <row r="4744" spans="1:10" x14ac:dyDescent="0.25">
      <c r="A4744" t="s">
        <v>5037</v>
      </c>
      <c r="B4744" t="s">
        <v>92</v>
      </c>
      <c r="C4744">
        <v>2010</v>
      </c>
      <c r="D4744" t="s">
        <v>103</v>
      </c>
      <c r="E4744" t="s">
        <v>1</v>
      </c>
      <c r="F4744">
        <v>1020.13972116792</v>
      </c>
      <c r="G4744">
        <v>547.89664495140505</v>
      </c>
      <c r="H4744">
        <v>561.11459647994798</v>
      </c>
      <c r="I4744">
        <v>526.59710032252701</v>
      </c>
      <c r="J4744">
        <v>597.26969732419104</v>
      </c>
    </row>
    <row r="4745" spans="1:10" x14ac:dyDescent="0.25">
      <c r="A4745" t="s">
        <v>5038</v>
      </c>
      <c r="B4745" t="s">
        <v>92</v>
      </c>
      <c r="C4745">
        <v>2010</v>
      </c>
      <c r="D4745" t="s">
        <v>43</v>
      </c>
      <c r="E4745" t="s">
        <v>1</v>
      </c>
      <c r="F4745">
        <v>178.788615588162</v>
      </c>
      <c r="G4745">
        <v>478.62030675454997</v>
      </c>
      <c r="H4745">
        <v>489.97996741563998</v>
      </c>
      <c r="I4745">
        <v>418.67750118381502</v>
      </c>
      <c r="J4745">
        <v>569.65940665405799</v>
      </c>
    </row>
    <row r="4746" spans="1:10" x14ac:dyDescent="0.25">
      <c r="A4746" t="s">
        <v>5039</v>
      </c>
      <c r="B4746" t="s">
        <v>92</v>
      </c>
      <c r="C4746">
        <v>2010</v>
      </c>
      <c r="D4746" t="s">
        <v>44</v>
      </c>
      <c r="E4746" t="s">
        <v>1</v>
      </c>
      <c r="F4746">
        <v>315.22759674699398</v>
      </c>
      <c r="G4746">
        <v>529.47392627484896</v>
      </c>
      <c r="H4746">
        <v>545.18316686566902</v>
      </c>
      <c r="I4746">
        <v>485.68808873187999</v>
      </c>
      <c r="J4746">
        <v>609.86219016551297</v>
      </c>
    </row>
    <row r="4747" spans="1:10" x14ac:dyDescent="0.25">
      <c r="A4747" t="s">
        <v>5040</v>
      </c>
      <c r="B4747" t="s">
        <v>92</v>
      </c>
      <c r="C4747">
        <v>2010</v>
      </c>
      <c r="D4747" t="s">
        <v>45</v>
      </c>
      <c r="E4747" t="s">
        <v>1</v>
      </c>
      <c r="F4747">
        <v>526.12350883276395</v>
      </c>
      <c r="G4747">
        <v>589.15746613449403</v>
      </c>
      <c r="H4747">
        <v>606.130651632124</v>
      </c>
      <c r="I4747">
        <v>554.55433341544699</v>
      </c>
      <c r="J4747">
        <v>661.14903151849501</v>
      </c>
    </row>
    <row r="4748" spans="1:10" x14ac:dyDescent="0.25">
      <c r="A4748" t="s">
        <v>5041</v>
      </c>
      <c r="B4748" t="s">
        <v>92</v>
      </c>
      <c r="C4748">
        <v>2010</v>
      </c>
      <c r="D4748" t="s">
        <v>18</v>
      </c>
      <c r="E4748" t="s">
        <v>1</v>
      </c>
      <c r="F4748">
        <v>1485.3920628977401</v>
      </c>
      <c r="G4748">
        <v>586.26106118703001</v>
      </c>
      <c r="H4748">
        <v>613.22772852373703</v>
      </c>
      <c r="I4748">
        <v>581.90230737864999</v>
      </c>
      <c r="J4748">
        <v>645.77932641527696</v>
      </c>
    </row>
    <row r="4749" spans="1:10" x14ac:dyDescent="0.25">
      <c r="A4749" t="s">
        <v>5042</v>
      </c>
      <c r="B4749" t="s">
        <v>92</v>
      </c>
      <c r="C4749">
        <v>2010</v>
      </c>
      <c r="D4749" t="s">
        <v>46</v>
      </c>
      <c r="E4749" t="s">
        <v>1</v>
      </c>
      <c r="F4749">
        <v>678.74516074392898</v>
      </c>
      <c r="G4749">
        <v>580.31254659113995</v>
      </c>
      <c r="H4749">
        <v>613.01116987280602</v>
      </c>
      <c r="I4749">
        <v>566.84972370450203</v>
      </c>
      <c r="J4749">
        <v>661.873245787271</v>
      </c>
    </row>
    <row r="4750" spans="1:10" x14ac:dyDescent="0.25">
      <c r="A4750" t="s">
        <v>5043</v>
      </c>
      <c r="B4750" t="s">
        <v>92</v>
      </c>
      <c r="C4750">
        <v>2010</v>
      </c>
      <c r="D4750" t="s">
        <v>47</v>
      </c>
      <c r="E4750" t="s">
        <v>1</v>
      </c>
      <c r="F4750">
        <v>428.80226680462403</v>
      </c>
      <c r="G4750">
        <v>628.27250414590901</v>
      </c>
      <c r="H4750">
        <v>649.59374763519202</v>
      </c>
      <c r="I4750">
        <v>588.75640117111504</v>
      </c>
      <c r="J4750">
        <v>714.945930872747</v>
      </c>
    </row>
    <row r="4751" spans="1:10" x14ac:dyDescent="0.25">
      <c r="A4751" t="s">
        <v>5044</v>
      </c>
      <c r="B4751" t="s">
        <v>92</v>
      </c>
      <c r="C4751">
        <v>2010</v>
      </c>
      <c r="D4751" t="s">
        <v>48</v>
      </c>
      <c r="E4751" t="s">
        <v>1</v>
      </c>
      <c r="F4751">
        <v>377.84463534919001</v>
      </c>
      <c r="G4751">
        <v>554.39832636263498</v>
      </c>
      <c r="H4751">
        <v>582.77759791187304</v>
      </c>
      <c r="I4751">
        <v>524.19529869846895</v>
      </c>
      <c r="J4751">
        <v>646.003390104461</v>
      </c>
    </row>
    <row r="4752" spans="1:10" x14ac:dyDescent="0.25">
      <c r="A4752" t="s">
        <v>5045</v>
      </c>
      <c r="B4752" t="s">
        <v>92</v>
      </c>
      <c r="C4752">
        <v>2010</v>
      </c>
      <c r="D4752" t="s">
        <v>104</v>
      </c>
      <c r="E4752" t="s">
        <v>1</v>
      </c>
      <c r="F4752">
        <v>1167.80400932067</v>
      </c>
      <c r="G4752">
        <v>509.85344026364299</v>
      </c>
      <c r="H4752">
        <v>556.407973434101</v>
      </c>
      <c r="I4752">
        <v>523.58641872093403</v>
      </c>
      <c r="J4752">
        <v>590.68244181564103</v>
      </c>
    </row>
    <row r="4753" spans="1:10" x14ac:dyDescent="0.25">
      <c r="A4753" t="s">
        <v>5046</v>
      </c>
      <c r="B4753" t="s">
        <v>92</v>
      </c>
      <c r="C4753">
        <v>2010</v>
      </c>
      <c r="D4753" t="s">
        <v>49</v>
      </c>
      <c r="E4753" t="s">
        <v>1</v>
      </c>
      <c r="F4753">
        <v>320.64343049341102</v>
      </c>
      <c r="G4753">
        <v>520.55040098285701</v>
      </c>
      <c r="H4753">
        <v>548.69385949334503</v>
      </c>
      <c r="I4753">
        <v>489.25462275936599</v>
      </c>
      <c r="J4753">
        <v>613.26621681613005</v>
      </c>
    </row>
    <row r="4754" spans="1:10" x14ac:dyDescent="0.25">
      <c r="A4754" t="s">
        <v>5047</v>
      </c>
      <c r="B4754" t="s">
        <v>92</v>
      </c>
      <c r="C4754">
        <v>2010</v>
      </c>
      <c r="D4754" t="s">
        <v>50</v>
      </c>
      <c r="E4754" t="s">
        <v>1</v>
      </c>
      <c r="F4754">
        <v>847.16057882725602</v>
      </c>
      <c r="G4754">
        <v>505.91853020439299</v>
      </c>
      <c r="H4754">
        <v>567.05136364023497</v>
      </c>
      <c r="I4754">
        <v>527.23627489155899</v>
      </c>
      <c r="J4754">
        <v>608.94451280894305</v>
      </c>
    </row>
    <row r="4755" spans="1:10" x14ac:dyDescent="0.25">
      <c r="A4755" t="s">
        <v>5048</v>
      </c>
      <c r="B4755" t="s">
        <v>92</v>
      </c>
      <c r="C4755">
        <v>2010</v>
      </c>
      <c r="D4755" t="s">
        <v>105</v>
      </c>
      <c r="E4755" t="s">
        <v>1</v>
      </c>
      <c r="F4755">
        <v>839.42921265141194</v>
      </c>
      <c r="G4755">
        <v>586.300035377521</v>
      </c>
      <c r="H4755">
        <v>622.91340158964397</v>
      </c>
      <c r="I4755">
        <v>580.207111230907</v>
      </c>
      <c r="J4755">
        <v>667.85918551318503</v>
      </c>
    </row>
    <row r="4756" spans="1:10" x14ac:dyDescent="0.25">
      <c r="A4756" t="s">
        <v>5049</v>
      </c>
      <c r="B4756" t="s">
        <v>92</v>
      </c>
      <c r="C4756">
        <v>2010</v>
      </c>
      <c r="D4756" t="s">
        <v>51</v>
      </c>
      <c r="E4756" t="s">
        <v>1</v>
      </c>
      <c r="F4756">
        <v>649.70373677356099</v>
      </c>
      <c r="G4756">
        <v>566.93665457251905</v>
      </c>
      <c r="H4756">
        <v>605.38689757949999</v>
      </c>
      <c r="I4756">
        <v>558.25283774302102</v>
      </c>
      <c r="J4756">
        <v>655.34142385958</v>
      </c>
    </row>
    <row r="4757" spans="1:10" x14ac:dyDescent="0.25">
      <c r="A4757" t="s">
        <v>5050</v>
      </c>
      <c r="B4757" t="s">
        <v>92</v>
      </c>
      <c r="C4757">
        <v>2010</v>
      </c>
      <c r="D4757" t="s">
        <v>52</v>
      </c>
      <c r="E4757" t="s">
        <v>1</v>
      </c>
      <c r="F4757">
        <v>189.72547587785201</v>
      </c>
      <c r="G4757">
        <v>663.9561710511</v>
      </c>
      <c r="H4757">
        <v>692.32444503026204</v>
      </c>
      <c r="I4757">
        <v>594.85577077208802</v>
      </c>
      <c r="J4757">
        <v>800.88906960599695</v>
      </c>
    </row>
    <row r="4758" spans="1:10" x14ac:dyDescent="0.25">
      <c r="A4758" t="s">
        <v>5051</v>
      </c>
      <c r="B4758" t="s">
        <v>92</v>
      </c>
      <c r="C4758">
        <v>2010</v>
      </c>
      <c r="D4758" t="s">
        <v>106</v>
      </c>
      <c r="E4758" t="s">
        <v>1</v>
      </c>
      <c r="F4758">
        <v>1793.5740512688001</v>
      </c>
      <c r="G4758">
        <v>637.28243264797902</v>
      </c>
      <c r="H4758">
        <v>671.53988904748201</v>
      </c>
      <c r="I4758">
        <v>640.18122483115098</v>
      </c>
      <c r="J4758">
        <v>704.013459002746</v>
      </c>
    </row>
    <row r="4759" spans="1:10" x14ac:dyDescent="0.25">
      <c r="A4759" t="s">
        <v>5052</v>
      </c>
      <c r="B4759" t="s">
        <v>92</v>
      </c>
      <c r="C4759">
        <v>2010</v>
      </c>
      <c r="D4759" t="s">
        <v>53</v>
      </c>
      <c r="E4759" t="s">
        <v>1</v>
      </c>
      <c r="F4759">
        <v>527.277711205478</v>
      </c>
      <c r="G4759">
        <v>603.77614932494896</v>
      </c>
      <c r="H4759">
        <v>645.462421306907</v>
      </c>
      <c r="I4759">
        <v>589.906516126719</v>
      </c>
      <c r="J4759">
        <v>704.72176828853503</v>
      </c>
    </row>
    <row r="4760" spans="1:10" x14ac:dyDescent="0.25">
      <c r="A4760" t="s">
        <v>5053</v>
      </c>
      <c r="B4760" t="s">
        <v>92</v>
      </c>
      <c r="C4760">
        <v>2010</v>
      </c>
      <c r="D4760" t="s">
        <v>54</v>
      </c>
      <c r="E4760" t="s">
        <v>1</v>
      </c>
      <c r="F4760">
        <v>266.62032777360099</v>
      </c>
      <c r="G4760">
        <v>779.75119987600203</v>
      </c>
      <c r="H4760">
        <v>807.16612600584801</v>
      </c>
      <c r="I4760">
        <v>710.89071186251101</v>
      </c>
      <c r="J4760">
        <v>912.60022052484305</v>
      </c>
    </row>
    <row r="4761" spans="1:10" x14ac:dyDescent="0.25">
      <c r="A4761" t="s">
        <v>5054</v>
      </c>
      <c r="B4761" t="s">
        <v>92</v>
      </c>
      <c r="C4761">
        <v>2010</v>
      </c>
      <c r="D4761" t="s">
        <v>55</v>
      </c>
      <c r="E4761" t="s">
        <v>1</v>
      </c>
      <c r="F4761">
        <v>295.45467078504299</v>
      </c>
      <c r="G4761">
        <v>665.99344224926904</v>
      </c>
      <c r="H4761">
        <v>691.06428831215806</v>
      </c>
      <c r="I4761">
        <v>613.21197347966904</v>
      </c>
      <c r="J4761">
        <v>775.93415375209895</v>
      </c>
    </row>
    <row r="4762" spans="1:10" x14ac:dyDescent="0.25">
      <c r="A4762" t="s">
        <v>5055</v>
      </c>
      <c r="B4762" t="s">
        <v>92</v>
      </c>
      <c r="C4762">
        <v>2010</v>
      </c>
      <c r="D4762" t="s">
        <v>56</v>
      </c>
      <c r="E4762" t="s">
        <v>1</v>
      </c>
      <c r="F4762">
        <v>232.01536188151701</v>
      </c>
      <c r="G4762">
        <v>519.11970707816999</v>
      </c>
      <c r="H4762">
        <v>539.26004591747903</v>
      </c>
      <c r="I4762">
        <v>470.57396603638199</v>
      </c>
      <c r="J4762">
        <v>614.97627108291704</v>
      </c>
    </row>
    <row r="4763" spans="1:10" x14ac:dyDescent="0.25">
      <c r="A4763" t="s">
        <v>5056</v>
      </c>
      <c r="B4763" t="s">
        <v>92</v>
      </c>
      <c r="C4763">
        <v>2010</v>
      </c>
      <c r="D4763" t="s">
        <v>57</v>
      </c>
      <c r="E4763" t="s">
        <v>1</v>
      </c>
      <c r="F4763">
        <v>472.20597962315998</v>
      </c>
      <c r="G4763">
        <v>666.38345440109504</v>
      </c>
      <c r="H4763">
        <v>716.26649328108704</v>
      </c>
      <c r="I4763">
        <v>651.57144659774497</v>
      </c>
      <c r="J4763">
        <v>785.52808910078704</v>
      </c>
    </row>
    <row r="4764" spans="1:10" x14ac:dyDescent="0.25">
      <c r="A4764" t="s">
        <v>5057</v>
      </c>
      <c r="B4764" t="s">
        <v>92</v>
      </c>
      <c r="C4764">
        <v>2011</v>
      </c>
      <c r="D4764" t="s">
        <v>5</v>
      </c>
      <c r="E4764" t="s">
        <v>1</v>
      </c>
      <c r="F4764">
        <v>8465.0816956279596</v>
      </c>
      <c r="G4764">
        <v>562.66017684760197</v>
      </c>
      <c r="H4764">
        <v>589.00348195435197</v>
      </c>
      <c r="I4764">
        <v>576.32521515932899</v>
      </c>
      <c r="J4764">
        <v>601.88706503102298</v>
      </c>
    </row>
    <row r="4765" spans="1:10" x14ac:dyDescent="0.25">
      <c r="A4765" t="s">
        <v>5058</v>
      </c>
      <c r="B4765" t="s">
        <v>92</v>
      </c>
      <c r="C4765">
        <v>2011</v>
      </c>
      <c r="D4765" t="s">
        <v>122</v>
      </c>
      <c r="E4765" t="s">
        <v>1</v>
      </c>
      <c r="F4765">
        <v>1184.3089943177999</v>
      </c>
      <c r="G4765">
        <v>400.32483912350398</v>
      </c>
      <c r="H4765">
        <v>409.76146339333098</v>
      </c>
      <c r="I4765">
        <v>386.32930764921502</v>
      </c>
      <c r="J4765">
        <v>434.22346443876</v>
      </c>
    </row>
    <row r="4766" spans="1:10" x14ac:dyDescent="0.25">
      <c r="A4766" t="s">
        <v>5059</v>
      </c>
      <c r="B4766" t="s">
        <v>92</v>
      </c>
      <c r="C4766">
        <v>2011</v>
      </c>
      <c r="D4766" t="s">
        <v>123</v>
      </c>
      <c r="E4766" t="s">
        <v>1</v>
      </c>
      <c r="F4766">
        <v>1384.5124023247199</v>
      </c>
      <c r="G4766">
        <v>456.32635111096602</v>
      </c>
      <c r="H4766">
        <v>462.36775374094901</v>
      </c>
      <c r="I4766">
        <v>437.93519835480799</v>
      </c>
      <c r="J4766">
        <v>487.791666068908</v>
      </c>
    </row>
    <row r="4767" spans="1:10" x14ac:dyDescent="0.25">
      <c r="A4767" t="s">
        <v>5060</v>
      </c>
      <c r="B4767" t="s">
        <v>92</v>
      </c>
      <c r="C4767">
        <v>2011</v>
      </c>
      <c r="D4767" t="s">
        <v>124</v>
      </c>
      <c r="E4767" t="s">
        <v>1</v>
      </c>
      <c r="F4767">
        <v>1682.8378573468001</v>
      </c>
      <c r="G4767">
        <v>545.02045476082299</v>
      </c>
      <c r="H4767">
        <v>561.34047432130205</v>
      </c>
      <c r="I4767">
        <v>534.44487179772102</v>
      </c>
      <c r="J4767">
        <v>589.22388891208402</v>
      </c>
    </row>
    <row r="4768" spans="1:10" x14ac:dyDescent="0.25">
      <c r="A4768" t="s">
        <v>5061</v>
      </c>
      <c r="B4768" t="s">
        <v>92</v>
      </c>
      <c r="C4768">
        <v>2011</v>
      </c>
      <c r="D4768" t="s">
        <v>125</v>
      </c>
      <c r="E4768" t="s">
        <v>1</v>
      </c>
      <c r="F4768">
        <v>1946.6075486884599</v>
      </c>
      <c r="G4768">
        <v>638.621437561417</v>
      </c>
      <c r="H4768">
        <v>676.55278673502096</v>
      </c>
      <c r="I4768">
        <v>646.27668193816999</v>
      </c>
      <c r="J4768">
        <v>707.86132416407099</v>
      </c>
    </row>
    <row r="4769" spans="1:10" x14ac:dyDescent="0.25">
      <c r="A4769" t="s">
        <v>5062</v>
      </c>
      <c r="B4769" t="s">
        <v>92</v>
      </c>
      <c r="C4769">
        <v>2011</v>
      </c>
      <c r="D4769" t="s">
        <v>126</v>
      </c>
      <c r="E4769" t="s">
        <v>1</v>
      </c>
      <c r="F4769">
        <v>2266.8148929501799</v>
      </c>
      <c r="G4769">
        <v>777.22743145994298</v>
      </c>
      <c r="H4769">
        <v>857.79125151055098</v>
      </c>
      <c r="I4769">
        <v>821.82559374140203</v>
      </c>
      <c r="J4769">
        <v>894.89188268657404</v>
      </c>
    </row>
    <row r="4770" spans="1:10" x14ac:dyDescent="0.25">
      <c r="A4770" t="s">
        <v>5063</v>
      </c>
      <c r="B4770" t="s">
        <v>92</v>
      </c>
      <c r="C4770">
        <v>2011</v>
      </c>
      <c r="D4770" t="s">
        <v>6</v>
      </c>
      <c r="E4770" t="s">
        <v>1</v>
      </c>
      <c r="F4770">
        <v>1916.2129143367599</v>
      </c>
      <c r="G4770">
        <v>566.278525574789</v>
      </c>
      <c r="H4770">
        <v>584.56434155794102</v>
      </c>
      <c r="I4770">
        <v>558.36502980605906</v>
      </c>
      <c r="J4770">
        <v>611.66425564471797</v>
      </c>
    </row>
    <row r="4771" spans="1:10" x14ac:dyDescent="0.25">
      <c r="A4771" t="s">
        <v>5064</v>
      </c>
      <c r="B4771" t="s">
        <v>92</v>
      </c>
      <c r="C4771">
        <v>2011</v>
      </c>
      <c r="D4771" t="s">
        <v>37</v>
      </c>
      <c r="E4771" t="s">
        <v>1</v>
      </c>
      <c r="F4771">
        <v>188.46043442649699</v>
      </c>
      <c r="G4771">
        <v>548.39211554005999</v>
      </c>
      <c r="H4771">
        <v>560.29133651351697</v>
      </c>
      <c r="I4771">
        <v>482.061032265954</v>
      </c>
      <c r="J4771">
        <v>647.45912014718795</v>
      </c>
    </row>
    <row r="4772" spans="1:10" x14ac:dyDescent="0.25">
      <c r="A4772" t="s">
        <v>5065</v>
      </c>
      <c r="B4772" t="s">
        <v>92</v>
      </c>
      <c r="C4772">
        <v>2011</v>
      </c>
      <c r="D4772" t="s">
        <v>38</v>
      </c>
      <c r="E4772" t="s">
        <v>1</v>
      </c>
      <c r="F4772">
        <v>349.55066391650303</v>
      </c>
      <c r="G4772">
        <v>585.11995968614497</v>
      </c>
      <c r="H4772">
        <v>603.67958352020003</v>
      </c>
      <c r="I4772">
        <v>541.01183248915504</v>
      </c>
      <c r="J4772">
        <v>671.52053102110006</v>
      </c>
    </row>
    <row r="4773" spans="1:10" x14ac:dyDescent="0.25">
      <c r="A4773" t="s">
        <v>5066</v>
      </c>
      <c r="B4773" t="s">
        <v>92</v>
      </c>
      <c r="C4773">
        <v>2011</v>
      </c>
      <c r="D4773" t="s">
        <v>39</v>
      </c>
      <c r="E4773" t="s">
        <v>1</v>
      </c>
      <c r="F4773">
        <v>343.55577443433901</v>
      </c>
      <c r="G4773">
        <v>615.80171076239299</v>
      </c>
      <c r="H4773">
        <v>617.27988527729099</v>
      </c>
      <c r="I4773">
        <v>552.65441591936894</v>
      </c>
      <c r="J4773">
        <v>687.28857684161301</v>
      </c>
    </row>
    <row r="4774" spans="1:10" x14ac:dyDescent="0.25">
      <c r="A4774" t="s">
        <v>5067</v>
      </c>
      <c r="B4774" t="s">
        <v>92</v>
      </c>
      <c r="C4774">
        <v>2011</v>
      </c>
      <c r="D4774" t="s">
        <v>40</v>
      </c>
      <c r="E4774" t="s">
        <v>1</v>
      </c>
      <c r="F4774">
        <v>275.48637856598998</v>
      </c>
      <c r="G4774">
        <v>597.96049264394196</v>
      </c>
      <c r="H4774">
        <v>616.48099863208199</v>
      </c>
      <c r="I4774">
        <v>544.83841006371495</v>
      </c>
      <c r="J4774">
        <v>694.82285286557203</v>
      </c>
    </row>
    <row r="4775" spans="1:10" x14ac:dyDescent="0.25">
      <c r="A4775" t="s">
        <v>5068</v>
      </c>
      <c r="B4775" t="s">
        <v>92</v>
      </c>
      <c r="C4775">
        <v>2011</v>
      </c>
      <c r="D4775" t="s">
        <v>41</v>
      </c>
      <c r="E4775" t="s">
        <v>1</v>
      </c>
      <c r="F4775">
        <v>414.28159516517502</v>
      </c>
      <c r="G4775">
        <v>550.32092875289004</v>
      </c>
      <c r="H4775">
        <v>578.02449845432398</v>
      </c>
      <c r="I4775">
        <v>522.59119374977502</v>
      </c>
      <c r="J4775">
        <v>637.64598107605002</v>
      </c>
    </row>
    <row r="4776" spans="1:10" x14ac:dyDescent="0.25">
      <c r="A4776" t="s">
        <v>5069</v>
      </c>
      <c r="B4776" t="s">
        <v>92</v>
      </c>
      <c r="C4776">
        <v>2011</v>
      </c>
      <c r="D4776" t="s">
        <v>42</v>
      </c>
      <c r="E4776" t="s">
        <v>1</v>
      </c>
      <c r="F4776">
        <v>344.87806782825902</v>
      </c>
      <c r="G4776">
        <v>513.670044426956</v>
      </c>
      <c r="H4776">
        <v>548.17898626061196</v>
      </c>
      <c r="I4776">
        <v>490.49227212699799</v>
      </c>
      <c r="J4776">
        <v>610.66130049478795</v>
      </c>
    </row>
    <row r="4777" spans="1:10" x14ac:dyDescent="0.25">
      <c r="A4777" t="s">
        <v>5070</v>
      </c>
      <c r="B4777" t="s">
        <v>92</v>
      </c>
      <c r="C4777">
        <v>2011</v>
      </c>
      <c r="D4777" t="s">
        <v>102</v>
      </c>
      <c r="E4777" t="s">
        <v>1</v>
      </c>
      <c r="F4777">
        <v>312.03652200769397</v>
      </c>
      <c r="G4777">
        <v>474.57304376769002</v>
      </c>
      <c r="H4777">
        <v>471.20684877469103</v>
      </c>
      <c r="I4777">
        <v>419.26044129624199</v>
      </c>
      <c r="J4777">
        <v>527.70363719232296</v>
      </c>
    </row>
    <row r="4778" spans="1:10" x14ac:dyDescent="0.25">
      <c r="A4778" t="s">
        <v>5071</v>
      </c>
      <c r="B4778" t="s">
        <v>92</v>
      </c>
      <c r="C4778">
        <v>2011</v>
      </c>
      <c r="D4778" t="s">
        <v>103</v>
      </c>
      <c r="E4778" t="s">
        <v>1</v>
      </c>
      <c r="F4778">
        <v>1084.8855320299299</v>
      </c>
      <c r="G4778">
        <v>579.158520416785</v>
      </c>
      <c r="H4778">
        <v>592.75413353951603</v>
      </c>
      <c r="I4778">
        <v>557.33907208272694</v>
      </c>
      <c r="J4778">
        <v>629.79719864071603</v>
      </c>
    </row>
    <row r="4779" spans="1:10" x14ac:dyDescent="0.25">
      <c r="A4779" t="s">
        <v>5072</v>
      </c>
      <c r="B4779" t="s">
        <v>92</v>
      </c>
      <c r="C4779">
        <v>2011</v>
      </c>
      <c r="D4779" t="s">
        <v>43</v>
      </c>
      <c r="E4779" t="s">
        <v>1</v>
      </c>
      <c r="F4779">
        <v>184.27618873309001</v>
      </c>
      <c r="G4779">
        <v>491.70474886754602</v>
      </c>
      <c r="H4779">
        <v>494.35184087029501</v>
      </c>
      <c r="I4779">
        <v>423.17397692382099</v>
      </c>
      <c r="J4779">
        <v>573.75890276611995</v>
      </c>
    </row>
    <row r="4780" spans="1:10" x14ac:dyDescent="0.25">
      <c r="A4780" t="s">
        <v>5073</v>
      </c>
      <c r="B4780" t="s">
        <v>92</v>
      </c>
      <c r="C4780">
        <v>2011</v>
      </c>
      <c r="D4780" t="s">
        <v>44</v>
      </c>
      <c r="E4780" t="s">
        <v>1</v>
      </c>
      <c r="F4780">
        <v>366.48816192708301</v>
      </c>
      <c r="G4780">
        <v>611.31284203279802</v>
      </c>
      <c r="H4780">
        <v>627.25852734162902</v>
      </c>
      <c r="I4780">
        <v>563.57097307162303</v>
      </c>
      <c r="J4780">
        <v>696.07521880756201</v>
      </c>
    </row>
    <row r="4781" spans="1:10" x14ac:dyDescent="0.25">
      <c r="A4781" t="s">
        <v>5074</v>
      </c>
      <c r="B4781" t="s">
        <v>92</v>
      </c>
      <c r="C4781">
        <v>2011</v>
      </c>
      <c r="D4781" t="s">
        <v>45</v>
      </c>
      <c r="E4781" t="s">
        <v>1</v>
      </c>
      <c r="F4781">
        <v>534.121181369753</v>
      </c>
      <c r="G4781">
        <v>594.17438662604798</v>
      </c>
      <c r="H4781">
        <v>615.19819521414604</v>
      </c>
      <c r="I4781">
        <v>563.13738923143399</v>
      </c>
      <c r="J4781">
        <v>670.706351251314</v>
      </c>
    </row>
    <row r="4782" spans="1:10" x14ac:dyDescent="0.25">
      <c r="A4782" t="s">
        <v>5075</v>
      </c>
      <c r="B4782" t="s">
        <v>92</v>
      </c>
      <c r="C4782">
        <v>2011</v>
      </c>
      <c r="D4782" t="s">
        <v>18</v>
      </c>
      <c r="E4782" t="s">
        <v>1</v>
      </c>
      <c r="F4782">
        <v>1505.5597761704801</v>
      </c>
      <c r="G4782">
        <v>589.751838585781</v>
      </c>
      <c r="H4782">
        <v>617.91238664267996</v>
      </c>
      <c r="I4782">
        <v>586.55250134947005</v>
      </c>
      <c r="J4782">
        <v>650.49137289523503</v>
      </c>
    </row>
    <row r="4783" spans="1:10" x14ac:dyDescent="0.25">
      <c r="A4783" t="s">
        <v>5076</v>
      </c>
      <c r="B4783" t="s">
        <v>92</v>
      </c>
      <c r="C4783">
        <v>2011</v>
      </c>
      <c r="D4783" t="s">
        <v>46</v>
      </c>
      <c r="E4783" t="s">
        <v>1</v>
      </c>
      <c r="F4783">
        <v>713.12372153143201</v>
      </c>
      <c r="G4783">
        <v>604.55219316154898</v>
      </c>
      <c r="H4783">
        <v>637.64886527448095</v>
      </c>
      <c r="I4783">
        <v>590.85040605043503</v>
      </c>
      <c r="J4783">
        <v>687.11634406889402</v>
      </c>
    </row>
    <row r="4784" spans="1:10" x14ac:dyDescent="0.25">
      <c r="A4784" t="s">
        <v>5077</v>
      </c>
      <c r="B4784" t="s">
        <v>92</v>
      </c>
      <c r="C4784">
        <v>2011</v>
      </c>
      <c r="D4784" t="s">
        <v>47</v>
      </c>
      <c r="E4784" t="s">
        <v>1</v>
      </c>
      <c r="F4784">
        <v>416.49934164579997</v>
      </c>
      <c r="G4784">
        <v>608.72137857092696</v>
      </c>
      <c r="H4784">
        <v>629.35865387061096</v>
      </c>
      <c r="I4784">
        <v>569.38723588285904</v>
      </c>
      <c r="J4784">
        <v>693.84855022419504</v>
      </c>
    </row>
    <row r="4785" spans="1:10" x14ac:dyDescent="0.25">
      <c r="A4785" t="s">
        <v>5078</v>
      </c>
      <c r="B4785" t="s">
        <v>92</v>
      </c>
      <c r="C4785">
        <v>2011</v>
      </c>
      <c r="D4785" t="s">
        <v>48</v>
      </c>
      <c r="E4785" t="s">
        <v>1</v>
      </c>
      <c r="F4785">
        <v>375.936712993252</v>
      </c>
      <c r="G4785">
        <v>545.57906857639705</v>
      </c>
      <c r="H4785">
        <v>578.80381502649004</v>
      </c>
      <c r="I4785">
        <v>520.44438070928902</v>
      </c>
      <c r="J4785">
        <v>641.80130163521301</v>
      </c>
    </row>
    <row r="4786" spans="1:10" x14ac:dyDescent="0.25">
      <c r="A4786" t="s">
        <v>5079</v>
      </c>
      <c r="B4786" t="s">
        <v>92</v>
      </c>
      <c r="C4786">
        <v>2011</v>
      </c>
      <c r="D4786" t="s">
        <v>104</v>
      </c>
      <c r="E4786" t="s">
        <v>1</v>
      </c>
      <c r="F4786">
        <v>1025.62327939241</v>
      </c>
      <c r="G4786">
        <v>442.834873055912</v>
      </c>
      <c r="H4786">
        <v>488.973170206887</v>
      </c>
      <c r="I4786">
        <v>458.27892502478198</v>
      </c>
      <c r="J4786">
        <v>521.11963592439099</v>
      </c>
    </row>
    <row r="4787" spans="1:10" x14ac:dyDescent="0.25">
      <c r="A4787" t="s">
        <v>5080</v>
      </c>
      <c r="B4787" t="s">
        <v>92</v>
      </c>
      <c r="C4787">
        <v>2011</v>
      </c>
      <c r="D4787" t="s">
        <v>49</v>
      </c>
      <c r="E4787" t="s">
        <v>1</v>
      </c>
      <c r="F4787">
        <v>324.78342627274901</v>
      </c>
      <c r="G4787">
        <v>526.03321284174399</v>
      </c>
      <c r="H4787">
        <v>554.89742730350099</v>
      </c>
      <c r="I4787">
        <v>495.17041286424399</v>
      </c>
      <c r="J4787">
        <v>619.747917529186</v>
      </c>
    </row>
    <row r="4788" spans="1:10" x14ac:dyDescent="0.25">
      <c r="A4788" t="s">
        <v>5081</v>
      </c>
      <c r="B4788" t="s">
        <v>92</v>
      </c>
      <c r="C4788">
        <v>2011</v>
      </c>
      <c r="D4788" t="s">
        <v>50</v>
      </c>
      <c r="E4788" t="s">
        <v>1</v>
      </c>
      <c r="F4788">
        <v>700.83985311966501</v>
      </c>
      <c r="G4788">
        <v>412.59366610523</v>
      </c>
      <c r="H4788">
        <v>467.23368816742601</v>
      </c>
      <c r="I4788">
        <v>431.303018646113</v>
      </c>
      <c r="J4788">
        <v>505.23200231640499</v>
      </c>
    </row>
    <row r="4789" spans="1:10" x14ac:dyDescent="0.25">
      <c r="A4789" t="s">
        <v>5082</v>
      </c>
      <c r="B4789" t="s">
        <v>92</v>
      </c>
      <c r="C4789">
        <v>2011</v>
      </c>
      <c r="D4789" t="s">
        <v>105</v>
      </c>
      <c r="E4789" t="s">
        <v>1</v>
      </c>
      <c r="F4789">
        <v>881.50923489161596</v>
      </c>
      <c r="G4789">
        <v>614.74624802405697</v>
      </c>
      <c r="H4789">
        <v>651.35487647072603</v>
      </c>
      <c r="I4789">
        <v>608.02341778425796</v>
      </c>
      <c r="J4789">
        <v>696.90218641181104</v>
      </c>
    </row>
    <row r="4790" spans="1:10" x14ac:dyDescent="0.25">
      <c r="A4790" t="s">
        <v>5083</v>
      </c>
      <c r="B4790" t="s">
        <v>92</v>
      </c>
      <c r="C4790">
        <v>2011</v>
      </c>
      <c r="D4790" t="s">
        <v>51</v>
      </c>
      <c r="E4790" t="s">
        <v>1</v>
      </c>
      <c r="F4790">
        <v>681.59952865596301</v>
      </c>
      <c r="G4790">
        <v>594.78474698590105</v>
      </c>
      <c r="H4790">
        <v>634.40657483774703</v>
      </c>
      <c r="I4790">
        <v>586.37034054217702</v>
      </c>
      <c r="J4790">
        <v>685.247044305906</v>
      </c>
    </row>
    <row r="4791" spans="1:10" x14ac:dyDescent="0.25">
      <c r="A4791" t="s">
        <v>5084</v>
      </c>
      <c r="B4791" t="s">
        <v>92</v>
      </c>
      <c r="C4791">
        <v>2011</v>
      </c>
      <c r="D4791" t="s">
        <v>52</v>
      </c>
      <c r="E4791" t="s">
        <v>1</v>
      </c>
      <c r="F4791">
        <v>199.909706235654</v>
      </c>
      <c r="G4791">
        <v>694.179131313472</v>
      </c>
      <c r="H4791">
        <v>718.177210640608</v>
      </c>
      <c r="I4791">
        <v>620.56864818066197</v>
      </c>
      <c r="J4791">
        <v>826.59405652373096</v>
      </c>
    </row>
    <row r="4792" spans="1:10" x14ac:dyDescent="0.25">
      <c r="A4792" t="s">
        <v>5085</v>
      </c>
      <c r="B4792" t="s">
        <v>92</v>
      </c>
      <c r="C4792">
        <v>2011</v>
      </c>
      <c r="D4792" t="s">
        <v>106</v>
      </c>
      <c r="E4792" t="s">
        <v>1</v>
      </c>
      <c r="F4792">
        <v>1739.2544367990599</v>
      </c>
      <c r="G4792">
        <v>615.16226971894298</v>
      </c>
      <c r="H4792">
        <v>649.32460262112602</v>
      </c>
      <c r="I4792">
        <v>618.60859457690799</v>
      </c>
      <c r="J4792">
        <v>681.14992484467905</v>
      </c>
    </row>
    <row r="4793" spans="1:10" x14ac:dyDescent="0.25">
      <c r="A4793" t="s">
        <v>5086</v>
      </c>
      <c r="B4793" t="s">
        <v>92</v>
      </c>
      <c r="C4793">
        <v>2011</v>
      </c>
      <c r="D4793" t="s">
        <v>53</v>
      </c>
      <c r="E4793" t="s">
        <v>1</v>
      </c>
      <c r="F4793">
        <v>564.47590848473101</v>
      </c>
      <c r="G4793">
        <v>644.09948707721696</v>
      </c>
      <c r="H4793">
        <v>684.77911649870305</v>
      </c>
      <c r="I4793">
        <v>627.70295532191699</v>
      </c>
      <c r="J4793">
        <v>745.52812215598703</v>
      </c>
    </row>
    <row r="4794" spans="1:10" x14ac:dyDescent="0.25">
      <c r="A4794" t="s">
        <v>5087</v>
      </c>
      <c r="B4794" t="s">
        <v>92</v>
      </c>
      <c r="C4794">
        <v>2011</v>
      </c>
      <c r="D4794" t="s">
        <v>54</v>
      </c>
      <c r="E4794" t="s">
        <v>1</v>
      </c>
      <c r="F4794">
        <v>246.092044742615</v>
      </c>
      <c r="G4794">
        <v>717.26040437952395</v>
      </c>
      <c r="H4794">
        <v>748.07882321633099</v>
      </c>
      <c r="I4794">
        <v>655.52213318127099</v>
      </c>
      <c r="J4794">
        <v>849.81938332765606</v>
      </c>
    </row>
    <row r="4795" spans="1:10" x14ac:dyDescent="0.25">
      <c r="A4795" t="s">
        <v>5088</v>
      </c>
      <c r="B4795" t="s">
        <v>92</v>
      </c>
      <c r="C4795">
        <v>2011</v>
      </c>
      <c r="D4795" t="s">
        <v>55</v>
      </c>
      <c r="E4795" t="s">
        <v>1</v>
      </c>
      <c r="F4795">
        <v>276.14493547710703</v>
      </c>
      <c r="G4795">
        <v>621.64003304017501</v>
      </c>
      <c r="H4795">
        <v>653.24884446605495</v>
      </c>
      <c r="I4795">
        <v>577.19399941803294</v>
      </c>
      <c r="J4795">
        <v>736.40663417630901</v>
      </c>
    </row>
    <row r="4796" spans="1:10" x14ac:dyDescent="0.25">
      <c r="A4796" t="s">
        <v>5089</v>
      </c>
      <c r="B4796" t="s">
        <v>92</v>
      </c>
      <c r="C4796">
        <v>2011</v>
      </c>
      <c r="D4796" t="s">
        <v>56</v>
      </c>
      <c r="E4796" t="s">
        <v>1</v>
      </c>
      <c r="F4796">
        <v>230.070937891585</v>
      </c>
      <c r="G4796">
        <v>511.66671386986502</v>
      </c>
      <c r="H4796">
        <v>527.19303123114901</v>
      </c>
      <c r="I4796">
        <v>459.73601257350299</v>
      </c>
      <c r="J4796">
        <v>601.58510752096402</v>
      </c>
    </row>
    <row r="4797" spans="1:10" x14ac:dyDescent="0.25">
      <c r="A4797" t="s">
        <v>5090</v>
      </c>
      <c r="B4797" t="s">
        <v>92</v>
      </c>
      <c r="C4797">
        <v>2011</v>
      </c>
      <c r="D4797" t="s">
        <v>57</v>
      </c>
      <c r="E4797" t="s">
        <v>1</v>
      </c>
      <c r="F4797">
        <v>422.470610203028</v>
      </c>
      <c r="G4797">
        <v>591.72868256348795</v>
      </c>
      <c r="H4797">
        <v>639.26179343445597</v>
      </c>
      <c r="I4797">
        <v>578.59343274737398</v>
      </c>
      <c r="J4797">
        <v>704.467417967649</v>
      </c>
    </row>
    <row r="4798" spans="1:10" x14ac:dyDescent="0.25">
      <c r="A4798" t="s">
        <v>5091</v>
      </c>
      <c r="B4798" t="s">
        <v>92</v>
      </c>
      <c r="C4798">
        <v>2012</v>
      </c>
      <c r="D4798" t="s">
        <v>5</v>
      </c>
      <c r="E4798" t="s">
        <v>1</v>
      </c>
      <c r="F4798">
        <v>8091.8532743273199</v>
      </c>
      <c r="G4798">
        <v>535.90703674376402</v>
      </c>
      <c r="H4798">
        <v>561.63825721278795</v>
      </c>
      <c r="I4798">
        <v>549.29509369933101</v>
      </c>
      <c r="J4798">
        <v>574.18590983287697</v>
      </c>
    </row>
    <row r="4799" spans="1:10" x14ac:dyDescent="0.25">
      <c r="A4799" t="s">
        <v>5092</v>
      </c>
      <c r="B4799" t="s">
        <v>92</v>
      </c>
      <c r="C4799">
        <v>2012</v>
      </c>
      <c r="D4799" t="s">
        <v>122</v>
      </c>
      <c r="E4799" t="s">
        <v>1</v>
      </c>
      <c r="F4799">
        <v>1148.2911677020099</v>
      </c>
      <c r="G4799">
        <v>386.728983747359</v>
      </c>
      <c r="H4799">
        <v>393.674323081399</v>
      </c>
      <c r="I4799">
        <v>370.86407748489199</v>
      </c>
      <c r="J4799">
        <v>417.503062455676</v>
      </c>
    </row>
    <row r="4800" spans="1:10" x14ac:dyDescent="0.25">
      <c r="A4800" t="s">
        <v>5093</v>
      </c>
      <c r="B4800" t="s">
        <v>92</v>
      </c>
      <c r="C4800">
        <v>2012</v>
      </c>
      <c r="D4800" t="s">
        <v>123</v>
      </c>
      <c r="E4800" t="s">
        <v>1</v>
      </c>
      <c r="F4800">
        <v>1334.23621646174</v>
      </c>
      <c r="G4800">
        <v>438.36428274475901</v>
      </c>
      <c r="H4800">
        <v>442.92701302758701</v>
      </c>
      <c r="I4800">
        <v>419.12549293716302</v>
      </c>
      <c r="J4800">
        <v>467.71272043179101</v>
      </c>
    </row>
    <row r="4801" spans="1:10" x14ac:dyDescent="0.25">
      <c r="A4801" t="s">
        <v>5094</v>
      </c>
      <c r="B4801" t="s">
        <v>92</v>
      </c>
      <c r="C4801">
        <v>2012</v>
      </c>
      <c r="D4801" t="s">
        <v>124</v>
      </c>
      <c r="E4801" t="s">
        <v>1</v>
      </c>
      <c r="F4801">
        <v>1602.2554047154899</v>
      </c>
      <c r="G4801">
        <v>517.39233358267404</v>
      </c>
      <c r="H4801">
        <v>533.08096092380902</v>
      </c>
      <c r="I4801">
        <v>506.944302290949</v>
      </c>
      <c r="J4801">
        <v>560.20189206075599</v>
      </c>
    </row>
    <row r="4802" spans="1:10" x14ac:dyDescent="0.25">
      <c r="A4802" t="s">
        <v>5095</v>
      </c>
      <c r="B4802" t="s">
        <v>92</v>
      </c>
      <c r="C4802">
        <v>2012</v>
      </c>
      <c r="D4802" t="s">
        <v>125</v>
      </c>
      <c r="E4802" t="s">
        <v>1</v>
      </c>
      <c r="F4802">
        <v>1870.8105584800701</v>
      </c>
      <c r="G4802">
        <v>611.21221061025199</v>
      </c>
      <c r="H4802">
        <v>650.80681801066601</v>
      </c>
      <c r="I4802">
        <v>621.14319930487</v>
      </c>
      <c r="J4802">
        <v>681.50265846360799</v>
      </c>
    </row>
    <row r="4803" spans="1:10" x14ac:dyDescent="0.25">
      <c r="A4803" t="s">
        <v>5096</v>
      </c>
      <c r="B4803" t="s">
        <v>92</v>
      </c>
      <c r="C4803">
        <v>2012</v>
      </c>
      <c r="D4803" t="s">
        <v>126</v>
      </c>
      <c r="E4803" t="s">
        <v>1</v>
      </c>
      <c r="F4803">
        <v>2136.2599269680099</v>
      </c>
      <c r="G4803">
        <v>729.38771901777102</v>
      </c>
      <c r="H4803">
        <v>806.867789770017</v>
      </c>
      <c r="I4803">
        <v>772.11437368025702</v>
      </c>
      <c r="J4803">
        <v>842.75152899743603</v>
      </c>
    </row>
    <row r="4804" spans="1:10" x14ac:dyDescent="0.25">
      <c r="A4804" t="s">
        <v>5097</v>
      </c>
      <c r="B4804" t="s">
        <v>92</v>
      </c>
      <c r="C4804">
        <v>2012</v>
      </c>
      <c r="D4804" t="s">
        <v>6</v>
      </c>
      <c r="E4804" t="s">
        <v>1</v>
      </c>
      <c r="F4804">
        <v>1789.6685789604101</v>
      </c>
      <c r="G4804">
        <v>526.82090923179101</v>
      </c>
      <c r="H4804">
        <v>540.58654538345502</v>
      </c>
      <c r="I4804">
        <v>515.53703422034198</v>
      </c>
      <c r="J4804">
        <v>566.527640875933</v>
      </c>
    </row>
    <row r="4805" spans="1:10" x14ac:dyDescent="0.25">
      <c r="A4805" t="s">
        <v>5098</v>
      </c>
      <c r="B4805" t="s">
        <v>92</v>
      </c>
      <c r="C4805">
        <v>2012</v>
      </c>
      <c r="D4805" t="s">
        <v>37</v>
      </c>
      <c r="E4805" t="s">
        <v>1</v>
      </c>
      <c r="F4805">
        <v>190.88799515840401</v>
      </c>
      <c r="G4805">
        <v>554.45566154991195</v>
      </c>
      <c r="H4805">
        <v>562.34769210284503</v>
      </c>
      <c r="I4805">
        <v>484.23767446898398</v>
      </c>
      <c r="J4805">
        <v>649.32109718476795</v>
      </c>
    </row>
    <row r="4806" spans="1:10" x14ac:dyDescent="0.25">
      <c r="A4806" t="s">
        <v>5099</v>
      </c>
      <c r="B4806" t="s">
        <v>92</v>
      </c>
      <c r="C4806">
        <v>2012</v>
      </c>
      <c r="D4806" t="s">
        <v>38</v>
      </c>
      <c r="E4806" t="s">
        <v>1</v>
      </c>
      <c r="F4806">
        <v>328.38361534470801</v>
      </c>
      <c r="G4806">
        <v>545.46961121674997</v>
      </c>
      <c r="H4806">
        <v>559.45827776598799</v>
      </c>
      <c r="I4806">
        <v>499.49730120357799</v>
      </c>
      <c r="J4806">
        <v>624.53323310292399</v>
      </c>
    </row>
    <row r="4807" spans="1:10" x14ac:dyDescent="0.25">
      <c r="A4807" t="s">
        <v>5100</v>
      </c>
      <c r="B4807" t="s">
        <v>92</v>
      </c>
      <c r="C4807">
        <v>2012</v>
      </c>
      <c r="D4807" t="s">
        <v>39</v>
      </c>
      <c r="E4807" t="s">
        <v>1</v>
      </c>
      <c r="F4807">
        <v>315.88363072509901</v>
      </c>
      <c r="G4807">
        <v>565.57263969974099</v>
      </c>
      <c r="H4807">
        <v>554.16742136823802</v>
      </c>
      <c r="I4807">
        <v>493.69031722070201</v>
      </c>
      <c r="J4807">
        <v>619.90830666327497</v>
      </c>
    </row>
    <row r="4808" spans="1:10" x14ac:dyDescent="0.25">
      <c r="A4808" t="s">
        <v>5101</v>
      </c>
      <c r="B4808" t="s">
        <v>92</v>
      </c>
      <c r="C4808">
        <v>2012</v>
      </c>
      <c r="D4808" t="s">
        <v>40</v>
      </c>
      <c r="E4808" t="s">
        <v>1</v>
      </c>
      <c r="F4808">
        <v>256.33528395428499</v>
      </c>
      <c r="G4808">
        <v>553.93902529289096</v>
      </c>
      <c r="H4808">
        <v>567.36675005282302</v>
      </c>
      <c r="I4808">
        <v>498.99564642743201</v>
      </c>
      <c r="J4808">
        <v>642.37790037037405</v>
      </c>
    </row>
    <row r="4809" spans="1:10" x14ac:dyDescent="0.25">
      <c r="A4809" t="s">
        <v>5102</v>
      </c>
      <c r="B4809" t="s">
        <v>92</v>
      </c>
      <c r="C4809">
        <v>2012</v>
      </c>
      <c r="D4809" t="s">
        <v>41</v>
      </c>
      <c r="E4809" t="s">
        <v>1</v>
      </c>
      <c r="F4809">
        <v>380.33105618629003</v>
      </c>
      <c r="G4809">
        <v>505.00724477678199</v>
      </c>
      <c r="H4809">
        <v>531.73882292252904</v>
      </c>
      <c r="I4809">
        <v>478.59725015623798</v>
      </c>
      <c r="J4809">
        <v>589.07825517108199</v>
      </c>
    </row>
    <row r="4810" spans="1:10" x14ac:dyDescent="0.25">
      <c r="A4810" t="s">
        <v>5103</v>
      </c>
      <c r="B4810" t="s">
        <v>92</v>
      </c>
      <c r="C4810">
        <v>2012</v>
      </c>
      <c r="D4810" t="s">
        <v>42</v>
      </c>
      <c r="E4810" t="s">
        <v>1</v>
      </c>
      <c r="F4810">
        <v>317.84699759162402</v>
      </c>
      <c r="G4810">
        <v>469.89591909113301</v>
      </c>
      <c r="H4810">
        <v>501.98740204529702</v>
      </c>
      <c r="I4810">
        <v>447.21656702344802</v>
      </c>
      <c r="J4810">
        <v>561.50992611496304</v>
      </c>
    </row>
    <row r="4811" spans="1:10" x14ac:dyDescent="0.25">
      <c r="A4811" t="s">
        <v>5104</v>
      </c>
      <c r="B4811" t="s">
        <v>92</v>
      </c>
      <c r="C4811">
        <v>2012</v>
      </c>
      <c r="D4811" t="s">
        <v>102</v>
      </c>
      <c r="E4811" t="s">
        <v>1</v>
      </c>
      <c r="F4811">
        <v>296.348954740191</v>
      </c>
      <c r="G4811">
        <v>451.26304569778301</v>
      </c>
      <c r="H4811">
        <v>451.63221144924802</v>
      </c>
      <c r="I4811">
        <v>400.38964746388802</v>
      </c>
      <c r="J4811">
        <v>507.48643195438001</v>
      </c>
    </row>
    <row r="4812" spans="1:10" x14ac:dyDescent="0.25">
      <c r="A4812" t="s">
        <v>5105</v>
      </c>
      <c r="B4812" t="s">
        <v>92</v>
      </c>
      <c r="C4812">
        <v>2012</v>
      </c>
      <c r="D4812" t="s">
        <v>103</v>
      </c>
      <c r="E4812" t="s">
        <v>1</v>
      </c>
      <c r="F4812">
        <v>1018.33274569192</v>
      </c>
      <c r="G4812">
        <v>540.78039472137402</v>
      </c>
      <c r="H4812">
        <v>553.28089366315498</v>
      </c>
      <c r="I4812">
        <v>519.19801477187002</v>
      </c>
      <c r="J4812">
        <v>588.98222891544299</v>
      </c>
    </row>
    <row r="4813" spans="1:10" x14ac:dyDescent="0.25">
      <c r="A4813" t="s">
        <v>5106</v>
      </c>
      <c r="B4813" t="s">
        <v>92</v>
      </c>
      <c r="C4813">
        <v>2012</v>
      </c>
      <c r="D4813" t="s">
        <v>43</v>
      </c>
      <c r="E4813" t="s">
        <v>1</v>
      </c>
      <c r="F4813">
        <v>169.058257919384</v>
      </c>
      <c r="G4813">
        <v>444.73800520712501</v>
      </c>
      <c r="H4813">
        <v>466.27569078167198</v>
      </c>
      <c r="I4813">
        <v>396.39982295630801</v>
      </c>
      <c r="J4813">
        <v>544.60879305523895</v>
      </c>
    </row>
    <row r="4814" spans="1:10" x14ac:dyDescent="0.25">
      <c r="A4814" t="s">
        <v>5107</v>
      </c>
      <c r="B4814" t="s">
        <v>92</v>
      </c>
      <c r="C4814">
        <v>2012</v>
      </c>
      <c r="D4814" t="s">
        <v>44</v>
      </c>
      <c r="E4814" t="s">
        <v>1</v>
      </c>
      <c r="F4814">
        <v>351.40650737815298</v>
      </c>
      <c r="G4814">
        <v>584.15869967775996</v>
      </c>
      <c r="H4814">
        <v>597.30312371808395</v>
      </c>
      <c r="I4814">
        <v>535.34449410641002</v>
      </c>
      <c r="J4814">
        <v>664.36229048526104</v>
      </c>
    </row>
    <row r="4815" spans="1:10" x14ac:dyDescent="0.25">
      <c r="A4815" t="s">
        <v>5108</v>
      </c>
      <c r="B4815" t="s">
        <v>92</v>
      </c>
      <c r="C4815">
        <v>2012</v>
      </c>
      <c r="D4815" t="s">
        <v>45</v>
      </c>
      <c r="E4815" t="s">
        <v>1</v>
      </c>
      <c r="F4815">
        <v>497.86798039438798</v>
      </c>
      <c r="G4815">
        <v>552.33359632832401</v>
      </c>
      <c r="H4815">
        <v>567.00771908914999</v>
      </c>
      <c r="I4815">
        <v>517.47812834275601</v>
      </c>
      <c r="J4815">
        <v>619.93871531889295</v>
      </c>
    </row>
    <row r="4816" spans="1:10" x14ac:dyDescent="0.25">
      <c r="A4816" t="s">
        <v>5109</v>
      </c>
      <c r="B4816" t="s">
        <v>92</v>
      </c>
      <c r="C4816">
        <v>2012</v>
      </c>
      <c r="D4816" t="s">
        <v>18</v>
      </c>
      <c r="E4816" t="s">
        <v>1</v>
      </c>
      <c r="F4816">
        <v>1454.2277384327999</v>
      </c>
      <c r="G4816">
        <v>567.840333947472</v>
      </c>
      <c r="H4816">
        <v>596.55910667172395</v>
      </c>
      <c r="I4816">
        <v>565.84347002455695</v>
      </c>
      <c r="J4816">
        <v>628.49014306004005</v>
      </c>
    </row>
    <row r="4817" spans="1:10 16384:16384" x14ac:dyDescent="0.25">
      <c r="A4817" t="s">
        <v>5110</v>
      </c>
      <c r="B4817" t="s">
        <v>92</v>
      </c>
      <c r="C4817">
        <v>2012</v>
      </c>
      <c r="D4817" t="s">
        <v>46</v>
      </c>
      <c r="E4817" t="s">
        <v>1</v>
      </c>
      <c r="F4817">
        <v>684.39793570250004</v>
      </c>
      <c r="G4817">
        <v>577.064026730607</v>
      </c>
      <c r="H4817">
        <v>614.86914296947805</v>
      </c>
      <c r="I4817">
        <v>568.950870188674</v>
      </c>
      <c r="J4817">
        <v>663.46235032306504</v>
      </c>
    </row>
    <row r="4818" spans="1:10 16384:16384" x14ac:dyDescent="0.25">
      <c r="A4818" t="s">
        <v>5111</v>
      </c>
      <c r="B4818" t="s">
        <v>92</v>
      </c>
      <c r="C4818">
        <v>2012</v>
      </c>
      <c r="D4818" t="s">
        <v>47</v>
      </c>
      <c r="E4818" t="s">
        <v>1</v>
      </c>
      <c r="F4818">
        <v>415.79801506738801</v>
      </c>
      <c r="G4818">
        <v>606.79180297032804</v>
      </c>
      <c r="H4818">
        <v>625.39982706021794</v>
      </c>
      <c r="I4818">
        <v>565.91254269155104</v>
      </c>
      <c r="J4818">
        <v>689.37304510155695</v>
      </c>
    </row>
    <row r="4819" spans="1:10 16384:16384" x14ac:dyDescent="0.25">
      <c r="A4819" t="s">
        <v>5112</v>
      </c>
      <c r="B4819" t="s">
        <v>92</v>
      </c>
      <c r="C4819">
        <v>2012</v>
      </c>
      <c r="D4819" t="s">
        <v>48</v>
      </c>
      <c r="E4819" t="s">
        <v>1</v>
      </c>
      <c r="F4819">
        <v>354.031787662912</v>
      </c>
      <c r="G4819">
        <v>513.28295830734999</v>
      </c>
      <c r="H4819">
        <v>545.83260796863703</v>
      </c>
      <c r="I4819">
        <v>489.36551231047298</v>
      </c>
      <c r="J4819">
        <v>606.93014076847999</v>
      </c>
    </row>
    <row r="4820" spans="1:10 16384:16384" x14ac:dyDescent="0.25">
      <c r="A4820" t="s">
        <v>5113</v>
      </c>
      <c r="B4820" t="s">
        <v>92</v>
      </c>
      <c r="C4820">
        <v>2012</v>
      </c>
      <c r="D4820" t="s">
        <v>104</v>
      </c>
      <c r="E4820" t="s">
        <v>1</v>
      </c>
      <c r="F4820">
        <v>1082.88802799878</v>
      </c>
      <c r="G4820">
        <v>464.99829440002401</v>
      </c>
      <c r="H4820">
        <v>519.33859579242699</v>
      </c>
      <c r="I4820">
        <v>487.74157013482301</v>
      </c>
      <c r="J4820">
        <v>552.38948549899305</v>
      </c>
    </row>
    <row r="4821" spans="1:10 16384:16384" x14ac:dyDescent="0.25">
      <c r="A4821" t="s">
        <v>5114</v>
      </c>
      <c r="B4821" t="s">
        <v>92</v>
      </c>
      <c r="C4821">
        <v>2012</v>
      </c>
      <c r="D4821" t="s">
        <v>49</v>
      </c>
      <c r="E4821" t="s">
        <v>1</v>
      </c>
      <c r="F4821">
        <v>325.98419902153898</v>
      </c>
      <c r="G4821">
        <v>528.04645579670705</v>
      </c>
      <c r="H4821">
        <v>555.044421745259</v>
      </c>
      <c r="I4821">
        <v>495.63834790478103</v>
      </c>
      <c r="J4821">
        <v>619.53661493370601</v>
      </c>
    </row>
    <row r="4822" spans="1:10 16384:16384" x14ac:dyDescent="0.25">
      <c r="A4822" t="s">
        <v>5115</v>
      </c>
      <c r="B4822" t="s">
        <v>92</v>
      </c>
      <c r="C4822">
        <v>2012</v>
      </c>
      <c r="D4822" t="s">
        <v>50</v>
      </c>
      <c r="E4822" t="s">
        <v>1</v>
      </c>
      <c r="F4822">
        <v>756.90382897723703</v>
      </c>
      <c r="G4822">
        <v>442.25621923809899</v>
      </c>
      <c r="H4822">
        <v>507.14896778065702</v>
      </c>
      <c r="I4822">
        <v>469.742784685191</v>
      </c>
      <c r="J4822">
        <v>546.62401055007399</v>
      </c>
    </row>
    <row r="4823" spans="1:10 16384:16384" x14ac:dyDescent="0.25">
      <c r="A4823" t="s">
        <v>5116</v>
      </c>
      <c r="B4823" t="s">
        <v>92</v>
      </c>
      <c r="C4823">
        <v>2012</v>
      </c>
      <c r="D4823" t="s">
        <v>105</v>
      </c>
      <c r="E4823" t="s">
        <v>1</v>
      </c>
      <c r="F4823">
        <v>842.85635497069802</v>
      </c>
      <c r="G4823">
        <v>584.691617971543</v>
      </c>
      <c r="H4823">
        <v>623.029605552627</v>
      </c>
      <c r="I4823">
        <v>580.72024549982302</v>
      </c>
      <c r="J4823">
        <v>667.55300055333305</v>
      </c>
    </row>
    <row r="4824" spans="1:10 16384:16384" x14ac:dyDescent="0.25">
      <c r="A4824" t="s">
        <v>5117</v>
      </c>
      <c r="B4824" t="s">
        <v>92</v>
      </c>
      <c r="C4824">
        <v>2012</v>
      </c>
      <c r="D4824" t="s">
        <v>51</v>
      </c>
      <c r="E4824" t="s">
        <v>1</v>
      </c>
      <c r="F4824">
        <v>661.56696295701602</v>
      </c>
      <c r="G4824">
        <v>573.50523423953598</v>
      </c>
      <c r="H4824">
        <v>613.96466408385504</v>
      </c>
      <c r="I4824">
        <v>566.93240482873205</v>
      </c>
      <c r="J4824">
        <v>663.78513531272097</v>
      </c>
    </row>
    <row r="4825" spans="1:10 16384:16384" x14ac:dyDescent="0.25">
      <c r="A4825" t="s">
        <v>5118</v>
      </c>
      <c r="B4825" t="s">
        <v>92</v>
      </c>
      <c r="C4825">
        <v>2012</v>
      </c>
      <c r="D4825" t="s">
        <v>52</v>
      </c>
      <c r="E4825" t="s">
        <v>1</v>
      </c>
      <c r="F4825">
        <v>181.289392013682</v>
      </c>
      <c r="G4825">
        <v>629.498913204215</v>
      </c>
      <c r="H4825">
        <v>659.01750245506105</v>
      </c>
      <c r="I4825">
        <v>564.78424431784799</v>
      </c>
      <c r="J4825">
        <v>764.24040148491702</v>
      </c>
    </row>
    <row r="4826" spans="1:10 16384:16384" x14ac:dyDescent="0.25">
      <c r="A4826" t="s">
        <v>5119</v>
      </c>
      <c r="B4826" t="s">
        <v>92</v>
      </c>
      <c r="C4826">
        <v>2012</v>
      </c>
      <c r="D4826" t="s">
        <v>106</v>
      </c>
      <c r="E4826" t="s">
        <v>1</v>
      </c>
      <c r="F4826">
        <v>1607.53087353252</v>
      </c>
      <c r="G4826">
        <v>567.80338433723603</v>
      </c>
      <c r="H4826">
        <v>599.61842786893999</v>
      </c>
      <c r="I4826">
        <v>570.140890338855</v>
      </c>
      <c r="J4826">
        <v>630.20419053742</v>
      </c>
    </row>
    <row r="4827" spans="1:10 16384:16384" x14ac:dyDescent="0.25">
      <c r="A4827" t="s">
        <v>5120</v>
      </c>
      <c r="B4827" t="s">
        <v>92</v>
      </c>
      <c r="C4827">
        <v>2012</v>
      </c>
      <c r="D4827" t="s">
        <v>53</v>
      </c>
      <c r="E4827" t="s">
        <v>1</v>
      </c>
      <c r="F4827">
        <v>509.92130879727</v>
      </c>
      <c r="G4827">
        <v>581.14664113474396</v>
      </c>
      <c r="H4827">
        <v>620.30581997451202</v>
      </c>
      <c r="I4827">
        <v>565.94517404356895</v>
      </c>
      <c r="J4827">
        <v>678.35362797422601</v>
      </c>
    </row>
    <row r="4828" spans="1:10 16384:16384" x14ac:dyDescent="0.25">
      <c r="A4828" t="s">
        <v>5121</v>
      </c>
      <c r="B4828" t="s">
        <v>92</v>
      </c>
      <c r="C4828">
        <v>2012</v>
      </c>
      <c r="D4828" t="s">
        <v>54</v>
      </c>
      <c r="E4828" t="s">
        <v>1</v>
      </c>
      <c r="F4828">
        <v>243.41617091896899</v>
      </c>
      <c r="G4828">
        <v>709.50265512116403</v>
      </c>
      <c r="H4828">
        <v>731.30473176287398</v>
      </c>
      <c r="I4828">
        <v>640.73517367058798</v>
      </c>
      <c r="J4828">
        <v>830.91287093527103</v>
      </c>
    </row>
    <row r="4829" spans="1:10 16384:16384" x14ac:dyDescent="0.25">
      <c r="A4829" t="s">
        <v>5122</v>
      </c>
      <c r="B4829" t="s">
        <v>92</v>
      </c>
      <c r="C4829">
        <v>2012</v>
      </c>
      <c r="D4829" t="s">
        <v>55</v>
      </c>
      <c r="E4829" t="s">
        <v>1</v>
      </c>
      <c r="F4829">
        <v>242.03276060305501</v>
      </c>
      <c r="G4829">
        <v>544.077240874577</v>
      </c>
      <c r="H4829">
        <v>572.92363119498896</v>
      </c>
      <c r="I4829">
        <v>501.93315034454997</v>
      </c>
      <c r="J4829">
        <v>651.02005530638496</v>
      </c>
    </row>
    <row r="4830" spans="1:10 16384:16384" x14ac:dyDescent="0.25">
      <c r="A4830" t="s">
        <v>5123</v>
      </c>
      <c r="B4830" t="s">
        <v>92</v>
      </c>
      <c r="C4830">
        <v>2012</v>
      </c>
      <c r="D4830" t="s">
        <v>56</v>
      </c>
      <c r="E4830" t="s">
        <v>1</v>
      </c>
      <c r="F4830">
        <v>203.435802160886</v>
      </c>
      <c r="G4830">
        <v>451.98916252501999</v>
      </c>
      <c r="H4830">
        <v>455.298508294388</v>
      </c>
      <c r="I4830">
        <v>393.46907140114098</v>
      </c>
      <c r="J4830">
        <v>523.911308599785</v>
      </c>
    </row>
    <row r="4831" spans="1:10 16384:16384" x14ac:dyDescent="0.25">
      <c r="A4831" t="s">
        <v>5124</v>
      </c>
      <c r="B4831" t="s">
        <v>92</v>
      </c>
      <c r="C4831">
        <v>2012</v>
      </c>
      <c r="D4831" t="s">
        <v>57</v>
      </c>
      <c r="E4831" t="s">
        <v>1</v>
      </c>
      <c r="F4831">
        <v>408.72483105234397</v>
      </c>
      <c r="G4831">
        <v>571.09997631950603</v>
      </c>
      <c r="H4831">
        <v>618.41860187278803</v>
      </c>
      <c r="I4831">
        <v>558.66923098291795</v>
      </c>
      <c r="J4831">
        <v>682.71408080535002</v>
      </c>
    </row>
    <row r="4832" spans="1:10 16384:16384" x14ac:dyDescent="0.25">
      <c r="A4832" t="s">
        <v>5125</v>
      </c>
      <c r="B4832" t="s">
        <v>92</v>
      </c>
      <c r="C4832">
        <v>2002</v>
      </c>
      <c r="D4832" t="s">
        <v>5</v>
      </c>
      <c r="E4832" t="s">
        <v>2</v>
      </c>
      <c r="F4832">
        <v>4593.5393410025599</v>
      </c>
      <c r="G4832">
        <v>304.70895790910203</v>
      </c>
      <c r="H4832">
        <v>307.91787557393502</v>
      </c>
      <c r="I4832">
        <v>299.03655788516801</v>
      </c>
      <c r="J4832">
        <v>316.99506534200998</v>
      </c>
      <c r="XFD4832" s="291"/>
    </row>
    <row r="4833" spans="1:10" x14ac:dyDescent="0.25">
      <c r="A4833" t="s">
        <v>5126</v>
      </c>
      <c r="B4833" t="s">
        <v>92</v>
      </c>
      <c r="C4833">
        <v>2002</v>
      </c>
      <c r="D4833" t="s">
        <v>122</v>
      </c>
      <c r="E4833" t="s">
        <v>2</v>
      </c>
      <c r="F4833">
        <v>624.03212796153002</v>
      </c>
      <c r="G4833">
        <v>209.55583433903601</v>
      </c>
      <c r="H4833">
        <v>209.70778967464599</v>
      </c>
      <c r="I4833">
        <v>193.491971297296</v>
      </c>
      <c r="J4833">
        <v>226.91436272614999</v>
      </c>
    </row>
    <row r="4834" spans="1:10" x14ac:dyDescent="0.25">
      <c r="A4834" t="s">
        <v>5127</v>
      </c>
      <c r="B4834" t="s">
        <v>92</v>
      </c>
      <c r="C4834">
        <v>2002</v>
      </c>
      <c r="D4834" t="s">
        <v>123</v>
      </c>
      <c r="E4834" t="s">
        <v>2</v>
      </c>
      <c r="F4834">
        <v>787.28316582801097</v>
      </c>
      <c r="G4834">
        <v>260.95420055685901</v>
      </c>
      <c r="H4834">
        <v>259.47362621987901</v>
      </c>
      <c r="I4834">
        <v>241.58112455337201</v>
      </c>
      <c r="J4834">
        <v>278.33587685406798</v>
      </c>
    </row>
    <row r="4835" spans="1:10" x14ac:dyDescent="0.25">
      <c r="A4835" t="s">
        <v>5128</v>
      </c>
      <c r="B4835" t="s">
        <v>92</v>
      </c>
      <c r="C4835">
        <v>2002</v>
      </c>
      <c r="D4835" t="s">
        <v>124</v>
      </c>
      <c r="E4835" t="s">
        <v>2</v>
      </c>
      <c r="F4835">
        <v>917.33141278610299</v>
      </c>
      <c r="G4835">
        <v>297.75656817074201</v>
      </c>
      <c r="H4835">
        <v>297.92465717757699</v>
      </c>
      <c r="I4835">
        <v>278.85815094781799</v>
      </c>
      <c r="J4835">
        <v>317.946420715008</v>
      </c>
    </row>
    <row r="4836" spans="1:10" x14ac:dyDescent="0.25">
      <c r="A4836" t="s">
        <v>5129</v>
      </c>
      <c r="B4836" t="s">
        <v>92</v>
      </c>
      <c r="C4836">
        <v>2002</v>
      </c>
      <c r="D4836" t="s">
        <v>125</v>
      </c>
      <c r="E4836" t="s">
        <v>2</v>
      </c>
      <c r="F4836">
        <v>1033.62746930648</v>
      </c>
      <c r="G4836">
        <v>340.27543580384798</v>
      </c>
      <c r="H4836">
        <v>346.635350372414</v>
      </c>
      <c r="I4836">
        <v>325.68814651647602</v>
      </c>
      <c r="J4836">
        <v>368.569674642922</v>
      </c>
    </row>
    <row r="4837" spans="1:10" x14ac:dyDescent="0.25">
      <c r="A4837" t="s">
        <v>5130</v>
      </c>
      <c r="B4837" t="s">
        <v>92</v>
      </c>
      <c r="C4837">
        <v>2002</v>
      </c>
      <c r="D4837" t="s">
        <v>126</v>
      </c>
      <c r="E4837" t="s">
        <v>2</v>
      </c>
      <c r="F4837">
        <v>1231.2651651204301</v>
      </c>
      <c r="G4837">
        <v>415.69831903644501</v>
      </c>
      <c r="H4837">
        <v>430.70717309965403</v>
      </c>
      <c r="I4837">
        <v>406.72764649392701</v>
      </c>
      <c r="J4837">
        <v>455.71983321208899</v>
      </c>
    </row>
    <row r="4838" spans="1:10" x14ac:dyDescent="0.25">
      <c r="A4838" t="s">
        <v>5131</v>
      </c>
      <c r="B4838" t="s">
        <v>92</v>
      </c>
      <c r="C4838">
        <v>2002</v>
      </c>
      <c r="D4838" t="s">
        <v>6</v>
      </c>
      <c r="E4838" t="s">
        <v>2</v>
      </c>
      <c r="F4838">
        <v>1071.81201637613</v>
      </c>
      <c r="G4838">
        <v>311.35151313051301</v>
      </c>
      <c r="H4838">
        <v>312.165596983478</v>
      </c>
      <c r="I4838">
        <v>293.64671887396599</v>
      </c>
      <c r="J4838">
        <v>331.54108069111498</v>
      </c>
    </row>
    <row r="4839" spans="1:10" x14ac:dyDescent="0.25">
      <c r="A4839" t="s">
        <v>5132</v>
      </c>
      <c r="B4839" t="s">
        <v>92</v>
      </c>
      <c r="C4839">
        <v>2002</v>
      </c>
      <c r="D4839" t="s">
        <v>37</v>
      </c>
      <c r="E4839" t="s">
        <v>2</v>
      </c>
      <c r="F4839">
        <v>103.50659107985599</v>
      </c>
      <c r="G4839">
        <v>295.70777099064702</v>
      </c>
      <c r="H4839">
        <v>297.60997872306598</v>
      </c>
      <c r="I4839">
        <v>242.56236380695299</v>
      </c>
      <c r="J4839">
        <v>361.32552243881599</v>
      </c>
    </row>
    <row r="4840" spans="1:10" x14ac:dyDescent="0.25">
      <c r="A4840" t="s">
        <v>5133</v>
      </c>
      <c r="B4840" t="s">
        <v>92</v>
      </c>
      <c r="C4840">
        <v>2002</v>
      </c>
      <c r="D4840" t="s">
        <v>38</v>
      </c>
      <c r="E4840" t="s">
        <v>2</v>
      </c>
      <c r="F4840">
        <v>186.009320708388</v>
      </c>
      <c r="G4840">
        <v>304.66860057390801</v>
      </c>
      <c r="H4840">
        <v>306.88364232158102</v>
      </c>
      <c r="I4840">
        <v>264.02355757808198</v>
      </c>
      <c r="J4840">
        <v>354.67442712828802</v>
      </c>
    </row>
    <row r="4841" spans="1:10" x14ac:dyDescent="0.25">
      <c r="A4841" t="s">
        <v>5134</v>
      </c>
      <c r="B4841" t="s">
        <v>92</v>
      </c>
      <c r="C4841">
        <v>2002</v>
      </c>
      <c r="D4841" t="s">
        <v>39</v>
      </c>
      <c r="E4841" t="s">
        <v>2</v>
      </c>
      <c r="F4841">
        <v>215.791309518155</v>
      </c>
      <c r="G4841">
        <v>372.555004174847</v>
      </c>
      <c r="H4841">
        <v>372.07273266865201</v>
      </c>
      <c r="I4841">
        <v>322.94239825416201</v>
      </c>
      <c r="J4841">
        <v>426.427763375192</v>
      </c>
    </row>
    <row r="4842" spans="1:10" x14ac:dyDescent="0.25">
      <c r="A4842" t="s">
        <v>5135</v>
      </c>
      <c r="B4842" t="s">
        <v>92</v>
      </c>
      <c r="C4842">
        <v>2002</v>
      </c>
      <c r="D4842" t="s">
        <v>40</v>
      </c>
      <c r="E4842" t="s">
        <v>2</v>
      </c>
      <c r="F4842">
        <v>171.86438301541401</v>
      </c>
      <c r="G4842">
        <v>353.266974337953</v>
      </c>
      <c r="H4842">
        <v>352.462699099183</v>
      </c>
      <c r="I4842">
        <v>301.029192042131</v>
      </c>
      <c r="J4842">
        <v>410.06705199182102</v>
      </c>
    </row>
    <row r="4843" spans="1:10" x14ac:dyDescent="0.25">
      <c r="A4843" t="s">
        <v>5136</v>
      </c>
      <c r="B4843" t="s">
        <v>92</v>
      </c>
      <c r="C4843">
        <v>2002</v>
      </c>
      <c r="D4843" t="s">
        <v>41</v>
      </c>
      <c r="E4843" t="s">
        <v>2</v>
      </c>
      <c r="F4843">
        <v>190.598247455761</v>
      </c>
      <c r="G4843">
        <v>251.05143237060099</v>
      </c>
      <c r="H4843">
        <v>257.92095858472499</v>
      </c>
      <c r="I4843">
        <v>222.364921823667</v>
      </c>
      <c r="J4843">
        <v>297.51490003029397</v>
      </c>
    </row>
    <row r="4844" spans="1:10" x14ac:dyDescent="0.25">
      <c r="A4844" t="s">
        <v>5137</v>
      </c>
      <c r="B4844" t="s">
        <v>92</v>
      </c>
      <c r="C4844">
        <v>2002</v>
      </c>
      <c r="D4844" t="s">
        <v>42</v>
      </c>
      <c r="E4844" t="s">
        <v>2</v>
      </c>
      <c r="F4844">
        <v>204.04216459856201</v>
      </c>
      <c r="G4844">
        <v>310.580642340689</v>
      </c>
      <c r="H4844">
        <v>313.97477431031098</v>
      </c>
      <c r="I4844">
        <v>272.14082509495199</v>
      </c>
      <c r="J4844">
        <v>360.39114205947499</v>
      </c>
    </row>
    <row r="4845" spans="1:10" x14ac:dyDescent="0.25">
      <c r="A4845" t="s">
        <v>5138</v>
      </c>
      <c r="B4845" t="s">
        <v>92</v>
      </c>
      <c r="C4845">
        <v>2002</v>
      </c>
      <c r="D4845" t="s">
        <v>102</v>
      </c>
      <c r="E4845" t="s">
        <v>2</v>
      </c>
      <c r="F4845">
        <v>169.52471904468101</v>
      </c>
      <c r="G4845">
        <v>263.35164208767998</v>
      </c>
      <c r="H4845">
        <v>262.37819680351998</v>
      </c>
      <c r="I4845">
        <v>223.53198459165401</v>
      </c>
      <c r="J4845">
        <v>305.91916736570602</v>
      </c>
    </row>
    <row r="4846" spans="1:10" x14ac:dyDescent="0.25">
      <c r="A4846" t="s">
        <v>5139</v>
      </c>
      <c r="B4846" t="s">
        <v>92</v>
      </c>
      <c r="C4846">
        <v>2002</v>
      </c>
      <c r="D4846" t="s">
        <v>103</v>
      </c>
      <c r="E4846" t="s">
        <v>2</v>
      </c>
      <c r="F4846">
        <v>643.40954642403801</v>
      </c>
      <c r="G4846">
        <v>341.50706009141999</v>
      </c>
      <c r="H4846">
        <v>342.47750657139102</v>
      </c>
      <c r="I4846">
        <v>316.31607394407399</v>
      </c>
      <c r="J4846">
        <v>370.21230717168601</v>
      </c>
    </row>
    <row r="4847" spans="1:10" x14ac:dyDescent="0.25">
      <c r="A4847" t="s">
        <v>5140</v>
      </c>
      <c r="B4847" t="s">
        <v>92</v>
      </c>
      <c r="C4847">
        <v>2002</v>
      </c>
      <c r="D4847" t="s">
        <v>43</v>
      </c>
      <c r="E4847" t="s">
        <v>2</v>
      </c>
      <c r="F4847">
        <v>110.94665298738801</v>
      </c>
      <c r="G4847">
        <v>286.65422950441302</v>
      </c>
      <c r="H4847">
        <v>288.984976009913</v>
      </c>
      <c r="I4847">
        <v>236.742373040839</v>
      </c>
      <c r="J4847">
        <v>349.15100068205402</v>
      </c>
    </row>
    <row r="4848" spans="1:10" x14ac:dyDescent="0.25">
      <c r="A4848" t="s">
        <v>5141</v>
      </c>
      <c r="B4848" t="s">
        <v>92</v>
      </c>
      <c r="C4848">
        <v>2002</v>
      </c>
      <c r="D4848" t="s">
        <v>44</v>
      </c>
      <c r="E4848" t="s">
        <v>2</v>
      </c>
      <c r="F4848">
        <v>242.929317752374</v>
      </c>
      <c r="G4848">
        <v>410.44370850418801</v>
      </c>
      <c r="H4848">
        <v>421.752609731495</v>
      </c>
      <c r="I4848">
        <v>369.73029137706902</v>
      </c>
      <c r="J4848">
        <v>478.97208240414</v>
      </c>
    </row>
    <row r="4849" spans="1:10" x14ac:dyDescent="0.25">
      <c r="A4849" t="s">
        <v>5142</v>
      </c>
      <c r="B4849" t="s">
        <v>92</v>
      </c>
      <c r="C4849">
        <v>2002</v>
      </c>
      <c r="D4849" t="s">
        <v>45</v>
      </c>
      <c r="E4849" t="s">
        <v>2</v>
      </c>
      <c r="F4849">
        <v>289.533575684276</v>
      </c>
      <c r="G4849">
        <v>319.88418738319302</v>
      </c>
      <c r="H4849">
        <v>322.18486646323203</v>
      </c>
      <c r="I4849">
        <v>285.81725648297402</v>
      </c>
      <c r="J4849">
        <v>361.86560291737601</v>
      </c>
    </row>
    <row r="4850" spans="1:10" x14ac:dyDescent="0.25">
      <c r="A4850" t="s">
        <v>5143</v>
      </c>
      <c r="B4850" t="s">
        <v>92</v>
      </c>
      <c r="C4850">
        <v>2002</v>
      </c>
      <c r="D4850" t="s">
        <v>18</v>
      </c>
      <c r="E4850" t="s">
        <v>2</v>
      </c>
      <c r="F4850">
        <v>790.26926844039303</v>
      </c>
      <c r="G4850">
        <v>313.49690515006699</v>
      </c>
      <c r="H4850">
        <v>315.83323999640697</v>
      </c>
      <c r="I4850">
        <v>294.09465816381402</v>
      </c>
      <c r="J4850">
        <v>338.74772946018999</v>
      </c>
    </row>
    <row r="4851" spans="1:10" x14ac:dyDescent="0.25">
      <c r="A4851" t="s">
        <v>5144</v>
      </c>
      <c r="B4851" t="s">
        <v>92</v>
      </c>
      <c r="C4851">
        <v>2002</v>
      </c>
      <c r="D4851" t="s">
        <v>46</v>
      </c>
      <c r="E4851" t="s">
        <v>2</v>
      </c>
      <c r="F4851">
        <v>353.97401414764198</v>
      </c>
      <c r="G4851">
        <v>305.60314789829999</v>
      </c>
      <c r="H4851">
        <v>307.126797570647</v>
      </c>
      <c r="I4851">
        <v>275.77074441592401</v>
      </c>
      <c r="J4851">
        <v>341.05434128487002</v>
      </c>
    </row>
    <row r="4852" spans="1:10" x14ac:dyDescent="0.25">
      <c r="A4852" t="s">
        <v>5145</v>
      </c>
      <c r="B4852" t="s">
        <v>92</v>
      </c>
      <c r="C4852">
        <v>2002</v>
      </c>
      <c r="D4852" t="s">
        <v>47</v>
      </c>
      <c r="E4852" t="s">
        <v>2</v>
      </c>
      <c r="F4852">
        <v>227.70397614513999</v>
      </c>
      <c r="G4852">
        <v>326.98236041405602</v>
      </c>
      <c r="H4852">
        <v>330.29422312949902</v>
      </c>
      <c r="I4852">
        <v>288.485889560668</v>
      </c>
      <c r="J4852">
        <v>376.42425721125602</v>
      </c>
    </row>
    <row r="4853" spans="1:10" x14ac:dyDescent="0.25">
      <c r="A4853" t="s">
        <v>5146</v>
      </c>
      <c r="B4853" t="s">
        <v>92</v>
      </c>
      <c r="C4853">
        <v>2002</v>
      </c>
      <c r="D4853" t="s">
        <v>48</v>
      </c>
      <c r="E4853" t="s">
        <v>2</v>
      </c>
      <c r="F4853">
        <v>208.59127814761001</v>
      </c>
      <c r="G4853">
        <v>313.12489213944099</v>
      </c>
      <c r="H4853">
        <v>319.15705731148</v>
      </c>
      <c r="I4853">
        <v>277.060350573184</v>
      </c>
      <c r="J4853">
        <v>365.81149628627003</v>
      </c>
    </row>
    <row r="4854" spans="1:10" x14ac:dyDescent="0.25">
      <c r="A4854" t="s">
        <v>5147</v>
      </c>
      <c r="B4854" t="s">
        <v>92</v>
      </c>
      <c r="C4854">
        <v>2002</v>
      </c>
      <c r="D4854" t="s">
        <v>104</v>
      </c>
      <c r="E4854" t="s">
        <v>2</v>
      </c>
      <c r="F4854">
        <v>599.25356048435106</v>
      </c>
      <c r="G4854">
        <v>266.95306041293401</v>
      </c>
      <c r="H4854">
        <v>277.25574808444998</v>
      </c>
      <c r="I4854">
        <v>255.11863339992499</v>
      </c>
      <c r="J4854">
        <v>300.77401251036201</v>
      </c>
    </row>
    <row r="4855" spans="1:10" x14ac:dyDescent="0.25">
      <c r="A4855" t="s">
        <v>5148</v>
      </c>
      <c r="B4855" t="s">
        <v>92</v>
      </c>
      <c r="C4855">
        <v>2002</v>
      </c>
      <c r="D4855" t="s">
        <v>49</v>
      </c>
      <c r="E4855" t="s">
        <v>2</v>
      </c>
      <c r="F4855">
        <v>172.33485915237699</v>
      </c>
      <c r="G4855">
        <v>276.00957614333799</v>
      </c>
      <c r="H4855">
        <v>283.872950344917</v>
      </c>
      <c r="I4855">
        <v>242.75794052821999</v>
      </c>
      <c r="J4855">
        <v>329.91365699301798</v>
      </c>
    </row>
    <row r="4856" spans="1:10" x14ac:dyDescent="0.25">
      <c r="A4856" t="s">
        <v>5149</v>
      </c>
      <c r="B4856" t="s">
        <v>92</v>
      </c>
      <c r="C4856">
        <v>2002</v>
      </c>
      <c r="D4856" t="s">
        <v>50</v>
      </c>
      <c r="E4856" t="s">
        <v>2</v>
      </c>
      <c r="F4856">
        <v>426.91870133197398</v>
      </c>
      <c r="G4856">
        <v>263.463383546123</v>
      </c>
      <c r="H4856">
        <v>277.66931852813599</v>
      </c>
      <c r="I4856">
        <v>251.21627195000201</v>
      </c>
      <c r="J4856">
        <v>306.089987308584</v>
      </c>
    </row>
    <row r="4857" spans="1:10" x14ac:dyDescent="0.25">
      <c r="A4857" t="s">
        <v>5150</v>
      </c>
      <c r="B4857" t="s">
        <v>92</v>
      </c>
      <c r="C4857">
        <v>2002</v>
      </c>
      <c r="D4857" t="s">
        <v>105</v>
      </c>
      <c r="E4857" t="s">
        <v>2</v>
      </c>
      <c r="F4857">
        <v>412.46538773524702</v>
      </c>
      <c r="G4857">
        <v>278.15343741207698</v>
      </c>
      <c r="H4857">
        <v>283.30043143854698</v>
      </c>
      <c r="I4857">
        <v>256.43873312611299</v>
      </c>
      <c r="J4857">
        <v>312.19626937059502</v>
      </c>
    </row>
    <row r="4858" spans="1:10" x14ac:dyDescent="0.25">
      <c r="A4858" t="s">
        <v>5151</v>
      </c>
      <c r="B4858" t="s">
        <v>92</v>
      </c>
      <c r="C4858">
        <v>2002</v>
      </c>
      <c r="D4858" t="s">
        <v>51</v>
      </c>
      <c r="E4858" t="s">
        <v>2</v>
      </c>
      <c r="F4858">
        <v>320.66572329989799</v>
      </c>
      <c r="G4858">
        <v>268.58675207295198</v>
      </c>
      <c r="H4858">
        <v>274.214739820131</v>
      </c>
      <c r="I4858">
        <v>244.827870021384</v>
      </c>
      <c r="J4858">
        <v>306.13934173504799</v>
      </c>
    </row>
    <row r="4859" spans="1:10" x14ac:dyDescent="0.25">
      <c r="A4859" t="s">
        <v>5152</v>
      </c>
      <c r="B4859" t="s">
        <v>92</v>
      </c>
      <c r="C4859">
        <v>2002</v>
      </c>
      <c r="D4859" t="s">
        <v>52</v>
      </c>
      <c r="E4859" t="s">
        <v>2</v>
      </c>
      <c r="F4859">
        <v>91.799664435349499</v>
      </c>
      <c r="G4859">
        <v>317.67887474599303</v>
      </c>
      <c r="H4859">
        <v>323.34386950189599</v>
      </c>
      <c r="I4859">
        <v>259.98345880970101</v>
      </c>
      <c r="J4859">
        <v>397.35219090702799</v>
      </c>
    </row>
    <row r="4860" spans="1:10" x14ac:dyDescent="0.25">
      <c r="A4860" t="s">
        <v>5153</v>
      </c>
      <c r="B4860" t="s">
        <v>92</v>
      </c>
      <c r="C4860">
        <v>2002</v>
      </c>
      <c r="D4860" t="s">
        <v>106</v>
      </c>
      <c r="E4860" t="s">
        <v>2</v>
      </c>
      <c r="F4860">
        <v>906.80484249770905</v>
      </c>
      <c r="G4860">
        <v>317.45423316647702</v>
      </c>
      <c r="H4860">
        <v>324.35891293639202</v>
      </c>
      <c r="I4860">
        <v>303.461163383761</v>
      </c>
      <c r="J4860">
        <v>346.30989330161799</v>
      </c>
    </row>
    <row r="4861" spans="1:10" x14ac:dyDescent="0.25">
      <c r="A4861" t="s">
        <v>5154</v>
      </c>
      <c r="B4861" t="s">
        <v>92</v>
      </c>
      <c r="C4861">
        <v>2002</v>
      </c>
      <c r="D4861" t="s">
        <v>53</v>
      </c>
      <c r="E4861" t="s">
        <v>2</v>
      </c>
      <c r="F4861">
        <v>269.89333025016902</v>
      </c>
      <c r="G4861">
        <v>308.36141702390103</v>
      </c>
      <c r="H4861">
        <v>317.47647709728602</v>
      </c>
      <c r="I4861">
        <v>280.47956488117899</v>
      </c>
      <c r="J4861">
        <v>357.97041858655501</v>
      </c>
    </row>
    <row r="4862" spans="1:10" x14ac:dyDescent="0.25">
      <c r="A4862" t="s">
        <v>5155</v>
      </c>
      <c r="B4862" t="s">
        <v>92</v>
      </c>
      <c r="C4862">
        <v>2002</v>
      </c>
      <c r="D4862" t="s">
        <v>54</v>
      </c>
      <c r="E4862" t="s">
        <v>2</v>
      </c>
      <c r="F4862">
        <v>157.30711910839</v>
      </c>
      <c r="G4862">
        <v>439.00069519267203</v>
      </c>
      <c r="H4862">
        <v>445.08641395949002</v>
      </c>
      <c r="I4862">
        <v>377.68900623470103</v>
      </c>
      <c r="J4862">
        <v>520.96015712434098</v>
      </c>
    </row>
    <row r="4863" spans="1:10" x14ac:dyDescent="0.25">
      <c r="A4863" t="s">
        <v>5156</v>
      </c>
      <c r="B4863" t="s">
        <v>92</v>
      </c>
      <c r="C4863">
        <v>2002</v>
      </c>
      <c r="D4863" t="s">
        <v>55</v>
      </c>
      <c r="E4863" t="s">
        <v>2</v>
      </c>
      <c r="F4863">
        <v>151.98444526031901</v>
      </c>
      <c r="G4863">
        <v>325.25347812942698</v>
      </c>
      <c r="H4863">
        <v>330.98792486814699</v>
      </c>
      <c r="I4863">
        <v>280.16672830372198</v>
      </c>
      <c r="J4863">
        <v>388.31918136369598</v>
      </c>
    </row>
    <row r="4864" spans="1:10" x14ac:dyDescent="0.25">
      <c r="A4864" t="s">
        <v>5157</v>
      </c>
      <c r="B4864" t="s">
        <v>92</v>
      </c>
      <c r="C4864">
        <v>2002</v>
      </c>
      <c r="D4864" t="s">
        <v>56</v>
      </c>
      <c r="E4864" t="s">
        <v>2</v>
      </c>
      <c r="F4864">
        <v>114.889302165242</v>
      </c>
      <c r="G4864">
        <v>262.118824953211</v>
      </c>
      <c r="H4864">
        <v>263.23659301524901</v>
      </c>
      <c r="I4864">
        <v>216.463863694574</v>
      </c>
      <c r="J4864">
        <v>316.97081539464801</v>
      </c>
    </row>
    <row r="4865" spans="1:10" x14ac:dyDescent="0.25">
      <c r="A4865" t="s">
        <v>5158</v>
      </c>
      <c r="B4865" t="s">
        <v>92</v>
      </c>
      <c r="C4865">
        <v>2002</v>
      </c>
      <c r="D4865" t="s">
        <v>57</v>
      </c>
      <c r="E4865" t="s">
        <v>2</v>
      </c>
      <c r="F4865">
        <v>212.73064571358799</v>
      </c>
      <c r="G4865">
        <v>296.56310393351401</v>
      </c>
      <c r="H4865">
        <v>307.866875173143</v>
      </c>
      <c r="I4865">
        <v>267.52431605992098</v>
      </c>
      <c r="J4865">
        <v>352.53211174286201</v>
      </c>
    </row>
    <row r="4866" spans="1:10" x14ac:dyDescent="0.25">
      <c r="A4866" t="s">
        <v>5159</v>
      </c>
      <c r="B4866" t="s">
        <v>92</v>
      </c>
      <c r="C4866">
        <v>2003</v>
      </c>
      <c r="D4866" t="s">
        <v>5</v>
      </c>
      <c r="E4866" t="s">
        <v>2</v>
      </c>
      <c r="F4866">
        <v>4466.5385964960496</v>
      </c>
      <c r="G4866">
        <v>295.53949280634299</v>
      </c>
      <c r="H4866">
        <v>297.63135671498497</v>
      </c>
      <c r="I4866">
        <v>288.92373358128702</v>
      </c>
      <c r="J4866">
        <v>306.53376571948098</v>
      </c>
    </row>
    <row r="4867" spans="1:10" x14ac:dyDescent="0.25">
      <c r="A4867" t="s">
        <v>5160</v>
      </c>
      <c r="B4867" t="s">
        <v>92</v>
      </c>
      <c r="C4867">
        <v>2003</v>
      </c>
      <c r="D4867" t="s">
        <v>122</v>
      </c>
      <c r="E4867" t="s">
        <v>2</v>
      </c>
      <c r="F4867">
        <v>593.65442466117099</v>
      </c>
      <c r="G4867">
        <v>198.236347343012</v>
      </c>
      <c r="H4867">
        <v>197.37253523673201</v>
      </c>
      <c r="I4867">
        <v>181.725724478611</v>
      </c>
      <c r="J4867">
        <v>214.000310046913</v>
      </c>
    </row>
    <row r="4868" spans="1:10" x14ac:dyDescent="0.25">
      <c r="A4868" t="s">
        <v>5161</v>
      </c>
      <c r="B4868" t="s">
        <v>92</v>
      </c>
      <c r="C4868">
        <v>2003</v>
      </c>
      <c r="D4868" t="s">
        <v>123</v>
      </c>
      <c r="E4868" t="s">
        <v>2</v>
      </c>
      <c r="F4868">
        <v>781.97256310075102</v>
      </c>
      <c r="G4868">
        <v>257.59387125808797</v>
      </c>
      <c r="H4868">
        <v>255.175905522931</v>
      </c>
      <c r="I4868">
        <v>237.522125198087</v>
      </c>
      <c r="J4868">
        <v>273.78983582225197</v>
      </c>
    </row>
    <row r="4869" spans="1:10" x14ac:dyDescent="0.25">
      <c r="A4869" t="s">
        <v>5162</v>
      </c>
      <c r="B4869" t="s">
        <v>92</v>
      </c>
      <c r="C4869">
        <v>2003</v>
      </c>
      <c r="D4869" t="s">
        <v>124</v>
      </c>
      <c r="E4869" t="s">
        <v>2</v>
      </c>
      <c r="F4869">
        <v>965.38358668960802</v>
      </c>
      <c r="G4869">
        <v>312.16728968272099</v>
      </c>
      <c r="H4869">
        <v>311.64741873795998</v>
      </c>
      <c r="I4869">
        <v>292.19330049931898</v>
      </c>
      <c r="J4869">
        <v>332.05099413297802</v>
      </c>
    </row>
    <row r="4870" spans="1:10" x14ac:dyDescent="0.25">
      <c r="A4870" t="s">
        <v>5163</v>
      </c>
      <c r="B4870" t="s">
        <v>92</v>
      </c>
      <c r="C4870">
        <v>2003</v>
      </c>
      <c r="D4870" t="s">
        <v>125</v>
      </c>
      <c r="E4870" t="s">
        <v>2</v>
      </c>
      <c r="F4870">
        <v>972.23204609302798</v>
      </c>
      <c r="G4870">
        <v>319.66385638715701</v>
      </c>
      <c r="H4870">
        <v>323.57996313232502</v>
      </c>
      <c r="I4870">
        <v>303.413832521242</v>
      </c>
      <c r="J4870">
        <v>344.72673609151701</v>
      </c>
    </row>
    <row r="4871" spans="1:10" x14ac:dyDescent="0.25">
      <c r="A4871" t="s">
        <v>5164</v>
      </c>
      <c r="B4871" t="s">
        <v>92</v>
      </c>
      <c r="C4871">
        <v>2003</v>
      </c>
      <c r="D4871" t="s">
        <v>126</v>
      </c>
      <c r="E4871" t="s">
        <v>2</v>
      </c>
      <c r="F4871">
        <v>1153.2959759514899</v>
      </c>
      <c r="G4871">
        <v>391.09759872476099</v>
      </c>
      <c r="H4871">
        <v>403.14126437107097</v>
      </c>
      <c r="I4871">
        <v>379.95844121475</v>
      </c>
      <c r="J4871">
        <v>427.35691403691698</v>
      </c>
    </row>
    <row r="4872" spans="1:10" x14ac:dyDescent="0.25">
      <c r="A4872" t="s">
        <v>5165</v>
      </c>
      <c r="B4872" t="s">
        <v>92</v>
      </c>
      <c r="C4872">
        <v>2003</v>
      </c>
      <c r="D4872" t="s">
        <v>6</v>
      </c>
      <c r="E4872" t="s">
        <v>2</v>
      </c>
      <c r="F4872">
        <v>1084.44784672368</v>
      </c>
      <c r="G4872">
        <v>314.546053475017</v>
      </c>
      <c r="H4872">
        <v>313.14631203565</v>
      </c>
      <c r="I4872">
        <v>294.66035464202702</v>
      </c>
      <c r="J4872">
        <v>332.48223070843397</v>
      </c>
    </row>
    <row r="4873" spans="1:10" x14ac:dyDescent="0.25">
      <c r="A4873" t="s">
        <v>5166</v>
      </c>
      <c r="B4873" t="s">
        <v>92</v>
      </c>
      <c r="C4873">
        <v>2003</v>
      </c>
      <c r="D4873" t="s">
        <v>37</v>
      </c>
      <c r="E4873" t="s">
        <v>2</v>
      </c>
      <c r="F4873">
        <v>113.518914933937</v>
      </c>
      <c r="G4873">
        <v>323.77546257647202</v>
      </c>
      <c r="H4873">
        <v>320.31111313920002</v>
      </c>
      <c r="I4873">
        <v>263.48470722390499</v>
      </c>
      <c r="J4873">
        <v>385.65025232985499</v>
      </c>
    </row>
    <row r="4874" spans="1:10" x14ac:dyDescent="0.25">
      <c r="A4874" t="s">
        <v>5167</v>
      </c>
      <c r="B4874" t="s">
        <v>92</v>
      </c>
      <c r="C4874">
        <v>2003</v>
      </c>
      <c r="D4874" t="s">
        <v>38</v>
      </c>
      <c r="E4874" t="s">
        <v>2</v>
      </c>
      <c r="F4874">
        <v>205.49443723254899</v>
      </c>
      <c r="G4874">
        <v>335.95637718467401</v>
      </c>
      <c r="H4874">
        <v>337.16951199702299</v>
      </c>
      <c r="I4874">
        <v>292.28049478113201</v>
      </c>
      <c r="J4874">
        <v>386.95717964005598</v>
      </c>
    </row>
    <row r="4875" spans="1:10" x14ac:dyDescent="0.25">
      <c r="A4875" t="s">
        <v>5168</v>
      </c>
      <c r="B4875" t="s">
        <v>92</v>
      </c>
      <c r="C4875">
        <v>2003</v>
      </c>
      <c r="D4875" t="s">
        <v>39</v>
      </c>
      <c r="E4875" t="s">
        <v>2</v>
      </c>
      <c r="F4875">
        <v>208.54383462135701</v>
      </c>
      <c r="G4875">
        <v>358.89623388121402</v>
      </c>
      <c r="H4875">
        <v>350.19508732146801</v>
      </c>
      <c r="I4875">
        <v>302.99935197807798</v>
      </c>
      <c r="J4875">
        <v>402.50123191116103</v>
      </c>
    </row>
    <row r="4876" spans="1:10" x14ac:dyDescent="0.25">
      <c r="A4876" t="s">
        <v>5169</v>
      </c>
      <c r="B4876" t="s">
        <v>92</v>
      </c>
      <c r="C4876">
        <v>2003</v>
      </c>
      <c r="D4876" t="s">
        <v>40</v>
      </c>
      <c r="E4876" t="s">
        <v>2</v>
      </c>
      <c r="F4876">
        <v>151.277967880087</v>
      </c>
      <c r="G4876">
        <v>310.32014580829798</v>
      </c>
      <c r="H4876">
        <v>304.734400680948</v>
      </c>
      <c r="I4876">
        <v>257.24760351114401</v>
      </c>
      <c r="J4876">
        <v>358.31927808039399</v>
      </c>
    </row>
    <row r="4877" spans="1:10" x14ac:dyDescent="0.25">
      <c r="A4877" t="s">
        <v>5170</v>
      </c>
      <c r="B4877" t="s">
        <v>92</v>
      </c>
      <c r="C4877">
        <v>2003</v>
      </c>
      <c r="D4877" t="s">
        <v>41</v>
      </c>
      <c r="E4877" t="s">
        <v>2</v>
      </c>
      <c r="F4877">
        <v>189.587760907751</v>
      </c>
      <c r="G4877">
        <v>249.54623472516701</v>
      </c>
      <c r="H4877">
        <v>256.14944645927801</v>
      </c>
      <c r="I4877">
        <v>220.73649443297799</v>
      </c>
      <c r="J4877">
        <v>295.59540361030702</v>
      </c>
    </row>
    <row r="4878" spans="1:10" x14ac:dyDescent="0.25">
      <c r="A4878" t="s">
        <v>5171</v>
      </c>
      <c r="B4878" t="s">
        <v>92</v>
      </c>
      <c r="C4878">
        <v>2003</v>
      </c>
      <c r="D4878" t="s">
        <v>42</v>
      </c>
      <c r="E4878" t="s">
        <v>2</v>
      </c>
      <c r="F4878">
        <v>216.024931147996</v>
      </c>
      <c r="G4878">
        <v>328.760034619301</v>
      </c>
      <c r="H4878">
        <v>329.52276577489101</v>
      </c>
      <c r="I4878">
        <v>286.81125283759098</v>
      </c>
      <c r="J4878">
        <v>376.773778863286</v>
      </c>
    </row>
    <row r="4879" spans="1:10" x14ac:dyDescent="0.25">
      <c r="A4879" t="s">
        <v>5172</v>
      </c>
      <c r="B4879" t="s">
        <v>92</v>
      </c>
      <c r="C4879">
        <v>2003</v>
      </c>
      <c r="D4879" t="s">
        <v>102</v>
      </c>
      <c r="E4879" t="s">
        <v>2</v>
      </c>
      <c r="F4879">
        <v>197.53413131015401</v>
      </c>
      <c r="G4879">
        <v>304.41382541247401</v>
      </c>
      <c r="H4879">
        <v>305.39249442500602</v>
      </c>
      <c r="I4879">
        <v>263.323579964896</v>
      </c>
      <c r="J4879">
        <v>352.14931686460102</v>
      </c>
    </row>
    <row r="4880" spans="1:10" x14ac:dyDescent="0.25">
      <c r="A4880" t="s">
        <v>5173</v>
      </c>
      <c r="B4880" t="s">
        <v>92</v>
      </c>
      <c r="C4880">
        <v>2003</v>
      </c>
      <c r="D4880" t="s">
        <v>103</v>
      </c>
      <c r="E4880" t="s">
        <v>2</v>
      </c>
      <c r="F4880">
        <v>618.13825961980297</v>
      </c>
      <c r="G4880">
        <v>326.49239655189302</v>
      </c>
      <c r="H4880">
        <v>325.693097592936</v>
      </c>
      <c r="I4880">
        <v>300.27578360883803</v>
      </c>
      <c r="J4880">
        <v>352.67099135066798</v>
      </c>
    </row>
    <row r="4881" spans="1:10" x14ac:dyDescent="0.25">
      <c r="A4881" t="s">
        <v>5174</v>
      </c>
      <c r="B4881" t="s">
        <v>92</v>
      </c>
      <c r="C4881">
        <v>2003</v>
      </c>
      <c r="D4881" t="s">
        <v>43</v>
      </c>
      <c r="E4881" t="s">
        <v>2</v>
      </c>
      <c r="F4881">
        <v>103.333035897277</v>
      </c>
      <c r="G4881">
        <v>267.54274887315</v>
      </c>
      <c r="H4881">
        <v>271.156097402228</v>
      </c>
      <c r="I4881">
        <v>220.379599268563</v>
      </c>
      <c r="J4881">
        <v>329.93524712092301</v>
      </c>
    </row>
    <row r="4882" spans="1:10" x14ac:dyDescent="0.25">
      <c r="A4882" t="s">
        <v>5175</v>
      </c>
      <c r="B4882" t="s">
        <v>92</v>
      </c>
      <c r="C4882">
        <v>2003</v>
      </c>
      <c r="D4882" t="s">
        <v>44</v>
      </c>
      <c r="E4882" t="s">
        <v>2</v>
      </c>
      <c r="F4882">
        <v>208.66087742933399</v>
      </c>
      <c r="G4882">
        <v>349.79695136681698</v>
      </c>
      <c r="H4882">
        <v>353.564837926481</v>
      </c>
      <c r="I4882">
        <v>306.60974529759699</v>
      </c>
      <c r="J4882">
        <v>405.60277450189898</v>
      </c>
    </row>
    <row r="4883" spans="1:10" x14ac:dyDescent="0.25">
      <c r="A4883" t="s">
        <v>5176</v>
      </c>
      <c r="B4883" t="s">
        <v>92</v>
      </c>
      <c r="C4883">
        <v>2003</v>
      </c>
      <c r="D4883" t="s">
        <v>45</v>
      </c>
      <c r="E4883" t="s">
        <v>2</v>
      </c>
      <c r="F4883">
        <v>306.144346293193</v>
      </c>
      <c r="G4883">
        <v>336.230227005659</v>
      </c>
      <c r="H4883">
        <v>335.99308629299401</v>
      </c>
      <c r="I4883">
        <v>299.05296710147098</v>
      </c>
      <c r="J4883">
        <v>376.20153198305098</v>
      </c>
    </row>
    <row r="4884" spans="1:10" x14ac:dyDescent="0.25">
      <c r="A4884" t="s">
        <v>5177</v>
      </c>
      <c r="B4884" t="s">
        <v>92</v>
      </c>
      <c r="C4884">
        <v>2003</v>
      </c>
      <c r="D4884" t="s">
        <v>18</v>
      </c>
      <c r="E4884" t="s">
        <v>2</v>
      </c>
      <c r="F4884">
        <v>789.71097348614296</v>
      </c>
      <c r="G4884">
        <v>311.34620708005798</v>
      </c>
      <c r="H4884">
        <v>313.57091869618603</v>
      </c>
      <c r="I4884">
        <v>291.98415285311802</v>
      </c>
      <c r="J4884">
        <v>336.32580479418101</v>
      </c>
    </row>
    <row r="4885" spans="1:10" x14ac:dyDescent="0.25">
      <c r="A4885" t="s">
        <v>5178</v>
      </c>
      <c r="B4885" t="s">
        <v>92</v>
      </c>
      <c r="C4885">
        <v>2003</v>
      </c>
      <c r="D4885" t="s">
        <v>46</v>
      </c>
      <c r="E4885" t="s">
        <v>2</v>
      </c>
      <c r="F4885">
        <v>379.83726269280203</v>
      </c>
      <c r="G4885">
        <v>326.85138471642199</v>
      </c>
      <c r="H4885">
        <v>328.33773194589202</v>
      </c>
      <c r="I4885">
        <v>295.933876996528</v>
      </c>
      <c r="J4885">
        <v>363.30302741748</v>
      </c>
    </row>
    <row r="4886" spans="1:10" x14ac:dyDescent="0.25">
      <c r="A4886" t="s">
        <v>5179</v>
      </c>
      <c r="B4886" t="s">
        <v>92</v>
      </c>
      <c r="C4886">
        <v>2003</v>
      </c>
      <c r="D4886" t="s">
        <v>47</v>
      </c>
      <c r="E4886" t="s">
        <v>2</v>
      </c>
      <c r="F4886">
        <v>221.44038550613601</v>
      </c>
      <c r="G4886">
        <v>315.038249404091</v>
      </c>
      <c r="H4886">
        <v>315.87684216275102</v>
      </c>
      <c r="I4886">
        <v>275.39218814821402</v>
      </c>
      <c r="J4886">
        <v>360.608424691018</v>
      </c>
    </row>
    <row r="4887" spans="1:10" x14ac:dyDescent="0.25">
      <c r="A4887" t="s">
        <v>5180</v>
      </c>
      <c r="B4887" t="s">
        <v>92</v>
      </c>
      <c r="C4887">
        <v>2003</v>
      </c>
      <c r="D4887" t="s">
        <v>48</v>
      </c>
      <c r="E4887" t="s">
        <v>2</v>
      </c>
      <c r="F4887">
        <v>188.43332528720501</v>
      </c>
      <c r="G4887">
        <v>280.64478097077199</v>
      </c>
      <c r="H4887">
        <v>286.89187929185698</v>
      </c>
      <c r="I4887">
        <v>247.14731504055601</v>
      </c>
      <c r="J4887">
        <v>331.17743729169803</v>
      </c>
    </row>
    <row r="4888" spans="1:10" x14ac:dyDescent="0.25">
      <c r="A4888" t="s">
        <v>5181</v>
      </c>
      <c r="B4888" t="s">
        <v>92</v>
      </c>
      <c r="C4888">
        <v>2003</v>
      </c>
      <c r="D4888" t="s">
        <v>104</v>
      </c>
      <c r="E4888" t="s">
        <v>2</v>
      </c>
      <c r="F4888">
        <v>529.20458134499404</v>
      </c>
      <c r="G4888">
        <v>235.970776505234</v>
      </c>
      <c r="H4888">
        <v>244.052130933261</v>
      </c>
      <c r="I4888">
        <v>223.35303684200301</v>
      </c>
      <c r="J4888">
        <v>266.12845358288303</v>
      </c>
    </row>
    <row r="4889" spans="1:10" x14ac:dyDescent="0.25">
      <c r="A4889" t="s">
        <v>5182</v>
      </c>
      <c r="B4889" t="s">
        <v>92</v>
      </c>
      <c r="C4889">
        <v>2003</v>
      </c>
      <c r="D4889" t="s">
        <v>49</v>
      </c>
      <c r="E4889" t="s">
        <v>2</v>
      </c>
      <c r="F4889">
        <v>152.100399920294</v>
      </c>
      <c r="G4889">
        <v>242.52634923111501</v>
      </c>
      <c r="H4889">
        <v>248.00082043492901</v>
      </c>
      <c r="I4889">
        <v>209.892295001577</v>
      </c>
      <c r="J4889">
        <v>290.98895970037898</v>
      </c>
    </row>
    <row r="4890" spans="1:10" x14ac:dyDescent="0.25">
      <c r="A4890" t="s">
        <v>5183</v>
      </c>
      <c r="B4890" t="s">
        <v>92</v>
      </c>
      <c r="C4890">
        <v>2003</v>
      </c>
      <c r="D4890" t="s">
        <v>50</v>
      </c>
      <c r="E4890" t="s">
        <v>2</v>
      </c>
      <c r="F4890">
        <v>377.10418142470002</v>
      </c>
      <c r="G4890">
        <v>233.425882331819</v>
      </c>
      <c r="H4890">
        <v>244.71461070539499</v>
      </c>
      <c r="I4890">
        <v>219.94637372654901</v>
      </c>
      <c r="J4890">
        <v>271.44809675912097</v>
      </c>
    </row>
    <row r="4891" spans="1:10" x14ac:dyDescent="0.25">
      <c r="A4891" t="s">
        <v>5184</v>
      </c>
      <c r="B4891" t="s">
        <v>92</v>
      </c>
      <c r="C4891">
        <v>2003</v>
      </c>
      <c r="D4891" t="s">
        <v>105</v>
      </c>
      <c r="E4891" t="s">
        <v>2</v>
      </c>
      <c r="F4891">
        <v>427.089584611958</v>
      </c>
      <c r="G4891">
        <v>287.97668661085299</v>
      </c>
      <c r="H4891">
        <v>291.56973824836803</v>
      </c>
      <c r="I4891">
        <v>264.39215406083298</v>
      </c>
      <c r="J4891">
        <v>320.76841630040201</v>
      </c>
    </row>
    <row r="4892" spans="1:10" x14ac:dyDescent="0.25">
      <c r="A4892" t="s">
        <v>5185</v>
      </c>
      <c r="B4892" t="s">
        <v>92</v>
      </c>
      <c r="C4892">
        <v>2003</v>
      </c>
      <c r="D4892" t="s">
        <v>51</v>
      </c>
      <c r="E4892" t="s">
        <v>2</v>
      </c>
      <c r="F4892">
        <v>338.71869086316298</v>
      </c>
      <c r="G4892">
        <v>283.56999770876303</v>
      </c>
      <c r="H4892">
        <v>286.87970891565902</v>
      </c>
      <c r="I4892">
        <v>256.94316233435302</v>
      </c>
      <c r="J4892">
        <v>319.32847486868502</v>
      </c>
    </row>
    <row r="4893" spans="1:10" x14ac:dyDescent="0.25">
      <c r="A4893" t="s">
        <v>5186</v>
      </c>
      <c r="B4893" t="s">
        <v>92</v>
      </c>
      <c r="C4893">
        <v>2003</v>
      </c>
      <c r="D4893" t="s">
        <v>52</v>
      </c>
      <c r="E4893" t="s">
        <v>2</v>
      </c>
      <c r="F4893">
        <v>88.370893748794799</v>
      </c>
      <c r="G4893">
        <v>306.21606344223602</v>
      </c>
      <c r="H4893">
        <v>313.16260184809499</v>
      </c>
      <c r="I4893">
        <v>250.778045942381</v>
      </c>
      <c r="J4893">
        <v>386.25045763606198</v>
      </c>
    </row>
    <row r="4894" spans="1:10" x14ac:dyDescent="0.25">
      <c r="A4894" t="s">
        <v>5187</v>
      </c>
      <c r="B4894" t="s">
        <v>92</v>
      </c>
      <c r="C4894">
        <v>2003</v>
      </c>
      <c r="D4894" t="s">
        <v>106</v>
      </c>
      <c r="E4894" t="s">
        <v>2</v>
      </c>
      <c r="F4894">
        <v>820.41321939931402</v>
      </c>
      <c r="G4894">
        <v>286.741468285351</v>
      </c>
      <c r="H4894">
        <v>292.45762864426803</v>
      </c>
      <c r="I4894">
        <v>272.659364512303</v>
      </c>
      <c r="J4894">
        <v>313.30641090846399</v>
      </c>
    </row>
    <row r="4895" spans="1:10" x14ac:dyDescent="0.25">
      <c r="A4895" t="s">
        <v>5188</v>
      </c>
      <c r="B4895" t="s">
        <v>92</v>
      </c>
      <c r="C4895">
        <v>2003</v>
      </c>
      <c r="D4895" t="s">
        <v>53</v>
      </c>
      <c r="E4895" t="s">
        <v>2</v>
      </c>
      <c r="F4895">
        <v>229.35245109652701</v>
      </c>
      <c r="G4895">
        <v>261.57301509605901</v>
      </c>
      <c r="H4895">
        <v>269.36642961438599</v>
      </c>
      <c r="I4895">
        <v>235.412862977803</v>
      </c>
      <c r="J4895">
        <v>306.81642552330999</v>
      </c>
    </row>
    <row r="4896" spans="1:10" x14ac:dyDescent="0.25">
      <c r="A4896" t="s">
        <v>5189</v>
      </c>
      <c r="B4896" t="s">
        <v>92</v>
      </c>
      <c r="C4896">
        <v>2003</v>
      </c>
      <c r="D4896" t="s">
        <v>54</v>
      </c>
      <c r="E4896" t="s">
        <v>2</v>
      </c>
      <c r="F4896">
        <v>141.648526678927</v>
      </c>
      <c r="G4896">
        <v>397.31992560917502</v>
      </c>
      <c r="H4896">
        <v>402.07758932778898</v>
      </c>
      <c r="I4896">
        <v>338.08517765317703</v>
      </c>
      <c r="J4896">
        <v>474.58165323797198</v>
      </c>
    </row>
    <row r="4897" spans="1:10" x14ac:dyDescent="0.25">
      <c r="A4897" t="s">
        <v>5190</v>
      </c>
      <c r="B4897" t="s">
        <v>92</v>
      </c>
      <c r="C4897">
        <v>2003</v>
      </c>
      <c r="D4897" t="s">
        <v>55</v>
      </c>
      <c r="E4897" t="s">
        <v>2</v>
      </c>
      <c r="F4897">
        <v>128.89742226283701</v>
      </c>
      <c r="G4897">
        <v>276.04116556984098</v>
      </c>
      <c r="H4897">
        <v>279.751436146309</v>
      </c>
      <c r="I4897">
        <v>233.28084789513099</v>
      </c>
      <c r="J4897">
        <v>332.723565603618</v>
      </c>
    </row>
    <row r="4898" spans="1:10" x14ac:dyDescent="0.25">
      <c r="A4898" t="s">
        <v>5191</v>
      </c>
      <c r="B4898" t="s">
        <v>92</v>
      </c>
      <c r="C4898">
        <v>2003</v>
      </c>
      <c r="D4898" t="s">
        <v>56</v>
      </c>
      <c r="E4898" t="s">
        <v>2</v>
      </c>
      <c r="F4898">
        <v>112.938611163319</v>
      </c>
      <c r="G4898">
        <v>254.986478739544</v>
      </c>
      <c r="H4898">
        <v>258.99215169142701</v>
      </c>
      <c r="I4898">
        <v>212.355613964577</v>
      </c>
      <c r="J4898">
        <v>312.63428908072399</v>
      </c>
    </row>
    <row r="4899" spans="1:10" x14ac:dyDescent="0.25">
      <c r="A4899" t="s">
        <v>5192</v>
      </c>
      <c r="B4899" t="s">
        <v>92</v>
      </c>
      <c r="C4899">
        <v>2003</v>
      </c>
      <c r="D4899" t="s">
        <v>57</v>
      </c>
      <c r="E4899" t="s">
        <v>2</v>
      </c>
      <c r="F4899">
        <v>207.57620819770401</v>
      </c>
      <c r="G4899">
        <v>289.11946096955802</v>
      </c>
      <c r="H4899">
        <v>298.56744975476101</v>
      </c>
      <c r="I4899">
        <v>258.97540305348701</v>
      </c>
      <c r="J4899">
        <v>342.45712582971902</v>
      </c>
    </row>
    <row r="4900" spans="1:10" x14ac:dyDescent="0.25">
      <c r="A4900" t="s">
        <v>5193</v>
      </c>
      <c r="B4900" t="s">
        <v>92</v>
      </c>
      <c r="C4900">
        <v>2004</v>
      </c>
      <c r="D4900" t="s">
        <v>5</v>
      </c>
      <c r="E4900" t="s">
        <v>2</v>
      </c>
      <c r="F4900">
        <v>4434.6245007789303</v>
      </c>
      <c r="G4900">
        <v>291.97424225306798</v>
      </c>
      <c r="H4900">
        <v>292.83845924980102</v>
      </c>
      <c r="I4900">
        <v>284.23995133014699</v>
      </c>
      <c r="J4900">
        <v>301.63001159755402</v>
      </c>
    </row>
    <row r="4901" spans="1:10" x14ac:dyDescent="0.25">
      <c r="A4901" t="s">
        <v>5194</v>
      </c>
      <c r="B4901" t="s">
        <v>92</v>
      </c>
      <c r="C4901">
        <v>2004</v>
      </c>
      <c r="D4901" t="s">
        <v>122</v>
      </c>
      <c r="E4901" t="s">
        <v>2</v>
      </c>
      <c r="F4901">
        <v>630.96956152330904</v>
      </c>
      <c r="G4901">
        <v>209.55829938169299</v>
      </c>
      <c r="H4901">
        <v>207.59528587354001</v>
      </c>
      <c r="I4901">
        <v>191.60935209778501</v>
      </c>
      <c r="J4901">
        <v>224.552367296135</v>
      </c>
    </row>
    <row r="4902" spans="1:10" x14ac:dyDescent="0.25">
      <c r="A4902" t="s">
        <v>5195</v>
      </c>
      <c r="B4902" t="s">
        <v>92</v>
      </c>
      <c r="C4902">
        <v>2004</v>
      </c>
      <c r="D4902" t="s">
        <v>123</v>
      </c>
      <c r="E4902" t="s">
        <v>2</v>
      </c>
      <c r="F4902">
        <v>739.123935883179</v>
      </c>
      <c r="G4902">
        <v>241.20482194405901</v>
      </c>
      <c r="H4902">
        <v>237.694142053316</v>
      </c>
      <c r="I4902">
        <v>220.77301182440101</v>
      </c>
      <c r="J4902">
        <v>255.562675291696</v>
      </c>
    </row>
    <row r="4903" spans="1:10" x14ac:dyDescent="0.25">
      <c r="A4903" t="s">
        <v>5196</v>
      </c>
      <c r="B4903" t="s">
        <v>92</v>
      </c>
      <c r="C4903">
        <v>2004</v>
      </c>
      <c r="D4903" t="s">
        <v>124</v>
      </c>
      <c r="E4903" t="s">
        <v>2</v>
      </c>
      <c r="F4903">
        <v>892.29712244953805</v>
      </c>
      <c r="G4903">
        <v>287.199457479839</v>
      </c>
      <c r="H4903">
        <v>284.90161298189298</v>
      </c>
      <c r="I4903">
        <v>266.41479493285499</v>
      </c>
      <c r="J4903">
        <v>304.32790523354902</v>
      </c>
    </row>
    <row r="4904" spans="1:10" x14ac:dyDescent="0.25">
      <c r="A4904" t="s">
        <v>5197</v>
      </c>
      <c r="B4904" t="s">
        <v>92</v>
      </c>
      <c r="C4904">
        <v>2004</v>
      </c>
      <c r="D4904" t="s">
        <v>125</v>
      </c>
      <c r="E4904" t="s">
        <v>2</v>
      </c>
      <c r="F4904">
        <v>1030.0406381815801</v>
      </c>
      <c r="G4904">
        <v>337.72045658711698</v>
      </c>
      <c r="H4904">
        <v>339.60008522117897</v>
      </c>
      <c r="I4904">
        <v>319.035322539866</v>
      </c>
      <c r="J4904">
        <v>361.135675309889</v>
      </c>
    </row>
    <row r="4905" spans="1:10" x14ac:dyDescent="0.25">
      <c r="A4905" t="s">
        <v>5198</v>
      </c>
      <c r="B4905" t="s">
        <v>92</v>
      </c>
      <c r="C4905">
        <v>2004</v>
      </c>
      <c r="D4905" t="s">
        <v>126</v>
      </c>
      <c r="E4905" t="s">
        <v>2</v>
      </c>
      <c r="F4905">
        <v>1142.1932427413301</v>
      </c>
      <c r="G4905">
        <v>386.360351231214</v>
      </c>
      <c r="H4905">
        <v>400.10508924313598</v>
      </c>
      <c r="I4905">
        <v>376.99091473789099</v>
      </c>
      <c r="J4905">
        <v>424.25414671610702</v>
      </c>
    </row>
    <row r="4906" spans="1:10" x14ac:dyDescent="0.25">
      <c r="A4906" t="s">
        <v>5199</v>
      </c>
      <c r="B4906" t="s">
        <v>92</v>
      </c>
      <c r="C4906">
        <v>2004</v>
      </c>
      <c r="D4906" t="s">
        <v>6</v>
      </c>
      <c r="E4906" t="s">
        <v>2</v>
      </c>
      <c r="F4906">
        <v>1082.97233537329</v>
      </c>
      <c r="G4906">
        <v>313.43623316236898</v>
      </c>
      <c r="H4906">
        <v>310.11054250342602</v>
      </c>
      <c r="I4906">
        <v>291.78529887879398</v>
      </c>
      <c r="J4906">
        <v>329.27894618068501</v>
      </c>
    </row>
    <row r="4907" spans="1:10" x14ac:dyDescent="0.25">
      <c r="A4907" t="s">
        <v>5200</v>
      </c>
      <c r="B4907" t="s">
        <v>92</v>
      </c>
      <c r="C4907">
        <v>2004</v>
      </c>
      <c r="D4907" t="s">
        <v>37</v>
      </c>
      <c r="E4907" t="s">
        <v>2</v>
      </c>
      <c r="F4907">
        <v>120.358156996536</v>
      </c>
      <c r="G4907">
        <v>341.94601112715497</v>
      </c>
      <c r="H4907">
        <v>342.20374007388199</v>
      </c>
      <c r="I4907">
        <v>283.11220718776298</v>
      </c>
      <c r="J4907">
        <v>409.87275928498502</v>
      </c>
    </row>
    <row r="4908" spans="1:10" x14ac:dyDescent="0.25">
      <c r="A4908" t="s">
        <v>5201</v>
      </c>
      <c r="B4908" t="s">
        <v>92</v>
      </c>
      <c r="C4908">
        <v>2004</v>
      </c>
      <c r="D4908" t="s">
        <v>38</v>
      </c>
      <c r="E4908" t="s">
        <v>2</v>
      </c>
      <c r="F4908">
        <v>193.72545946560399</v>
      </c>
      <c r="G4908">
        <v>315.77092007433299</v>
      </c>
      <c r="H4908">
        <v>312.37790768286601</v>
      </c>
      <c r="I4908">
        <v>269.53488448085898</v>
      </c>
      <c r="J4908">
        <v>360.04459362967498</v>
      </c>
    </row>
    <row r="4909" spans="1:10" x14ac:dyDescent="0.25">
      <c r="A4909" t="s">
        <v>5202</v>
      </c>
      <c r="B4909" t="s">
        <v>92</v>
      </c>
      <c r="C4909">
        <v>2004</v>
      </c>
      <c r="D4909" t="s">
        <v>39</v>
      </c>
      <c r="E4909" t="s">
        <v>2</v>
      </c>
      <c r="F4909">
        <v>221.87528425910901</v>
      </c>
      <c r="G4909">
        <v>379.47507954490197</v>
      </c>
      <c r="H4909">
        <v>374.41107748029498</v>
      </c>
      <c r="I4909">
        <v>325.42124715017002</v>
      </c>
      <c r="J4909">
        <v>428.53472770065702</v>
      </c>
    </row>
    <row r="4910" spans="1:10" x14ac:dyDescent="0.25">
      <c r="A4910" t="s">
        <v>5203</v>
      </c>
      <c r="B4910" t="s">
        <v>92</v>
      </c>
      <c r="C4910">
        <v>2004</v>
      </c>
      <c r="D4910" t="s">
        <v>40</v>
      </c>
      <c r="E4910" t="s">
        <v>2</v>
      </c>
      <c r="F4910">
        <v>159.346986575138</v>
      </c>
      <c r="G4910">
        <v>327.60482437322798</v>
      </c>
      <c r="H4910">
        <v>320.04229699914498</v>
      </c>
      <c r="I4910">
        <v>271.27830736730198</v>
      </c>
      <c r="J4910">
        <v>374.89718447538201</v>
      </c>
    </row>
    <row r="4911" spans="1:10" x14ac:dyDescent="0.25">
      <c r="A4911" t="s">
        <v>5204</v>
      </c>
      <c r="B4911" t="s">
        <v>92</v>
      </c>
      <c r="C4911">
        <v>2004</v>
      </c>
      <c r="D4911" t="s">
        <v>41</v>
      </c>
      <c r="E4911" t="s">
        <v>2</v>
      </c>
      <c r="F4911">
        <v>191.50323205927299</v>
      </c>
      <c r="G4911">
        <v>251.33966645134501</v>
      </c>
      <c r="H4911">
        <v>254.28402711552999</v>
      </c>
      <c r="I4911">
        <v>219.30019395158601</v>
      </c>
      <c r="J4911">
        <v>293.23081968077099</v>
      </c>
    </row>
    <row r="4912" spans="1:10" x14ac:dyDescent="0.25">
      <c r="A4912" t="s">
        <v>5205</v>
      </c>
      <c r="B4912" t="s">
        <v>92</v>
      </c>
      <c r="C4912">
        <v>2004</v>
      </c>
      <c r="D4912" t="s">
        <v>42</v>
      </c>
      <c r="E4912" t="s">
        <v>2</v>
      </c>
      <c r="F4912">
        <v>196.16321601762999</v>
      </c>
      <c r="G4912">
        <v>298.72874245063002</v>
      </c>
      <c r="H4912">
        <v>299.53205801570601</v>
      </c>
      <c r="I4912">
        <v>258.85929952687297</v>
      </c>
      <c r="J4912">
        <v>344.75389369155499</v>
      </c>
    </row>
    <row r="4913" spans="1:10" x14ac:dyDescent="0.25">
      <c r="A4913" t="s">
        <v>5206</v>
      </c>
      <c r="B4913" t="s">
        <v>92</v>
      </c>
      <c r="C4913">
        <v>2004</v>
      </c>
      <c r="D4913" t="s">
        <v>102</v>
      </c>
      <c r="E4913" t="s">
        <v>2</v>
      </c>
      <c r="F4913">
        <v>164.88637845918001</v>
      </c>
      <c r="G4913">
        <v>251.807972479315</v>
      </c>
      <c r="H4913">
        <v>255.434554392602</v>
      </c>
      <c r="I4913">
        <v>216.82125305429301</v>
      </c>
      <c r="J4913">
        <v>298.783874103713</v>
      </c>
    </row>
    <row r="4914" spans="1:10" x14ac:dyDescent="0.25">
      <c r="A4914" t="s">
        <v>5207</v>
      </c>
      <c r="B4914" t="s">
        <v>92</v>
      </c>
      <c r="C4914">
        <v>2004</v>
      </c>
      <c r="D4914" t="s">
        <v>103</v>
      </c>
      <c r="E4914" t="s">
        <v>2</v>
      </c>
      <c r="F4914">
        <v>595.74108845340402</v>
      </c>
      <c r="G4914">
        <v>312.82186527764702</v>
      </c>
      <c r="H4914">
        <v>311.504846571575</v>
      </c>
      <c r="I4914">
        <v>286.753045505226</v>
      </c>
      <c r="J4914">
        <v>337.80562937369302</v>
      </c>
    </row>
    <row r="4915" spans="1:10" x14ac:dyDescent="0.25">
      <c r="A4915" t="s">
        <v>5208</v>
      </c>
      <c r="B4915" t="s">
        <v>92</v>
      </c>
      <c r="C4915">
        <v>2004</v>
      </c>
      <c r="D4915" t="s">
        <v>43</v>
      </c>
      <c r="E4915" t="s">
        <v>2</v>
      </c>
      <c r="F4915">
        <v>101.647083951387</v>
      </c>
      <c r="G4915">
        <v>262.687902704191</v>
      </c>
      <c r="H4915">
        <v>267.29587402538903</v>
      </c>
      <c r="I4915">
        <v>216.665688698428</v>
      </c>
      <c r="J4915">
        <v>325.97701667833098</v>
      </c>
    </row>
    <row r="4916" spans="1:10" x14ac:dyDescent="0.25">
      <c r="A4916" t="s">
        <v>5209</v>
      </c>
      <c r="B4916" t="s">
        <v>92</v>
      </c>
      <c r="C4916">
        <v>2004</v>
      </c>
      <c r="D4916" t="s">
        <v>44</v>
      </c>
      <c r="E4916" t="s">
        <v>2</v>
      </c>
      <c r="F4916">
        <v>184.803810068514</v>
      </c>
      <c r="G4916">
        <v>307.33022362222101</v>
      </c>
      <c r="H4916">
        <v>307.89662433869501</v>
      </c>
      <c r="I4916">
        <v>264.49060892311502</v>
      </c>
      <c r="J4916">
        <v>356.31339991516398</v>
      </c>
    </row>
    <row r="4917" spans="1:10" x14ac:dyDescent="0.25">
      <c r="A4917" t="s">
        <v>5210</v>
      </c>
      <c r="B4917" t="s">
        <v>92</v>
      </c>
      <c r="C4917">
        <v>2004</v>
      </c>
      <c r="D4917" t="s">
        <v>45</v>
      </c>
      <c r="E4917" t="s">
        <v>2</v>
      </c>
      <c r="F4917">
        <v>309.29019443350199</v>
      </c>
      <c r="G4917">
        <v>337.60145221636702</v>
      </c>
      <c r="H4917">
        <v>338.665251085232</v>
      </c>
      <c r="I4917">
        <v>301.59488393964102</v>
      </c>
      <c r="J4917">
        <v>378.997957331755</v>
      </c>
    </row>
    <row r="4918" spans="1:10" x14ac:dyDescent="0.25">
      <c r="A4918" t="s">
        <v>5211</v>
      </c>
      <c r="B4918" t="s">
        <v>92</v>
      </c>
      <c r="C4918">
        <v>2004</v>
      </c>
      <c r="D4918" t="s">
        <v>18</v>
      </c>
      <c r="E4918" t="s">
        <v>2</v>
      </c>
      <c r="F4918">
        <v>777.24042144594898</v>
      </c>
      <c r="G4918">
        <v>304.35020438252002</v>
      </c>
      <c r="H4918">
        <v>305.232186183306</v>
      </c>
      <c r="I4918">
        <v>284.04822385841902</v>
      </c>
      <c r="J4918">
        <v>327.57190314023597</v>
      </c>
    </row>
    <row r="4919" spans="1:10" x14ac:dyDescent="0.25">
      <c r="A4919" t="s">
        <v>5212</v>
      </c>
      <c r="B4919" t="s">
        <v>92</v>
      </c>
      <c r="C4919">
        <v>2004</v>
      </c>
      <c r="D4919" t="s">
        <v>46</v>
      </c>
      <c r="E4919" t="s">
        <v>2</v>
      </c>
      <c r="F4919">
        <v>343.43144815047202</v>
      </c>
      <c r="G4919">
        <v>293.55373332176998</v>
      </c>
      <c r="H4919">
        <v>294.87426017377697</v>
      </c>
      <c r="I4919">
        <v>264.31071030353098</v>
      </c>
      <c r="J4919">
        <v>327.98419759855699</v>
      </c>
    </row>
    <row r="4920" spans="1:10" x14ac:dyDescent="0.25">
      <c r="A4920" t="s">
        <v>5213</v>
      </c>
      <c r="B4920" t="s">
        <v>92</v>
      </c>
      <c r="C4920">
        <v>2004</v>
      </c>
      <c r="D4920" t="s">
        <v>47</v>
      </c>
      <c r="E4920" t="s">
        <v>2</v>
      </c>
      <c r="F4920">
        <v>221.545871987092</v>
      </c>
      <c r="G4920">
        <v>313.16559989128598</v>
      </c>
      <c r="H4920">
        <v>313.55833338071102</v>
      </c>
      <c r="I4920">
        <v>273.37803194630499</v>
      </c>
      <c r="J4920">
        <v>357.952576476491</v>
      </c>
    </row>
    <row r="4921" spans="1:10" x14ac:dyDescent="0.25">
      <c r="A4921" t="s">
        <v>5214</v>
      </c>
      <c r="B4921" t="s">
        <v>92</v>
      </c>
      <c r="C4921">
        <v>2004</v>
      </c>
      <c r="D4921" t="s">
        <v>48</v>
      </c>
      <c r="E4921" t="s">
        <v>2</v>
      </c>
      <c r="F4921">
        <v>212.26310130838499</v>
      </c>
      <c r="G4921">
        <v>313.80370377633</v>
      </c>
      <c r="H4921">
        <v>318.095837424938</v>
      </c>
      <c r="I4921">
        <v>276.489506929139</v>
      </c>
      <c r="J4921">
        <v>364.16544467400797</v>
      </c>
    </row>
    <row r="4922" spans="1:10" x14ac:dyDescent="0.25">
      <c r="A4922" t="s">
        <v>5215</v>
      </c>
      <c r="B4922" t="s">
        <v>92</v>
      </c>
      <c r="C4922">
        <v>2004</v>
      </c>
      <c r="D4922" t="s">
        <v>104</v>
      </c>
      <c r="E4922" t="s">
        <v>2</v>
      </c>
      <c r="F4922">
        <v>559.66409963996705</v>
      </c>
      <c r="G4922">
        <v>247.378468533123</v>
      </c>
      <c r="H4922">
        <v>258.084047035541</v>
      </c>
      <c r="I4922">
        <v>236.77680285115599</v>
      </c>
      <c r="J4922">
        <v>280.76849730373402</v>
      </c>
    </row>
    <row r="4923" spans="1:10" x14ac:dyDescent="0.25">
      <c r="A4923" t="s">
        <v>5216</v>
      </c>
      <c r="B4923" t="s">
        <v>92</v>
      </c>
      <c r="C4923">
        <v>2004</v>
      </c>
      <c r="D4923" t="s">
        <v>49</v>
      </c>
      <c r="E4923" t="s">
        <v>2</v>
      </c>
      <c r="F4923">
        <v>161.487719735958</v>
      </c>
      <c r="G4923">
        <v>255.97216544502601</v>
      </c>
      <c r="H4923">
        <v>260.55162395141201</v>
      </c>
      <c r="I4923">
        <v>221.62813658771901</v>
      </c>
      <c r="J4923">
        <v>304.30242515651599</v>
      </c>
    </row>
    <row r="4924" spans="1:10" x14ac:dyDescent="0.25">
      <c r="A4924" t="s">
        <v>5217</v>
      </c>
      <c r="B4924" t="s">
        <v>92</v>
      </c>
      <c r="C4924">
        <v>2004</v>
      </c>
      <c r="D4924" t="s">
        <v>50</v>
      </c>
      <c r="E4924" t="s">
        <v>2</v>
      </c>
      <c r="F4924">
        <v>398.17637990400902</v>
      </c>
      <c r="G4924">
        <v>244.055396815206</v>
      </c>
      <c r="H4924">
        <v>262.00756359545198</v>
      </c>
      <c r="I4924">
        <v>236.17733389756299</v>
      </c>
      <c r="J4924">
        <v>289.83005624273</v>
      </c>
    </row>
    <row r="4925" spans="1:10" x14ac:dyDescent="0.25">
      <c r="A4925" t="s">
        <v>5218</v>
      </c>
      <c r="B4925" t="s">
        <v>92</v>
      </c>
      <c r="C4925">
        <v>2004</v>
      </c>
      <c r="D4925" t="s">
        <v>105</v>
      </c>
      <c r="E4925" t="s">
        <v>2</v>
      </c>
      <c r="F4925">
        <v>393.19460000708398</v>
      </c>
      <c r="G4925">
        <v>264.08395460211199</v>
      </c>
      <c r="H4925">
        <v>267.54240473635099</v>
      </c>
      <c r="I4925">
        <v>241.58100307563399</v>
      </c>
      <c r="J4925">
        <v>295.51936014690602</v>
      </c>
    </row>
    <row r="4926" spans="1:10" x14ac:dyDescent="0.25">
      <c r="A4926" t="s">
        <v>5219</v>
      </c>
      <c r="B4926" t="s">
        <v>92</v>
      </c>
      <c r="C4926">
        <v>2004</v>
      </c>
      <c r="D4926" t="s">
        <v>51</v>
      </c>
      <c r="E4926" t="s">
        <v>2</v>
      </c>
      <c r="F4926">
        <v>311.92907068797803</v>
      </c>
      <c r="G4926">
        <v>259.91490074990702</v>
      </c>
      <c r="H4926">
        <v>263.870518491101</v>
      </c>
      <c r="I4926">
        <v>235.21466201860099</v>
      </c>
      <c r="J4926">
        <v>295.03701200207303</v>
      </c>
    </row>
    <row r="4927" spans="1:10" x14ac:dyDescent="0.25">
      <c r="A4927" t="s">
        <v>5220</v>
      </c>
      <c r="B4927" t="s">
        <v>92</v>
      </c>
      <c r="C4927">
        <v>2004</v>
      </c>
      <c r="D4927" t="s">
        <v>52</v>
      </c>
      <c r="E4927" t="s">
        <v>2</v>
      </c>
      <c r="F4927">
        <v>81.265529319105994</v>
      </c>
      <c r="G4927">
        <v>281.40982519255499</v>
      </c>
      <c r="H4927">
        <v>282.78608403889598</v>
      </c>
      <c r="I4927">
        <v>224.13792411158599</v>
      </c>
      <c r="J4927">
        <v>351.96721002840798</v>
      </c>
    </row>
    <row r="4928" spans="1:10" x14ac:dyDescent="0.25">
      <c r="A4928" t="s">
        <v>5221</v>
      </c>
      <c r="B4928" t="s">
        <v>92</v>
      </c>
      <c r="C4928">
        <v>2004</v>
      </c>
      <c r="D4928" t="s">
        <v>106</v>
      </c>
      <c r="E4928" t="s">
        <v>2</v>
      </c>
      <c r="F4928">
        <v>860.92557740005304</v>
      </c>
      <c r="G4928">
        <v>300.080717676684</v>
      </c>
      <c r="H4928">
        <v>305.57473896192101</v>
      </c>
      <c r="I4928">
        <v>285.37315731278602</v>
      </c>
      <c r="J4928">
        <v>326.821996138337</v>
      </c>
    </row>
    <row r="4929" spans="1:10" x14ac:dyDescent="0.25">
      <c r="A4929" t="s">
        <v>5222</v>
      </c>
      <c r="B4929" t="s">
        <v>92</v>
      </c>
      <c r="C4929">
        <v>2004</v>
      </c>
      <c r="D4929" t="s">
        <v>53</v>
      </c>
      <c r="E4929" t="s">
        <v>2</v>
      </c>
      <c r="F4929">
        <v>244.40329857047499</v>
      </c>
      <c r="G4929">
        <v>277.377994564277</v>
      </c>
      <c r="H4929">
        <v>284.732913512153</v>
      </c>
      <c r="I4929">
        <v>249.930796863929</v>
      </c>
      <c r="J4929">
        <v>323.00078724241303</v>
      </c>
    </row>
    <row r="4930" spans="1:10" x14ac:dyDescent="0.25">
      <c r="A4930" t="s">
        <v>5223</v>
      </c>
      <c r="B4930" t="s">
        <v>92</v>
      </c>
      <c r="C4930">
        <v>2004</v>
      </c>
      <c r="D4930" t="s">
        <v>54</v>
      </c>
      <c r="E4930" t="s">
        <v>2</v>
      </c>
      <c r="F4930">
        <v>144.853017452675</v>
      </c>
      <c r="G4930">
        <v>406.77623547507699</v>
      </c>
      <c r="H4930">
        <v>415.05499912851798</v>
      </c>
      <c r="I4930">
        <v>349.70021999539898</v>
      </c>
      <c r="J4930">
        <v>488.99925787260702</v>
      </c>
    </row>
    <row r="4931" spans="1:10" x14ac:dyDescent="0.25">
      <c r="A4931" t="s">
        <v>5224</v>
      </c>
      <c r="B4931" t="s">
        <v>92</v>
      </c>
      <c r="C4931">
        <v>2004</v>
      </c>
      <c r="D4931" t="s">
        <v>55</v>
      </c>
      <c r="E4931" t="s">
        <v>2</v>
      </c>
      <c r="F4931">
        <v>139.369320842669</v>
      </c>
      <c r="G4931">
        <v>299.493544305726</v>
      </c>
      <c r="H4931">
        <v>304.542375351457</v>
      </c>
      <c r="I4931">
        <v>255.79932668378299</v>
      </c>
      <c r="J4931">
        <v>359.82527916851598</v>
      </c>
    </row>
    <row r="4932" spans="1:10" x14ac:dyDescent="0.25">
      <c r="A4932" t="s">
        <v>5225</v>
      </c>
      <c r="B4932" t="s">
        <v>92</v>
      </c>
      <c r="C4932">
        <v>2004</v>
      </c>
      <c r="D4932" t="s">
        <v>56</v>
      </c>
      <c r="E4932" t="s">
        <v>2</v>
      </c>
      <c r="F4932">
        <v>112.85022764371899</v>
      </c>
      <c r="G4932">
        <v>251.617007009406</v>
      </c>
      <c r="H4932">
        <v>253.894461345937</v>
      </c>
      <c r="I4932">
        <v>208.12030269672201</v>
      </c>
      <c r="J4932">
        <v>306.54757929516302</v>
      </c>
    </row>
    <row r="4933" spans="1:10" x14ac:dyDescent="0.25">
      <c r="A4933" t="s">
        <v>5226</v>
      </c>
      <c r="B4933" t="s">
        <v>92</v>
      </c>
      <c r="C4933">
        <v>2004</v>
      </c>
      <c r="D4933" t="s">
        <v>57</v>
      </c>
      <c r="E4933" t="s">
        <v>2</v>
      </c>
      <c r="F4933">
        <v>219.449712890515</v>
      </c>
      <c r="G4933">
        <v>305.67858490690298</v>
      </c>
      <c r="H4933">
        <v>310.76366787192399</v>
      </c>
      <c r="I4933">
        <v>270.66358816995597</v>
      </c>
      <c r="J4933">
        <v>355.09043759578901</v>
      </c>
    </row>
    <row r="4934" spans="1:10" x14ac:dyDescent="0.25">
      <c r="A4934" t="s">
        <v>5227</v>
      </c>
      <c r="B4934" t="s">
        <v>92</v>
      </c>
      <c r="C4934">
        <v>2005</v>
      </c>
      <c r="D4934" t="s">
        <v>5</v>
      </c>
      <c r="E4934" t="s">
        <v>2</v>
      </c>
      <c r="F4934">
        <v>4809.3105900452001</v>
      </c>
      <c r="G4934">
        <v>316.07886345441602</v>
      </c>
      <c r="H4934">
        <v>316.33097013647301</v>
      </c>
      <c r="I4934">
        <v>307.410628898749</v>
      </c>
      <c r="J4934">
        <v>325.44352719495203</v>
      </c>
    </row>
    <row r="4935" spans="1:10" x14ac:dyDescent="0.25">
      <c r="A4935" t="s">
        <v>5228</v>
      </c>
      <c r="B4935" t="s">
        <v>92</v>
      </c>
      <c r="C4935">
        <v>2005</v>
      </c>
      <c r="D4935" t="s">
        <v>122</v>
      </c>
      <c r="E4935" t="s">
        <v>2</v>
      </c>
      <c r="F4935">
        <v>638.965926744689</v>
      </c>
      <c r="G4935">
        <v>211.86153886148699</v>
      </c>
      <c r="H4935">
        <v>209.81169245772301</v>
      </c>
      <c r="I4935">
        <v>193.74501076835799</v>
      </c>
      <c r="J4935">
        <v>226.84810012509101</v>
      </c>
    </row>
    <row r="4936" spans="1:10" x14ac:dyDescent="0.25">
      <c r="A4936" t="s">
        <v>5229</v>
      </c>
      <c r="B4936" t="s">
        <v>92</v>
      </c>
      <c r="C4936">
        <v>2005</v>
      </c>
      <c r="D4936" t="s">
        <v>123</v>
      </c>
      <c r="E4936" t="s">
        <v>2</v>
      </c>
      <c r="F4936">
        <v>816.23032539285896</v>
      </c>
      <c r="G4936">
        <v>265.79861191746301</v>
      </c>
      <c r="H4936">
        <v>261.991376278492</v>
      </c>
      <c r="I4936">
        <v>244.22402824310799</v>
      </c>
      <c r="J4936">
        <v>280.70396211276602</v>
      </c>
    </row>
    <row r="4937" spans="1:10" x14ac:dyDescent="0.25">
      <c r="A4937" t="s">
        <v>5230</v>
      </c>
      <c r="B4937" t="s">
        <v>92</v>
      </c>
      <c r="C4937">
        <v>2005</v>
      </c>
      <c r="D4937" t="s">
        <v>124</v>
      </c>
      <c r="E4937" t="s">
        <v>2</v>
      </c>
      <c r="F4937">
        <v>996.15375220422698</v>
      </c>
      <c r="G4937">
        <v>320.38702703707901</v>
      </c>
      <c r="H4937">
        <v>317.897704951202</v>
      </c>
      <c r="I4937">
        <v>298.36279281349198</v>
      </c>
      <c r="J4937">
        <v>338.37078875691202</v>
      </c>
    </row>
    <row r="4938" spans="1:10" x14ac:dyDescent="0.25">
      <c r="A4938" t="s">
        <v>5231</v>
      </c>
      <c r="B4938" t="s">
        <v>92</v>
      </c>
      <c r="C4938">
        <v>2005</v>
      </c>
      <c r="D4938" t="s">
        <v>125</v>
      </c>
      <c r="E4938" t="s">
        <v>2</v>
      </c>
      <c r="F4938">
        <v>1088.31309308807</v>
      </c>
      <c r="G4938">
        <v>355.92539918503002</v>
      </c>
      <c r="H4938">
        <v>357.98738155065899</v>
      </c>
      <c r="I4938">
        <v>336.90413388145402</v>
      </c>
      <c r="J4938">
        <v>380.03824457927601</v>
      </c>
    </row>
    <row r="4939" spans="1:10" x14ac:dyDescent="0.25">
      <c r="A4939" t="s">
        <v>5232</v>
      </c>
      <c r="B4939" t="s">
        <v>92</v>
      </c>
      <c r="C4939">
        <v>2005</v>
      </c>
      <c r="D4939" t="s">
        <v>126</v>
      </c>
      <c r="E4939" t="s">
        <v>2</v>
      </c>
      <c r="F4939">
        <v>1269.6474926153601</v>
      </c>
      <c r="G4939">
        <v>428.67428341392298</v>
      </c>
      <c r="H4939">
        <v>439.351839156214</v>
      </c>
      <c r="I4939">
        <v>415.25728356158697</v>
      </c>
      <c r="J4939">
        <v>464.46830636901501</v>
      </c>
    </row>
    <row r="4940" spans="1:10" x14ac:dyDescent="0.25">
      <c r="A4940" t="s">
        <v>5233</v>
      </c>
      <c r="B4940" t="s">
        <v>92</v>
      </c>
      <c r="C4940">
        <v>2005</v>
      </c>
      <c r="D4940" t="s">
        <v>6</v>
      </c>
      <c r="E4940" t="s">
        <v>2</v>
      </c>
      <c r="F4940">
        <v>1182.0405930551301</v>
      </c>
      <c r="G4940">
        <v>342.412037036914</v>
      </c>
      <c r="H4940">
        <v>339.87919451715101</v>
      </c>
      <c r="I4940">
        <v>320.64504489121202</v>
      </c>
      <c r="J4940">
        <v>359.959516919723</v>
      </c>
    </row>
    <row r="4941" spans="1:10" x14ac:dyDescent="0.25">
      <c r="A4941" t="s">
        <v>5234</v>
      </c>
      <c r="B4941" t="s">
        <v>92</v>
      </c>
      <c r="C4941">
        <v>2005</v>
      </c>
      <c r="D4941" t="s">
        <v>37</v>
      </c>
      <c r="E4941" t="s">
        <v>2</v>
      </c>
      <c r="F4941">
        <v>109.092885972343</v>
      </c>
      <c r="G4941">
        <v>309.50092479670502</v>
      </c>
      <c r="H4941">
        <v>305.89565229332402</v>
      </c>
      <c r="I4941">
        <v>250.44124763954201</v>
      </c>
      <c r="J4941">
        <v>369.837445560417</v>
      </c>
    </row>
    <row r="4942" spans="1:10" x14ac:dyDescent="0.25">
      <c r="A4942" t="s">
        <v>5235</v>
      </c>
      <c r="B4942" t="s">
        <v>92</v>
      </c>
      <c r="C4942">
        <v>2005</v>
      </c>
      <c r="D4942" t="s">
        <v>38</v>
      </c>
      <c r="E4942" t="s">
        <v>2</v>
      </c>
      <c r="F4942">
        <v>216.90247222428999</v>
      </c>
      <c r="G4942">
        <v>354.398431815908</v>
      </c>
      <c r="H4942">
        <v>355.341814660284</v>
      </c>
      <c r="I4942">
        <v>309.17836923462102</v>
      </c>
      <c r="J4942">
        <v>406.40114567710202</v>
      </c>
    </row>
    <row r="4943" spans="1:10" x14ac:dyDescent="0.25">
      <c r="A4943" t="s">
        <v>5236</v>
      </c>
      <c r="B4943" t="s">
        <v>92</v>
      </c>
      <c r="C4943">
        <v>2005</v>
      </c>
      <c r="D4943" t="s">
        <v>39</v>
      </c>
      <c r="E4943" t="s">
        <v>2</v>
      </c>
      <c r="F4943">
        <v>235.56676287029799</v>
      </c>
      <c r="G4943">
        <v>403.23655466594499</v>
      </c>
      <c r="H4943">
        <v>397.80467836749898</v>
      </c>
      <c r="I4943">
        <v>347.24014092174099</v>
      </c>
      <c r="J4943">
        <v>453.50330929412098</v>
      </c>
    </row>
    <row r="4944" spans="1:10" x14ac:dyDescent="0.25">
      <c r="A4944" t="s">
        <v>5237</v>
      </c>
      <c r="B4944" t="s">
        <v>92</v>
      </c>
      <c r="C4944">
        <v>2005</v>
      </c>
      <c r="D4944" t="s">
        <v>40</v>
      </c>
      <c r="E4944" t="s">
        <v>2</v>
      </c>
      <c r="F4944">
        <v>180.709513417907</v>
      </c>
      <c r="G4944">
        <v>372.50476875393201</v>
      </c>
      <c r="H4944">
        <v>371.68287070059398</v>
      </c>
      <c r="I4944">
        <v>318.409165218054</v>
      </c>
      <c r="J4944">
        <v>431.18002185541701</v>
      </c>
    </row>
    <row r="4945" spans="1:10" x14ac:dyDescent="0.25">
      <c r="A4945" t="s">
        <v>5238</v>
      </c>
      <c r="B4945" t="s">
        <v>92</v>
      </c>
      <c r="C4945">
        <v>2005</v>
      </c>
      <c r="D4945" t="s">
        <v>41</v>
      </c>
      <c r="E4945" t="s">
        <v>2</v>
      </c>
      <c r="F4945">
        <v>202.997931233956</v>
      </c>
      <c r="G4945">
        <v>266.39798852240199</v>
      </c>
      <c r="H4945">
        <v>271.06633007459601</v>
      </c>
      <c r="I4945">
        <v>234.80656387054501</v>
      </c>
      <c r="J4945">
        <v>311.30872630597599</v>
      </c>
    </row>
    <row r="4946" spans="1:10" x14ac:dyDescent="0.25">
      <c r="A4946" t="s">
        <v>5239</v>
      </c>
      <c r="B4946" t="s">
        <v>92</v>
      </c>
      <c r="C4946">
        <v>2005</v>
      </c>
      <c r="D4946" t="s">
        <v>42</v>
      </c>
      <c r="E4946" t="s">
        <v>2</v>
      </c>
      <c r="F4946">
        <v>236.771027336337</v>
      </c>
      <c r="G4946">
        <v>360.78295112733599</v>
      </c>
      <c r="H4946">
        <v>361.03613934189298</v>
      </c>
      <c r="I4946">
        <v>316.29931385369503</v>
      </c>
      <c r="J4946">
        <v>410.30314817531303</v>
      </c>
    </row>
    <row r="4947" spans="1:10" x14ac:dyDescent="0.25">
      <c r="A4947" t="s">
        <v>5240</v>
      </c>
      <c r="B4947" t="s">
        <v>92</v>
      </c>
      <c r="C4947">
        <v>2005</v>
      </c>
      <c r="D4947" t="s">
        <v>102</v>
      </c>
      <c r="E4947" t="s">
        <v>2</v>
      </c>
      <c r="F4947">
        <v>176.29785170079299</v>
      </c>
      <c r="G4947">
        <v>267.824038678931</v>
      </c>
      <c r="H4947">
        <v>267.30334820359701</v>
      </c>
      <c r="I4947">
        <v>228.293361644073</v>
      </c>
      <c r="J4947">
        <v>310.93070819228802</v>
      </c>
    </row>
    <row r="4948" spans="1:10" x14ac:dyDescent="0.25">
      <c r="A4948" t="s">
        <v>5241</v>
      </c>
      <c r="B4948" t="s">
        <v>92</v>
      </c>
      <c r="C4948">
        <v>2005</v>
      </c>
      <c r="D4948" t="s">
        <v>103</v>
      </c>
      <c r="E4948" t="s">
        <v>2</v>
      </c>
      <c r="F4948">
        <v>629.961467473364</v>
      </c>
      <c r="G4948">
        <v>330.53401165511298</v>
      </c>
      <c r="H4948">
        <v>326.68006401208999</v>
      </c>
      <c r="I4948">
        <v>301.415869431381</v>
      </c>
      <c r="J4948">
        <v>353.480329840134</v>
      </c>
    </row>
    <row r="4949" spans="1:10" x14ac:dyDescent="0.25">
      <c r="A4949" t="s">
        <v>5242</v>
      </c>
      <c r="B4949" t="s">
        <v>92</v>
      </c>
      <c r="C4949">
        <v>2005</v>
      </c>
      <c r="D4949" t="s">
        <v>43</v>
      </c>
      <c r="E4949" t="s">
        <v>2</v>
      </c>
      <c r="F4949">
        <v>96.871754214995605</v>
      </c>
      <c r="G4949">
        <v>252.81004805834201</v>
      </c>
      <c r="H4949">
        <v>250.46368110981899</v>
      </c>
      <c r="I4949">
        <v>202.058790346568</v>
      </c>
      <c r="J4949">
        <v>306.76903369722697</v>
      </c>
    </row>
    <row r="4950" spans="1:10" x14ac:dyDescent="0.25">
      <c r="A4950" t="s">
        <v>5243</v>
      </c>
      <c r="B4950" t="s">
        <v>92</v>
      </c>
      <c r="C4950">
        <v>2005</v>
      </c>
      <c r="D4950" t="s">
        <v>44</v>
      </c>
      <c r="E4950" t="s">
        <v>2</v>
      </c>
      <c r="F4950">
        <v>210.71263181589501</v>
      </c>
      <c r="G4950">
        <v>348.70609465287902</v>
      </c>
      <c r="H4950">
        <v>353.904210245505</v>
      </c>
      <c r="I4950">
        <v>306.81480296791398</v>
      </c>
      <c r="J4950">
        <v>406.06469881263803</v>
      </c>
    </row>
    <row r="4951" spans="1:10" x14ac:dyDescent="0.25">
      <c r="A4951" t="s">
        <v>5244</v>
      </c>
      <c r="B4951" t="s">
        <v>92</v>
      </c>
      <c r="C4951">
        <v>2005</v>
      </c>
      <c r="D4951" t="s">
        <v>45</v>
      </c>
      <c r="E4951" t="s">
        <v>2</v>
      </c>
      <c r="F4951">
        <v>322.37708144247301</v>
      </c>
      <c r="G4951">
        <v>351.00505361533999</v>
      </c>
      <c r="H4951">
        <v>347.62466423443402</v>
      </c>
      <c r="I4951">
        <v>310.352091980605</v>
      </c>
      <c r="J4951">
        <v>388.10699637574498</v>
      </c>
    </row>
    <row r="4952" spans="1:10" x14ac:dyDescent="0.25">
      <c r="A4952" t="s">
        <v>5245</v>
      </c>
      <c r="B4952" t="s">
        <v>92</v>
      </c>
      <c r="C4952">
        <v>2005</v>
      </c>
      <c r="D4952" t="s">
        <v>18</v>
      </c>
      <c r="E4952" t="s">
        <v>2</v>
      </c>
      <c r="F4952">
        <v>856.30838764302996</v>
      </c>
      <c r="G4952">
        <v>334.05180137435798</v>
      </c>
      <c r="H4952">
        <v>335.06288706161303</v>
      </c>
      <c r="I4952">
        <v>312.897515641425</v>
      </c>
      <c r="J4952">
        <v>358.37876007114102</v>
      </c>
    </row>
    <row r="4953" spans="1:10" x14ac:dyDescent="0.25">
      <c r="A4953" t="s">
        <v>5246</v>
      </c>
      <c r="B4953" t="s">
        <v>92</v>
      </c>
      <c r="C4953">
        <v>2005</v>
      </c>
      <c r="D4953" t="s">
        <v>46</v>
      </c>
      <c r="E4953" t="s">
        <v>2</v>
      </c>
      <c r="F4953">
        <v>420.379991944062</v>
      </c>
      <c r="G4953">
        <v>358.03225504970601</v>
      </c>
      <c r="H4953">
        <v>359.24222081026699</v>
      </c>
      <c r="I4953">
        <v>325.476321591442</v>
      </c>
      <c r="J4953">
        <v>395.53992818836502</v>
      </c>
    </row>
    <row r="4954" spans="1:10" x14ac:dyDescent="0.25">
      <c r="A4954" t="s">
        <v>5247</v>
      </c>
      <c r="B4954" t="s">
        <v>92</v>
      </c>
      <c r="C4954">
        <v>2005</v>
      </c>
      <c r="D4954" t="s">
        <v>47</v>
      </c>
      <c r="E4954" t="s">
        <v>2</v>
      </c>
      <c r="F4954">
        <v>240.921949472726</v>
      </c>
      <c r="G4954">
        <v>339.68551212227902</v>
      </c>
      <c r="H4954">
        <v>338.09407967397402</v>
      </c>
      <c r="I4954">
        <v>296.49794346837501</v>
      </c>
      <c r="J4954">
        <v>383.86397024844598</v>
      </c>
    </row>
    <row r="4955" spans="1:10" x14ac:dyDescent="0.25">
      <c r="A4955" t="s">
        <v>5248</v>
      </c>
      <c r="B4955" t="s">
        <v>92</v>
      </c>
      <c r="C4955">
        <v>2005</v>
      </c>
      <c r="D4955" t="s">
        <v>48</v>
      </c>
      <c r="E4955" t="s">
        <v>2</v>
      </c>
      <c r="F4955">
        <v>195.00644622624199</v>
      </c>
      <c r="G4955">
        <v>286.76996842140898</v>
      </c>
      <c r="H4955">
        <v>291.030653744419</v>
      </c>
      <c r="I4955">
        <v>251.41578725974099</v>
      </c>
      <c r="J4955">
        <v>335.090180114151</v>
      </c>
    </row>
    <row r="4956" spans="1:10" x14ac:dyDescent="0.25">
      <c r="A4956" t="s">
        <v>5249</v>
      </c>
      <c r="B4956" t="s">
        <v>92</v>
      </c>
      <c r="C4956">
        <v>2005</v>
      </c>
      <c r="D4956" t="s">
        <v>104</v>
      </c>
      <c r="E4956" t="s">
        <v>2</v>
      </c>
      <c r="F4956">
        <v>648.32616184337701</v>
      </c>
      <c r="G4956">
        <v>285.04619199430999</v>
      </c>
      <c r="H4956">
        <v>291.73718711966598</v>
      </c>
      <c r="I4956">
        <v>269.27881312094399</v>
      </c>
      <c r="J4956">
        <v>315.540926569296</v>
      </c>
    </row>
    <row r="4957" spans="1:10" x14ac:dyDescent="0.25">
      <c r="A4957" t="s">
        <v>5250</v>
      </c>
      <c r="B4957" t="s">
        <v>92</v>
      </c>
      <c r="C4957">
        <v>2005</v>
      </c>
      <c r="D4957" t="s">
        <v>49</v>
      </c>
      <c r="E4957" t="s">
        <v>2</v>
      </c>
      <c r="F4957">
        <v>190.236089583867</v>
      </c>
      <c r="G4957">
        <v>300.24161484804102</v>
      </c>
      <c r="H4957">
        <v>302.41877076260101</v>
      </c>
      <c r="I4957">
        <v>260.631557378362</v>
      </c>
      <c r="J4957">
        <v>348.956316686072</v>
      </c>
    </row>
    <row r="4958" spans="1:10" x14ac:dyDescent="0.25">
      <c r="A4958" t="s">
        <v>5251</v>
      </c>
      <c r="B4958" t="s">
        <v>92</v>
      </c>
      <c r="C4958">
        <v>2005</v>
      </c>
      <c r="D4958" t="s">
        <v>50</v>
      </c>
      <c r="E4958" t="s">
        <v>2</v>
      </c>
      <c r="F4958">
        <v>458.09007225951001</v>
      </c>
      <c r="G4958">
        <v>279.178518608959</v>
      </c>
      <c r="H4958">
        <v>291.08710944474899</v>
      </c>
      <c r="I4958">
        <v>264.16990964908501</v>
      </c>
      <c r="J4958">
        <v>319.93445598477399</v>
      </c>
    </row>
    <row r="4959" spans="1:10" x14ac:dyDescent="0.25">
      <c r="A4959" t="s">
        <v>5252</v>
      </c>
      <c r="B4959" t="s">
        <v>92</v>
      </c>
      <c r="C4959">
        <v>2005</v>
      </c>
      <c r="D4959" t="s">
        <v>105</v>
      </c>
      <c r="E4959" t="s">
        <v>2</v>
      </c>
      <c r="F4959">
        <v>384.30707411961498</v>
      </c>
      <c r="G4959">
        <v>258.21882289835003</v>
      </c>
      <c r="H4959">
        <v>260.780454591617</v>
      </c>
      <c r="I4959">
        <v>235.20697346183201</v>
      </c>
      <c r="J4959">
        <v>288.36316424965298</v>
      </c>
    </row>
    <row r="4960" spans="1:10" x14ac:dyDescent="0.25">
      <c r="A4960" t="s">
        <v>5253</v>
      </c>
      <c r="B4960" t="s">
        <v>92</v>
      </c>
      <c r="C4960">
        <v>2005</v>
      </c>
      <c r="D4960" t="s">
        <v>51</v>
      </c>
      <c r="E4960" t="s">
        <v>2</v>
      </c>
      <c r="F4960">
        <v>294.59798077101902</v>
      </c>
      <c r="G4960">
        <v>245.70716840232399</v>
      </c>
      <c r="H4960">
        <v>248.94013170068001</v>
      </c>
      <c r="I4960">
        <v>221.160634536527</v>
      </c>
      <c r="J4960">
        <v>279.22746645286799</v>
      </c>
    </row>
    <row r="4961" spans="1:10" x14ac:dyDescent="0.25">
      <c r="A4961" t="s">
        <v>5254</v>
      </c>
      <c r="B4961" t="s">
        <v>92</v>
      </c>
      <c r="C4961">
        <v>2005</v>
      </c>
      <c r="D4961" t="s">
        <v>52</v>
      </c>
      <c r="E4961" t="s">
        <v>2</v>
      </c>
      <c r="F4961">
        <v>89.7090933485958</v>
      </c>
      <c r="G4961">
        <v>310.06875898173598</v>
      </c>
      <c r="H4961">
        <v>309.86136032168002</v>
      </c>
      <c r="I4961">
        <v>248.595202880551</v>
      </c>
      <c r="J4961">
        <v>381.55329432316603</v>
      </c>
    </row>
    <row r="4962" spans="1:10" x14ac:dyDescent="0.25">
      <c r="A4962" t="s">
        <v>5255</v>
      </c>
      <c r="B4962" t="s">
        <v>92</v>
      </c>
      <c r="C4962">
        <v>2005</v>
      </c>
      <c r="D4962" t="s">
        <v>106</v>
      </c>
      <c r="E4962" t="s">
        <v>2</v>
      </c>
      <c r="F4962">
        <v>932.06905420988903</v>
      </c>
      <c r="G4962">
        <v>324.40893875664801</v>
      </c>
      <c r="H4962">
        <v>327.82600051034098</v>
      </c>
      <c r="I4962">
        <v>306.98700169456799</v>
      </c>
      <c r="J4962">
        <v>349.700549507907</v>
      </c>
    </row>
    <row r="4963" spans="1:10" x14ac:dyDescent="0.25">
      <c r="A4963" t="s">
        <v>5256</v>
      </c>
      <c r="B4963" t="s">
        <v>92</v>
      </c>
      <c r="C4963">
        <v>2005</v>
      </c>
      <c r="D4963" t="s">
        <v>53</v>
      </c>
      <c r="E4963" t="s">
        <v>2</v>
      </c>
      <c r="F4963">
        <v>269.855248582054</v>
      </c>
      <c r="G4963">
        <v>305.885501844293</v>
      </c>
      <c r="H4963">
        <v>310.93741365753601</v>
      </c>
      <c r="I4963">
        <v>274.72719842078499</v>
      </c>
      <c r="J4963">
        <v>350.57055153878002</v>
      </c>
    </row>
    <row r="4964" spans="1:10" x14ac:dyDescent="0.25">
      <c r="A4964" t="s">
        <v>5257</v>
      </c>
      <c r="B4964" t="s">
        <v>92</v>
      </c>
      <c r="C4964">
        <v>2005</v>
      </c>
      <c r="D4964" t="s">
        <v>54</v>
      </c>
      <c r="E4964" t="s">
        <v>2</v>
      </c>
      <c r="F4964">
        <v>164.435730865789</v>
      </c>
      <c r="G4964">
        <v>462.48271935252097</v>
      </c>
      <c r="H4964">
        <v>462.71549375564501</v>
      </c>
      <c r="I4964">
        <v>394.02491482120502</v>
      </c>
      <c r="J4964">
        <v>539.84343041808199</v>
      </c>
    </row>
    <row r="4965" spans="1:10" x14ac:dyDescent="0.25">
      <c r="A4965" t="s">
        <v>5258</v>
      </c>
      <c r="B4965" t="s">
        <v>92</v>
      </c>
      <c r="C4965">
        <v>2005</v>
      </c>
      <c r="D4965" t="s">
        <v>55</v>
      </c>
      <c r="E4965" t="s">
        <v>2</v>
      </c>
      <c r="F4965">
        <v>153.006575687316</v>
      </c>
      <c r="G4965">
        <v>328.32619992128298</v>
      </c>
      <c r="H4965">
        <v>331.77299037768302</v>
      </c>
      <c r="I4965">
        <v>280.99413301278099</v>
      </c>
      <c r="J4965">
        <v>389.03325626602202</v>
      </c>
    </row>
    <row r="4966" spans="1:10" x14ac:dyDescent="0.25">
      <c r="A4966" t="s">
        <v>5259</v>
      </c>
      <c r="B4966" t="s">
        <v>92</v>
      </c>
      <c r="C4966">
        <v>2005</v>
      </c>
      <c r="D4966" t="s">
        <v>56</v>
      </c>
      <c r="E4966" t="s">
        <v>2</v>
      </c>
      <c r="F4966">
        <v>116.398663604898</v>
      </c>
      <c r="G4966">
        <v>257.49637997720998</v>
      </c>
      <c r="H4966">
        <v>263.87405532409701</v>
      </c>
      <c r="I4966">
        <v>216.89149699050401</v>
      </c>
      <c r="J4966">
        <v>317.80033405164301</v>
      </c>
    </row>
    <row r="4967" spans="1:10" x14ac:dyDescent="0.25">
      <c r="A4967" t="s">
        <v>5260</v>
      </c>
      <c r="B4967" t="s">
        <v>92</v>
      </c>
      <c r="C4967">
        <v>2005</v>
      </c>
      <c r="D4967" t="s">
        <v>57</v>
      </c>
      <c r="E4967" t="s">
        <v>2</v>
      </c>
      <c r="F4967">
        <v>228.37283546983201</v>
      </c>
      <c r="G4967">
        <v>318.373974250787</v>
      </c>
      <c r="H4967">
        <v>322.810524567686</v>
      </c>
      <c r="I4967">
        <v>281.95362205416399</v>
      </c>
      <c r="J4967">
        <v>367.88424933520201</v>
      </c>
    </row>
    <row r="4968" spans="1:10" x14ac:dyDescent="0.25">
      <c r="A4968" t="s">
        <v>5261</v>
      </c>
      <c r="B4968" t="s">
        <v>92</v>
      </c>
      <c r="C4968">
        <v>2006</v>
      </c>
      <c r="D4968" t="s">
        <v>5</v>
      </c>
      <c r="E4968" t="s">
        <v>2</v>
      </c>
      <c r="F4968">
        <v>5019.0384703630998</v>
      </c>
      <c r="G4968">
        <v>328.04001484718401</v>
      </c>
      <c r="H4968">
        <v>327.94836648496403</v>
      </c>
      <c r="I4968">
        <v>318.89221862061498</v>
      </c>
      <c r="J4968">
        <v>337.19548797203299</v>
      </c>
    </row>
    <row r="4969" spans="1:10" x14ac:dyDescent="0.25">
      <c r="A4969" t="s">
        <v>5262</v>
      </c>
      <c r="B4969" t="s">
        <v>92</v>
      </c>
      <c r="C4969">
        <v>2006</v>
      </c>
      <c r="D4969" t="s">
        <v>122</v>
      </c>
      <c r="E4969" t="s">
        <v>2</v>
      </c>
      <c r="F4969">
        <v>687.83332692521196</v>
      </c>
      <c r="G4969">
        <v>226.885644661523</v>
      </c>
      <c r="H4969">
        <v>224.53665765227501</v>
      </c>
      <c r="I4969">
        <v>207.936003895818</v>
      </c>
      <c r="J4969">
        <v>242.10187579894699</v>
      </c>
    </row>
    <row r="4970" spans="1:10" x14ac:dyDescent="0.25">
      <c r="A4970" t="s">
        <v>5263</v>
      </c>
      <c r="B4970" t="s">
        <v>92</v>
      </c>
      <c r="C4970">
        <v>2006</v>
      </c>
      <c r="D4970" t="s">
        <v>123</v>
      </c>
      <c r="E4970" t="s">
        <v>2</v>
      </c>
      <c r="F4970">
        <v>872.39182198189303</v>
      </c>
      <c r="G4970">
        <v>282.60273664051198</v>
      </c>
      <c r="H4970">
        <v>277.28341094858001</v>
      </c>
      <c r="I4970">
        <v>259.07021639842498</v>
      </c>
      <c r="J4970">
        <v>296.432968104027</v>
      </c>
    </row>
    <row r="4971" spans="1:10" x14ac:dyDescent="0.25">
      <c r="A4971" t="s">
        <v>5264</v>
      </c>
      <c r="B4971" t="s">
        <v>92</v>
      </c>
      <c r="C4971">
        <v>2006</v>
      </c>
      <c r="D4971" t="s">
        <v>124</v>
      </c>
      <c r="E4971" t="s">
        <v>2</v>
      </c>
      <c r="F4971">
        <v>984.96369565116004</v>
      </c>
      <c r="G4971">
        <v>315.54886563246998</v>
      </c>
      <c r="H4971">
        <v>313.05824208423599</v>
      </c>
      <c r="I4971">
        <v>293.70782868121597</v>
      </c>
      <c r="J4971">
        <v>333.34336908883301</v>
      </c>
    </row>
    <row r="4972" spans="1:10" x14ac:dyDescent="0.25">
      <c r="A4972" t="s">
        <v>5265</v>
      </c>
      <c r="B4972" t="s">
        <v>92</v>
      </c>
      <c r="C4972">
        <v>2006</v>
      </c>
      <c r="D4972" t="s">
        <v>125</v>
      </c>
      <c r="E4972" t="s">
        <v>2</v>
      </c>
      <c r="F4972">
        <v>1097.8806915794901</v>
      </c>
      <c r="G4972">
        <v>356.79650690742398</v>
      </c>
      <c r="H4972">
        <v>358.40345042221298</v>
      </c>
      <c r="I4972">
        <v>337.38275970397098</v>
      </c>
      <c r="J4972">
        <v>380.38456756548902</v>
      </c>
    </row>
    <row r="4973" spans="1:10" x14ac:dyDescent="0.25">
      <c r="A4973" t="s">
        <v>5266</v>
      </c>
      <c r="B4973" t="s">
        <v>92</v>
      </c>
      <c r="C4973">
        <v>2006</v>
      </c>
      <c r="D4973" t="s">
        <v>126</v>
      </c>
      <c r="E4973" t="s">
        <v>2</v>
      </c>
      <c r="F4973">
        <v>1375.96893422534</v>
      </c>
      <c r="G4973">
        <v>461.27326841793899</v>
      </c>
      <c r="H4973">
        <v>472.71537695881699</v>
      </c>
      <c r="I4973">
        <v>447.78367563770303</v>
      </c>
      <c r="J4973">
        <v>498.66189368209803</v>
      </c>
    </row>
    <row r="4974" spans="1:10" x14ac:dyDescent="0.25">
      <c r="A4974" t="s">
        <v>5267</v>
      </c>
      <c r="B4974" t="s">
        <v>92</v>
      </c>
      <c r="C4974">
        <v>2006</v>
      </c>
      <c r="D4974" t="s">
        <v>6</v>
      </c>
      <c r="E4974" t="s">
        <v>2</v>
      </c>
      <c r="F4974">
        <v>1234.5544081527501</v>
      </c>
      <c r="G4974">
        <v>356.27322258022099</v>
      </c>
      <c r="H4974">
        <v>353.20635587869702</v>
      </c>
      <c r="I4974">
        <v>333.634360973078</v>
      </c>
      <c r="J4974">
        <v>373.62043978090298</v>
      </c>
    </row>
    <row r="4975" spans="1:10" x14ac:dyDescent="0.25">
      <c r="A4975" t="s">
        <v>5268</v>
      </c>
      <c r="B4975" t="s">
        <v>92</v>
      </c>
      <c r="C4975">
        <v>2006</v>
      </c>
      <c r="D4975" t="s">
        <v>37</v>
      </c>
      <c r="E4975" t="s">
        <v>2</v>
      </c>
      <c r="F4975">
        <v>126.41574474168</v>
      </c>
      <c r="G4975">
        <v>356.65325078764403</v>
      </c>
      <c r="H4975">
        <v>356.56369544059902</v>
      </c>
      <c r="I4975">
        <v>296.38718180274998</v>
      </c>
      <c r="J4975">
        <v>425.24763646962202</v>
      </c>
    </row>
    <row r="4976" spans="1:10" x14ac:dyDescent="0.25">
      <c r="A4976" t="s">
        <v>5269</v>
      </c>
      <c r="B4976" t="s">
        <v>92</v>
      </c>
      <c r="C4976">
        <v>2006</v>
      </c>
      <c r="D4976" t="s">
        <v>38</v>
      </c>
      <c r="E4976" t="s">
        <v>2</v>
      </c>
      <c r="F4976">
        <v>246.40829611771599</v>
      </c>
      <c r="G4976">
        <v>401.32951581112701</v>
      </c>
      <c r="H4976">
        <v>398.45667503662798</v>
      </c>
      <c r="I4976">
        <v>349.76748263459501</v>
      </c>
      <c r="J4976">
        <v>451.973751742888</v>
      </c>
    </row>
    <row r="4977" spans="1:10" x14ac:dyDescent="0.25">
      <c r="A4977" t="s">
        <v>5270</v>
      </c>
      <c r="B4977" t="s">
        <v>92</v>
      </c>
      <c r="C4977">
        <v>2006</v>
      </c>
      <c r="D4977" t="s">
        <v>39</v>
      </c>
      <c r="E4977" t="s">
        <v>2</v>
      </c>
      <c r="F4977">
        <v>211.48264284873801</v>
      </c>
      <c r="G4977">
        <v>359.86632438058399</v>
      </c>
      <c r="H4977">
        <v>355.26954768868802</v>
      </c>
      <c r="I4977">
        <v>307.60106261653698</v>
      </c>
      <c r="J4977">
        <v>408.06158668129001</v>
      </c>
    </row>
    <row r="4978" spans="1:10" x14ac:dyDescent="0.25">
      <c r="A4978" t="s">
        <v>5271</v>
      </c>
      <c r="B4978" t="s">
        <v>92</v>
      </c>
      <c r="C4978">
        <v>2006</v>
      </c>
      <c r="D4978" t="s">
        <v>40</v>
      </c>
      <c r="E4978" t="s">
        <v>2</v>
      </c>
      <c r="F4978">
        <v>184.609509853356</v>
      </c>
      <c r="G4978">
        <v>380.457741387292</v>
      </c>
      <c r="H4978">
        <v>370.29054930856501</v>
      </c>
      <c r="I4978">
        <v>318.01076438123999</v>
      </c>
      <c r="J4978">
        <v>428.60884567293601</v>
      </c>
    </row>
    <row r="4979" spans="1:10" x14ac:dyDescent="0.25">
      <c r="A4979" t="s">
        <v>5272</v>
      </c>
      <c r="B4979" t="s">
        <v>92</v>
      </c>
      <c r="C4979">
        <v>2006</v>
      </c>
      <c r="D4979" t="s">
        <v>41</v>
      </c>
      <c r="E4979" t="s">
        <v>2</v>
      </c>
      <c r="F4979">
        <v>237.95850035659899</v>
      </c>
      <c r="G4979">
        <v>312.228229247765</v>
      </c>
      <c r="H4979">
        <v>315.619586614669</v>
      </c>
      <c r="I4979">
        <v>276.50570106657</v>
      </c>
      <c r="J4979">
        <v>358.68383220778202</v>
      </c>
    </row>
    <row r="4980" spans="1:10" x14ac:dyDescent="0.25">
      <c r="A4980" t="s">
        <v>5273</v>
      </c>
      <c r="B4980" t="s">
        <v>92</v>
      </c>
      <c r="C4980">
        <v>2006</v>
      </c>
      <c r="D4980" t="s">
        <v>42</v>
      </c>
      <c r="E4980" t="s">
        <v>2</v>
      </c>
      <c r="F4980">
        <v>227.67971423466699</v>
      </c>
      <c r="G4980">
        <v>344.06739037774798</v>
      </c>
      <c r="H4980">
        <v>342.596719783205</v>
      </c>
      <c r="I4980">
        <v>299.313648190077</v>
      </c>
      <c r="J4980">
        <v>390.35418611289901</v>
      </c>
    </row>
    <row r="4981" spans="1:10" x14ac:dyDescent="0.25">
      <c r="A4981" t="s">
        <v>5274</v>
      </c>
      <c r="B4981" t="s">
        <v>92</v>
      </c>
      <c r="C4981">
        <v>2006</v>
      </c>
      <c r="D4981" t="s">
        <v>102</v>
      </c>
      <c r="E4981" t="s">
        <v>2</v>
      </c>
      <c r="F4981">
        <v>182.78291084951101</v>
      </c>
      <c r="G4981">
        <v>275.64493198641298</v>
      </c>
      <c r="H4981">
        <v>276.44848326711701</v>
      </c>
      <c r="I4981">
        <v>236.73757811906799</v>
      </c>
      <c r="J4981">
        <v>320.77041515720202</v>
      </c>
    </row>
    <row r="4982" spans="1:10" x14ac:dyDescent="0.25">
      <c r="A4982" t="s">
        <v>5275</v>
      </c>
      <c r="B4982" t="s">
        <v>92</v>
      </c>
      <c r="C4982">
        <v>2006</v>
      </c>
      <c r="D4982" t="s">
        <v>103</v>
      </c>
      <c r="E4982" t="s">
        <v>2</v>
      </c>
      <c r="F4982">
        <v>623.37355192416101</v>
      </c>
      <c r="G4982">
        <v>325.35663498079902</v>
      </c>
      <c r="H4982">
        <v>321.06742684007497</v>
      </c>
      <c r="I4982">
        <v>296.10072652375601</v>
      </c>
      <c r="J4982">
        <v>347.56037579653901</v>
      </c>
    </row>
    <row r="4983" spans="1:10" x14ac:dyDescent="0.25">
      <c r="A4983" t="s">
        <v>5276</v>
      </c>
      <c r="B4983" t="s">
        <v>92</v>
      </c>
      <c r="C4983">
        <v>2006</v>
      </c>
      <c r="D4983" t="s">
        <v>43</v>
      </c>
      <c r="E4983" t="s">
        <v>2</v>
      </c>
      <c r="F4983">
        <v>94.042249098076397</v>
      </c>
      <c r="G4983">
        <v>246.14523660701599</v>
      </c>
      <c r="H4983">
        <v>238.206910062285</v>
      </c>
      <c r="I4983">
        <v>191.58679341445901</v>
      </c>
      <c r="J4983">
        <v>292.55960483716501</v>
      </c>
    </row>
    <row r="4984" spans="1:10" x14ac:dyDescent="0.25">
      <c r="A4984" t="s">
        <v>5277</v>
      </c>
      <c r="B4984" t="s">
        <v>92</v>
      </c>
      <c r="C4984">
        <v>2006</v>
      </c>
      <c r="D4984" t="s">
        <v>44</v>
      </c>
      <c r="E4984" t="s">
        <v>2</v>
      </c>
      <c r="F4984">
        <v>216.264226097917</v>
      </c>
      <c r="G4984">
        <v>354.99126097391201</v>
      </c>
      <c r="H4984">
        <v>354.44801640234402</v>
      </c>
      <c r="I4984">
        <v>307.94806025201899</v>
      </c>
      <c r="J4984">
        <v>405.88722961462798</v>
      </c>
    </row>
    <row r="4985" spans="1:10" x14ac:dyDescent="0.25">
      <c r="A4985" t="s">
        <v>5278</v>
      </c>
      <c r="B4985" t="s">
        <v>92</v>
      </c>
      <c r="C4985">
        <v>2006</v>
      </c>
      <c r="D4985" t="s">
        <v>45</v>
      </c>
      <c r="E4985" t="s">
        <v>2</v>
      </c>
      <c r="F4985">
        <v>313.067076728166</v>
      </c>
      <c r="G4985">
        <v>338.56069722955198</v>
      </c>
      <c r="H4985">
        <v>337.303979523713</v>
      </c>
      <c r="I4985">
        <v>300.62530156104401</v>
      </c>
      <c r="J4985">
        <v>377.190081197751</v>
      </c>
    </row>
    <row r="4986" spans="1:10" x14ac:dyDescent="0.25">
      <c r="A4986" t="s">
        <v>5279</v>
      </c>
      <c r="B4986" t="s">
        <v>92</v>
      </c>
      <c r="C4986">
        <v>2006</v>
      </c>
      <c r="D4986" t="s">
        <v>18</v>
      </c>
      <c r="E4986" t="s">
        <v>2</v>
      </c>
      <c r="F4986">
        <v>901.39168131826204</v>
      </c>
      <c r="G4986">
        <v>349.49989388437899</v>
      </c>
      <c r="H4986">
        <v>348.962344557216</v>
      </c>
      <c r="I4986">
        <v>326.45161357493498</v>
      </c>
      <c r="J4986">
        <v>372.611094518301</v>
      </c>
    </row>
    <row r="4987" spans="1:10" x14ac:dyDescent="0.25">
      <c r="A4987" t="s">
        <v>5280</v>
      </c>
      <c r="B4987" t="s">
        <v>92</v>
      </c>
      <c r="C4987">
        <v>2006</v>
      </c>
      <c r="D4987" t="s">
        <v>46</v>
      </c>
      <c r="E4987" t="s">
        <v>2</v>
      </c>
      <c r="F4987">
        <v>425.94388943329699</v>
      </c>
      <c r="G4987">
        <v>360.50196730789497</v>
      </c>
      <c r="H4987">
        <v>359.27897721679301</v>
      </c>
      <c r="I4987">
        <v>325.70354751505198</v>
      </c>
      <c r="J4987">
        <v>395.35477474858902</v>
      </c>
    </row>
    <row r="4988" spans="1:10" x14ac:dyDescent="0.25">
      <c r="A4988" t="s">
        <v>5281</v>
      </c>
      <c r="B4988" t="s">
        <v>92</v>
      </c>
      <c r="C4988">
        <v>2006</v>
      </c>
      <c r="D4988" t="s">
        <v>47</v>
      </c>
      <c r="E4988" t="s">
        <v>2</v>
      </c>
      <c r="F4988">
        <v>275.76445801930203</v>
      </c>
      <c r="G4988">
        <v>387.56546880567498</v>
      </c>
      <c r="H4988">
        <v>386.62028835081099</v>
      </c>
      <c r="I4988">
        <v>342.09336518801399</v>
      </c>
      <c r="J4988">
        <v>435.30869892194102</v>
      </c>
    </row>
    <row r="4989" spans="1:10" x14ac:dyDescent="0.25">
      <c r="A4989" t="s">
        <v>5282</v>
      </c>
      <c r="B4989" t="s">
        <v>92</v>
      </c>
      <c r="C4989">
        <v>2006</v>
      </c>
      <c r="D4989" t="s">
        <v>48</v>
      </c>
      <c r="E4989" t="s">
        <v>2</v>
      </c>
      <c r="F4989">
        <v>199.683333865663</v>
      </c>
      <c r="G4989">
        <v>291.07084801781701</v>
      </c>
      <c r="H4989">
        <v>292.99624736420702</v>
      </c>
      <c r="I4989">
        <v>253.58353821322001</v>
      </c>
      <c r="J4989">
        <v>336.77577960410798</v>
      </c>
    </row>
    <row r="4990" spans="1:10" x14ac:dyDescent="0.25">
      <c r="A4990" t="s">
        <v>5283</v>
      </c>
      <c r="B4990" t="s">
        <v>92</v>
      </c>
      <c r="C4990">
        <v>2006</v>
      </c>
      <c r="D4990" t="s">
        <v>104</v>
      </c>
      <c r="E4990" t="s">
        <v>2</v>
      </c>
      <c r="F4990">
        <v>735.61433737063396</v>
      </c>
      <c r="G4990">
        <v>320.41882636070102</v>
      </c>
      <c r="H4990">
        <v>325.29972544267599</v>
      </c>
      <c r="I4990">
        <v>301.77390462538898</v>
      </c>
      <c r="J4990">
        <v>350.14597566063702</v>
      </c>
    </row>
    <row r="4991" spans="1:10" x14ac:dyDescent="0.25">
      <c r="A4991" t="s">
        <v>5284</v>
      </c>
      <c r="B4991" t="s">
        <v>92</v>
      </c>
      <c r="C4991">
        <v>2006</v>
      </c>
      <c r="D4991" t="s">
        <v>49</v>
      </c>
      <c r="E4991" t="s">
        <v>2</v>
      </c>
      <c r="F4991">
        <v>199.94860419844301</v>
      </c>
      <c r="G4991">
        <v>313.74329860104001</v>
      </c>
      <c r="H4991">
        <v>314.94257148936799</v>
      </c>
      <c r="I4991">
        <v>272.48750228031599</v>
      </c>
      <c r="J4991">
        <v>362.09824430153401</v>
      </c>
    </row>
    <row r="4992" spans="1:10" x14ac:dyDescent="0.25">
      <c r="A4992" t="s">
        <v>5285</v>
      </c>
      <c r="B4992" t="s">
        <v>92</v>
      </c>
      <c r="C4992">
        <v>2006</v>
      </c>
      <c r="D4992" t="s">
        <v>50</v>
      </c>
      <c r="E4992" t="s">
        <v>2</v>
      </c>
      <c r="F4992">
        <v>535.66573317219104</v>
      </c>
      <c r="G4992">
        <v>322.98399940439299</v>
      </c>
      <c r="H4992">
        <v>332.635685288677</v>
      </c>
      <c r="I4992">
        <v>304.15988292420798</v>
      </c>
      <c r="J4992">
        <v>362.99427381341502</v>
      </c>
    </row>
    <row r="4993" spans="1:10" x14ac:dyDescent="0.25">
      <c r="A4993" t="s">
        <v>5286</v>
      </c>
      <c r="B4993" t="s">
        <v>92</v>
      </c>
      <c r="C4993">
        <v>2006</v>
      </c>
      <c r="D4993" t="s">
        <v>105</v>
      </c>
      <c r="E4993" t="s">
        <v>2</v>
      </c>
      <c r="F4993">
        <v>410.483794005579</v>
      </c>
      <c r="G4993">
        <v>274.95732735319098</v>
      </c>
      <c r="H4993">
        <v>278.12206590623202</v>
      </c>
      <c r="I4993">
        <v>251.696786028627</v>
      </c>
      <c r="J4993">
        <v>306.55345856053299</v>
      </c>
    </row>
    <row r="4994" spans="1:10" x14ac:dyDescent="0.25">
      <c r="A4994" t="s">
        <v>5287</v>
      </c>
      <c r="B4994" t="s">
        <v>92</v>
      </c>
      <c r="C4994">
        <v>2006</v>
      </c>
      <c r="D4994" t="s">
        <v>51</v>
      </c>
      <c r="E4994" t="s">
        <v>2</v>
      </c>
      <c r="F4994">
        <v>308.54035567486699</v>
      </c>
      <c r="G4994">
        <v>256.75322932085197</v>
      </c>
      <c r="H4994">
        <v>260.06948470964602</v>
      </c>
      <c r="I4994">
        <v>231.68093309076099</v>
      </c>
      <c r="J4994">
        <v>290.95951850442299</v>
      </c>
    </row>
    <row r="4995" spans="1:10" x14ac:dyDescent="0.25">
      <c r="A4995" t="s">
        <v>5288</v>
      </c>
      <c r="B4995" t="s">
        <v>92</v>
      </c>
      <c r="C4995">
        <v>2006</v>
      </c>
      <c r="D4995" t="s">
        <v>52</v>
      </c>
      <c r="E4995" t="s">
        <v>2</v>
      </c>
      <c r="F4995">
        <v>101.943438330712</v>
      </c>
      <c r="G4995">
        <v>350.08048877304901</v>
      </c>
      <c r="H4995">
        <v>352.32159160370202</v>
      </c>
      <c r="I4995">
        <v>286.72868589052098</v>
      </c>
      <c r="J4995">
        <v>428.32832447183301</v>
      </c>
    </row>
    <row r="4996" spans="1:10" x14ac:dyDescent="0.25">
      <c r="A4996" t="s">
        <v>5289</v>
      </c>
      <c r="B4996" t="s">
        <v>92</v>
      </c>
      <c r="C4996">
        <v>2006</v>
      </c>
      <c r="D4996" t="s">
        <v>106</v>
      </c>
      <c r="E4996" t="s">
        <v>2</v>
      </c>
      <c r="F4996">
        <v>930.83778674219695</v>
      </c>
      <c r="G4996">
        <v>322.308904942884</v>
      </c>
      <c r="H4996">
        <v>325.03993938916398</v>
      </c>
      <c r="I4996">
        <v>304.36260536459002</v>
      </c>
      <c r="J4996">
        <v>346.74548775165499</v>
      </c>
    </row>
    <row r="4997" spans="1:10" x14ac:dyDescent="0.25">
      <c r="A4997" t="s">
        <v>5290</v>
      </c>
      <c r="B4997" t="s">
        <v>92</v>
      </c>
      <c r="C4997">
        <v>2006</v>
      </c>
      <c r="D4997" t="s">
        <v>53</v>
      </c>
      <c r="E4997" t="s">
        <v>2</v>
      </c>
      <c r="F4997">
        <v>260.83594541103298</v>
      </c>
      <c r="G4997">
        <v>293.902968383906</v>
      </c>
      <c r="H4997">
        <v>299.57437453950502</v>
      </c>
      <c r="I4997">
        <v>264.10013502239502</v>
      </c>
      <c r="J4997">
        <v>338.46240546481198</v>
      </c>
    </row>
    <row r="4998" spans="1:10" x14ac:dyDescent="0.25">
      <c r="A4998" t="s">
        <v>5291</v>
      </c>
      <c r="B4998" t="s">
        <v>92</v>
      </c>
      <c r="C4998">
        <v>2006</v>
      </c>
      <c r="D4998" t="s">
        <v>54</v>
      </c>
      <c r="E4998" t="s">
        <v>2</v>
      </c>
      <c r="F4998">
        <v>148.70960654018401</v>
      </c>
      <c r="G4998">
        <v>416.09895783369501</v>
      </c>
      <c r="H4998">
        <v>420.67101643818302</v>
      </c>
      <c r="I4998">
        <v>355.23276982976301</v>
      </c>
      <c r="J4998">
        <v>494.58979517864299</v>
      </c>
    </row>
    <row r="4999" spans="1:10" x14ac:dyDescent="0.25">
      <c r="A4999" t="s">
        <v>5292</v>
      </c>
      <c r="B4999" t="s">
        <v>92</v>
      </c>
      <c r="C4999">
        <v>2006</v>
      </c>
      <c r="D4999" t="s">
        <v>55</v>
      </c>
      <c r="E4999" t="s">
        <v>2</v>
      </c>
      <c r="F4999">
        <v>158.88385464112099</v>
      </c>
      <c r="G4999">
        <v>340.52864383625803</v>
      </c>
      <c r="H4999">
        <v>341.39968161933899</v>
      </c>
      <c r="I4999">
        <v>290.05064642981199</v>
      </c>
      <c r="J4999">
        <v>399.172459430853</v>
      </c>
    </row>
    <row r="5000" spans="1:10" x14ac:dyDescent="0.25">
      <c r="A5000" t="s">
        <v>5293</v>
      </c>
      <c r="B5000" t="s">
        <v>92</v>
      </c>
      <c r="C5000">
        <v>2006</v>
      </c>
      <c r="D5000" t="s">
        <v>56</v>
      </c>
      <c r="E5000" t="s">
        <v>2</v>
      </c>
      <c r="F5000">
        <v>132.23150357509101</v>
      </c>
      <c r="G5000">
        <v>291.201091358741</v>
      </c>
      <c r="H5000">
        <v>294.58269196103498</v>
      </c>
      <c r="I5000">
        <v>245.05703708945299</v>
      </c>
      <c r="J5000">
        <v>350.943030547712</v>
      </c>
    </row>
    <row r="5001" spans="1:10" x14ac:dyDescent="0.25">
      <c r="A5001" t="s">
        <v>5294</v>
      </c>
      <c r="B5001" t="s">
        <v>92</v>
      </c>
      <c r="C5001">
        <v>2006</v>
      </c>
      <c r="D5001" t="s">
        <v>57</v>
      </c>
      <c r="E5001" t="s">
        <v>2</v>
      </c>
      <c r="F5001">
        <v>230.17687657476699</v>
      </c>
      <c r="G5001">
        <v>318.59273139016602</v>
      </c>
      <c r="H5001">
        <v>323.10676981954703</v>
      </c>
      <c r="I5001">
        <v>282.34767050248098</v>
      </c>
      <c r="J5001">
        <v>368.05517501383503</v>
      </c>
    </row>
    <row r="5002" spans="1:10" x14ac:dyDescent="0.25">
      <c r="A5002" t="s">
        <v>5295</v>
      </c>
      <c r="B5002" t="s">
        <v>92</v>
      </c>
      <c r="C5002">
        <v>2007</v>
      </c>
      <c r="D5002" t="s">
        <v>5</v>
      </c>
      <c r="E5002" t="s">
        <v>2</v>
      </c>
      <c r="F5002">
        <v>4959.2027889030996</v>
      </c>
      <c r="G5002">
        <v>322.49440023977002</v>
      </c>
      <c r="H5002">
        <v>321.64596382411497</v>
      </c>
      <c r="I5002">
        <v>312.70786057323699</v>
      </c>
      <c r="J5002">
        <v>330.77369834316801</v>
      </c>
    </row>
    <row r="5003" spans="1:10" x14ac:dyDescent="0.25">
      <c r="A5003" t="s">
        <v>5296</v>
      </c>
      <c r="B5003" t="s">
        <v>92</v>
      </c>
      <c r="C5003">
        <v>2007</v>
      </c>
      <c r="D5003" t="s">
        <v>122</v>
      </c>
      <c r="E5003" t="s">
        <v>2</v>
      </c>
      <c r="F5003">
        <v>687.28195346818995</v>
      </c>
      <c r="G5003">
        <v>225.66241141974101</v>
      </c>
      <c r="H5003">
        <v>221.37754411749299</v>
      </c>
      <c r="I5003">
        <v>204.996473058367</v>
      </c>
      <c r="J5003">
        <v>238.71081469207101</v>
      </c>
    </row>
    <row r="5004" spans="1:10" x14ac:dyDescent="0.25">
      <c r="A5004" t="s">
        <v>5297</v>
      </c>
      <c r="B5004" t="s">
        <v>92</v>
      </c>
      <c r="C5004">
        <v>2007</v>
      </c>
      <c r="D5004" t="s">
        <v>123</v>
      </c>
      <c r="E5004" t="s">
        <v>2</v>
      </c>
      <c r="F5004">
        <v>829.27576947749401</v>
      </c>
      <c r="G5004">
        <v>266.77768610402302</v>
      </c>
      <c r="H5004">
        <v>260.48919221933897</v>
      </c>
      <c r="I5004">
        <v>242.935802771895</v>
      </c>
      <c r="J5004">
        <v>278.96885064761301</v>
      </c>
    </row>
    <row r="5005" spans="1:10" x14ac:dyDescent="0.25">
      <c r="A5005" t="s">
        <v>5298</v>
      </c>
      <c r="B5005" t="s">
        <v>92</v>
      </c>
      <c r="C5005">
        <v>2007</v>
      </c>
      <c r="D5005" t="s">
        <v>124</v>
      </c>
      <c r="E5005" t="s">
        <v>2</v>
      </c>
      <c r="F5005">
        <v>950.22412101980206</v>
      </c>
      <c r="G5005">
        <v>302.71362432217802</v>
      </c>
      <c r="H5005">
        <v>299.48513941388097</v>
      </c>
      <c r="I5005">
        <v>280.63111447720098</v>
      </c>
      <c r="J5005">
        <v>319.26684089977402</v>
      </c>
    </row>
    <row r="5006" spans="1:10" x14ac:dyDescent="0.25">
      <c r="A5006" t="s">
        <v>5299</v>
      </c>
      <c r="B5006" t="s">
        <v>92</v>
      </c>
      <c r="C5006">
        <v>2007</v>
      </c>
      <c r="D5006" t="s">
        <v>125</v>
      </c>
      <c r="E5006" t="s">
        <v>2</v>
      </c>
      <c r="F5006">
        <v>1157.41490100839</v>
      </c>
      <c r="G5006">
        <v>374.98903331844798</v>
      </c>
      <c r="H5006">
        <v>375.63846390805702</v>
      </c>
      <c r="I5006">
        <v>354.16805551646701</v>
      </c>
      <c r="J5006">
        <v>398.06366349561699</v>
      </c>
    </row>
    <row r="5007" spans="1:10" x14ac:dyDescent="0.25">
      <c r="A5007" t="s">
        <v>5300</v>
      </c>
      <c r="B5007" t="s">
        <v>92</v>
      </c>
      <c r="C5007">
        <v>2007</v>
      </c>
      <c r="D5007" t="s">
        <v>126</v>
      </c>
      <c r="E5007" t="s">
        <v>2</v>
      </c>
      <c r="F5007">
        <v>1335.0060439292199</v>
      </c>
      <c r="G5007">
        <v>445.30185122289799</v>
      </c>
      <c r="H5007">
        <v>454.52154216246998</v>
      </c>
      <c r="I5007">
        <v>430.17193343031198</v>
      </c>
      <c r="J5007">
        <v>479.87770464581399</v>
      </c>
    </row>
    <row r="5008" spans="1:10" x14ac:dyDescent="0.25">
      <c r="A5008" t="s">
        <v>5301</v>
      </c>
      <c r="B5008" t="s">
        <v>92</v>
      </c>
      <c r="C5008">
        <v>2007</v>
      </c>
      <c r="D5008" t="s">
        <v>6</v>
      </c>
      <c r="E5008" t="s">
        <v>2</v>
      </c>
      <c r="F5008">
        <v>1255.2643040155799</v>
      </c>
      <c r="G5008">
        <v>361.034932198852</v>
      </c>
      <c r="H5008">
        <v>358.23349584127999</v>
      </c>
      <c r="I5008">
        <v>338.53866556111598</v>
      </c>
      <c r="J5008">
        <v>378.76851733473302</v>
      </c>
    </row>
    <row r="5009" spans="1:10" x14ac:dyDescent="0.25">
      <c r="A5009" t="s">
        <v>5302</v>
      </c>
      <c r="B5009" t="s">
        <v>92</v>
      </c>
      <c r="C5009">
        <v>2007</v>
      </c>
      <c r="D5009" t="s">
        <v>37</v>
      </c>
      <c r="E5009" t="s">
        <v>2</v>
      </c>
      <c r="F5009">
        <v>144.55813527395401</v>
      </c>
      <c r="G5009">
        <v>406.862187655372</v>
      </c>
      <c r="H5009">
        <v>394.62293200537601</v>
      </c>
      <c r="I5009">
        <v>331.872740489975</v>
      </c>
      <c r="J5009">
        <v>465.62927602410701</v>
      </c>
    </row>
    <row r="5010" spans="1:10" x14ac:dyDescent="0.25">
      <c r="A5010" t="s">
        <v>5303</v>
      </c>
      <c r="B5010" t="s">
        <v>92</v>
      </c>
      <c r="C5010">
        <v>2007</v>
      </c>
      <c r="D5010" t="s">
        <v>38</v>
      </c>
      <c r="E5010" t="s">
        <v>2</v>
      </c>
      <c r="F5010">
        <v>223.32742444245099</v>
      </c>
      <c r="G5010">
        <v>363.55373592676301</v>
      </c>
      <c r="H5010">
        <v>359.27187526032202</v>
      </c>
      <c r="I5010">
        <v>313.20510397255799</v>
      </c>
      <c r="J5010">
        <v>410.14955415496797</v>
      </c>
    </row>
    <row r="5011" spans="1:10" x14ac:dyDescent="0.25">
      <c r="A5011" t="s">
        <v>5304</v>
      </c>
      <c r="B5011" t="s">
        <v>92</v>
      </c>
      <c r="C5011">
        <v>2007</v>
      </c>
      <c r="D5011" t="s">
        <v>39</v>
      </c>
      <c r="E5011" t="s">
        <v>2</v>
      </c>
      <c r="F5011">
        <v>229.589267448783</v>
      </c>
      <c r="G5011">
        <v>389.21351367868601</v>
      </c>
      <c r="H5011">
        <v>391.36574741383401</v>
      </c>
      <c r="I5011">
        <v>340.86687108978401</v>
      </c>
      <c r="J5011">
        <v>447.06200615879902</v>
      </c>
    </row>
    <row r="5012" spans="1:10" x14ac:dyDescent="0.25">
      <c r="A5012" t="s">
        <v>5305</v>
      </c>
      <c r="B5012" t="s">
        <v>92</v>
      </c>
      <c r="C5012">
        <v>2007</v>
      </c>
      <c r="D5012" t="s">
        <v>40</v>
      </c>
      <c r="E5012" t="s">
        <v>2</v>
      </c>
      <c r="F5012">
        <v>201.55805084669799</v>
      </c>
      <c r="G5012">
        <v>414.11499598680598</v>
      </c>
      <c r="H5012">
        <v>409.293830665185</v>
      </c>
      <c r="I5012">
        <v>353.93226299234101</v>
      </c>
      <c r="J5012">
        <v>470.759045545552</v>
      </c>
    </row>
    <row r="5013" spans="1:10" x14ac:dyDescent="0.25">
      <c r="A5013" t="s">
        <v>5306</v>
      </c>
      <c r="B5013" t="s">
        <v>92</v>
      </c>
      <c r="C5013">
        <v>2007</v>
      </c>
      <c r="D5013" t="s">
        <v>41</v>
      </c>
      <c r="E5013" t="s">
        <v>2</v>
      </c>
      <c r="F5013">
        <v>244.89126904776401</v>
      </c>
      <c r="G5013">
        <v>320.027271958082</v>
      </c>
      <c r="H5013">
        <v>324.19282014943099</v>
      </c>
      <c r="I5013">
        <v>284.58699517209197</v>
      </c>
      <c r="J5013">
        <v>367.73863776277</v>
      </c>
    </row>
    <row r="5014" spans="1:10" x14ac:dyDescent="0.25">
      <c r="A5014" t="s">
        <v>5307</v>
      </c>
      <c r="B5014" t="s">
        <v>92</v>
      </c>
      <c r="C5014">
        <v>2007</v>
      </c>
      <c r="D5014" t="s">
        <v>42</v>
      </c>
      <c r="E5014" t="s">
        <v>2</v>
      </c>
      <c r="F5014">
        <v>211.34015695593001</v>
      </c>
      <c r="G5014">
        <v>317.59460951540399</v>
      </c>
      <c r="H5014">
        <v>319.18245589236801</v>
      </c>
      <c r="I5014">
        <v>277.38718211852301</v>
      </c>
      <c r="J5014">
        <v>365.47161361037399</v>
      </c>
    </row>
    <row r="5015" spans="1:10" x14ac:dyDescent="0.25">
      <c r="A5015" t="s">
        <v>5308</v>
      </c>
      <c r="B5015" t="s">
        <v>92</v>
      </c>
      <c r="C5015">
        <v>2007</v>
      </c>
      <c r="D5015" t="s">
        <v>102</v>
      </c>
      <c r="E5015" t="s">
        <v>2</v>
      </c>
      <c r="F5015">
        <v>168.78415213184701</v>
      </c>
      <c r="G5015">
        <v>252.568800233209</v>
      </c>
      <c r="H5015">
        <v>250.11256586409701</v>
      </c>
      <c r="I5015">
        <v>212.90513356056499</v>
      </c>
      <c r="J5015">
        <v>291.82718726685499</v>
      </c>
    </row>
    <row r="5016" spans="1:10" x14ac:dyDescent="0.25">
      <c r="A5016" t="s">
        <v>5309</v>
      </c>
      <c r="B5016" t="s">
        <v>92</v>
      </c>
      <c r="C5016">
        <v>2007</v>
      </c>
      <c r="D5016" t="s">
        <v>103</v>
      </c>
      <c r="E5016" t="s">
        <v>2</v>
      </c>
      <c r="F5016">
        <v>635.93675158930705</v>
      </c>
      <c r="G5016">
        <v>329.82902762816201</v>
      </c>
      <c r="H5016">
        <v>322.68803441773002</v>
      </c>
      <c r="I5016">
        <v>297.80950946785703</v>
      </c>
      <c r="J5016">
        <v>349.07182505303098</v>
      </c>
    </row>
    <row r="5017" spans="1:10" x14ac:dyDescent="0.25">
      <c r="A5017" t="s">
        <v>5310</v>
      </c>
      <c r="B5017" t="s">
        <v>92</v>
      </c>
      <c r="C5017">
        <v>2007</v>
      </c>
      <c r="D5017" t="s">
        <v>43</v>
      </c>
      <c r="E5017" t="s">
        <v>2</v>
      </c>
      <c r="F5017">
        <v>85.958085365178704</v>
      </c>
      <c r="G5017">
        <v>225.60585119859999</v>
      </c>
      <c r="H5017">
        <v>221.64070983035299</v>
      </c>
      <c r="I5017">
        <v>176.34012311505299</v>
      </c>
      <c r="J5017">
        <v>274.83160967989397</v>
      </c>
    </row>
    <row r="5018" spans="1:10" x14ac:dyDescent="0.25">
      <c r="A5018" t="s">
        <v>5311</v>
      </c>
      <c r="B5018" t="s">
        <v>92</v>
      </c>
      <c r="C5018">
        <v>2007</v>
      </c>
      <c r="D5018" t="s">
        <v>44</v>
      </c>
      <c r="E5018" t="s">
        <v>2</v>
      </c>
      <c r="F5018">
        <v>207.99139922719999</v>
      </c>
      <c r="G5018">
        <v>338.516648590866</v>
      </c>
      <c r="H5018">
        <v>332.632251636391</v>
      </c>
      <c r="I5018">
        <v>288.17452854443297</v>
      </c>
      <c r="J5018">
        <v>381.91066581226897</v>
      </c>
    </row>
    <row r="5019" spans="1:10" x14ac:dyDescent="0.25">
      <c r="A5019" t="s">
        <v>5312</v>
      </c>
      <c r="B5019" t="s">
        <v>92</v>
      </c>
      <c r="C5019">
        <v>2007</v>
      </c>
      <c r="D5019" t="s">
        <v>45</v>
      </c>
      <c r="E5019" t="s">
        <v>2</v>
      </c>
      <c r="F5019">
        <v>341.98726699692799</v>
      </c>
      <c r="G5019">
        <v>366.68339355270302</v>
      </c>
      <c r="H5019">
        <v>363.203972644467</v>
      </c>
      <c r="I5019">
        <v>325.34883577629603</v>
      </c>
      <c r="J5019">
        <v>404.21994267189598</v>
      </c>
    </row>
    <row r="5020" spans="1:10" x14ac:dyDescent="0.25">
      <c r="A5020" t="s">
        <v>5313</v>
      </c>
      <c r="B5020" t="s">
        <v>92</v>
      </c>
      <c r="C5020">
        <v>2007</v>
      </c>
      <c r="D5020" t="s">
        <v>18</v>
      </c>
      <c r="E5020" t="s">
        <v>2</v>
      </c>
      <c r="F5020">
        <v>841.06690541253602</v>
      </c>
      <c r="G5020">
        <v>324.34553950936902</v>
      </c>
      <c r="H5020">
        <v>323.17549590729698</v>
      </c>
      <c r="I5020">
        <v>301.60653985412699</v>
      </c>
      <c r="J5020">
        <v>345.87438262844898</v>
      </c>
    </row>
    <row r="5021" spans="1:10" x14ac:dyDescent="0.25">
      <c r="A5021" t="s">
        <v>5314</v>
      </c>
      <c r="B5021" t="s">
        <v>92</v>
      </c>
      <c r="C5021">
        <v>2007</v>
      </c>
      <c r="D5021" t="s">
        <v>46</v>
      </c>
      <c r="E5021" t="s">
        <v>2</v>
      </c>
      <c r="F5021">
        <v>394.552766703342</v>
      </c>
      <c r="G5021">
        <v>332.43132500049899</v>
      </c>
      <c r="H5021">
        <v>331.505562783926</v>
      </c>
      <c r="I5021">
        <v>299.353420615885</v>
      </c>
      <c r="J5021">
        <v>366.14940709209998</v>
      </c>
    </row>
    <row r="5022" spans="1:10" x14ac:dyDescent="0.25">
      <c r="A5022" t="s">
        <v>5315</v>
      </c>
      <c r="B5022" t="s">
        <v>92</v>
      </c>
      <c r="C5022">
        <v>2007</v>
      </c>
      <c r="D5022" t="s">
        <v>47</v>
      </c>
      <c r="E5022" t="s">
        <v>2</v>
      </c>
      <c r="F5022">
        <v>267.12362147627198</v>
      </c>
      <c r="G5022">
        <v>374.73678363182302</v>
      </c>
      <c r="H5022">
        <v>374.42317409938801</v>
      </c>
      <c r="I5022">
        <v>330.62479105439797</v>
      </c>
      <c r="J5022">
        <v>422.38397100346799</v>
      </c>
    </row>
    <row r="5023" spans="1:10" x14ac:dyDescent="0.25">
      <c r="A5023" t="s">
        <v>5316</v>
      </c>
      <c r="B5023" t="s">
        <v>92</v>
      </c>
      <c r="C5023">
        <v>2007</v>
      </c>
      <c r="D5023" t="s">
        <v>48</v>
      </c>
      <c r="E5023" t="s">
        <v>2</v>
      </c>
      <c r="F5023">
        <v>179.39051723292101</v>
      </c>
      <c r="G5023">
        <v>258.70398493398102</v>
      </c>
      <c r="H5023">
        <v>259.50710155226699</v>
      </c>
      <c r="I5023">
        <v>222.746463944857</v>
      </c>
      <c r="J5023">
        <v>300.57886223742099</v>
      </c>
    </row>
    <row r="5024" spans="1:10" x14ac:dyDescent="0.25">
      <c r="A5024" t="s">
        <v>5317</v>
      </c>
      <c r="B5024" t="s">
        <v>92</v>
      </c>
      <c r="C5024">
        <v>2007</v>
      </c>
      <c r="D5024" t="s">
        <v>104</v>
      </c>
      <c r="E5024" t="s">
        <v>2</v>
      </c>
      <c r="F5024">
        <v>725.49730901074997</v>
      </c>
      <c r="G5024">
        <v>312.81818060768001</v>
      </c>
      <c r="H5024">
        <v>314.97933459858899</v>
      </c>
      <c r="I5024">
        <v>291.98469348476101</v>
      </c>
      <c r="J5024">
        <v>339.273834621871</v>
      </c>
    </row>
    <row r="5025" spans="1:10" x14ac:dyDescent="0.25">
      <c r="A5025" t="s">
        <v>5318</v>
      </c>
      <c r="B5025" t="s">
        <v>92</v>
      </c>
      <c r="C5025">
        <v>2007</v>
      </c>
      <c r="D5025" t="s">
        <v>49</v>
      </c>
      <c r="E5025" t="s">
        <v>2</v>
      </c>
      <c r="F5025">
        <v>212.27572689749499</v>
      </c>
      <c r="G5025">
        <v>330.62180032317599</v>
      </c>
      <c r="H5025">
        <v>335.97400923251598</v>
      </c>
      <c r="I5025">
        <v>291.93074115152001</v>
      </c>
      <c r="J5025">
        <v>384.74182554271101</v>
      </c>
    </row>
    <row r="5026" spans="1:10" x14ac:dyDescent="0.25">
      <c r="A5026" t="s">
        <v>5319</v>
      </c>
      <c r="B5026" t="s">
        <v>92</v>
      </c>
      <c r="C5026">
        <v>2007</v>
      </c>
      <c r="D5026" t="s">
        <v>50</v>
      </c>
      <c r="E5026" t="s">
        <v>2</v>
      </c>
      <c r="F5026">
        <v>513.22158211325404</v>
      </c>
      <c r="G5026">
        <v>306.00268433516601</v>
      </c>
      <c r="H5026">
        <v>314.054928861382</v>
      </c>
      <c r="I5026">
        <v>286.50775509259898</v>
      </c>
      <c r="J5026">
        <v>343.464329220043</v>
      </c>
    </row>
    <row r="5027" spans="1:10" x14ac:dyDescent="0.25">
      <c r="A5027" t="s">
        <v>5320</v>
      </c>
      <c r="B5027" t="s">
        <v>92</v>
      </c>
      <c r="C5027">
        <v>2007</v>
      </c>
      <c r="D5027" t="s">
        <v>105</v>
      </c>
      <c r="E5027" t="s">
        <v>2</v>
      </c>
      <c r="F5027">
        <v>457.631678416841</v>
      </c>
      <c r="G5027">
        <v>306.59623910763702</v>
      </c>
      <c r="H5027">
        <v>308.30881689299798</v>
      </c>
      <c r="I5027">
        <v>280.52963293869402</v>
      </c>
      <c r="J5027">
        <v>338.08099372978597</v>
      </c>
    </row>
    <row r="5028" spans="1:10" x14ac:dyDescent="0.25">
      <c r="A5028" t="s">
        <v>5321</v>
      </c>
      <c r="B5028" t="s">
        <v>92</v>
      </c>
      <c r="C5028">
        <v>2007</v>
      </c>
      <c r="D5028" t="s">
        <v>51</v>
      </c>
      <c r="E5028" t="s">
        <v>2</v>
      </c>
      <c r="F5028">
        <v>369.11088500849701</v>
      </c>
      <c r="G5028">
        <v>307.78733615331203</v>
      </c>
      <c r="H5028">
        <v>310.115618900296</v>
      </c>
      <c r="I5028">
        <v>279.093085005229</v>
      </c>
      <c r="J5028">
        <v>343.62730607313199</v>
      </c>
    </row>
    <row r="5029" spans="1:10" x14ac:dyDescent="0.25">
      <c r="A5029" t="s">
        <v>5322</v>
      </c>
      <c r="B5029" t="s">
        <v>92</v>
      </c>
      <c r="C5029">
        <v>2007</v>
      </c>
      <c r="D5029" t="s">
        <v>52</v>
      </c>
      <c r="E5029" t="s">
        <v>2</v>
      </c>
      <c r="F5029">
        <v>88.520793408343394</v>
      </c>
      <c r="G5029">
        <v>301.72742998276402</v>
      </c>
      <c r="H5029">
        <v>302.10063896196402</v>
      </c>
      <c r="I5029">
        <v>241.96766793125599</v>
      </c>
      <c r="J5029">
        <v>372.54109036984698</v>
      </c>
    </row>
    <row r="5030" spans="1:10" x14ac:dyDescent="0.25">
      <c r="A5030" t="s">
        <v>5323</v>
      </c>
      <c r="B5030" t="s">
        <v>92</v>
      </c>
      <c r="C5030">
        <v>2007</v>
      </c>
      <c r="D5030" t="s">
        <v>106</v>
      </c>
      <c r="E5030" t="s">
        <v>2</v>
      </c>
      <c r="F5030">
        <v>875.02168832623795</v>
      </c>
      <c r="G5030">
        <v>301.786770798193</v>
      </c>
      <c r="H5030">
        <v>303.98429618033401</v>
      </c>
      <c r="I5030">
        <v>284.05581540085899</v>
      </c>
      <c r="J5030">
        <v>324.93574069456002</v>
      </c>
    </row>
    <row r="5031" spans="1:10" x14ac:dyDescent="0.25">
      <c r="A5031" t="s">
        <v>5324</v>
      </c>
      <c r="B5031" t="s">
        <v>92</v>
      </c>
      <c r="C5031">
        <v>2007</v>
      </c>
      <c r="D5031" t="s">
        <v>53</v>
      </c>
      <c r="E5031" t="s">
        <v>2</v>
      </c>
      <c r="F5031">
        <v>245.75183165278801</v>
      </c>
      <c r="G5031">
        <v>275.06556938180699</v>
      </c>
      <c r="H5031">
        <v>278.89334562891401</v>
      </c>
      <c r="I5031">
        <v>244.94142455627099</v>
      </c>
      <c r="J5031">
        <v>316.21657587104102</v>
      </c>
    </row>
    <row r="5032" spans="1:10" x14ac:dyDescent="0.25">
      <c r="A5032" t="s">
        <v>5325</v>
      </c>
      <c r="B5032" t="s">
        <v>92</v>
      </c>
      <c r="C5032">
        <v>2007</v>
      </c>
      <c r="D5032" t="s">
        <v>54</v>
      </c>
      <c r="E5032" t="s">
        <v>2</v>
      </c>
      <c r="F5032">
        <v>126.741718451244</v>
      </c>
      <c r="G5032">
        <v>354.75052047819401</v>
      </c>
      <c r="H5032">
        <v>351.34483363239201</v>
      </c>
      <c r="I5032">
        <v>292.32100693557697</v>
      </c>
      <c r="J5032">
        <v>418.70159415047698</v>
      </c>
    </row>
    <row r="5033" spans="1:10" x14ac:dyDescent="0.25">
      <c r="A5033" t="s">
        <v>5326</v>
      </c>
      <c r="B5033" t="s">
        <v>92</v>
      </c>
      <c r="C5033">
        <v>2007</v>
      </c>
      <c r="D5033" t="s">
        <v>55</v>
      </c>
      <c r="E5033" t="s">
        <v>2</v>
      </c>
      <c r="F5033">
        <v>157.532860744304</v>
      </c>
      <c r="G5033">
        <v>337.41616848934302</v>
      </c>
      <c r="H5033">
        <v>337.31784929733698</v>
      </c>
      <c r="I5033">
        <v>286.39296202599797</v>
      </c>
      <c r="J5033">
        <v>394.64248590249503</v>
      </c>
    </row>
    <row r="5034" spans="1:10" x14ac:dyDescent="0.25">
      <c r="A5034" t="s">
        <v>5327</v>
      </c>
      <c r="B5034" t="s">
        <v>92</v>
      </c>
      <c r="C5034">
        <v>2007</v>
      </c>
      <c r="D5034" t="s">
        <v>56</v>
      </c>
      <c r="E5034" t="s">
        <v>2</v>
      </c>
      <c r="F5034">
        <v>130.02568328217001</v>
      </c>
      <c r="G5034">
        <v>284.70075821017701</v>
      </c>
      <c r="H5034">
        <v>282.67314326652797</v>
      </c>
      <c r="I5034">
        <v>235.01456820647999</v>
      </c>
      <c r="J5034">
        <v>336.96835555132202</v>
      </c>
    </row>
    <row r="5035" spans="1:10" x14ac:dyDescent="0.25">
      <c r="A5035" t="s">
        <v>5328</v>
      </c>
      <c r="B5035" t="s">
        <v>92</v>
      </c>
      <c r="C5035">
        <v>2007</v>
      </c>
      <c r="D5035" t="s">
        <v>57</v>
      </c>
      <c r="E5035" t="s">
        <v>2</v>
      </c>
      <c r="F5035">
        <v>214.96959419573</v>
      </c>
      <c r="G5035">
        <v>296.43618714764602</v>
      </c>
      <c r="H5035">
        <v>300.96836549009299</v>
      </c>
      <c r="I5035">
        <v>261.728666327192</v>
      </c>
      <c r="J5035">
        <v>344.38937465020598</v>
      </c>
    </row>
    <row r="5036" spans="1:10" x14ac:dyDescent="0.25">
      <c r="A5036" t="s">
        <v>5329</v>
      </c>
      <c r="B5036" t="s">
        <v>92</v>
      </c>
      <c r="C5036">
        <v>2008</v>
      </c>
      <c r="D5036" t="s">
        <v>5</v>
      </c>
      <c r="E5036" t="s">
        <v>2</v>
      </c>
      <c r="F5036">
        <v>4972.7642623747597</v>
      </c>
      <c r="G5036">
        <v>321.55540238522002</v>
      </c>
      <c r="H5036">
        <v>320.94712202482401</v>
      </c>
      <c r="I5036">
        <v>312.03711728115201</v>
      </c>
      <c r="J5036">
        <v>330.04590094469899</v>
      </c>
    </row>
    <row r="5037" spans="1:10" x14ac:dyDescent="0.25">
      <c r="A5037" t="s">
        <v>5330</v>
      </c>
      <c r="B5037" t="s">
        <v>92</v>
      </c>
      <c r="C5037">
        <v>2008</v>
      </c>
      <c r="D5037" t="s">
        <v>122</v>
      </c>
      <c r="E5037" t="s">
        <v>2</v>
      </c>
      <c r="F5037">
        <v>711.74745998205401</v>
      </c>
      <c r="G5037">
        <v>232.57516770699999</v>
      </c>
      <c r="H5037">
        <v>228.69364455289701</v>
      </c>
      <c r="I5037">
        <v>212.03446328949099</v>
      </c>
      <c r="J5037">
        <v>246.30388234326699</v>
      </c>
    </row>
    <row r="5038" spans="1:10" x14ac:dyDescent="0.25">
      <c r="A5038" t="s">
        <v>5331</v>
      </c>
      <c r="B5038" t="s">
        <v>92</v>
      </c>
      <c r="C5038">
        <v>2008</v>
      </c>
      <c r="D5038" t="s">
        <v>123</v>
      </c>
      <c r="E5038" t="s">
        <v>2</v>
      </c>
      <c r="F5038">
        <v>832.71862529062196</v>
      </c>
      <c r="G5038">
        <v>266.23822634079198</v>
      </c>
      <c r="H5038">
        <v>260.28250995629901</v>
      </c>
      <c r="I5038">
        <v>242.76349714083</v>
      </c>
      <c r="J5038">
        <v>278.72400990589898</v>
      </c>
    </row>
    <row r="5039" spans="1:10" x14ac:dyDescent="0.25">
      <c r="A5039" t="s">
        <v>5332</v>
      </c>
      <c r="B5039" t="s">
        <v>92</v>
      </c>
      <c r="C5039">
        <v>2008</v>
      </c>
      <c r="D5039" t="s">
        <v>124</v>
      </c>
      <c r="E5039" t="s">
        <v>2</v>
      </c>
      <c r="F5039">
        <v>962.01164260798805</v>
      </c>
      <c r="G5039">
        <v>304.66931510659703</v>
      </c>
      <c r="H5039">
        <v>299.39675051931602</v>
      </c>
      <c r="I5039">
        <v>280.65932307290802</v>
      </c>
      <c r="J5039">
        <v>319.05030098717202</v>
      </c>
    </row>
    <row r="5040" spans="1:10" x14ac:dyDescent="0.25">
      <c r="A5040" t="s">
        <v>5333</v>
      </c>
      <c r="B5040" t="s">
        <v>92</v>
      </c>
      <c r="C5040">
        <v>2008</v>
      </c>
      <c r="D5040" t="s">
        <v>125</v>
      </c>
      <c r="E5040" t="s">
        <v>2</v>
      </c>
      <c r="F5040">
        <v>1079.17147978567</v>
      </c>
      <c r="G5040">
        <v>347.53127116517902</v>
      </c>
      <c r="H5040">
        <v>349.318274833852</v>
      </c>
      <c r="I5040">
        <v>328.64680406370098</v>
      </c>
      <c r="J5040">
        <v>370.94257307928598</v>
      </c>
    </row>
    <row r="5041" spans="1:10" x14ac:dyDescent="0.25">
      <c r="A5041" t="s">
        <v>5334</v>
      </c>
      <c r="B5041" t="s">
        <v>92</v>
      </c>
      <c r="C5041">
        <v>2008</v>
      </c>
      <c r="D5041" t="s">
        <v>126</v>
      </c>
      <c r="E5041" t="s">
        <v>2</v>
      </c>
      <c r="F5041">
        <v>1387.1150547084201</v>
      </c>
      <c r="G5041">
        <v>460.23924307655301</v>
      </c>
      <c r="H5041">
        <v>472.571603803382</v>
      </c>
      <c r="I5041">
        <v>447.71467118852001</v>
      </c>
      <c r="J5041">
        <v>498.43614494741502</v>
      </c>
    </row>
    <row r="5042" spans="1:10" x14ac:dyDescent="0.25">
      <c r="A5042" t="s">
        <v>5335</v>
      </c>
      <c r="B5042" t="s">
        <v>92</v>
      </c>
      <c r="C5042">
        <v>2008</v>
      </c>
      <c r="D5042" t="s">
        <v>6</v>
      </c>
      <c r="E5042" t="s">
        <v>2</v>
      </c>
      <c r="F5042">
        <v>1217.58020788299</v>
      </c>
      <c r="G5042">
        <v>348.949839904334</v>
      </c>
      <c r="H5042">
        <v>344.338524625677</v>
      </c>
      <c r="I5042">
        <v>325.10874291384499</v>
      </c>
      <c r="J5042">
        <v>364.40155470254501</v>
      </c>
    </row>
    <row r="5043" spans="1:10" x14ac:dyDescent="0.25">
      <c r="A5043" t="s">
        <v>5336</v>
      </c>
      <c r="B5043" t="s">
        <v>92</v>
      </c>
      <c r="C5043">
        <v>2008</v>
      </c>
      <c r="D5043" t="s">
        <v>37</v>
      </c>
      <c r="E5043" t="s">
        <v>2</v>
      </c>
      <c r="F5043">
        <v>120.697687869806</v>
      </c>
      <c r="G5043">
        <v>338.221397382183</v>
      </c>
      <c r="H5043">
        <v>336.91239654779798</v>
      </c>
      <c r="I5043">
        <v>278.468090930816</v>
      </c>
      <c r="J5043">
        <v>403.82739224091</v>
      </c>
    </row>
    <row r="5044" spans="1:10" x14ac:dyDescent="0.25">
      <c r="A5044" t="s">
        <v>5337</v>
      </c>
      <c r="B5044" t="s">
        <v>92</v>
      </c>
      <c r="C5044">
        <v>2008</v>
      </c>
      <c r="D5044" t="s">
        <v>38</v>
      </c>
      <c r="E5044" t="s">
        <v>2</v>
      </c>
      <c r="F5044">
        <v>197.647696864024</v>
      </c>
      <c r="G5044">
        <v>321.62416296035002</v>
      </c>
      <c r="H5044">
        <v>314.30085279662302</v>
      </c>
      <c r="I5044">
        <v>271.46174162307898</v>
      </c>
      <c r="J5044">
        <v>361.91224528618397</v>
      </c>
    </row>
    <row r="5045" spans="1:10" x14ac:dyDescent="0.25">
      <c r="A5045" t="s">
        <v>5338</v>
      </c>
      <c r="B5045" t="s">
        <v>92</v>
      </c>
      <c r="C5045">
        <v>2008</v>
      </c>
      <c r="D5045" t="s">
        <v>39</v>
      </c>
      <c r="E5045" t="s">
        <v>2</v>
      </c>
      <c r="F5045">
        <v>231.79082452274099</v>
      </c>
      <c r="G5045">
        <v>391.16192943068398</v>
      </c>
      <c r="H5045">
        <v>389.44847689808802</v>
      </c>
      <c r="I5045">
        <v>339.38202088684602</v>
      </c>
      <c r="J5045">
        <v>444.64194260908698</v>
      </c>
    </row>
    <row r="5046" spans="1:10" x14ac:dyDescent="0.25">
      <c r="A5046" t="s">
        <v>5339</v>
      </c>
      <c r="B5046" t="s">
        <v>92</v>
      </c>
      <c r="C5046">
        <v>2008</v>
      </c>
      <c r="D5046" t="s">
        <v>40</v>
      </c>
      <c r="E5046" t="s">
        <v>2</v>
      </c>
      <c r="F5046">
        <v>204.06544278650901</v>
      </c>
      <c r="G5046">
        <v>420.02602253109899</v>
      </c>
      <c r="H5046">
        <v>410.75787403930502</v>
      </c>
      <c r="I5046">
        <v>355.60800088616298</v>
      </c>
      <c r="J5046">
        <v>471.94840441616498</v>
      </c>
    </row>
    <row r="5047" spans="1:10" x14ac:dyDescent="0.25">
      <c r="A5047" t="s">
        <v>5340</v>
      </c>
      <c r="B5047" t="s">
        <v>92</v>
      </c>
      <c r="C5047">
        <v>2008</v>
      </c>
      <c r="D5047" t="s">
        <v>41</v>
      </c>
      <c r="E5047" t="s">
        <v>2</v>
      </c>
      <c r="F5047">
        <v>243.60125323388499</v>
      </c>
      <c r="G5047">
        <v>316.89616790972502</v>
      </c>
      <c r="H5047">
        <v>317.56595095271501</v>
      </c>
      <c r="I5047">
        <v>278.699680781567</v>
      </c>
      <c r="J5047">
        <v>360.30941077976797</v>
      </c>
    </row>
    <row r="5048" spans="1:10" x14ac:dyDescent="0.25">
      <c r="A5048" t="s">
        <v>5341</v>
      </c>
      <c r="B5048" t="s">
        <v>92</v>
      </c>
      <c r="C5048">
        <v>2008</v>
      </c>
      <c r="D5048" t="s">
        <v>42</v>
      </c>
      <c r="E5048" t="s">
        <v>2</v>
      </c>
      <c r="F5048">
        <v>219.77730260603201</v>
      </c>
      <c r="G5048">
        <v>327.65415738271702</v>
      </c>
      <c r="H5048">
        <v>324.85163263262803</v>
      </c>
      <c r="I5048">
        <v>283.09760539727199</v>
      </c>
      <c r="J5048">
        <v>371.00321669631597</v>
      </c>
    </row>
    <row r="5049" spans="1:10" x14ac:dyDescent="0.25">
      <c r="A5049" t="s">
        <v>5342</v>
      </c>
      <c r="B5049" t="s">
        <v>92</v>
      </c>
      <c r="C5049">
        <v>2008</v>
      </c>
      <c r="D5049" t="s">
        <v>102</v>
      </c>
      <c r="E5049" t="s">
        <v>2</v>
      </c>
      <c r="F5049">
        <v>168.01712464873901</v>
      </c>
      <c r="G5049">
        <v>249.71334143145299</v>
      </c>
      <c r="H5049">
        <v>244.71905659718701</v>
      </c>
      <c r="I5049">
        <v>208.15196406587199</v>
      </c>
      <c r="J5049">
        <v>285.72651747985799</v>
      </c>
    </row>
    <row r="5050" spans="1:10" x14ac:dyDescent="0.25">
      <c r="A5050" t="s">
        <v>5343</v>
      </c>
      <c r="B5050" t="s">
        <v>92</v>
      </c>
      <c r="C5050">
        <v>2008</v>
      </c>
      <c r="D5050" t="s">
        <v>103</v>
      </c>
      <c r="E5050" t="s">
        <v>2</v>
      </c>
      <c r="F5050">
        <v>551.178952256721</v>
      </c>
      <c r="G5050">
        <v>284.49120596294102</v>
      </c>
      <c r="H5050">
        <v>279.70873230759997</v>
      </c>
      <c r="I5050">
        <v>256.55966545546801</v>
      </c>
      <c r="J5050">
        <v>304.36593005660501</v>
      </c>
    </row>
    <row r="5051" spans="1:10" x14ac:dyDescent="0.25">
      <c r="A5051" t="s">
        <v>5344</v>
      </c>
      <c r="B5051" t="s">
        <v>92</v>
      </c>
      <c r="C5051">
        <v>2008</v>
      </c>
      <c r="D5051" t="s">
        <v>43</v>
      </c>
      <c r="E5051" t="s">
        <v>2</v>
      </c>
      <c r="F5051">
        <v>90.954095846410794</v>
      </c>
      <c r="G5051">
        <v>239.605099700766</v>
      </c>
      <c r="H5051">
        <v>229.42577302939199</v>
      </c>
      <c r="I5051">
        <v>183.613856350285</v>
      </c>
      <c r="J5051">
        <v>282.975356771039</v>
      </c>
    </row>
    <row r="5052" spans="1:10" x14ac:dyDescent="0.25">
      <c r="A5052" t="s">
        <v>5345</v>
      </c>
      <c r="B5052" t="s">
        <v>92</v>
      </c>
      <c r="C5052">
        <v>2008</v>
      </c>
      <c r="D5052" t="s">
        <v>44</v>
      </c>
      <c r="E5052" t="s">
        <v>2</v>
      </c>
      <c r="F5052">
        <v>165.53601314004101</v>
      </c>
      <c r="G5052">
        <v>266.69676189408699</v>
      </c>
      <c r="H5052">
        <v>262.99126632368001</v>
      </c>
      <c r="I5052">
        <v>223.74770610851601</v>
      </c>
      <c r="J5052">
        <v>307.03808212768001</v>
      </c>
    </row>
    <row r="5053" spans="1:10" x14ac:dyDescent="0.25">
      <c r="A5053" t="s">
        <v>5346</v>
      </c>
      <c r="B5053" t="s">
        <v>92</v>
      </c>
      <c r="C5053">
        <v>2008</v>
      </c>
      <c r="D5053" t="s">
        <v>45</v>
      </c>
      <c r="E5053" t="s">
        <v>2</v>
      </c>
      <c r="F5053">
        <v>294.68884327026899</v>
      </c>
      <c r="G5053">
        <v>314.45887259000301</v>
      </c>
      <c r="H5053">
        <v>314.42712997690199</v>
      </c>
      <c r="I5053">
        <v>279.17988916483699</v>
      </c>
      <c r="J5053">
        <v>352.855856316315</v>
      </c>
    </row>
    <row r="5054" spans="1:10" x14ac:dyDescent="0.25">
      <c r="A5054" t="s">
        <v>5347</v>
      </c>
      <c r="B5054" t="s">
        <v>92</v>
      </c>
      <c r="C5054">
        <v>2008</v>
      </c>
      <c r="D5054" t="s">
        <v>18</v>
      </c>
      <c r="E5054" t="s">
        <v>2</v>
      </c>
      <c r="F5054">
        <v>803.24114507149397</v>
      </c>
      <c r="G5054">
        <v>308.101103948684</v>
      </c>
      <c r="H5054">
        <v>306.96288864022898</v>
      </c>
      <c r="I5054">
        <v>285.996853458256</v>
      </c>
      <c r="J5054">
        <v>329.053578910753</v>
      </c>
    </row>
    <row r="5055" spans="1:10" x14ac:dyDescent="0.25">
      <c r="A5055" t="s">
        <v>5348</v>
      </c>
      <c r="B5055" t="s">
        <v>92</v>
      </c>
      <c r="C5055">
        <v>2008</v>
      </c>
      <c r="D5055" t="s">
        <v>46</v>
      </c>
      <c r="E5055" t="s">
        <v>2</v>
      </c>
      <c r="F5055">
        <v>400.74658450416899</v>
      </c>
      <c r="G5055">
        <v>335.58868535553802</v>
      </c>
      <c r="H5055">
        <v>335.75218515463803</v>
      </c>
      <c r="I5055">
        <v>303.427378414109</v>
      </c>
      <c r="J5055">
        <v>370.56183652674099</v>
      </c>
    </row>
    <row r="5056" spans="1:10" x14ac:dyDescent="0.25">
      <c r="A5056" t="s">
        <v>5349</v>
      </c>
      <c r="B5056" t="s">
        <v>92</v>
      </c>
      <c r="C5056">
        <v>2008</v>
      </c>
      <c r="D5056" t="s">
        <v>47</v>
      </c>
      <c r="E5056" t="s">
        <v>2</v>
      </c>
      <c r="F5056">
        <v>227.31272447165401</v>
      </c>
      <c r="G5056">
        <v>318.03999338442998</v>
      </c>
      <c r="H5056">
        <v>315.13514346772899</v>
      </c>
      <c r="I5056">
        <v>275.25558033872198</v>
      </c>
      <c r="J5056">
        <v>359.140772910507</v>
      </c>
    </row>
    <row r="5057" spans="1:10" x14ac:dyDescent="0.25">
      <c r="A5057" t="s">
        <v>5350</v>
      </c>
      <c r="B5057" t="s">
        <v>92</v>
      </c>
      <c r="C5057">
        <v>2008</v>
      </c>
      <c r="D5057" t="s">
        <v>48</v>
      </c>
      <c r="E5057" t="s">
        <v>2</v>
      </c>
      <c r="F5057">
        <v>175.181836095671</v>
      </c>
      <c r="G5057">
        <v>250.91213740821999</v>
      </c>
      <c r="H5057">
        <v>252.38950330290001</v>
      </c>
      <c r="I5057">
        <v>216.237676720542</v>
      </c>
      <c r="J5057">
        <v>292.83486444491302</v>
      </c>
    </row>
    <row r="5058" spans="1:10" x14ac:dyDescent="0.25">
      <c r="A5058" t="s">
        <v>5351</v>
      </c>
      <c r="B5058" t="s">
        <v>92</v>
      </c>
      <c r="C5058">
        <v>2008</v>
      </c>
      <c r="D5058" t="s">
        <v>104</v>
      </c>
      <c r="E5058" t="s">
        <v>2</v>
      </c>
      <c r="F5058">
        <v>782.91292410891197</v>
      </c>
      <c r="G5058">
        <v>333.57317658716801</v>
      </c>
      <c r="H5058">
        <v>335.85459465864</v>
      </c>
      <c r="I5058">
        <v>312.21814585178703</v>
      </c>
      <c r="J5058">
        <v>360.77578243795699</v>
      </c>
    </row>
    <row r="5059" spans="1:10" x14ac:dyDescent="0.25">
      <c r="A5059" t="s">
        <v>5352</v>
      </c>
      <c r="B5059" t="s">
        <v>92</v>
      </c>
      <c r="C5059">
        <v>2008</v>
      </c>
      <c r="D5059" t="s">
        <v>49</v>
      </c>
      <c r="E5059" t="s">
        <v>2</v>
      </c>
      <c r="F5059">
        <v>225.113201600303</v>
      </c>
      <c r="G5059">
        <v>347.74573507423003</v>
      </c>
      <c r="H5059">
        <v>354.149197206628</v>
      </c>
      <c r="I5059">
        <v>309.06075030558799</v>
      </c>
      <c r="J5059">
        <v>403.92663194378503</v>
      </c>
    </row>
    <row r="5060" spans="1:10" x14ac:dyDescent="0.25">
      <c r="A5060" t="s">
        <v>5353</v>
      </c>
      <c r="B5060" t="s">
        <v>92</v>
      </c>
      <c r="C5060">
        <v>2008</v>
      </c>
      <c r="D5060" t="s">
        <v>50</v>
      </c>
      <c r="E5060" t="s">
        <v>2</v>
      </c>
      <c r="F5060">
        <v>557.79972250860897</v>
      </c>
      <c r="G5060">
        <v>328.17539713397002</v>
      </c>
      <c r="H5060">
        <v>333.43849314232</v>
      </c>
      <c r="I5060">
        <v>305.28875123727198</v>
      </c>
      <c r="J5060">
        <v>363.410854540461</v>
      </c>
    </row>
    <row r="5061" spans="1:10" x14ac:dyDescent="0.25">
      <c r="A5061" t="s">
        <v>5354</v>
      </c>
      <c r="B5061" t="s">
        <v>92</v>
      </c>
      <c r="C5061">
        <v>2008</v>
      </c>
      <c r="D5061" t="s">
        <v>105</v>
      </c>
      <c r="E5061" t="s">
        <v>2</v>
      </c>
      <c r="F5061">
        <v>443.11735440110101</v>
      </c>
      <c r="G5061">
        <v>296.282640563992</v>
      </c>
      <c r="H5061">
        <v>299.27053268204702</v>
      </c>
      <c r="I5061">
        <v>271.87685817141102</v>
      </c>
      <c r="J5061">
        <v>328.66272649759401</v>
      </c>
    </row>
    <row r="5062" spans="1:10" x14ac:dyDescent="0.25">
      <c r="A5062" t="s">
        <v>5355</v>
      </c>
      <c r="B5062" t="s">
        <v>92</v>
      </c>
      <c r="C5062">
        <v>2008</v>
      </c>
      <c r="D5062" t="s">
        <v>51</v>
      </c>
      <c r="E5062" t="s">
        <v>2</v>
      </c>
      <c r="F5062">
        <v>350.26423927335401</v>
      </c>
      <c r="G5062">
        <v>291.86497618791401</v>
      </c>
      <c r="H5062">
        <v>294.378125663388</v>
      </c>
      <c r="I5062">
        <v>264.17078101035003</v>
      </c>
      <c r="J5062">
        <v>327.07641999425903</v>
      </c>
    </row>
    <row r="5063" spans="1:10" x14ac:dyDescent="0.25">
      <c r="A5063" t="s">
        <v>5356</v>
      </c>
      <c r="B5063" t="s">
        <v>92</v>
      </c>
      <c r="C5063">
        <v>2008</v>
      </c>
      <c r="D5063" t="s">
        <v>52</v>
      </c>
      <c r="E5063" t="s">
        <v>2</v>
      </c>
      <c r="F5063">
        <v>92.853115127747301</v>
      </c>
      <c r="G5063">
        <v>314.22373985701302</v>
      </c>
      <c r="H5063">
        <v>319.37295645747997</v>
      </c>
      <c r="I5063">
        <v>257.16399741870299</v>
      </c>
      <c r="J5063">
        <v>391.971689385697</v>
      </c>
    </row>
    <row r="5064" spans="1:10" x14ac:dyDescent="0.25">
      <c r="A5064" t="s">
        <v>5357</v>
      </c>
      <c r="B5064" t="s">
        <v>92</v>
      </c>
      <c r="C5064">
        <v>2008</v>
      </c>
      <c r="D5064" t="s">
        <v>106</v>
      </c>
      <c r="E5064" t="s">
        <v>2</v>
      </c>
      <c r="F5064">
        <v>1006.7165540047999</v>
      </c>
      <c r="G5064">
        <v>345.30044932731403</v>
      </c>
      <c r="H5064">
        <v>347.89269784688702</v>
      </c>
      <c r="I5064">
        <v>326.60979503477</v>
      </c>
      <c r="J5064">
        <v>370.19220393914497</v>
      </c>
    </row>
    <row r="5065" spans="1:10" x14ac:dyDescent="0.25">
      <c r="A5065" t="s">
        <v>5358</v>
      </c>
      <c r="B5065" t="s">
        <v>92</v>
      </c>
      <c r="C5065">
        <v>2008</v>
      </c>
      <c r="D5065" t="s">
        <v>53</v>
      </c>
      <c r="E5065" t="s">
        <v>2</v>
      </c>
      <c r="F5065">
        <v>309.35747492151597</v>
      </c>
      <c r="G5065">
        <v>343.96365861474601</v>
      </c>
      <c r="H5065">
        <v>347.95586858639399</v>
      </c>
      <c r="I5065">
        <v>310.07424273008297</v>
      </c>
      <c r="J5065">
        <v>389.17084788795</v>
      </c>
    </row>
    <row r="5066" spans="1:10" x14ac:dyDescent="0.25">
      <c r="A5066" t="s">
        <v>5359</v>
      </c>
      <c r="B5066" t="s">
        <v>92</v>
      </c>
      <c r="C5066">
        <v>2008</v>
      </c>
      <c r="D5066" t="s">
        <v>54</v>
      </c>
      <c r="E5066" t="s">
        <v>2</v>
      </c>
      <c r="F5066">
        <v>159.190443327022</v>
      </c>
      <c r="G5066">
        <v>445.06386526230699</v>
      </c>
      <c r="H5066">
        <v>450.53613072234702</v>
      </c>
      <c r="I5066">
        <v>382.75829869678103</v>
      </c>
      <c r="J5066">
        <v>526.78423304629302</v>
      </c>
    </row>
    <row r="5067" spans="1:10" x14ac:dyDescent="0.25">
      <c r="A5067" t="s">
        <v>5360</v>
      </c>
      <c r="B5067" t="s">
        <v>92</v>
      </c>
      <c r="C5067">
        <v>2008</v>
      </c>
      <c r="D5067" t="s">
        <v>55</v>
      </c>
      <c r="E5067" t="s">
        <v>2</v>
      </c>
      <c r="F5067">
        <v>168.234019550178</v>
      </c>
      <c r="G5067">
        <v>359.597340009785</v>
      </c>
      <c r="H5067">
        <v>359.72365523567998</v>
      </c>
      <c r="I5067">
        <v>307.11373950810599</v>
      </c>
      <c r="J5067">
        <v>418.71764708728398</v>
      </c>
    </row>
    <row r="5068" spans="1:10" x14ac:dyDescent="0.25">
      <c r="A5068" t="s">
        <v>5361</v>
      </c>
      <c r="B5068" t="s">
        <v>92</v>
      </c>
      <c r="C5068">
        <v>2008</v>
      </c>
      <c r="D5068" t="s">
        <v>56</v>
      </c>
      <c r="E5068" t="s">
        <v>2</v>
      </c>
      <c r="F5068">
        <v>133.12601799727099</v>
      </c>
      <c r="G5068">
        <v>289.870700686475</v>
      </c>
      <c r="H5068">
        <v>297.126274306379</v>
      </c>
      <c r="I5068">
        <v>247.379274764092</v>
      </c>
      <c r="J5068">
        <v>353.71373117798498</v>
      </c>
    </row>
    <row r="5069" spans="1:10" x14ac:dyDescent="0.25">
      <c r="A5069" t="s">
        <v>5362</v>
      </c>
      <c r="B5069" t="s">
        <v>92</v>
      </c>
      <c r="C5069">
        <v>2008</v>
      </c>
      <c r="D5069" t="s">
        <v>57</v>
      </c>
      <c r="E5069" t="s">
        <v>2</v>
      </c>
      <c r="F5069">
        <v>236.80859820881</v>
      </c>
      <c r="G5069">
        <v>323.814248689078</v>
      </c>
      <c r="H5069">
        <v>326.78759937039598</v>
      </c>
      <c r="I5069">
        <v>286.10033061318899</v>
      </c>
      <c r="J5069">
        <v>371.594636881214</v>
      </c>
    </row>
    <row r="5070" spans="1:10" x14ac:dyDescent="0.25">
      <c r="A5070" t="s">
        <v>5363</v>
      </c>
      <c r="B5070" t="s">
        <v>92</v>
      </c>
      <c r="C5070">
        <v>2009</v>
      </c>
      <c r="D5070" t="s">
        <v>5</v>
      </c>
      <c r="E5070" t="s">
        <v>2</v>
      </c>
      <c r="F5070">
        <v>4909.0239670329302</v>
      </c>
      <c r="G5070">
        <v>316.50212808009002</v>
      </c>
      <c r="H5070">
        <v>316.20783559450501</v>
      </c>
      <c r="I5070">
        <v>307.37264449873402</v>
      </c>
      <c r="J5070">
        <v>325.23144139089101</v>
      </c>
    </row>
    <row r="5071" spans="1:10" x14ac:dyDescent="0.25">
      <c r="A5071" t="s">
        <v>5364</v>
      </c>
      <c r="B5071" t="s">
        <v>92</v>
      </c>
      <c r="C5071">
        <v>2009</v>
      </c>
      <c r="D5071" t="s">
        <v>122</v>
      </c>
      <c r="E5071" t="s">
        <v>2</v>
      </c>
      <c r="F5071">
        <v>733.54979274754203</v>
      </c>
      <c r="G5071">
        <v>239.008254021498</v>
      </c>
      <c r="H5071">
        <v>233.660792310311</v>
      </c>
      <c r="I5071">
        <v>216.87266146538801</v>
      </c>
      <c r="J5071">
        <v>251.39255297443</v>
      </c>
    </row>
    <row r="5072" spans="1:10" x14ac:dyDescent="0.25">
      <c r="A5072" t="s">
        <v>5365</v>
      </c>
      <c r="B5072" t="s">
        <v>92</v>
      </c>
      <c r="C5072">
        <v>2009</v>
      </c>
      <c r="D5072" t="s">
        <v>123</v>
      </c>
      <c r="E5072" t="s">
        <v>2</v>
      </c>
      <c r="F5072">
        <v>846.64393676157704</v>
      </c>
      <c r="G5072">
        <v>270.22390995607498</v>
      </c>
      <c r="H5072">
        <v>264.80875940283698</v>
      </c>
      <c r="I5072">
        <v>247.105696406303</v>
      </c>
      <c r="J5072">
        <v>283.43608446159499</v>
      </c>
    </row>
    <row r="5073" spans="1:10" x14ac:dyDescent="0.25">
      <c r="A5073" t="s">
        <v>5366</v>
      </c>
      <c r="B5073" t="s">
        <v>92</v>
      </c>
      <c r="C5073">
        <v>2009</v>
      </c>
      <c r="D5073" t="s">
        <v>124</v>
      </c>
      <c r="E5073" t="s">
        <v>2</v>
      </c>
      <c r="F5073">
        <v>945.94425873733098</v>
      </c>
      <c r="G5073">
        <v>298.40889435113701</v>
      </c>
      <c r="H5073">
        <v>294.34072613861298</v>
      </c>
      <c r="I5073">
        <v>275.75697572717002</v>
      </c>
      <c r="J5073">
        <v>313.84097644542197</v>
      </c>
    </row>
    <row r="5074" spans="1:10" x14ac:dyDescent="0.25">
      <c r="A5074" t="s">
        <v>5367</v>
      </c>
      <c r="B5074" t="s">
        <v>92</v>
      </c>
      <c r="C5074">
        <v>2009</v>
      </c>
      <c r="D5074" t="s">
        <v>125</v>
      </c>
      <c r="E5074" t="s">
        <v>2</v>
      </c>
      <c r="F5074">
        <v>1062.24410734559</v>
      </c>
      <c r="G5074">
        <v>340.75446210237402</v>
      </c>
      <c r="H5074">
        <v>342.759106716715</v>
      </c>
      <c r="I5074">
        <v>322.32242084893198</v>
      </c>
      <c r="J5074">
        <v>364.14546338136699</v>
      </c>
    </row>
    <row r="5075" spans="1:10" x14ac:dyDescent="0.25">
      <c r="A5075" t="s">
        <v>5368</v>
      </c>
      <c r="B5075" t="s">
        <v>92</v>
      </c>
      <c r="C5075">
        <v>2009</v>
      </c>
      <c r="D5075" t="s">
        <v>126</v>
      </c>
      <c r="E5075" t="s">
        <v>2</v>
      </c>
      <c r="F5075">
        <v>1320.6418714408901</v>
      </c>
      <c r="G5075">
        <v>437.19874314838199</v>
      </c>
      <c r="H5075">
        <v>451.22175721611899</v>
      </c>
      <c r="I5075">
        <v>426.91949363645199</v>
      </c>
      <c r="J5075">
        <v>476.53418974164902</v>
      </c>
    </row>
    <row r="5076" spans="1:10" x14ac:dyDescent="0.25">
      <c r="A5076" t="s">
        <v>5369</v>
      </c>
      <c r="B5076" t="s">
        <v>92</v>
      </c>
      <c r="C5076">
        <v>2009</v>
      </c>
      <c r="D5076" t="s">
        <v>6</v>
      </c>
      <c r="E5076" t="s">
        <v>2</v>
      </c>
      <c r="F5076">
        <v>1181.2558468897701</v>
      </c>
      <c r="G5076">
        <v>338.030930396668</v>
      </c>
      <c r="H5076">
        <v>336.27904508986597</v>
      </c>
      <c r="I5076">
        <v>317.20714088841999</v>
      </c>
      <c r="J5076">
        <v>356.19026971160503</v>
      </c>
    </row>
    <row r="5077" spans="1:10" x14ac:dyDescent="0.25">
      <c r="A5077" t="s">
        <v>5370</v>
      </c>
      <c r="B5077" t="s">
        <v>92</v>
      </c>
      <c r="C5077">
        <v>2009</v>
      </c>
      <c r="D5077" t="s">
        <v>37</v>
      </c>
      <c r="E5077" t="s">
        <v>2</v>
      </c>
      <c r="F5077">
        <v>123.510347223414</v>
      </c>
      <c r="G5077">
        <v>346.82227121030701</v>
      </c>
      <c r="H5077">
        <v>340.983715332234</v>
      </c>
      <c r="I5077">
        <v>282.58918515131398</v>
      </c>
      <c r="J5077">
        <v>407.737527463682</v>
      </c>
    </row>
    <row r="5078" spans="1:10" x14ac:dyDescent="0.25">
      <c r="A5078" t="s">
        <v>5371</v>
      </c>
      <c r="B5078" t="s">
        <v>92</v>
      </c>
      <c r="C5078">
        <v>2009</v>
      </c>
      <c r="D5078" t="s">
        <v>38</v>
      </c>
      <c r="E5078" t="s">
        <v>2</v>
      </c>
      <c r="F5078">
        <v>211.76370460541199</v>
      </c>
      <c r="G5078">
        <v>343.20395547212797</v>
      </c>
      <c r="H5078">
        <v>338.34048947573399</v>
      </c>
      <c r="I5078">
        <v>293.72566399802298</v>
      </c>
      <c r="J5078">
        <v>387.747287097347</v>
      </c>
    </row>
    <row r="5079" spans="1:10" x14ac:dyDescent="0.25">
      <c r="A5079" t="s">
        <v>5372</v>
      </c>
      <c r="B5079" t="s">
        <v>92</v>
      </c>
      <c r="C5079">
        <v>2009</v>
      </c>
      <c r="D5079" t="s">
        <v>39</v>
      </c>
      <c r="E5079" t="s">
        <v>2</v>
      </c>
      <c r="F5079">
        <v>212.94784892566699</v>
      </c>
      <c r="G5079">
        <v>358.95733417447701</v>
      </c>
      <c r="H5079">
        <v>359.28856075747501</v>
      </c>
      <c r="I5079">
        <v>311.189832611432</v>
      </c>
      <c r="J5079">
        <v>412.53825577633199</v>
      </c>
    </row>
    <row r="5080" spans="1:10" x14ac:dyDescent="0.25">
      <c r="A5080" t="s">
        <v>5373</v>
      </c>
      <c r="B5080" t="s">
        <v>92</v>
      </c>
      <c r="C5080">
        <v>2009</v>
      </c>
      <c r="D5080" t="s">
        <v>40</v>
      </c>
      <c r="E5080" t="s">
        <v>2</v>
      </c>
      <c r="F5080">
        <v>178.27470576761499</v>
      </c>
      <c r="G5080">
        <v>369.20578587502501</v>
      </c>
      <c r="H5080">
        <v>364.14315585769498</v>
      </c>
      <c r="I5080">
        <v>311.919386893705</v>
      </c>
      <c r="J5080">
        <v>422.511823984084</v>
      </c>
    </row>
    <row r="5081" spans="1:10" x14ac:dyDescent="0.25">
      <c r="A5081" t="s">
        <v>5374</v>
      </c>
      <c r="B5081" t="s">
        <v>92</v>
      </c>
      <c r="C5081">
        <v>2009</v>
      </c>
      <c r="D5081" t="s">
        <v>41</v>
      </c>
      <c r="E5081" t="s">
        <v>2</v>
      </c>
      <c r="F5081">
        <v>248.78349267337299</v>
      </c>
      <c r="G5081">
        <v>322.29598356462901</v>
      </c>
      <c r="H5081">
        <v>326.33205155196498</v>
      </c>
      <c r="I5081">
        <v>286.81029958694597</v>
      </c>
      <c r="J5081">
        <v>369.75293088620799</v>
      </c>
    </row>
    <row r="5082" spans="1:10" x14ac:dyDescent="0.25">
      <c r="A5082" t="s">
        <v>5375</v>
      </c>
      <c r="B5082" t="s">
        <v>92</v>
      </c>
      <c r="C5082">
        <v>2009</v>
      </c>
      <c r="D5082" t="s">
        <v>42</v>
      </c>
      <c r="E5082" t="s">
        <v>2</v>
      </c>
      <c r="F5082">
        <v>205.97574769428601</v>
      </c>
      <c r="G5082">
        <v>305.88791852070301</v>
      </c>
      <c r="H5082">
        <v>307.59110007377501</v>
      </c>
      <c r="I5082">
        <v>266.81880590924698</v>
      </c>
      <c r="J5082">
        <v>352.807291927454</v>
      </c>
    </row>
    <row r="5083" spans="1:10" x14ac:dyDescent="0.25">
      <c r="A5083" t="s">
        <v>5376</v>
      </c>
      <c r="B5083" t="s">
        <v>92</v>
      </c>
      <c r="C5083">
        <v>2009</v>
      </c>
      <c r="D5083" t="s">
        <v>102</v>
      </c>
      <c r="E5083" t="s">
        <v>2</v>
      </c>
      <c r="F5083">
        <v>175.889444326655</v>
      </c>
      <c r="G5083">
        <v>261.21936068948003</v>
      </c>
      <c r="H5083">
        <v>254.08665806910699</v>
      </c>
      <c r="I5083">
        <v>217.00255874534099</v>
      </c>
      <c r="J5083">
        <v>295.565587911438</v>
      </c>
    </row>
    <row r="5084" spans="1:10" x14ac:dyDescent="0.25">
      <c r="A5084" t="s">
        <v>5377</v>
      </c>
      <c r="B5084" t="s">
        <v>92</v>
      </c>
      <c r="C5084">
        <v>2009</v>
      </c>
      <c r="D5084" t="s">
        <v>103</v>
      </c>
      <c r="E5084" t="s">
        <v>2</v>
      </c>
      <c r="F5084">
        <v>556.51922337113399</v>
      </c>
      <c r="G5084">
        <v>287.338057615943</v>
      </c>
      <c r="H5084">
        <v>280.06548022107302</v>
      </c>
      <c r="I5084">
        <v>256.96701320658701</v>
      </c>
      <c r="J5084">
        <v>304.66129027855197</v>
      </c>
    </row>
    <row r="5085" spans="1:10" x14ac:dyDescent="0.25">
      <c r="A5085" t="s">
        <v>5378</v>
      </c>
      <c r="B5085" t="s">
        <v>92</v>
      </c>
      <c r="C5085">
        <v>2009</v>
      </c>
      <c r="D5085" t="s">
        <v>43</v>
      </c>
      <c r="E5085" t="s">
        <v>2</v>
      </c>
      <c r="F5085">
        <v>92.141735455582804</v>
      </c>
      <c r="G5085">
        <v>244.45966108347301</v>
      </c>
      <c r="H5085">
        <v>234.95091194574201</v>
      </c>
      <c r="I5085">
        <v>188.346835320602</v>
      </c>
      <c r="J5085">
        <v>289.371127564397</v>
      </c>
    </row>
    <row r="5086" spans="1:10" x14ac:dyDescent="0.25">
      <c r="A5086" t="s">
        <v>5379</v>
      </c>
      <c r="B5086" t="s">
        <v>92</v>
      </c>
      <c r="C5086">
        <v>2009</v>
      </c>
      <c r="D5086" t="s">
        <v>44</v>
      </c>
      <c r="E5086" t="s">
        <v>2</v>
      </c>
      <c r="F5086">
        <v>180.724886915653</v>
      </c>
      <c r="G5086">
        <v>290.59652830096502</v>
      </c>
      <c r="H5086">
        <v>277.526623424972</v>
      </c>
      <c r="I5086">
        <v>237.86828515264199</v>
      </c>
      <c r="J5086">
        <v>321.81764801107897</v>
      </c>
    </row>
    <row r="5087" spans="1:10" x14ac:dyDescent="0.25">
      <c r="A5087" t="s">
        <v>5380</v>
      </c>
      <c r="B5087" t="s">
        <v>92</v>
      </c>
      <c r="C5087">
        <v>2009</v>
      </c>
      <c r="D5087" t="s">
        <v>45</v>
      </c>
      <c r="E5087" t="s">
        <v>2</v>
      </c>
      <c r="F5087">
        <v>283.65260099989803</v>
      </c>
      <c r="G5087">
        <v>302.40794153382598</v>
      </c>
      <c r="H5087">
        <v>300.66610388869401</v>
      </c>
      <c r="I5087">
        <v>266.32027342125798</v>
      </c>
      <c r="J5087">
        <v>338.17473470393202</v>
      </c>
    </row>
    <row r="5088" spans="1:10" x14ac:dyDescent="0.25">
      <c r="A5088" t="s">
        <v>5381</v>
      </c>
      <c r="B5088" t="s">
        <v>92</v>
      </c>
      <c r="C5088">
        <v>2009</v>
      </c>
      <c r="D5088" t="s">
        <v>18</v>
      </c>
      <c r="E5088" t="s">
        <v>2</v>
      </c>
      <c r="F5088">
        <v>786.15295533405299</v>
      </c>
      <c r="G5088">
        <v>300.85875605486899</v>
      </c>
      <c r="H5088">
        <v>300.18684945129201</v>
      </c>
      <c r="I5088">
        <v>279.47255472153898</v>
      </c>
      <c r="J5088">
        <v>322.02466095657297</v>
      </c>
    </row>
    <row r="5089" spans="1:10" x14ac:dyDescent="0.25">
      <c r="A5089" t="s">
        <v>5382</v>
      </c>
      <c r="B5089" t="s">
        <v>92</v>
      </c>
      <c r="C5089">
        <v>2009</v>
      </c>
      <c r="D5089" t="s">
        <v>46</v>
      </c>
      <c r="E5089" t="s">
        <v>2</v>
      </c>
      <c r="F5089">
        <v>360.59981767574402</v>
      </c>
      <c r="G5089">
        <v>300.85084071061499</v>
      </c>
      <c r="H5089">
        <v>300.41872591994201</v>
      </c>
      <c r="I5089">
        <v>269.97331419109599</v>
      </c>
      <c r="J5089">
        <v>333.33689626713601</v>
      </c>
    </row>
    <row r="5090" spans="1:10" x14ac:dyDescent="0.25">
      <c r="A5090" t="s">
        <v>5383</v>
      </c>
      <c r="B5090" t="s">
        <v>92</v>
      </c>
      <c r="C5090">
        <v>2009</v>
      </c>
      <c r="D5090" t="s">
        <v>47</v>
      </c>
      <c r="E5090" t="s">
        <v>2</v>
      </c>
      <c r="F5090">
        <v>243.38908219783301</v>
      </c>
      <c r="G5090">
        <v>340.92881663794998</v>
      </c>
      <c r="H5090">
        <v>337.95965160667498</v>
      </c>
      <c r="I5090">
        <v>296.61399395951003</v>
      </c>
      <c r="J5090">
        <v>383.43172865574701</v>
      </c>
    </row>
    <row r="5091" spans="1:10" x14ac:dyDescent="0.25">
      <c r="A5091" t="s">
        <v>5384</v>
      </c>
      <c r="B5091" t="s">
        <v>92</v>
      </c>
      <c r="C5091">
        <v>2009</v>
      </c>
      <c r="D5091" t="s">
        <v>48</v>
      </c>
      <c r="E5091" t="s">
        <v>2</v>
      </c>
      <c r="F5091">
        <v>182.16405546047599</v>
      </c>
      <c r="G5091">
        <v>260.037479423403</v>
      </c>
      <c r="H5091">
        <v>261.75593750878198</v>
      </c>
      <c r="I5091">
        <v>224.97742408722101</v>
      </c>
      <c r="J5091">
        <v>302.81267795327398</v>
      </c>
    </row>
    <row r="5092" spans="1:10" x14ac:dyDescent="0.25">
      <c r="A5092" t="s">
        <v>5385</v>
      </c>
      <c r="B5092" t="s">
        <v>92</v>
      </c>
      <c r="C5092">
        <v>2009</v>
      </c>
      <c r="D5092" t="s">
        <v>104</v>
      </c>
      <c r="E5092" t="s">
        <v>2</v>
      </c>
      <c r="F5092">
        <v>725.25842667415498</v>
      </c>
      <c r="G5092">
        <v>305.867796923078</v>
      </c>
      <c r="H5092">
        <v>310.10007927735802</v>
      </c>
      <c r="I5092">
        <v>287.48069005673699</v>
      </c>
      <c r="J5092">
        <v>333.99833190188798</v>
      </c>
    </row>
    <row r="5093" spans="1:10" x14ac:dyDescent="0.25">
      <c r="A5093" t="s">
        <v>5386</v>
      </c>
      <c r="B5093" t="s">
        <v>92</v>
      </c>
      <c r="C5093">
        <v>2009</v>
      </c>
      <c r="D5093" t="s">
        <v>49</v>
      </c>
      <c r="E5093" t="s">
        <v>2</v>
      </c>
      <c r="F5093">
        <v>222.56767618505</v>
      </c>
      <c r="G5093">
        <v>343.05041104987799</v>
      </c>
      <c r="H5093">
        <v>345.88227132249301</v>
      </c>
      <c r="I5093">
        <v>301.63318465097501</v>
      </c>
      <c r="J5093">
        <v>394.76075803967302</v>
      </c>
    </row>
    <row r="5094" spans="1:10" x14ac:dyDescent="0.25">
      <c r="A5094" t="s">
        <v>5387</v>
      </c>
      <c r="B5094" t="s">
        <v>92</v>
      </c>
      <c r="C5094">
        <v>2009</v>
      </c>
      <c r="D5094" t="s">
        <v>50</v>
      </c>
      <c r="E5094" t="s">
        <v>2</v>
      </c>
      <c r="F5094">
        <v>502.69075048910503</v>
      </c>
      <c r="G5094">
        <v>291.861602968662</v>
      </c>
      <c r="H5094">
        <v>300.009609335991</v>
      </c>
      <c r="I5094">
        <v>273.43645569066803</v>
      </c>
      <c r="J5094">
        <v>328.39855431674403</v>
      </c>
    </row>
    <row r="5095" spans="1:10" x14ac:dyDescent="0.25">
      <c r="A5095" t="s">
        <v>5388</v>
      </c>
      <c r="B5095" t="s">
        <v>92</v>
      </c>
      <c r="C5095">
        <v>2009</v>
      </c>
      <c r="D5095" t="s">
        <v>105</v>
      </c>
      <c r="E5095" t="s">
        <v>2</v>
      </c>
      <c r="F5095">
        <v>456.859719166844</v>
      </c>
      <c r="G5095">
        <v>305.12440420148698</v>
      </c>
      <c r="H5095">
        <v>308.802346784527</v>
      </c>
      <c r="I5095">
        <v>280.98075720544102</v>
      </c>
      <c r="J5095">
        <v>338.62172255431301</v>
      </c>
    </row>
    <row r="5096" spans="1:10" x14ac:dyDescent="0.25">
      <c r="A5096" t="s">
        <v>5389</v>
      </c>
      <c r="B5096" t="s">
        <v>92</v>
      </c>
      <c r="C5096">
        <v>2009</v>
      </c>
      <c r="D5096" t="s">
        <v>51</v>
      </c>
      <c r="E5096" t="s">
        <v>2</v>
      </c>
      <c r="F5096">
        <v>353.99894101354499</v>
      </c>
      <c r="G5096">
        <v>295.18114588458297</v>
      </c>
      <c r="H5096">
        <v>299.029954878924</v>
      </c>
      <c r="I5096">
        <v>268.53499720402198</v>
      </c>
      <c r="J5096">
        <v>332.02569327407502</v>
      </c>
    </row>
    <row r="5097" spans="1:10" x14ac:dyDescent="0.25">
      <c r="A5097" t="s">
        <v>5390</v>
      </c>
      <c r="B5097" t="s">
        <v>92</v>
      </c>
      <c r="C5097">
        <v>2009</v>
      </c>
      <c r="D5097" t="s">
        <v>52</v>
      </c>
      <c r="E5097" t="s">
        <v>2</v>
      </c>
      <c r="F5097">
        <v>102.86077815329899</v>
      </c>
      <c r="G5097">
        <v>345.135651287786</v>
      </c>
      <c r="H5097">
        <v>347.59690911492601</v>
      </c>
      <c r="I5097">
        <v>283.14179576744999</v>
      </c>
      <c r="J5097">
        <v>422.23570961939203</v>
      </c>
    </row>
    <row r="5098" spans="1:10" x14ac:dyDescent="0.25">
      <c r="A5098" t="s">
        <v>5391</v>
      </c>
      <c r="B5098" t="s">
        <v>92</v>
      </c>
      <c r="C5098">
        <v>2009</v>
      </c>
      <c r="D5098" t="s">
        <v>106</v>
      </c>
      <c r="E5098" t="s">
        <v>2</v>
      </c>
      <c r="F5098">
        <v>1027.0883512703199</v>
      </c>
      <c r="G5098">
        <v>351.24939341004801</v>
      </c>
      <c r="H5098">
        <v>353.48572839162603</v>
      </c>
      <c r="I5098">
        <v>332.07798343336799</v>
      </c>
      <c r="J5098">
        <v>375.90558536147802</v>
      </c>
    </row>
    <row r="5099" spans="1:10" x14ac:dyDescent="0.25">
      <c r="A5099" t="s">
        <v>5392</v>
      </c>
      <c r="B5099" t="s">
        <v>92</v>
      </c>
      <c r="C5099">
        <v>2009</v>
      </c>
      <c r="D5099" t="s">
        <v>53</v>
      </c>
      <c r="E5099" t="s">
        <v>2</v>
      </c>
      <c r="F5099">
        <v>293.79099210036702</v>
      </c>
      <c r="G5099">
        <v>325.195081080291</v>
      </c>
      <c r="H5099">
        <v>328.90811338193799</v>
      </c>
      <c r="I5099">
        <v>292.21290882866703</v>
      </c>
      <c r="J5099">
        <v>368.920801631046</v>
      </c>
    </row>
    <row r="5100" spans="1:10" x14ac:dyDescent="0.25">
      <c r="A5100" t="s">
        <v>5393</v>
      </c>
      <c r="B5100" t="s">
        <v>92</v>
      </c>
      <c r="C5100">
        <v>2009</v>
      </c>
      <c r="D5100" t="s">
        <v>54</v>
      </c>
      <c r="E5100" t="s">
        <v>2</v>
      </c>
      <c r="F5100">
        <v>146.61979628941901</v>
      </c>
      <c r="G5100">
        <v>411.26418975461797</v>
      </c>
      <c r="H5100">
        <v>408.42248216345098</v>
      </c>
      <c r="I5100">
        <v>344.52598893812001</v>
      </c>
      <c r="J5100">
        <v>480.66255351998399</v>
      </c>
    </row>
    <row r="5101" spans="1:10" x14ac:dyDescent="0.25">
      <c r="A5101" t="s">
        <v>5394</v>
      </c>
      <c r="B5101" t="s">
        <v>92</v>
      </c>
      <c r="C5101">
        <v>2009</v>
      </c>
      <c r="D5101" t="s">
        <v>55</v>
      </c>
      <c r="E5101" t="s">
        <v>2</v>
      </c>
      <c r="F5101">
        <v>169.22179043371199</v>
      </c>
      <c r="G5101">
        <v>361.40740754268597</v>
      </c>
      <c r="H5101">
        <v>362.03533475552803</v>
      </c>
      <c r="I5101">
        <v>309.20633405149601</v>
      </c>
      <c r="J5101">
        <v>421.25506103195198</v>
      </c>
    </row>
    <row r="5102" spans="1:10" x14ac:dyDescent="0.25">
      <c r="A5102" t="s">
        <v>5395</v>
      </c>
      <c r="B5102" t="s">
        <v>92</v>
      </c>
      <c r="C5102">
        <v>2009</v>
      </c>
      <c r="D5102" t="s">
        <v>56</v>
      </c>
      <c r="E5102" t="s">
        <v>2</v>
      </c>
      <c r="F5102">
        <v>141.721614240294</v>
      </c>
      <c r="G5102">
        <v>307.24887100614302</v>
      </c>
      <c r="H5102">
        <v>302.93989773187099</v>
      </c>
      <c r="I5102">
        <v>253.96852579747701</v>
      </c>
      <c r="J5102">
        <v>358.42317096693898</v>
      </c>
    </row>
    <row r="5103" spans="1:10" x14ac:dyDescent="0.25">
      <c r="A5103" t="s">
        <v>5396</v>
      </c>
      <c r="B5103" t="s">
        <v>92</v>
      </c>
      <c r="C5103">
        <v>2009</v>
      </c>
      <c r="D5103" t="s">
        <v>57</v>
      </c>
      <c r="E5103" t="s">
        <v>2</v>
      </c>
      <c r="F5103">
        <v>275.73415820653003</v>
      </c>
      <c r="G5103">
        <v>375.31702425106602</v>
      </c>
      <c r="H5103">
        <v>383.10637022496201</v>
      </c>
      <c r="I5103">
        <v>338.813365974318</v>
      </c>
      <c r="J5103">
        <v>431.53923862461801</v>
      </c>
    </row>
    <row r="5104" spans="1:10" x14ac:dyDescent="0.25">
      <c r="A5104" t="s">
        <v>5397</v>
      </c>
      <c r="B5104" t="s">
        <v>92</v>
      </c>
      <c r="C5104">
        <v>2010</v>
      </c>
      <c r="D5104" t="s">
        <v>5</v>
      </c>
      <c r="E5104" t="s">
        <v>2</v>
      </c>
      <c r="F5104">
        <v>4941.8932589472097</v>
      </c>
      <c r="G5104">
        <v>317.91336120210201</v>
      </c>
      <c r="H5104">
        <v>317.112877514118</v>
      </c>
      <c r="I5104">
        <v>308.28334255378797</v>
      </c>
      <c r="J5104">
        <v>326.13007197452299</v>
      </c>
    </row>
    <row r="5105" spans="1:10" x14ac:dyDescent="0.25">
      <c r="A5105" t="s">
        <v>5398</v>
      </c>
      <c r="B5105" t="s">
        <v>92</v>
      </c>
      <c r="C5105">
        <v>2010</v>
      </c>
      <c r="D5105" t="s">
        <v>122</v>
      </c>
      <c r="E5105" t="s">
        <v>2</v>
      </c>
      <c r="F5105">
        <v>720.80681275665995</v>
      </c>
      <c r="G5105">
        <v>234.58799822845401</v>
      </c>
      <c r="H5105">
        <v>228.845840288668</v>
      </c>
      <c r="I5105">
        <v>212.24911444003101</v>
      </c>
      <c r="J5105">
        <v>246.38390018344001</v>
      </c>
    </row>
    <row r="5106" spans="1:10" x14ac:dyDescent="0.25">
      <c r="A5106" t="s">
        <v>5399</v>
      </c>
      <c r="B5106" t="s">
        <v>92</v>
      </c>
      <c r="C5106">
        <v>2010</v>
      </c>
      <c r="D5106" t="s">
        <v>123</v>
      </c>
      <c r="E5106" t="s">
        <v>2</v>
      </c>
      <c r="F5106">
        <v>850.93006348920903</v>
      </c>
      <c r="G5106">
        <v>271.51478887725602</v>
      </c>
      <c r="H5106">
        <v>265.473908556531</v>
      </c>
      <c r="I5106">
        <v>247.76061384627701</v>
      </c>
      <c r="J5106">
        <v>284.109601416641</v>
      </c>
    </row>
    <row r="5107" spans="1:10" x14ac:dyDescent="0.25">
      <c r="A5107" t="s">
        <v>5400</v>
      </c>
      <c r="B5107" t="s">
        <v>92</v>
      </c>
      <c r="C5107">
        <v>2010</v>
      </c>
      <c r="D5107" t="s">
        <v>124</v>
      </c>
      <c r="E5107" t="s">
        <v>2</v>
      </c>
      <c r="F5107">
        <v>945.74139185611</v>
      </c>
      <c r="G5107">
        <v>297.93793001146997</v>
      </c>
      <c r="H5107">
        <v>292.49026025050199</v>
      </c>
      <c r="I5107">
        <v>274.02700719278897</v>
      </c>
      <c r="J5107">
        <v>311.86417088081299</v>
      </c>
    </row>
    <row r="5108" spans="1:10" x14ac:dyDescent="0.25">
      <c r="A5108" t="s">
        <v>5401</v>
      </c>
      <c r="B5108" t="s">
        <v>92</v>
      </c>
      <c r="C5108">
        <v>2010</v>
      </c>
      <c r="D5108" t="s">
        <v>125</v>
      </c>
      <c r="E5108" t="s">
        <v>2</v>
      </c>
      <c r="F5108">
        <v>1094.29813648392</v>
      </c>
      <c r="G5108">
        <v>349.53561368756101</v>
      </c>
      <c r="H5108">
        <v>351.96336801299998</v>
      </c>
      <c r="I5108">
        <v>331.28402092025902</v>
      </c>
      <c r="J5108">
        <v>373.589129614939</v>
      </c>
    </row>
    <row r="5109" spans="1:10" x14ac:dyDescent="0.25">
      <c r="A5109" t="s">
        <v>5402</v>
      </c>
      <c r="B5109" t="s">
        <v>92</v>
      </c>
      <c r="C5109">
        <v>2010</v>
      </c>
      <c r="D5109" t="s">
        <v>126</v>
      </c>
      <c r="E5109" t="s">
        <v>2</v>
      </c>
      <c r="F5109">
        <v>1330.1168543613101</v>
      </c>
      <c r="G5109">
        <v>438.53234942396199</v>
      </c>
      <c r="H5109">
        <v>452.761501043066</v>
      </c>
      <c r="I5109">
        <v>428.47873339317499</v>
      </c>
      <c r="J5109">
        <v>478.04994427026799</v>
      </c>
    </row>
    <row r="5110" spans="1:10" x14ac:dyDescent="0.25">
      <c r="A5110" t="s">
        <v>5403</v>
      </c>
      <c r="B5110" t="s">
        <v>92</v>
      </c>
      <c r="C5110">
        <v>2010</v>
      </c>
      <c r="D5110" t="s">
        <v>6</v>
      </c>
      <c r="E5110" t="s">
        <v>2</v>
      </c>
      <c r="F5110">
        <v>1181.5339882184501</v>
      </c>
      <c r="G5110">
        <v>338.30511243158799</v>
      </c>
      <c r="H5110">
        <v>333.39273160368299</v>
      </c>
      <c r="I5110">
        <v>314.484730209612</v>
      </c>
      <c r="J5110">
        <v>353.13274004778299</v>
      </c>
    </row>
    <row r="5111" spans="1:10" x14ac:dyDescent="0.25">
      <c r="A5111" t="s">
        <v>5404</v>
      </c>
      <c r="B5111" t="s">
        <v>92</v>
      </c>
      <c r="C5111">
        <v>2010</v>
      </c>
      <c r="D5111" t="s">
        <v>37</v>
      </c>
      <c r="E5111" t="s">
        <v>2</v>
      </c>
      <c r="F5111">
        <v>104.29898578807</v>
      </c>
      <c r="G5111">
        <v>293.65106646790298</v>
      </c>
      <c r="H5111">
        <v>279.77441188828902</v>
      </c>
      <c r="I5111">
        <v>227.784512147242</v>
      </c>
      <c r="J5111">
        <v>339.91706096339999</v>
      </c>
    </row>
    <row r="5112" spans="1:10" x14ac:dyDescent="0.25">
      <c r="A5112" t="s">
        <v>5405</v>
      </c>
      <c r="B5112" t="s">
        <v>92</v>
      </c>
      <c r="C5112">
        <v>2010</v>
      </c>
      <c r="D5112" t="s">
        <v>38</v>
      </c>
      <c r="E5112" t="s">
        <v>2</v>
      </c>
      <c r="F5112">
        <v>194.80395226519801</v>
      </c>
      <c r="G5112">
        <v>315.13516284651001</v>
      </c>
      <c r="H5112">
        <v>310.76759240442499</v>
      </c>
      <c r="I5112">
        <v>267.994745599797</v>
      </c>
      <c r="J5112">
        <v>358.34205638542602</v>
      </c>
    </row>
    <row r="5113" spans="1:10" x14ac:dyDescent="0.25">
      <c r="A5113" t="s">
        <v>5406</v>
      </c>
      <c r="B5113" t="s">
        <v>92</v>
      </c>
      <c r="C5113">
        <v>2010</v>
      </c>
      <c r="D5113" t="s">
        <v>39</v>
      </c>
      <c r="E5113" t="s">
        <v>2</v>
      </c>
      <c r="F5113">
        <v>196.00027714670401</v>
      </c>
      <c r="G5113">
        <v>330.612436992619</v>
      </c>
      <c r="H5113">
        <v>318.56374786286398</v>
      </c>
      <c r="I5113">
        <v>274.15894348088398</v>
      </c>
      <c r="J5113">
        <v>367.93722960789199</v>
      </c>
    </row>
    <row r="5114" spans="1:10" x14ac:dyDescent="0.25">
      <c r="A5114" t="s">
        <v>5407</v>
      </c>
      <c r="B5114" t="s">
        <v>92</v>
      </c>
      <c r="C5114">
        <v>2010</v>
      </c>
      <c r="D5114" t="s">
        <v>40</v>
      </c>
      <c r="E5114" t="s">
        <v>2</v>
      </c>
      <c r="F5114">
        <v>188.26337955821199</v>
      </c>
      <c r="G5114">
        <v>391.93775150562499</v>
      </c>
      <c r="H5114">
        <v>381.79064826522699</v>
      </c>
      <c r="I5114">
        <v>328.47331046952002</v>
      </c>
      <c r="J5114">
        <v>441.202645241715</v>
      </c>
    </row>
    <row r="5115" spans="1:10" x14ac:dyDescent="0.25">
      <c r="A5115" t="s">
        <v>5408</v>
      </c>
      <c r="B5115" t="s">
        <v>92</v>
      </c>
      <c r="C5115">
        <v>2010</v>
      </c>
      <c r="D5115" t="s">
        <v>41</v>
      </c>
      <c r="E5115" t="s">
        <v>2</v>
      </c>
      <c r="F5115">
        <v>262.26551857845601</v>
      </c>
      <c r="G5115">
        <v>340.33937007326199</v>
      </c>
      <c r="H5115">
        <v>341.216333647113</v>
      </c>
      <c r="I5115">
        <v>300.95268846274899</v>
      </c>
      <c r="J5115">
        <v>385.34355231276402</v>
      </c>
    </row>
    <row r="5116" spans="1:10" x14ac:dyDescent="0.25">
      <c r="A5116" t="s">
        <v>5409</v>
      </c>
      <c r="B5116" t="s">
        <v>92</v>
      </c>
      <c r="C5116">
        <v>2010</v>
      </c>
      <c r="D5116" t="s">
        <v>42</v>
      </c>
      <c r="E5116" t="s">
        <v>2</v>
      </c>
      <c r="F5116">
        <v>235.901874881807</v>
      </c>
      <c r="G5116">
        <v>349.28245144554501</v>
      </c>
      <c r="H5116">
        <v>352.80289601792703</v>
      </c>
      <c r="I5116">
        <v>309.03551510154898</v>
      </c>
      <c r="J5116">
        <v>401.01088970237601</v>
      </c>
    </row>
    <row r="5117" spans="1:10" x14ac:dyDescent="0.25">
      <c r="A5117" t="s">
        <v>5410</v>
      </c>
      <c r="B5117" t="s">
        <v>92</v>
      </c>
      <c r="C5117">
        <v>2010</v>
      </c>
      <c r="D5117" t="s">
        <v>102</v>
      </c>
      <c r="E5117" t="s">
        <v>2</v>
      </c>
      <c r="F5117">
        <v>154.062707963337</v>
      </c>
      <c r="G5117">
        <v>229.03503696271099</v>
      </c>
      <c r="H5117">
        <v>223.36647609665599</v>
      </c>
      <c r="I5117">
        <v>188.49306971216501</v>
      </c>
      <c r="J5117">
        <v>262.67481219977799</v>
      </c>
    </row>
    <row r="5118" spans="1:10" x14ac:dyDescent="0.25">
      <c r="A5118" t="s">
        <v>5411</v>
      </c>
      <c r="B5118" t="s">
        <v>92</v>
      </c>
      <c r="C5118">
        <v>2010</v>
      </c>
      <c r="D5118" t="s">
        <v>103</v>
      </c>
      <c r="E5118" t="s">
        <v>2</v>
      </c>
      <c r="F5118">
        <v>583.42439406770802</v>
      </c>
      <c r="G5118">
        <v>300.72957328892301</v>
      </c>
      <c r="H5118">
        <v>294.253503992319</v>
      </c>
      <c r="I5118">
        <v>270.519668109924</v>
      </c>
      <c r="J5118">
        <v>319.48874706418701</v>
      </c>
    </row>
    <row r="5119" spans="1:10" x14ac:dyDescent="0.25">
      <c r="A5119" t="s">
        <v>5412</v>
      </c>
      <c r="B5119" t="s">
        <v>92</v>
      </c>
      <c r="C5119">
        <v>2010</v>
      </c>
      <c r="D5119" t="s">
        <v>43</v>
      </c>
      <c r="E5119" t="s">
        <v>2</v>
      </c>
      <c r="F5119">
        <v>90.1075616535758</v>
      </c>
      <c r="G5119">
        <v>237.98943968510801</v>
      </c>
      <c r="H5119">
        <v>222.522737863945</v>
      </c>
      <c r="I5119">
        <v>177.501794096602</v>
      </c>
      <c r="J5119">
        <v>275.18652772041702</v>
      </c>
    </row>
    <row r="5120" spans="1:10" x14ac:dyDescent="0.25">
      <c r="A5120" t="s">
        <v>5413</v>
      </c>
      <c r="B5120" t="s">
        <v>92</v>
      </c>
      <c r="C5120">
        <v>2010</v>
      </c>
      <c r="D5120" t="s">
        <v>44</v>
      </c>
      <c r="E5120" t="s">
        <v>2</v>
      </c>
      <c r="F5120">
        <v>185.44551565401201</v>
      </c>
      <c r="G5120">
        <v>297.00745644321</v>
      </c>
      <c r="H5120">
        <v>296.97695277633801</v>
      </c>
      <c r="I5120">
        <v>255.010133636896</v>
      </c>
      <c r="J5120">
        <v>343.77949060071899</v>
      </c>
    </row>
    <row r="5121" spans="1:10" x14ac:dyDescent="0.25">
      <c r="A5121" t="s">
        <v>5414</v>
      </c>
      <c r="B5121" t="s">
        <v>92</v>
      </c>
      <c r="C5121">
        <v>2010</v>
      </c>
      <c r="D5121" t="s">
        <v>45</v>
      </c>
      <c r="E5121" t="s">
        <v>2</v>
      </c>
      <c r="F5121">
        <v>307.87131676012098</v>
      </c>
      <c r="G5121">
        <v>328.56078968669198</v>
      </c>
      <c r="H5121">
        <v>321.78423529646898</v>
      </c>
      <c r="I5121">
        <v>286.467390366926</v>
      </c>
      <c r="J5121">
        <v>360.21659432379698</v>
      </c>
    </row>
    <row r="5122" spans="1:10" x14ac:dyDescent="0.25">
      <c r="A5122" t="s">
        <v>5415</v>
      </c>
      <c r="B5122" t="s">
        <v>92</v>
      </c>
      <c r="C5122">
        <v>2010</v>
      </c>
      <c r="D5122" t="s">
        <v>18</v>
      </c>
      <c r="E5122" t="s">
        <v>2</v>
      </c>
      <c r="F5122">
        <v>769.40045405541298</v>
      </c>
      <c r="G5122">
        <v>293.60490208294198</v>
      </c>
      <c r="H5122">
        <v>291.656235271019</v>
      </c>
      <c r="I5122">
        <v>271.31491947138898</v>
      </c>
      <c r="J5122">
        <v>313.11314052976098</v>
      </c>
    </row>
    <row r="5123" spans="1:10" x14ac:dyDescent="0.25">
      <c r="A5123" t="s">
        <v>5416</v>
      </c>
      <c r="B5123" t="s">
        <v>92</v>
      </c>
      <c r="C5123">
        <v>2010</v>
      </c>
      <c r="D5123" t="s">
        <v>46</v>
      </c>
      <c r="E5123" t="s">
        <v>2</v>
      </c>
      <c r="F5123">
        <v>330.80860090515802</v>
      </c>
      <c r="G5123">
        <v>274.87440768528103</v>
      </c>
      <c r="H5123">
        <v>273.80252665474598</v>
      </c>
      <c r="I5123">
        <v>244.86900958244399</v>
      </c>
      <c r="J5123">
        <v>305.194264144523</v>
      </c>
    </row>
    <row r="5124" spans="1:10" x14ac:dyDescent="0.25">
      <c r="A5124" t="s">
        <v>5417</v>
      </c>
      <c r="B5124" t="s">
        <v>92</v>
      </c>
      <c r="C5124">
        <v>2010</v>
      </c>
      <c r="D5124" t="s">
        <v>47</v>
      </c>
      <c r="E5124" t="s">
        <v>2</v>
      </c>
      <c r="F5124">
        <v>241.66197634680901</v>
      </c>
      <c r="G5124">
        <v>338.523787729991</v>
      </c>
      <c r="H5124">
        <v>335.60930704835602</v>
      </c>
      <c r="I5124">
        <v>294.34988864332598</v>
      </c>
      <c r="J5124">
        <v>381.00201104049501</v>
      </c>
    </row>
    <row r="5125" spans="1:10" x14ac:dyDescent="0.25">
      <c r="A5125" t="s">
        <v>5418</v>
      </c>
      <c r="B5125" t="s">
        <v>92</v>
      </c>
      <c r="C5125">
        <v>2010</v>
      </c>
      <c r="D5125" t="s">
        <v>48</v>
      </c>
      <c r="E5125" t="s">
        <v>2</v>
      </c>
      <c r="F5125">
        <v>196.92987680344501</v>
      </c>
      <c r="G5125">
        <v>280.06012316146098</v>
      </c>
      <c r="H5125">
        <v>279.02784095464801</v>
      </c>
      <c r="I5125">
        <v>241.29113610156401</v>
      </c>
      <c r="J5125">
        <v>320.97652678939897</v>
      </c>
    </row>
    <row r="5126" spans="1:10" x14ac:dyDescent="0.25">
      <c r="A5126" t="s">
        <v>5419</v>
      </c>
      <c r="B5126" t="s">
        <v>92</v>
      </c>
      <c r="C5126">
        <v>2010</v>
      </c>
      <c r="D5126" t="s">
        <v>104</v>
      </c>
      <c r="E5126" t="s">
        <v>2</v>
      </c>
      <c r="F5126">
        <v>708.21652799242395</v>
      </c>
      <c r="G5126">
        <v>296.58550525249098</v>
      </c>
      <c r="H5126">
        <v>300.22703016570603</v>
      </c>
      <c r="I5126">
        <v>278.06706182002802</v>
      </c>
      <c r="J5126">
        <v>323.65533725537102</v>
      </c>
    </row>
    <row r="5127" spans="1:10" x14ac:dyDescent="0.25">
      <c r="A5127" t="s">
        <v>5420</v>
      </c>
      <c r="B5127" t="s">
        <v>92</v>
      </c>
      <c r="C5127">
        <v>2010</v>
      </c>
      <c r="D5127" t="s">
        <v>49</v>
      </c>
      <c r="E5127" t="s">
        <v>2</v>
      </c>
      <c r="F5127">
        <v>194.87691310965499</v>
      </c>
      <c r="G5127">
        <v>300.55972286260402</v>
      </c>
      <c r="H5127">
        <v>305.56007808257198</v>
      </c>
      <c r="I5127">
        <v>263.87938759156498</v>
      </c>
      <c r="J5127">
        <v>351.91885372489998</v>
      </c>
    </row>
    <row r="5128" spans="1:10" x14ac:dyDescent="0.25">
      <c r="A5128" t="s">
        <v>5421</v>
      </c>
      <c r="B5128" t="s">
        <v>92</v>
      </c>
      <c r="C5128">
        <v>2010</v>
      </c>
      <c r="D5128" t="s">
        <v>50</v>
      </c>
      <c r="E5128" t="s">
        <v>2</v>
      </c>
      <c r="F5128">
        <v>513.33961488276805</v>
      </c>
      <c r="G5128">
        <v>295.10417522234201</v>
      </c>
      <c r="H5128">
        <v>301.16884334430199</v>
      </c>
      <c r="I5128">
        <v>274.71891896804198</v>
      </c>
      <c r="J5128">
        <v>329.406605665462</v>
      </c>
    </row>
    <row r="5129" spans="1:10" x14ac:dyDescent="0.25">
      <c r="A5129" t="s">
        <v>5422</v>
      </c>
      <c r="B5129" t="s">
        <v>92</v>
      </c>
      <c r="C5129">
        <v>2010</v>
      </c>
      <c r="D5129" t="s">
        <v>105</v>
      </c>
      <c r="E5129" t="s">
        <v>2</v>
      </c>
      <c r="F5129">
        <v>451.787095780139</v>
      </c>
      <c r="G5129">
        <v>301.63782116207898</v>
      </c>
      <c r="H5129">
        <v>304.67697731070501</v>
      </c>
      <c r="I5129">
        <v>277.093882581591</v>
      </c>
      <c r="J5129">
        <v>334.25225297629999</v>
      </c>
    </row>
    <row r="5130" spans="1:10" x14ac:dyDescent="0.25">
      <c r="A5130" t="s">
        <v>5423</v>
      </c>
      <c r="B5130" t="s">
        <v>92</v>
      </c>
      <c r="C5130">
        <v>2010</v>
      </c>
      <c r="D5130" t="s">
        <v>51</v>
      </c>
      <c r="E5130" t="s">
        <v>2</v>
      </c>
      <c r="F5130">
        <v>356.15871625706802</v>
      </c>
      <c r="G5130">
        <v>297.14560008098499</v>
      </c>
      <c r="H5130">
        <v>300.581254167368</v>
      </c>
      <c r="I5130">
        <v>270.03425687018199</v>
      </c>
      <c r="J5130">
        <v>333.62535869470997</v>
      </c>
    </row>
    <row r="5131" spans="1:10" x14ac:dyDescent="0.25">
      <c r="A5131" t="s">
        <v>5424</v>
      </c>
      <c r="B5131" t="s">
        <v>92</v>
      </c>
      <c r="C5131">
        <v>2010</v>
      </c>
      <c r="D5131" t="s">
        <v>52</v>
      </c>
      <c r="E5131" t="s">
        <v>2</v>
      </c>
      <c r="F5131">
        <v>95.628379523070194</v>
      </c>
      <c r="G5131">
        <v>319.63493389621698</v>
      </c>
      <c r="H5131">
        <v>321.42211650733702</v>
      </c>
      <c r="I5131">
        <v>259.80374213610997</v>
      </c>
      <c r="J5131">
        <v>393.16834876884201</v>
      </c>
    </row>
    <row r="5132" spans="1:10" x14ac:dyDescent="0.25">
      <c r="A5132" t="s">
        <v>5425</v>
      </c>
      <c r="B5132" t="s">
        <v>92</v>
      </c>
      <c r="C5132">
        <v>2010</v>
      </c>
      <c r="D5132" t="s">
        <v>106</v>
      </c>
      <c r="E5132" t="s">
        <v>2</v>
      </c>
      <c r="F5132">
        <v>1093.4680908697401</v>
      </c>
      <c r="G5132">
        <v>372.768553189589</v>
      </c>
      <c r="H5132">
        <v>374.067458665218</v>
      </c>
      <c r="I5132">
        <v>352.117286282245</v>
      </c>
      <c r="J5132">
        <v>397.02259709581699</v>
      </c>
    </row>
    <row r="5133" spans="1:10" x14ac:dyDescent="0.25">
      <c r="A5133" t="s">
        <v>5426</v>
      </c>
      <c r="B5133" t="s">
        <v>92</v>
      </c>
      <c r="C5133">
        <v>2010</v>
      </c>
      <c r="D5133" t="s">
        <v>53</v>
      </c>
      <c r="E5133" t="s">
        <v>2</v>
      </c>
      <c r="F5133">
        <v>304.15969555093</v>
      </c>
      <c r="G5133">
        <v>335.08465870259198</v>
      </c>
      <c r="H5133">
        <v>339.52663598082</v>
      </c>
      <c r="I5133">
        <v>302.30758703428</v>
      </c>
      <c r="J5133">
        <v>380.04992632936199</v>
      </c>
    </row>
    <row r="5134" spans="1:10" x14ac:dyDescent="0.25">
      <c r="A5134" t="s">
        <v>5427</v>
      </c>
      <c r="B5134" t="s">
        <v>92</v>
      </c>
      <c r="C5134">
        <v>2010</v>
      </c>
      <c r="D5134" t="s">
        <v>54</v>
      </c>
      <c r="E5134" t="s">
        <v>2</v>
      </c>
      <c r="F5134">
        <v>131.008591775545</v>
      </c>
      <c r="G5134">
        <v>367.94998392232799</v>
      </c>
      <c r="H5134">
        <v>369.30703871912903</v>
      </c>
      <c r="I5134">
        <v>308.40141766260302</v>
      </c>
      <c r="J5134">
        <v>438.65980092548</v>
      </c>
    </row>
    <row r="5135" spans="1:10" x14ac:dyDescent="0.25">
      <c r="A5135" t="s">
        <v>5428</v>
      </c>
      <c r="B5135" t="s">
        <v>92</v>
      </c>
      <c r="C5135">
        <v>2010</v>
      </c>
      <c r="D5135" t="s">
        <v>55</v>
      </c>
      <c r="E5135" t="s">
        <v>2</v>
      </c>
      <c r="F5135">
        <v>201.42544338802401</v>
      </c>
      <c r="G5135">
        <v>431.34557549312302</v>
      </c>
      <c r="H5135">
        <v>432.52506880888399</v>
      </c>
      <c r="I5135">
        <v>374.52847817824301</v>
      </c>
      <c r="J5135">
        <v>496.91804726832402</v>
      </c>
    </row>
    <row r="5136" spans="1:10" x14ac:dyDescent="0.25">
      <c r="A5136" t="s">
        <v>5429</v>
      </c>
      <c r="B5136" t="s">
        <v>92</v>
      </c>
      <c r="C5136">
        <v>2010</v>
      </c>
      <c r="D5136" t="s">
        <v>56</v>
      </c>
      <c r="E5136" t="s">
        <v>2</v>
      </c>
      <c r="F5136">
        <v>152.46405636433801</v>
      </c>
      <c r="G5136">
        <v>329.139623428042</v>
      </c>
      <c r="H5136">
        <v>322.45166172946</v>
      </c>
      <c r="I5136">
        <v>272.05073912267602</v>
      </c>
      <c r="J5136">
        <v>379.297960136195</v>
      </c>
    </row>
    <row r="5137" spans="1:10" x14ac:dyDescent="0.25">
      <c r="A5137" t="s">
        <v>5430</v>
      </c>
      <c r="B5137" t="s">
        <v>92</v>
      </c>
      <c r="C5137">
        <v>2010</v>
      </c>
      <c r="D5137" t="s">
        <v>57</v>
      </c>
      <c r="E5137" t="s">
        <v>2</v>
      </c>
      <c r="F5137">
        <v>304.41030379090898</v>
      </c>
      <c r="G5137">
        <v>411.68794973209901</v>
      </c>
      <c r="H5137">
        <v>416.64479540878602</v>
      </c>
      <c r="I5137">
        <v>370.768416574914</v>
      </c>
      <c r="J5137">
        <v>466.59224153278001</v>
      </c>
    </row>
    <row r="5138" spans="1:10" x14ac:dyDescent="0.25">
      <c r="A5138" t="s">
        <v>5431</v>
      </c>
      <c r="B5138" t="s">
        <v>92</v>
      </c>
      <c r="C5138">
        <v>2011</v>
      </c>
      <c r="D5138" t="s">
        <v>5</v>
      </c>
      <c r="E5138" t="s">
        <v>2</v>
      </c>
      <c r="F5138">
        <v>4931.89519711499</v>
      </c>
      <c r="G5138">
        <v>316.29250091965298</v>
      </c>
      <c r="H5138">
        <v>315.76041627186402</v>
      </c>
      <c r="I5138">
        <v>306.95655824495498</v>
      </c>
      <c r="J5138">
        <v>324.75157985967502</v>
      </c>
    </row>
    <row r="5139" spans="1:10" x14ac:dyDescent="0.25">
      <c r="A5139" t="s">
        <v>5432</v>
      </c>
      <c r="B5139" t="s">
        <v>92</v>
      </c>
      <c r="C5139">
        <v>2011</v>
      </c>
      <c r="D5139" t="s">
        <v>122</v>
      </c>
      <c r="E5139" t="s">
        <v>2</v>
      </c>
      <c r="F5139">
        <v>715.70593025588505</v>
      </c>
      <c r="G5139">
        <v>232.584250649419</v>
      </c>
      <c r="H5139">
        <v>226.45119856372401</v>
      </c>
      <c r="I5139">
        <v>209.94255486833299</v>
      </c>
      <c r="J5139">
        <v>243.89961415163</v>
      </c>
    </row>
    <row r="5140" spans="1:10" x14ac:dyDescent="0.25">
      <c r="A5140" t="s">
        <v>5433</v>
      </c>
      <c r="B5140" t="s">
        <v>92</v>
      </c>
      <c r="C5140">
        <v>2011</v>
      </c>
      <c r="D5140" t="s">
        <v>123</v>
      </c>
      <c r="E5140" t="s">
        <v>2</v>
      </c>
      <c r="F5140">
        <v>866.95562651948603</v>
      </c>
      <c r="G5140">
        <v>276.41478576581801</v>
      </c>
      <c r="H5140">
        <v>268.575160424594</v>
      </c>
      <c r="I5140">
        <v>250.80697121862499</v>
      </c>
      <c r="J5140">
        <v>287.25977372483999</v>
      </c>
    </row>
    <row r="5141" spans="1:10" x14ac:dyDescent="0.25">
      <c r="A5141" t="s">
        <v>5434</v>
      </c>
      <c r="B5141" t="s">
        <v>92</v>
      </c>
      <c r="C5141">
        <v>2011</v>
      </c>
      <c r="D5141" t="s">
        <v>124</v>
      </c>
      <c r="E5141" t="s">
        <v>2</v>
      </c>
      <c r="F5141">
        <v>961.87387914100896</v>
      </c>
      <c r="G5141">
        <v>302.35911240023802</v>
      </c>
      <c r="H5141">
        <v>297.32833515592603</v>
      </c>
      <c r="I5141">
        <v>278.70361039521202</v>
      </c>
      <c r="J5141">
        <v>316.86373954738298</v>
      </c>
    </row>
    <row r="5142" spans="1:10" x14ac:dyDescent="0.25">
      <c r="A5142" t="s">
        <v>5435</v>
      </c>
      <c r="B5142" t="s">
        <v>92</v>
      </c>
      <c r="C5142">
        <v>2011</v>
      </c>
      <c r="D5142" t="s">
        <v>125</v>
      </c>
      <c r="E5142" t="s">
        <v>2</v>
      </c>
      <c r="F5142">
        <v>1120.89083829931</v>
      </c>
      <c r="G5142">
        <v>356.38255186469098</v>
      </c>
      <c r="H5142">
        <v>359.78559912332298</v>
      </c>
      <c r="I5142">
        <v>338.89701941676498</v>
      </c>
      <c r="J5142">
        <v>381.61847942206401</v>
      </c>
    </row>
    <row r="5143" spans="1:10" x14ac:dyDescent="0.25">
      <c r="A5143" t="s">
        <v>5436</v>
      </c>
      <c r="B5143" t="s">
        <v>92</v>
      </c>
      <c r="C5143">
        <v>2011</v>
      </c>
      <c r="D5143" t="s">
        <v>126</v>
      </c>
      <c r="E5143" t="s">
        <v>2</v>
      </c>
      <c r="F5143">
        <v>1266.46892289931</v>
      </c>
      <c r="G5143">
        <v>414.856220997614</v>
      </c>
      <c r="H5143">
        <v>431.576270252759</v>
      </c>
      <c r="I5143">
        <v>407.87308358090098</v>
      </c>
      <c r="J5143">
        <v>456.28605960734399</v>
      </c>
    </row>
    <row r="5144" spans="1:10" x14ac:dyDescent="0.25">
      <c r="A5144" t="s">
        <v>5437</v>
      </c>
      <c r="B5144" t="s">
        <v>92</v>
      </c>
      <c r="C5144">
        <v>2011</v>
      </c>
      <c r="D5144" t="s">
        <v>6</v>
      </c>
      <c r="E5144" t="s">
        <v>2</v>
      </c>
      <c r="F5144">
        <v>1180.09972591564</v>
      </c>
      <c r="G5144">
        <v>337.14245233712501</v>
      </c>
      <c r="H5144">
        <v>333.079973585706</v>
      </c>
      <c r="I5144">
        <v>314.166479068802</v>
      </c>
      <c r="J5144">
        <v>352.82623461211102</v>
      </c>
    </row>
    <row r="5145" spans="1:10" x14ac:dyDescent="0.25">
      <c r="A5145" t="s">
        <v>5438</v>
      </c>
      <c r="B5145" t="s">
        <v>92</v>
      </c>
      <c r="C5145">
        <v>2011</v>
      </c>
      <c r="D5145" t="s">
        <v>37</v>
      </c>
      <c r="E5145" t="s">
        <v>2</v>
      </c>
      <c r="F5145">
        <v>104.705640226767</v>
      </c>
      <c r="G5145">
        <v>294.55549055269501</v>
      </c>
      <c r="H5145">
        <v>289.90077065031602</v>
      </c>
      <c r="I5145">
        <v>236.01017977278599</v>
      </c>
      <c r="J5145">
        <v>352.22439902634602</v>
      </c>
    </row>
    <row r="5146" spans="1:10" x14ac:dyDescent="0.25">
      <c r="A5146" t="s">
        <v>5439</v>
      </c>
      <c r="B5146" t="s">
        <v>92</v>
      </c>
      <c r="C5146">
        <v>2011</v>
      </c>
      <c r="D5146" t="s">
        <v>38</v>
      </c>
      <c r="E5146" t="s">
        <v>2</v>
      </c>
      <c r="F5146">
        <v>213.7386265817</v>
      </c>
      <c r="G5146">
        <v>345.95054720829398</v>
      </c>
      <c r="H5146">
        <v>339.94751928111998</v>
      </c>
      <c r="I5146">
        <v>295.14498015628999</v>
      </c>
      <c r="J5146">
        <v>389.538642496877</v>
      </c>
    </row>
    <row r="5147" spans="1:10" x14ac:dyDescent="0.25">
      <c r="A5147" t="s">
        <v>5440</v>
      </c>
      <c r="B5147" t="s">
        <v>92</v>
      </c>
      <c r="C5147">
        <v>2011</v>
      </c>
      <c r="D5147" t="s">
        <v>39</v>
      </c>
      <c r="E5147" t="s">
        <v>2</v>
      </c>
      <c r="F5147">
        <v>200.34137509961101</v>
      </c>
      <c r="G5147">
        <v>336.50459402649</v>
      </c>
      <c r="H5147">
        <v>321.24347124619601</v>
      </c>
      <c r="I5147">
        <v>276.80363687944799</v>
      </c>
      <c r="J5147">
        <v>370.598552412716</v>
      </c>
    </row>
    <row r="5148" spans="1:10" x14ac:dyDescent="0.25">
      <c r="A5148" t="s">
        <v>5441</v>
      </c>
      <c r="B5148" t="s">
        <v>92</v>
      </c>
      <c r="C5148">
        <v>2011</v>
      </c>
      <c r="D5148" t="s">
        <v>40</v>
      </c>
      <c r="E5148" t="s">
        <v>2</v>
      </c>
      <c r="F5148">
        <v>168.94382994429299</v>
      </c>
      <c r="G5148">
        <v>353.08441302518997</v>
      </c>
      <c r="H5148">
        <v>341.16914524939699</v>
      </c>
      <c r="I5148">
        <v>291.01474299693899</v>
      </c>
      <c r="J5148">
        <v>397.39603533470398</v>
      </c>
    </row>
    <row r="5149" spans="1:10" x14ac:dyDescent="0.25">
      <c r="A5149" t="s">
        <v>5442</v>
      </c>
      <c r="B5149" t="s">
        <v>92</v>
      </c>
      <c r="C5149">
        <v>2011</v>
      </c>
      <c r="D5149" t="s">
        <v>41</v>
      </c>
      <c r="E5149" t="s">
        <v>2</v>
      </c>
      <c r="F5149">
        <v>273.27826520464498</v>
      </c>
      <c r="G5149">
        <v>353.13656889443098</v>
      </c>
      <c r="H5149">
        <v>356.065117462854</v>
      </c>
      <c r="I5149">
        <v>314.88372893438299</v>
      </c>
      <c r="J5149">
        <v>401.11366468541797</v>
      </c>
    </row>
    <row r="5150" spans="1:10" x14ac:dyDescent="0.25">
      <c r="A5150" t="s">
        <v>5443</v>
      </c>
      <c r="B5150" t="s">
        <v>92</v>
      </c>
      <c r="C5150">
        <v>2011</v>
      </c>
      <c r="D5150" t="s">
        <v>42</v>
      </c>
      <c r="E5150" t="s">
        <v>2</v>
      </c>
      <c r="F5150">
        <v>219.09198885862699</v>
      </c>
      <c r="G5150">
        <v>322.52611343828403</v>
      </c>
      <c r="H5150">
        <v>324.34312148596001</v>
      </c>
      <c r="I5150">
        <v>282.64839758235303</v>
      </c>
      <c r="J5150">
        <v>370.43640420612098</v>
      </c>
    </row>
    <row r="5151" spans="1:10" x14ac:dyDescent="0.25">
      <c r="A5151" t="s">
        <v>5444</v>
      </c>
      <c r="B5151" t="s">
        <v>92</v>
      </c>
      <c r="C5151">
        <v>2011</v>
      </c>
      <c r="D5151" t="s">
        <v>102</v>
      </c>
      <c r="E5151" t="s">
        <v>2</v>
      </c>
      <c r="F5151">
        <v>179.129075925319</v>
      </c>
      <c r="G5151">
        <v>266.08597136856702</v>
      </c>
      <c r="H5151">
        <v>254.51671586921199</v>
      </c>
      <c r="I5151">
        <v>217.61253875303001</v>
      </c>
      <c r="J5151">
        <v>295.75220318478603</v>
      </c>
    </row>
    <row r="5152" spans="1:10" x14ac:dyDescent="0.25">
      <c r="A5152" t="s">
        <v>5445</v>
      </c>
      <c r="B5152" t="s">
        <v>92</v>
      </c>
      <c r="C5152">
        <v>2011</v>
      </c>
      <c r="D5152" t="s">
        <v>103</v>
      </c>
      <c r="E5152" t="s">
        <v>2</v>
      </c>
      <c r="F5152">
        <v>628.27747853960295</v>
      </c>
      <c r="G5152">
        <v>322.94546201906098</v>
      </c>
      <c r="H5152">
        <v>318.37512024289703</v>
      </c>
      <c r="I5152">
        <v>293.592624503612</v>
      </c>
      <c r="J5152">
        <v>344.66648436479898</v>
      </c>
    </row>
    <row r="5153" spans="1:10" x14ac:dyDescent="0.25">
      <c r="A5153" t="s">
        <v>5446</v>
      </c>
      <c r="B5153" t="s">
        <v>92</v>
      </c>
      <c r="C5153">
        <v>2011</v>
      </c>
      <c r="D5153" t="s">
        <v>43</v>
      </c>
      <c r="E5153" t="s">
        <v>2</v>
      </c>
      <c r="F5153">
        <v>101.94951254997601</v>
      </c>
      <c r="G5153">
        <v>269.59359146915699</v>
      </c>
      <c r="H5153">
        <v>260.04258018578003</v>
      </c>
      <c r="I5153">
        <v>210.54757960498301</v>
      </c>
      <c r="J5153">
        <v>317.39537804086598</v>
      </c>
    </row>
    <row r="5154" spans="1:10" x14ac:dyDescent="0.25">
      <c r="A5154" t="s">
        <v>5447</v>
      </c>
      <c r="B5154" t="s">
        <v>92</v>
      </c>
      <c r="C5154">
        <v>2011</v>
      </c>
      <c r="D5154" t="s">
        <v>44</v>
      </c>
      <c r="E5154" t="s">
        <v>2</v>
      </c>
      <c r="F5154">
        <v>220.28248844275799</v>
      </c>
      <c r="G5154">
        <v>351.54078778646999</v>
      </c>
      <c r="H5154">
        <v>349.84479225794399</v>
      </c>
      <c r="I5154">
        <v>304.43003898501797</v>
      </c>
      <c r="J5154">
        <v>400.03685696632601</v>
      </c>
    </row>
    <row r="5155" spans="1:10" x14ac:dyDescent="0.25">
      <c r="A5155" t="s">
        <v>5448</v>
      </c>
      <c r="B5155" t="s">
        <v>92</v>
      </c>
      <c r="C5155">
        <v>2011</v>
      </c>
      <c r="D5155" t="s">
        <v>45</v>
      </c>
      <c r="E5155" t="s">
        <v>2</v>
      </c>
      <c r="F5155">
        <v>306.04547754686899</v>
      </c>
      <c r="G5155">
        <v>325.34493934905402</v>
      </c>
      <c r="H5155">
        <v>323.14726103889001</v>
      </c>
      <c r="I5155">
        <v>287.53474410457301</v>
      </c>
      <c r="J5155">
        <v>361.911176121697</v>
      </c>
    </row>
    <row r="5156" spans="1:10" x14ac:dyDescent="0.25">
      <c r="A5156" t="s">
        <v>5449</v>
      </c>
      <c r="B5156" t="s">
        <v>92</v>
      </c>
      <c r="C5156">
        <v>2011</v>
      </c>
      <c r="D5156" t="s">
        <v>18</v>
      </c>
      <c r="E5156" t="s">
        <v>2</v>
      </c>
      <c r="F5156">
        <v>816.50407449845898</v>
      </c>
      <c r="G5156">
        <v>310.81946085500999</v>
      </c>
      <c r="H5156">
        <v>309.82219354990502</v>
      </c>
      <c r="I5156">
        <v>288.839259714788</v>
      </c>
      <c r="J5156">
        <v>331.92124448071797</v>
      </c>
    </row>
    <row r="5157" spans="1:10" x14ac:dyDescent="0.25">
      <c r="A5157" t="s">
        <v>5450</v>
      </c>
      <c r="B5157" t="s">
        <v>92</v>
      </c>
      <c r="C5157">
        <v>2011</v>
      </c>
      <c r="D5157" t="s">
        <v>46</v>
      </c>
      <c r="E5157" t="s">
        <v>2</v>
      </c>
      <c r="F5157">
        <v>362.02996016255901</v>
      </c>
      <c r="G5157">
        <v>299.86247238723701</v>
      </c>
      <c r="H5157">
        <v>298.29587778553798</v>
      </c>
      <c r="I5157">
        <v>268.12637838892999</v>
      </c>
      <c r="J5157">
        <v>330.91067066902599</v>
      </c>
    </row>
    <row r="5158" spans="1:10" x14ac:dyDescent="0.25">
      <c r="A5158" t="s">
        <v>5451</v>
      </c>
      <c r="B5158" t="s">
        <v>92</v>
      </c>
      <c r="C5158">
        <v>2011</v>
      </c>
      <c r="D5158" t="s">
        <v>47</v>
      </c>
      <c r="E5158" t="s">
        <v>2</v>
      </c>
      <c r="F5158">
        <v>254.73866725704201</v>
      </c>
      <c r="G5158">
        <v>356.48726140815899</v>
      </c>
      <c r="H5158">
        <v>358.00676584082902</v>
      </c>
      <c r="I5158">
        <v>315.14731950020803</v>
      </c>
      <c r="J5158">
        <v>405.042325984819</v>
      </c>
    </row>
    <row r="5159" spans="1:10" x14ac:dyDescent="0.25">
      <c r="A5159" t="s">
        <v>5452</v>
      </c>
      <c r="B5159" t="s">
        <v>92</v>
      </c>
      <c r="C5159">
        <v>2011</v>
      </c>
      <c r="D5159" t="s">
        <v>48</v>
      </c>
      <c r="E5159" t="s">
        <v>2</v>
      </c>
      <c r="F5159">
        <v>199.73544707885799</v>
      </c>
      <c r="G5159">
        <v>283.29661732505599</v>
      </c>
      <c r="H5159">
        <v>282.05135290582399</v>
      </c>
      <c r="I5159">
        <v>244.16039426601799</v>
      </c>
      <c r="J5159">
        <v>324.13994879919198</v>
      </c>
    </row>
    <row r="5160" spans="1:10" x14ac:dyDescent="0.25">
      <c r="A5160" t="s">
        <v>5453</v>
      </c>
      <c r="B5160" t="s">
        <v>92</v>
      </c>
      <c r="C5160">
        <v>2011</v>
      </c>
      <c r="D5160" t="s">
        <v>104</v>
      </c>
      <c r="E5160" t="s">
        <v>2</v>
      </c>
      <c r="F5160">
        <v>633.14001131106897</v>
      </c>
      <c r="G5160">
        <v>263.24127247182901</v>
      </c>
      <c r="H5160">
        <v>268.99201224878499</v>
      </c>
      <c r="I5160">
        <v>248.04664821918499</v>
      </c>
      <c r="J5160">
        <v>291.20755536063501</v>
      </c>
    </row>
    <row r="5161" spans="1:10" x14ac:dyDescent="0.25">
      <c r="A5161" t="s">
        <v>5454</v>
      </c>
      <c r="B5161" t="s">
        <v>92</v>
      </c>
      <c r="C5161">
        <v>2011</v>
      </c>
      <c r="D5161" t="s">
        <v>49</v>
      </c>
      <c r="E5161" t="s">
        <v>2</v>
      </c>
      <c r="F5161">
        <v>194.16691227786799</v>
      </c>
      <c r="G5161">
        <v>299.00813446551001</v>
      </c>
      <c r="H5161">
        <v>301.83810633140303</v>
      </c>
      <c r="I5161">
        <v>260.52293384493601</v>
      </c>
      <c r="J5161">
        <v>347.79931538397801</v>
      </c>
    </row>
    <row r="5162" spans="1:10" x14ac:dyDescent="0.25">
      <c r="A5162" t="s">
        <v>5455</v>
      </c>
      <c r="B5162" t="s">
        <v>92</v>
      </c>
      <c r="C5162">
        <v>2011</v>
      </c>
      <c r="D5162" t="s">
        <v>50</v>
      </c>
      <c r="E5162" t="s">
        <v>2</v>
      </c>
      <c r="F5162">
        <v>438.97309903320098</v>
      </c>
      <c r="G5162">
        <v>250.01315584531301</v>
      </c>
      <c r="H5162">
        <v>258.12538017119999</v>
      </c>
      <c r="I5162">
        <v>233.724077066246</v>
      </c>
      <c r="J5162">
        <v>284.31560760929398</v>
      </c>
    </row>
    <row r="5163" spans="1:10" x14ac:dyDescent="0.25">
      <c r="A5163" t="s">
        <v>5456</v>
      </c>
      <c r="B5163" t="s">
        <v>92</v>
      </c>
      <c r="C5163">
        <v>2011</v>
      </c>
      <c r="D5163" t="s">
        <v>105</v>
      </c>
      <c r="E5163" t="s">
        <v>2</v>
      </c>
      <c r="F5163">
        <v>457.96026068702798</v>
      </c>
      <c r="G5163">
        <v>305.65324747182001</v>
      </c>
      <c r="H5163">
        <v>309.27870087322401</v>
      </c>
      <c r="I5163">
        <v>281.46674024216202</v>
      </c>
      <c r="J5163">
        <v>339.08526226680499</v>
      </c>
    </row>
    <row r="5164" spans="1:10" x14ac:dyDescent="0.25">
      <c r="A5164" t="s">
        <v>5457</v>
      </c>
      <c r="B5164" t="s">
        <v>92</v>
      </c>
      <c r="C5164">
        <v>2011</v>
      </c>
      <c r="D5164" t="s">
        <v>51</v>
      </c>
      <c r="E5164" t="s">
        <v>2</v>
      </c>
      <c r="F5164">
        <v>362.90482775977199</v>
      </c>
      <c r="G5164">
        <v>302.983734573226</v>
      </c>
      <c r="H5164">
        <v>307.11329318081101</v>
      </c>
      <c r="I5164">
        <v>276.18868139836599</v>
      </c>
      <c r="J5164">
        <v>340.54124709283701</v>
      </c>
    </row>
    <row r="5165" spans="1:10" x14ac:dyDescent="0.25">
      <c r="A5165" t="s">
        <v>5458</v>
      </c>
      <c r="B5165" t="s">
        <v>92</v>
      </c>
      <c r="C5165">
        <v>2011</v>
      </c>
      <c r="D5165" t="s">
        <v>52</v>
      </c>
      <c r="E5165" t="s">
        <v>2</v>
      </c>
      <c r="F5165">
        <v>95.055432927255296</v>
      </c>
      <c r="G5165">
        <v>316.29265939259102</v>
      </c>
      <c r="H5165">
        <v>318.54653319040398</v>
      </c>
      <c r="I5165">
        <v>257.30733356054202</v>
      </c>
      <c r="J5165">
        <v>389.88415407999099</v>
      </c>
    </row>
    <row r="5166" spans="1:10" x14ac:dyDescent="0.25">
      <c r="A5166" t="s">
        <v>5459</v>
      </c>
      <c r="B5166" t="s">
        <v>92</v>
      </c>
      <c r="C5166">
        <v>2011</v>
      </c>
      <c r="D5166" t="s">
        <v>106</v>
      </c>
      <c r="E5166" t="s">
        <v>2</v>
      </c>
      <c r="F5166">
        <v>1036.78457023787</v>
      </c>
      <c r="G5166">
        <v>352.23327996231399</v>
      </c>
      <c r="H5166">
        <v>354.70031590562598</v>
      </c>
      <c r="I5166">
        <v>333.32959762095902</v>
      </c>
      <c r="J5166">
        <v>377.07653853401598</v>
      </c>
    </row>
    <row r="5167" spans="1:10" x14ac:dyDescent="0.25">
      <c r="A5167" t="s">
        <v>5460</v>
      </c>
      <c r="B5167" t="s">
        <v>92</v>
      </c>
      <c r="C5167">
        <v>2011</v>
      </c>
      <c r="D5167" t="s">
        <v>53</v>
      </c>
      <c r="E5167" t="s">
        <v>2</v>
      </c>
      <c r="F5167">
        <v>319.59146932277503</v>
      </c>
      <c r="G5167">
        <v>350.64455073595099</v>
      </c>
      <c r="H5167">
        <v>357.25364874895803</v>
      </c>
      <c r="I5167">
        <v>319.03115307333701</v>
      </c>
      <c r="J5167">
        <v>398.78268566673398</v>
      </c>
    </row>
    <row r="5168" spans="1:10" x14ac:dyDescent="0.25">
      <c r="A5168" t="s">
        <v>5461</v>
      </c>
      <c r="B5168" t="s">
        <v>92</v>
      </c>
      <c r="C5168">
        <v>2011</v>
      </c>
      <c r="D5168" t="s">
        <v>54</v>
      </c>
      <c r="E5168" t="s">
        <v>2</v>
      </c>
      <c r="F5168">
        <v>147.13875169042399</v>
      </c>
      <c r="G5168">
        <v>414.45200746556299</v>
      </c>
      <c r="H5168">
        <v>413.81310316584</v>
      </c>
      <c r="I5168">
        <v>349.200232754968</v>
      </c>
      <c r="J5168">
        <v>486.84718145821</v>
      </c>
    </row>
    <row r="5169" spans="1:10" x14ac:dyDescent="0.25">
      <c r="A5169" t="s">
        <v>5462</v>
      </c>
      <c r="B5169" t="s">
        <v>92</v>
      </c>
      <c r="C5169">
        <v>2011</v>
      </c>
      <c r="D5169" t="s">
        <v>55</v>
      </c>
      <c r="E5169" t="s">
        <v>2</v>
      </c>
      <c r="F5169">
        <v>180.074770815405</v>
      </c>
      <c r="G5169">
        <v>385.03842545203003</v>
      </c>
      <c r="H5169">
        <v>382.78368627450499</v>
      </c>
      <c r="I5169">
        <v>328.609794181653</v>
      </c>
      <c r="J5169">
        <v>443.29801888421503</v>
      </c>
    </row>
    <row r="5170" spans="1:10" x14ac:dyDescent="0.25">
      <c r="A5170" t="s">
        <v>5463</v>
      </c>
      <c r="B5170" t="s">
        <v>92</v>
      </c>
      <c r="C5170">
        <v>2011</v>
      </c>
      <c r="D5170" t="s">
        <v>56</v>
      </c>
      <c r="E5170" t="s">
        <v>2</v>
      </c>
      <c r="F5170">
        <v>128.38553366947099</v>
      </c>
      <c r="G5170">
        <v>275.84284139284398</v>
      </c>
      <c r="H5170">
        <v>271.54380138412898</v>
      </c>
      <c r="I5170">
        <v>225.34072007139699</v>
      </c>
      <c r="J5170">
        <v>324.224819070568</v>
      </c>
    </row>
    <row r="5171" spans="1:10" x14ac:dyDescent="0.25">
      <c r="A5171" t="s">
        <v>5464</v>
      </c>
      <c r="B5171" t="s">
        <v>92</v>
      </c>
      <c r="C5171">
        <v>2011</v>
      </c>
      <c r="D5171" t="s">
        <v>57</v>
      </c>
      <c r="E5171" t="s">
        <v>2</v>
      </c>
      <c r="F5171">
        <v>261.59404473979703</v>
      </c>
      <c r="G5171">
        <v>351.65689112610301</v>
      </c>
      <c r="H5171">
        <v>359.53617933935197</v>
      </c>
      <c r="I5171">
        <v>316.94187142710399</v>
      </c>
      <c r="J5171">
        <v>406.223215198025</v>
      </c>
    </row>
    <row r="5172" spans="1:10" x14ac:dyDescent="0.25">
      <c r="A5172" t="s">
        <v>5465</v>
      </c>
      <c r="B5172" t="s">
        <v>92</v>
      </c>
      <c r="C5172">
        <v>2012</v>
      </c>
      <c r="D5172" t="s">
        <v>5</v>
      </c>
      <c r="E5172" t="s">
        <v>2</v>
      </c>
      <c r="F5172">
        <v>4647.0295981381696</v>
      </c>
      <c r="G5172">
        <v>297.09976965728401</v>
      </c>
      <c r="H5172">
        <v>296.94503348900798</v>
      </c>
      <c r="I5172">
        <v>288.41247335323902</v>
      </c>
      <c r="J5172">
        <v>305.66467476921002</v>
      </c>
    </row>
    <row r="5173" spans="1:10" x14ac:dyDescent="0.25">
      <c r="A5173" t="s">
        <v>5466</v>
      </c>
      <c r="B5173" t="s">
        <v>92</v>
      </c>
      <c r="C5173">
        <v>2012</v>
      </c>
      <c r="D5173" t="s">
        <v>122</v>
      </c>
      <c r="E5173" t="s">
        <v>2</v>
      </c>
      <c r="F5173">
        <v>679.31487934179802</v>
      </c>
      <c r="G5173">
        <v>220.171478918969</v>
      </c>
      <c r="H5173">
        <v>213.12326889114399</v>
      </c>
      <c r="I5173">
        <v>197.14925952693</v>
      </c>
      <c r="J5173">
        <v>230.03141746799199</v>
      </c>
    </row>
    <row r="5174" spans="1:10" x14ac:dyDescent="0.25">
      <c r="A5174" t="s">
        <v>5467</v>
      </c>
      <c r="B5174" t="s">
        <v>92</v>
      </c>
      <c r="C5174">
        <v>2012</v>
      </c>
      <c r="D5174" t="s">
        <v>123</v>
      </c>
      <c r="E5174" t="s">
        <v>2</v>
      </c>
      <c r="F5174">
        <v>855.44356290066798</v>
      </c>
      <c r="G5174">
        <v>271.83690708337298</v>
      </c>
      <c r="H5174">
        <v>266.50693366311901</v>
      </c>
      <c r="I5174">
        <v>248.73240027323499</v>
      </c>
      <c r="J5174">
        <v>285.20454002401999</v>
      </c>
    </row>
    <row r="5175" spans="1:10" x14ac:dyDescent="0.25">
      <c r="A5175" t="s">
        <v>5468</v>
      </c>
      <c r="B5175" t="s">
        <v>92</v>
      </c>
      <c r="C5175">
        <v>2012</v>
      </c>
      <c r="D5175" t="s">
        <v>124</v>
      </c>
      <c r="E5175" t="s">
        <v>2</v>
      </c>
      <c r="F5175">
        <v>930.76576457796796</v>
      </c>
      <c r="G5175">
        <v>291.667297960312</v>
      </c>
      <c r="H5175">
        <v>285.66485631911502</v>
      </c>
      <c r="I5175">
        <v>267.46138755474902</v>
      </c>
      <c r="J5175">
        <v>304.77355838467201</v>
      </c>
    </row>
    <row r="5176" spans="1:10" x14ac:dyDescent="0.25">
      <c r="A5176" t="s">
        <v>5469</v>
      </c>
      <c r="B5176" t="s">
        <v>92</v>
      </c>
      <c r="C5176">
        <v>2012</v>
      </c>
      <c r="D5176" t="s">
        <v>125</v>
      </c>
      <c r="E5176" t="s">
        <v>2</v>
      </c>
      <c r="F5176">
        <v>1051.4219474947599</v>
      </c>
      <c r="G5176">
        <v>333.17656579094103</v>
      </c>
      <c r="H5176">
        <v>337.568715173518</v>
      </c>
      <c r="I5176">
        <v>317.33449116849101</v>
      </c>
      <c r="J5176">
        <v>358.74815136012597</v>
      </c>
    </row>
    <row r="5177" spans="1:10" x14ac:dyDescent="0.25">
      <c r="A5177" t="s">
        <v>5470</v>
      </c>
      <c r="B5177" t="s">
        <v>92</v>
      </c>
      <c r="C5177">
        <v>2012</v>
      </c>
      <c r="D5177" t="s">
        <v>126</v>
      </c>
      <c r="E5177" t="s">
        <v>2</v>
      </c>
      <c r="F5177">
        <v>1130.0834438229699</v>
      </c>
      <c r="G5177">
        <v>369.05745239280901</v>
      </c>
      <c r="H5177">
        <v>384.31409756582798</v>
      </c>
      <c r="I5177">
        <v>361.99487240330001</v>
      </c>
      <c r="J5177">
        <v>407.63808474357501</v>
      </c>
    </row>
    <row r="5178" spans="1:10" x14ac:dyDescent="0.25">
      <c r="A5178" t="s">
        <v>5471</v>
      </c>
      <c r="B5178" t="s">
        <v>92</v>
      </c>
      <c r="C5178">
        <v>2012</v>
      </c>
      <c r="D5178" t="s">
        <v>6</v>
      </c>
      <c r="E5178" t="s">
        <v>2</v>
      </c>
      <c r="F5178">
        <v>1078.7178516583599</v>
      </c>
      <c r="G5178">
        <v>307.56974924894001</v>
      </c>
      <c r="H5178">
        <v>305.05118209398501</v>
      </c>
      <c r="I5178">
        <v>286.91527231924903</v>
      </c>
      <c r="J5178">
        <v>324.02322577098499</v>
      </c>
    </row>
    <row r="5179" spans="1:10" x14ac:dyDescent="0.25">
      <c r="A5179" t="s">
        <v>5472</v>
      </c>
      <c r="B5179" t="s">
        <v>92</v>
      </c>
      <c r="C5179">
        <v>2012</v>
      </c>
      <c r="D5179" t="s">
        <v>37</v>
      </c>
      <c r="E5179" t="s">
        <v>2</v>
      </c>
      <c r="F5179">
        <v>117.451136906494</v>
      </c>
      <c r="G5179">
        <v>329.72442353244901</v>
      </c>
      <c r="H5179">
        <v>325.29333839795902</v>
      </c>
      <c r="I5179">
        <v>268.07062349580701</v>
      </c>
      <c r="J5179">
        <v>390.93230250653897</v>
      </c>
    </row>
    <row r="5180" spans="1:10" x14ac:dyDescent="0.25">
      <c r="A5180" t="s">
        <v>5473</v>
      </c>
      <c r="B5180" t="s">
        <v>92</v>
      </c>
      <c r="C5180">
        <v>2012</v>
      </c>
      <c r="D5180" t="s">
        <v>38</v>
      </c>
      <c r="E5180" t="s">
        <v>2</v>
      </c>
      <c r="F5180">
        <v>207.46119613391099</v>
      </c>
      <c r="G5180">
        <v>334.93896695820399</v>
      </c>
      <c r="H5180">
        <v>333.51923279665601</v>
      </c>
      <c r="I5180">
        <v>288.74472040363901</v>
      </c>
      <c r="J5180">
        <v>383.15534452124098</v>
      </c>
    </row>
    <row r="5181" spans="1:10" x14ac:dyDescent="0.25">
      <c r="A5181" t="s">
        <v>5474</v>
      </c>
      <c r="B5181" t="s">
        <v>92</v>
      </c>
      <c r="C5181">
        <v>2012</v>
      </c>
      <c r="D5181" t="s">
        <v>39</v>
      </c>
      <c r="E5181" t="s">
        <v>2</v>
      </c>
      <c r="F5181">
        <v>200.34509657603101</v>
      </c>
      <c r="G5181">
        <v>335.79454029470702</v>
      </c>
      <c r="H5181">
        <v>327.463953092167</v>
      </c>
      <c r="I5181">
        <v>282.067698998315</v>
      </c>
      <c r="J5181">
        <v>377.88118896312699</v>
      </c>
    </row>
    <row r="5182" spans="1:10" x14ac:dyDescent="0.25">
      <c r="A5182" t="s">
        <v>5475</v>
      </c>
      <c r="B5182" t="s">
        <v>92</v>
      </c>
      <c r="C5182">
        <v>2012</v>
      </c>
      <c r="D5182" t="s">
        <v>40</v>
      </c>
      <c r="E5182" t="s">
        <v>2</v>
      </c>
      <c r="F5182">
        <v>155.17214514949001</v>
      </c>
      <c r="G5182">
        <v>324.689052644828</v>
      </c>
      <c r="H5182">
        <v>320.49418629112802</v>
      </c>
      <c r="I5182">
        <v>271.35765856575603</v>
      </c>
      <c r="J5182">
        <v>375.85564262761397</v>
      </c>
    </row>
    <row r="5183" spans="1:10" x14ac:dyDescent="0.25">
      <c r="A5183" t="s">
        <v>5476</v>
      </c>
      <c r="B5183" t="s">
        <v>92</v>
      </c>
      <c r="C5183">
        <v>2012</v>
      </c>
      <c r="D5183" t="s">
        <v>41</v>
      </c>
      <c r="E5183" t="s">
        <v>2</v>
      </c>
      <c r="F5183">
        <v>217.325508169465</v>
      </c>
      <c r="G5183">
        <v>280.66989728850803</v>
      </c>
      <c r="H5183">
        <v>281.77024418800801</v>
      </c>
      <c r="I5183">
        <v>245.35060460219299</v>
      </c>
      <c r="J5183">
        <v>322.04841240688</v>
      </c>
    </row>
    <row r="5184" spans="1:10" x14ac:dyDescent="0.25">
      <c r="A5184" t="s">
        <v>5477</v>
      </c>
      <c r="B5184" t="s">
        <v>92</v>
      </c>
      <c r="C5184">
        <v>2012</v>
      </c>
      <c r="D5184" t="s">
        <v>42</v>
      </c>
      <c r="E5184" t="s">
        <v>2</v>
      </c>
      <c r="F5184">
        <v>180.96276872297099</v>
      </c>
      <c r="G5184">
        <v>265.04206207503398</v>
      </c>
      <c r="H5184">
        <v>268.82876322274802</v>
      </c>
      <c r="I5184">
        <v>230.92407977699301</v>
      </c>
      <c r="J5184">
        <v>311.15818865597203</v>
      </c>
    </row>
    <row r="5185" spans="1:10" x14ac:dyDescent="0.25">
      <c r="A5185" t="s">
        <v>5478</v>
      </c>
      <c r="B5185" t="s">
        <v>92</v>
      </c>
      <c r="C5185">
        <v>2012</v>
      </c>
      <c r="D5185" t="s">
        <v>102</v>
      </c>
      <c r="E5185" t="s">
        <v>2</v>
      </c>
      <c r="F5185">
        <v>191.407237299804</v>
      </c>
      <c r="G5185">
        <v>284.48928716844898</v>
      </c>
      <c r="H5185">
        <v>276.58340503366202</v>
      </c>
      <c r="I5185">
        <v>237.60903480255101</v>
      </c>
      <c r="J5185">
        <v>319.97395516036499</v>
      </c>
    </row>
    <row r="5186" spans="1:10" x14ac:dyDescent="0.25">
      <c r="A5186" t="s">
        <v>5479</v>
      </c>
      <c r="B5186" t="s">
        <v>92</v>
      </c>
      <c r="C5186">
        <v>2012</v>
      </c>
      <c r="D5186" t="s">
        <v>103</v>
      </c>
      <c r="E5186" t="s">
        <v>2</v>
      </c>
      <c r="F5186">
        <v>591.49547000000302</v>
      </c>
      <c r="G5186">
        <v>303.19107591368203</v>
      </c>
      <c r="H5186">
        <v>298.06895894529703</v>
      </c>
      <c r="I5186">
        <v>274.13335502672601</v>
      </c>
      <c r="J5186">
        <v>323.50801526854502</v>
      </c>
    </row>
    <row r="5187" spans="1:10" x14ac:dyDescent="0.25">
      <c r="A5187" t="s">
        <v>5480</v>
      </c>
      <c r="B5187" t="s">
        <v>92</v>
      </c>
      <c r="C5187">
        <v>2012</v>
      </c>
      <c r="D5187" t="s">
        <v>43</v>
      </c>
      <c r="E5187" t="s">
        <v>2</v>
      </c>
      <c r="F5187">
        <v>98.0798238614817</v>
      </c>
      <c r="G5187">
        <v>257.880850475854</v>
      </c>
      <c r="H5187">
        <v>255.335697656186</v>
      </c>
      <c r="I5187">
        <v>205.40573422441599</v>
      </c>
      <c r="J5187">
        <v>313.36044866937698</v>
      </c>
    </row>
    <row r="5188" spans="1:10" x14ac:dyDescent="0.25">
      <c r="A5188" t="s">
        <v>5481</v>
      </c>
      <c r="B5188" t="s">
        <v>92</v>
      </c>
      <c r="C5188">
        <v>2012</v>
      </c>
      <c r="D5188" t="s">
        <v>44</v>
      </c>
      <c r="E5188" t="s">
        <v>2</v>
      </c>
      <c r="F5188">
        <v>229.180875075573</v>
      </c>
      <c r="G5188">
        <v>364.47919826265201</v>
      </c>
      <c r="H5188">
        <v>358.86200295868701</v>
      </c>
      <c r="I5188">
        <v>313.06107529590798</v>
      </c>
      <c r="J5188">
        <v>409.38122509943099</v>
      </c>
    </row>
    <row r="5189" spans="1:10" x14ac:dyDescent="0.25">
      <c r="A5189" t="s">
        <v>5482</v>
      </c>
      <c r="B5189" t="s">
        <v>92</v>
      </c>
      <c r="C5189">
        <v>2012</v>
      </c>
      <c r="D5189" t="s">
        <v>45</v>
      </c>
      <c r="E5189" t="s">
        <v>2</v>
      </c>
      <c r="F5189">
        <v>264.23477106294803</v>
      </c>
      <c r="G5189">
        <v>280.56952904388299</v>
      </c>
      <c r="H5189">
        <v>276.36974269524001</v>
      </c>
      <c r="I5189">
        <v>243.638274583938</v>
      </c>
      <c r="J5189">
        <v>312.22969580571902</v>
      </c>
    </row>
    <row r="5190" spans="1:10" x14ac:dyDescent="0.25">
      <c r="A5190" t="s">
        <v>5483</v>
      </c>
      <c r="B5190" t="s">
        <v>92</v>
      </c>
      <c r="C5190">
        <v>2012</v>
      </c>
      <c r="D5190" t="s">
        <v>18</v>
      </c>
      <c r="E5190" t="s">
        <v>2</v>
      </c>
      <c r="F5190">
        <v>774.64706201726699</v>
      </c>
      <c r="G5190">
        <v>294.114298195885</v>
      </c>
      <c r="H5190">
        <v>292.318335960561</v>
      </c>
      <c r="I5190">
        <v>271.99310171406302</v>
      </c>
      <c r="J5190">
        <v>313.75438407824203</v>
      </c>
    </row>
    <row r="5191" spans="1:10" x14ac:dyDescent="0.25">
      <c r="A5191" t="s">
        <v>5484</v>
      </c>
      <c r="B5191" t="s">
        <v>92</v>
      </c>
      <c r="C5191">
        <v>2012</v>
      </c>
      <c r="D5191" t="s">
        <v>46</v>
      </c>
      <c r="E5191" t="s">
        <v>2</v>
      </c>
      <c r="F5191">
        <v>367.29762249472498</v>
      </c>
      <c r="G5191">
        <v>303.46898985791103</v>
      </c>
      <c r="H5191">
        <v>304.13473748092599</v>
      </c>
      <c r="I5191">
        <v>273.57150861460099</v>
      </c>
      <c r="J5191">
        <v>337.15657363265598</v>
      </c>
    </row>
    <row r="5192" spans="1:10" x14ac:dyDescent="0.25">
      <c r="A5192" t="s">
        <v>5485</v>
      </c>
      <c r="B5192" t="s">
        <v>92</v>
      </c>
      <c r="C5192">
        <v>2012</v>
      </c>
      <c r="D5192" t="s">
        <v>47</v>
      </c>
      <c r="E5192" t="s">
        <v>2</v>
      </c>
      <c r="F5192">
        <v>209.78712760568101</v>
      </c>
      <c r="G5192">
        <v>293.06427079470501</v>
      </c>
      <c r="H5192">
        <v>290.02937642398598</v>
      </c>
      <c r="I5192">
        <v>251.885356700302</v>
      </c>
      <c r="J5192">
        <v>332.29071464324301</v>
      </c>
    </row>
    <row r="5193" spans="1:10" x14ac:dyDescent="0.25">
      <c r="A5193" t="s">
        <v>5486</v>
      </c>
      <c r="B5193" t="s">
        <v>92</v>
      </c>
      <c r="C5193">
        <v>2012</v>
      </c>
      <c r="D5193" t="s">
        <v>48</v>
      </c>
      <c r="E5193" t="s">
        <v>2</v>
      </c>
      <c r="F5193">
        <v>197.56231191686001</v>
      </c>
      <c r="G5193">
        <v>279.17688143580301</v>
      </c>
      <c r="H5193">
        <v>276.97388536413501</v>
      </c>
      <c r="I5193">
        <v>239.56663094313001</v>
      </c>
      <c r="J5193">
        <v>318.549265383842</v>
      </c>
    </row>
    <row r="5194" spans="1:10" x14ac:dyDescent="0.25">
      <c r="A5194" t="s">
        <v>5487</v>
      </c>
      <c r="B5194" t="s">
        <v>92</v>
      </c>
      <c r="C5194">
        <v>2012</v>
      </c>
      <c r="D5194" t="s">
        <v>104</v>
      </c>
      <c r="E5194" t="s">
        <v>2</v>
      </c>
      <c r="F5194">
        <v>659.09455525477802</v>
      </c>
      <c r="G5194">
        <v>271.85434791324099</v>
      </c>
      <c r="H5194">
        <v>275.87271174392203</v>
      </c>
      <c r="I5194">
        <v>254.80936067379599</v>
      </c>
      <c r="J5194">
        <v>298.18717606390697</v>
      </c>
    </row>
    <row r="5195" spans="1:10" x14ac:dyDescent="0.25">
      <c r="A5195" t="s">
        <v>5488</v>
      </c>
      <c r="B5195" t="s">
        <v>92</v>
      </c>
      <c r="C5195">
        <v>2012</v>
      </c>
      <c r="D5195" t="s">
        <v>49</v>
      </c>
      <c r="E5195" t="s">
        <v>2</v>
      </c>
      <c r="F5195">
        <v>193.396754239714</v>
      </c>
      <c r="G5195">
        <v>297.09011819241101</v>
      </c>
      <c r="H5195">
        <v>297.68543969500701</v>
      </c>
      <c r="I5195">
        <v>256.85582250414001</v>
      </c>
      <c r="J5195">
        <v>343.11617024930399</v>
      </c>
    </row>
    <row r="5196" spans="1:10" x14ac:dyDescent="0.25">
      <c r="A5196" t="s">
        <v>5489</v>
      </c>
      <c r="B5196" t="s">
        <v>92</v>
      </c>
      <c r="C5196">
        <v>2012</v>
      </c>
      <c r="D5196" t="s">
        <v>50</v>
      </c>
      <c r="E5196" t="s">
        <v>2</v>
      </c>
      <c r="F5196">
        <v>465.69780101506399</v>
      </c>
      <c r="G5196">
        <v>262.59130462599501</v>
      </c>
      <c r="H5196">
        <v>269.62010069590701</v>
      </c>
      <c r="I5196">
        <v>244.81907235387001</v>
      </c>
      <c r="J5196">
        <v>296.18438627217103</v>
      </c>
    </row>
    <row r="5197" spans="1:10" x14ac:dyDescent="0.25">
      <c r="A5197" t="s">
        <v>5490</v>
      </c>
      <c r="B5197" t="s">
        <v>92</v>
      </c>
      <c r="C5197">
        <v>2012</v>
      </c>
      <c r="D5197" t="s">
        <v>105</v>
      </c>
      <c r="E5197" t="s">
        <v>2</v>
      </c>
      <c r="F5197">
        <v>413.691265232364</v>
      </c>
      <c r="G5197">
        <v>275.16496626538202</v>
      </c>
      <c r="H5197">
        <v>278.85152633928698</v>
      </c>
      <c r="I5197">
        <v>252.495415182274</v>
      </c>
      <c r="J5197">
        <v>307.200410974676</v>
      </c>
    </row>
    <row r="5198" spans="1:10" x14ac:dyDescent="0.25">
      <c r="A5198" t="s">
        <v>5491</v>
      </c>
      <c r="B5198" t="s">
        <v>92</v>
      </c>
      <c r="C5198">
        <v>2012</v>
      </c>
      <c r="D5198" t="s">
        <v>51</v>
      </c>
      <c r="E5198" t="s">
        <v>2</v>
      </c>
      <c r="F5198">
        <v>330.60430271039701</v>
      </c>
      <c r="G5198">
        <v>274.944531710852</v>
      </c>
      <c r="H5198">
        <v>278.688697262826</v>
      </c>
      <c r="I5198">
        <v>249.31265605618199</v>
      </c>
      <c r="J5198">
        <v>310.561362372281</v>
      </c>
    </row>
    <row r="5199" spans="1:10" x14ac:dyDescent="0.25">
      <c r="A5199" t="s">
        <v>5492</v>
      </c>
      <c r="B5199" t="s">
        <v>92</v>
      </c>
      <c r="C5199">
        <v>2012</v>
      </c>
      <c r="D5199" t="s">
        <v>52</v>
      </c>
      <c r="E5199" t="s">
        <v>2</v>
      </c>
      <c r="F5199">
        <v>83.086962521966598</v>
      </c>
      <c r="G5199">
        <v>276.04559128863599</v>
      </c>
      <c r="H5199">
        <v>280.340459365426</v>
      </c>
      <c r="I5199">
        <v>222.97954224088701</v>
      </c>
      <c r="J5199">
        <v>347.87919680456798</v>
      </c>
    </row>
    <row r="5200" spans="1:10" x14ac:dyDescent="0.25">
      <c r="A5200" t="s">
        <v>5493</v>
      </c>
      <c r="B5200" t="s">
        <v>92</v>
      </c>
      <c r="C5200">
        <v>2012</v>
      </c>
      <c r="D5200" t="s">
        <v>106</v>
      </c>
      <c r="E5200" t="s">
        <v>2</v>
      </c>
      <c r="F5200">
        <v>937.97615667558898</v>
      </c>
      <c r="G5200">
        <v>318.101434435047</v>
      </c>
      <c r="H5200">
        <v>321.01582461614601</v>
      </c>
      <c r="I5200">
        <v>300.69956026359398</v>
      </c>
      <c r="J5200">
        <v>342.33839304596199</v>
      </c>
    </row>
    <row r="5201" spans="1:10" x14ac:dyDescent="0.25">
      <c r="A5201" t="s">
        <v>5494</v>
      </c>
      <c r="B5201" t="s">
        <v>92</v>
      </c>
      <c r="C5201">
        <v>2012</v>
      </c>
      <c r="D5201" t="s">
        <v>53</v>
      </c>
      <c r="E5201" t="s">
        <v>2</v>
      </c>
      <c r="F5201">
        <v>295.41273867482101</v>
      </c>
      <c r="G5201">
        <v>323.64067866826798</v>
      </c>
      <c r="H5201">
        <v>329.36631771976198</v>
      </c>
      <c r="I5201">
        <v>292.76553089430598</v>
      </c>
      <c r="J5201">
        <v>369.26651809054698</v>
      </c>
    </row>
    <row r="5202" spans="1:10" x14ac:dyDescent="0.25">
      <c r="A5202" t="s">
        <v>5495</v>
      </c>
      <c r="B5202" t="s">
        <v>92</v>
      </c>
      <c r="C5202">
        <v>2012</v>
      </c>
      <c r="D5202" t="s">
        <v>54</v>
      </c>
      <c r="E5202" t="s">
        <v>2</v>
      </c>
      <c r="F5202">
        <v>113.74091664579301</v>
      </c>
      <c r="G5202">
        <v>320.270644381914</v>
      </c>
      <c r="H5202">
        <v>325.80656200405002</v>
      </c>
      <c r="I5202">
        <v>268.28997797268102</v>
      </c>
      <c r="J5202">
        <v>391.93019873209403</v>
      </c>
    </row>
    <row r="5203" spans="1:10" x14ac:dyDescent="0.25">
      <c r="A5203" t="s">
        <v>5496</v>
      </c>
      <c r="B5203" t="s">
        <v>92</v>
      </c>
      <c r="C5203">
        <v>2012</v>
      </c>
      <c r="D5203" t="s">
        <v>55</v>
      </c>
      <c r="E5203" t="s">
        <v>2</v>
      </c>
      <c r="F5203">
        <v>162.29871045612001</v>
      </c>
      <c r="G5203">
        <v>346.14863492251499</v>
      </c>
      <c r="H5203">
        <v>346.46644163103701</v>
      </c>
      <c r="I5203">
        <v>294.87571815075199</v>
      </c>
      <c r="J5203">
        <v>404.43842537889901</v>
      </c>
    </row>
    <row r="5204" spans="1:10" x14ac:dyDescent="0.25">
      <c r="A5204" t="s">
        <v>5497</v>
      </c>
      <c r="B5204" t="s">
        <v>92</v>
      </c>
      <c r="C5204">
        <v>2012</v>
      </c>
      <c r="D5204" t="s">
        <v>56</v>
      </c>
      <c r="E5204" t="s">
        <v>2</v>
      </c>
      <c r="F5204">
        <v>132.298896079428</v>
      </c>
      <c r="G5204">
        <v>283.59891978441198</v>
      </c>
      <c r="H5204">
        <v>275.57212408971401</v>
      </c>
      <c r="I5204">
        <v>229.435308149066</v>
      </c>
      <c r="J5204">
        <v>328.074214753131</v>
      </c>
    </row>
    <row r="5205" spans="1:10" x14ac:dyDescent="0.25">
      <c r="A5205" t="s">
        <v>5498</v>
      </c>
      <c r="B5205" t="s">
        <v>92</v>
      </c>
      <c r="C5205">
        <v>2012</v>
      </c>
      <c r="D5205" t="s">
        <v>57</v>
      </c>
      <c r="E5205" t="s">
        <v>2</v>
      </c>
      <c r="F5205">
        <v>234.22489481942699</v>
      </c>
      <c r="G5205">
        <v>314.23555075186698</v>
      </c>
      <c r="H5205">
        <v>321.33147710061002</v>
      </c>
      <c r="I5205">
        <v>281.17654116708201</v>
      </c>
      <c r="J5205">
        <v>365.57585810837099</v>
      </c>
    </row>
    <row r="5206" spans="1:10" x14ac:dyDescent="0.25">
      <c r="A5206" t="s">
        <v>5499</v>
      </c>
      <c r="B5206" t="s">
        <v>159</v>
      </c>
      <c r="C5206" t="s">
        <v>160</v>
      </c>
      <c r="D5206" t="s">
        <v>37</v>
      </c>
      <c r="E5206" t="s">
        <v>101</v>
      </c>
      <c r="F5206" s="139" t="s">
        <v>121</v>
      </c>
      <c r="G5206" s="139" t="s">
        <v>121</v>
      </c>
      <c r="H5206">
        <v>40.31494</v>
      </c>
      <c r="I5206">
        <v>37.258470000000003</v>
      </c>
      <c r="J5206">
        <v>43.371409999999997</v>
      </c>
    </row>
    <row r="5207" spans="1:10" x14ac:dyDescent="0.25">
      <c r="A5207" t="s">
        <v>5500</v>
      </c>
      <c r="B5207" t="s">
        <v>159</v>
      </c>
      <c r="C5207" t="s">
        <v>160</v>
      </c>
      <c r="D5207" t="s">
        <v>38</v>
      </c>
      <c r="E5207" t="s">
        <v>101</v>
      </c>
      <c r="F5207" s="139" t="s">
        <v>121</v>
      </c>
      <c r="G5207" s="139" t="s">
        <v>121</v>
      </c>
      <c r="H5207">
        <v>43.034460000000003</v>
      </c>
      <c r="I5207">
        <v>39.915579999999999</v>
      </c>
      <c r="J5207">
        <v>46.153329999999997</v>
      </c>
    </row>
    <row r="5208" spans="1:10" x14ac:dyDescent="0.25">
      <c r="A5208" t="s">
        <v>5501</v>
      </c>
      <c r="B5208" t="s">
        <v>159</v>
      </c>
      <c r="C5208" t="s">
        <v>160</v>
      </c>
      <c r="D5208" t="s">
        <v>39</v>
      </c>
      <c r="E5208" t="s">
        <v>101</v>
      </c>
      <c r="F5208" s="139" t="s">
        <v>121</v>
      </c>
      <c r="G5208" s="139" t="s">
        <v>121</v>
      </c>
      <c r="H5208">
        <v>44.765500000000003</v>
      </c>
      <c r="I5208">
        <v>41.666879999999999</v>
      </c>
      <c r="J5208">
        <v>47.86412</v>
      </c>
    </row>
    <row r="5209" spans="1:10" x14ac:dyDescent="0.25">
      <c r="A5209" t="s">
        <v>5502</v>
      </c>
      <c r="B5209" t="s">
        <v>159</v>
      </c>
      <c r="C5209" t="s">
        <v>160</v>
      </c>
      <c r="D5209" t="s">
        <v>40</v>
      </c>
      <c r="E5209" t="s">
        <v>101</v>
      </c>
      <c r="F5209" s="139" t="s">
        <v>121</v>
      </c>
      <c r="G5209" s="139" t="s">
        <v>121</v>
      </c>
      <c r="H5209">
        <v>40.29683</v>
      </c>
      <c r="I5209">
        <v>37.222000000000001</v>
      </c>
      <c r="J5209">
        <v>43.371650000000002</v>
      </c>
    </row>
    <row r="5210" spans="1:10" x14ac:dyDescent="0.25">
      <c r="A5210" t="s">
        <v>5503</v>
      </c>
      <c r="B5210" t="s">
        <v>159</v>
      </c>
      <c r="C5210" t="s">
        <v>160</v>
      </c>
      <c r="D5210" t="s">
        <v>41</v>
      </c>
      <c r="E5210" t="s">
        <v>101</v>
      </c>
      <c r="F5210" s="139" t="s">
        <v>121</v>
      </c>
      <c r="G5210" s="139" t="s">
        <v>121</v>
      </c>
      <c r="H5210">
        <v>43.664900000000003</v>
      </c>
      <c r="I5210">
        <v>40.62341</v>
      </c>
      <c r="J5210">
        <v>46.706389999999999</v>
      </c>
    </row>
    <row r="5211" spans="1:10" x14ac:dyDescent="0.25">
      <c r="A5211" t="s">
        <v>5504</v>
      </c>
      <c r="B5211" t="s">
        <v>159</v>
      </c>
      <c r="C5211" t="s">
        <v>160</v>
      </c>
      <c r="D5211" t="s">
        <v>42</v>
      </c>
      <c r="E5211" t="s">
        <v>101</v>
      </c>
      <c r="F5211" s="139" t="s">
        <v>121</v>
      </c>
      <c r="G5211" s="139" t="s">
        <v>121</v>
      </c>
      <c r="H5211">
        <v>42.184739999999998</v>
      </c>
      <c r="I5211">
        <v>39.20384</v>
      </c>
      <c r="J5211">
        <v>45.165649999999999</v>
      </c>
    </row>
    <row r="5212" spans="1:10" x14ac:dyDescent="0.25">
      <c r="A5212" t="s">
        <v>5505</v>
      </c>
      <c r="B5212" t="s">
        <v>159</v>
      </c>
      <c r="C5212" t="s">
        <v>160</v>
      </c>
      <c r="D5212" t="s">
        <v>13</v>
      </c>
      <c r="E5212" t="s">
        <v>101</v>
      </c>
      <c r="F5212" s="139" t="s">
        <v>121</v>
      </c>
      <c r="G5212" s="139" t="s">
        <v>121</v>
      </c>
      <c r="H5212">
        <v>39.24342</v>
      </c>
      <c r="I5212">
        <v>36.23198</v>
      </c>
      <c r="J5212">
        <v>42.254860000000001</v>
      </c>
    </row>
    <row r="5213" spans="1:10" x14ac:dyDescent="0.25">
      <c r="A5213" t="s">
        <v>5506</v>
      </c>
      <c r="B5213" t="s">
        <v>159</v>
      </c>
      <c r="C5213" t="s">
        <v>160</v>
      </c>
      <c r="D5213" t="s">
        <v>43</v>
      </c>
      <c r="E5213" t="s">
        <v>101</v>
      </c>
      <c r="F5213" s="139" t="s">
        <v>121</v>
      </c>
      <c r="G5213" s="139" t="s">
        <v>121</v>
      </c>
      <c r="H5213">
        <v>41.765740000000001</v>
      </c>
      <c r="I5213">
        <v>38.503860000000003</v>
      </c>
      <c r="J5213">
        <v>45.027610000000003</v>
      </c>
    </row>
    <row r="5214" spans="1:10" x14ac:dyDescent="0.25">
      <c r="A5214" t="s">
        <v>5507</v>
      </c>
      <c r="B5214" t="s">
        <v>159</v>
      </c>
      <c r="C5214" t="s">
        <v>160</v>
      </c>
      <c r="D5214" t="s">
        <v>44</v>
      </c>
      <c r="E5214" t="s">
        <v>101</v>
      </c>
      <c r="F5214" s="139" t="s">
        <v>121</v>
      </c>
      <c r="G5214" s="139" t="s">
        <v>121</v>
      </c>
      <c r="H5214">
        <v>39.288980000000002</v>
      </c>
      <c r="I5214">
        <v>35.92989</v>
      </c>
      <c r="J5214">
        <v>42.648069999999997</v>
      </c>
    </row>
    <row r="5215" spans="1:10" x14ac:dyDescent="0.25">
      <c r="A5215" t="s">
        <v>5508</v>
      </c>
      <c r="B5215" t="s">
        <v>159</v>
      </c>
      <c r="C5215" t="s">
        <v>160</v>
      </c>
      <c r="D5215" t="s">
        <v>45</v>
      </c>
      <c r="E5215" t="s">
        <v>101</v>
      </c>
      <c r="F5215" s="139" t="s">
        <v>121</v>
      </c>
      <c r="G5215" s="139" t="s">
        <v>121</v>
      </c>
      <c r="H5215">
        <v>36.523699999999998</v>
      </c>
      <c r="I5215">
        <v>33.497869999999999</v>
      </c>
      <c r="J5215">
        <v>39.549520000000001</v>
      </c>
    </row>
    <row r="5216" spans="1:10" x14ac:dyDescent="0.25">
      <c r="A5216" t="s">
        <v>5509</v>
      </c>
      <c r="B5216" t="s">
        <v>159</v>
      </c>
      <c r="C5216" t="s">
        <v>160</v>
      </c>
      <c r="D5216" t="s">
        <v>46</v>
      </c>
      <c r="E5216" t="s">
        <v>101</v>
      </c>
      <c r="F5216" s="139" t="s">
        <v>121</v>
      </c>
      <c r="G5216" s="139" t="s">
        <v>121</v>
      </c>
      <c r="H5216">
        <v>45.322249999999997</v>
      </c>
      <c r="I5216">
        <v>42.632820000000002</v>
      </c>
      <c r="J5216">
        <v>48.011670000000002</v>
      </c>
    </row>
    <row r="5217" spans="1:10" x14ac:dyDescent="0.25">
      <c r="A5217" t="s">
        <v>5510</v>
      </c>
      <c r="B5217" t="s">
        <v>159</v>
      </c>
      <c r="C5217" t="s">
        <v>160</v>
      </c>
      <c r="D5217" t="s">
        <v>47</v>
      </c>
      <c r="E5217" t="s">
        <v>101</v>
      </c>
      <c r="F5217" s="139" t="s">
        <v>121</v>
      </c>
      <c r="G5217" s="139" t="s">
        <v>121</v>
      </c>
      <c r="H5217">
        <v>42.647350000000003</v>
      </c>
      <c r="I5217">
        <v>39.626539999999999</v>
      </c>
      <c r="J5217">
        <v>45.66816</v>
      </c>
    </row>
    <row r="5218" spans="1:10" x14ac:dyDescent="0.25">
      <c r="A5218" t="s">
        <v>5511</v>
      </c>
      <c r="B5218" t="s">
        <v>159</v>
      </c>
      <c r="C5218" t="s">
        <v>160</v>
      </c>
      <c r="D5218" t="s">
        <v>48</v>
      </c>
      <c r="E5218" t="s">
        <v>101</v>
      </c>
      <c r="F5218" s="139" t="s">
        <v>121</v>
      </c>
      <c r="G5218" s="139" t="s">
        <v>121</v>
      </c>
      <c r="H5218">
        <v>44.572679999999998</v>
      </c>
      <c r="I5218">
        <v>41.464210000000001</v>
      </c>
      <c r="J5218">
        <v>47.681150000000002</v>
      </c>
    </row>
    <row r="5219" spans="1:10" x14ac:dyDescent="0.25">
      <c r="A5219" t="s">
        <v>5512</v>
      </c>
      <c r="B5219" t="s">
        <v>159</v>
      </c>
      <c r="C5219" t="s">
        <v>160</v>
      </c>
      <c r="D5219" t="s">
        <v>49</v>
      </c>
      <c r="E5219" t="s">
        <v>101</v>
      </c>
      <c r="F5219" s="139" t="s">
        <v>121</v>
      </c>
      <c r="G5219" s="139" t="s">
        <v>121</v>
      </c>
      <c r="H5219">
        <v>46.059449999999998</v>
      </c>
      <c r="I5219">
        <v>42.875799999999998</v>
      </c>
      <c r="J5219">
        <v>49.243099999999998</v>
      </c>
    </row>
    <row r="5220" spans="1:10" x14ac:dyDescent="0.25">
      <c r="A5220" t="s">
        <v>5513</v>
      </c>
      <c r="B5220" t="s">
        <v>159</v>
      </c>
      <c r="C5220" t="s">
        <v>160</v>
      </c>
      <c r="D5220" t="s">
        <v>50</v>
      </c>
      <c r="E5220" t="s">
        <v>101</v>
      </c>
      <c r="F5220" s="139" t="s">
        <v>121</v>
      </c>
      <c r="G5220" s="139" t="s">
        <v>121</v>
      </c>
      <c r="H5220">
        <v>42.896549999999998</v>
      </c>
      <c r="I5220">
        <v>40.332479999999997</v>
      </c>
      <c r="J5220">
        <v>45.460630000000002</v>
      </c>
    </row>
    <row r="5221" spans="1:10" x14ac:dyDescent="0.25">
      <c r="A5221" t="s">
        <v>5514</v>
      </c>
      <c r="B5221" t="s">
        <v>159</v>
      </c>
      <c r="C5221" t="s">
        <v>160</v>
      </c>
      <c r="D5221" t="s">
        <v>51</v>
      </c>
      <c r="E5221" t="s">
        <v>101</v>
      </c>
      <c r="F5221" s="139" t="s">
        <v>121</v>
      </c>
      <c r="G5221" s="139" t="s">
        <v>121</v>
      </c>
      <c r="H5221">
        <v>46.030709999999999</v>
      </c>
      <c r="I5221">
        <v>43.449240000000003</v>
      </c>
      <c r="J5221">
        <v>48.612169999999999</v>
      </c>
    </row>
    <row r="5222" spans="1:10" x14ac:dyDescent="0.25">
      <c r="A5222" t="s">
        <v>5515</v>
      </c>
      <c r="B5222" t="s">
        <v>159</v>
      </c>
      <c r="C5222" t="s">
        <v>160</v>
      </c>
      <c r="D5222" t="s">
        <v>52</v>
      </c>
      <c r="E5222" t="s">
        <v>101</v>
      </c>
      <c r="F5222" s="139" t="s">
        <v>121</v>
      </c>
      <c r="G5222" s="139" t="s">
        <v>121</v>
      </c>
      <c r="H5222">
        <v>39.684609999999999</v>
      </c>
      <c r="I5222">
        <v>36.661709999999999</v>
      </c>
      <c r="J5222">
        <v>42.707509999999999</v>
      </c>
    </row>
    <row r="5223" spans="1:10" x14ac:dyDescent="0.25">
      <c r="A5223" t="s">
        <v>5516</v>
      </c>
      <c r="B5223" t="s">
        <v>159</v>
      </c>
      <c r="C5223" t="s">
        <v>160</v>
      </c>
      <c r="D5223" t="s">
        <v>53</v>
      </c>
      <c r="E5223" t="s">
        <v>101</v>
      </c>
      <c r="F5223" s="139" t="s">
        <v>121</v>
      </c>
      <c r="G5223" s="139" t="s">
        <v>121</v>
      </c>
      <c r="H5223">
        <v>42.973379999999999</v>
      </c>
      <c r="I5223">
        <v>40.238010000000003</v>
      </c>
      <c r="J5223">
        <v>45.708759999999998</v>
      </c>
    </row>
    <row r="5224" spans="1:10" x14ac:dyDescent="0.25">
      <c r="A5224" t="s">
        <v>5517</v>
      </c>
      <c r="B5224" t="s">
        <v>159</v>
      </c>
      <c r="C5224" t="s">
        <v>160</v>
      </c>
      <c r="D5224" t="s">
        <v>54</v>
      </c>
      <c r="E5224" t="s">
        <v>101</v>
      </c>
      <c r="F5224" s="139" t="s">
        <v>121</v>
      </c>
      <c r="G5224" s="139" t="s">
        <v>121</v>
      </c>
      <c r="H5224">
        <v>40.206470000000003</v>
      </c>
      <c r="I5224">
        <v>37.187570000000001</v>
      </c>
      <c r="J5224">
        <v>43.225370000000005</v>
      </c>
    </row>
    <row r="5225" spans="1:10" x14ac:dyDescent="0.25">
      <c r="A5225" t="s">
        <v>5518</v>
      </c>
      <c r="B5225" t="s">
        <v>159</v>
      </c>
      <c r="C5225" t="s">
        <v>160</v>
      </c>
      <c r="D5225" t="s">
        <v>55</v>
      </c>
      <c r="E5225" t="s">
        <v>101</v>
      </c>
      <c r="F5225" s="139" t="s">
        <v>121</v>
      </c>
      <c r="G5225" s="139" t="s">
        <v>121</v>
      </c>
      <c r="H5225">
        <v>41.96087</v>
      </c>
      <c r="I5225">
        <v>38.976549999999996</v>
      </c>
      <c r="J5225">
        <v>44.945190000000004</v>
      </c>
    </row>
    <row r="5226" spans="1:10" x14ac:dyDescent="0.25">
      <c r="A5226" t="s">
        <v>5519</v>
      </c>
      <c r="B5226" t="s">
        <v>159</v>
      </c>
      <c r="C5226" t="s">
        <v>160</v>
      </c>
      <c r="D5226" t="s">
        <v>56</v>
      </c>
      <c r="E5226" t="s">
        <v>101</v>
      </c>
      <c r="F5226" s="139" t="s">
        <v>121</v>
      </c>
      <c r="G5226" s="139" t="s">
        <v>121</v>
      </c>
      <c r="H5226">
        <v>48.515659999999997</v>
      </c>
      <c r="I5226">
        <v>45.372070000000001</v>
      </c>
      <c r="J5226">
        <v>51.65925</v>
      </c>
    </row>
    <row r="5227" spans="1:10" x14ac:dyDescent="0.25">
      <c r="A5227" t="s">
        <v>5520</v>
      </c>
      <c r="B5227" t="s">
        <v>159</v>
      </c>
      <c r="C5227" t="s">
        <v>160</v>
      </c>
      <c r="D5227" t="s">
        <v>57</v>
      </c>
      <c r="E5227" t="s">
        <v>101</v>
      </c>
      <c r="F5227" s="139" t="s">
        <v>121</v>
      </c>
      <c r="G5227" s="139" t="s">
        <v>121</v>
      </c>
      <c r="H5227">
        <v>42.223849999999999</v>
      </c>
      <c r="I5227">
        <v>39.166040000000002</v>
      </c>
      <c r="J5227">
        <v>45.281669999999998</v>
      </c>
    </row>
    <row r="5228" spans="1:10" x14ac:dyDescent="0.25">
      <c r="A5228" t="s">
        <v>5521</v>
      </c>
      <c r="B5228" t="s">
        <v>159</v>
      </c>
      <c r="C5228" t="s">
        <v>160</v>
      </c>
      <c r="D5228" t="s">
        <v>6</v>
      </c>
      <c r="E5228" t="s">
        <v>101</v>
      </c>
      <c r="F5228" s="139" t="s">
        <v>121</v>
      </c>
      <c r="G5228" s="139" t="s">
        <v>121</v>
      </c>
      <c r="H5228">
        <v>42.627629999999996</v>
      </c>
      <c r="I5228">
        <v>41.341000000000001</v>
      </c>
      <c r="J5228">
        <v>43.914270000000002</v>
      </c>
    </row>
    <row r="5229" spans="1:10" x14ac:dyDescent="0.25">
      <c r="A5229" t="s">
        <v>5522</v>
      </c>
      <c r="B5229" t="s">
        <v>159</v>
      </c>
      <c r="C5229" t="s">
        <v>160</v>
      </c>
      <c r="D5229" t="s">
        <v>103</v>
      </c>
      <c r="E5229" t="s">
        <v>101</v>
      </c>
      <c r="F5229" s="139" t="s">
        <v>121</v>
      </c>
      <c r="G5229" s="139" t="s">
        <v>121</v>
      </c>
      <c r="H5229">
        <v>38.734790000000004</v>
      </c>
      <c r="I5229">
        <v>36.780799999999999</v>
      </c>
      <c r="J5229">
        <v>40.688780000000001</v>
      </c>
    </row>
    <row r="5230" spans="1:10" x14ac:dyDescent="0.25">
      <c r="A5230" t="s">
        <v>5505</v>
      </c>
      <c r="B5230" t="s">
        <v>159</v>
      </c>
      <c r="C5230" t="s">
        <v>160</v>
      </c>
      <c r="D5230" t="s">
        <v>13</v>
      </c>
      <c r="E5230" t="s">
        <v>101</v>
      </c>
      <c r="F5230" s="139" t="s">
        <v>121</v>
      </c>
      <c r="G5230" s="139" t="s">
        <v>121</v>
      </c>
      <c r="H5230">
        <v>39.24342</v>
      </c>
      <c r="I5230">
        <v>36.23198</v>
      </c>
      <c r="J5230">
        <v>42.254860000000001</v>
      </c>
    </row>
    <row r="5231" spans="1:10" x14ac:dyDescent="0.25">
      <c r="A5231" t="s">
        <v>5523</v>
      </c>
      <c r="B5231" t="s">
        <v>159</v>
      </c>
      <c r="C5231" t="s">
        <v>160</v>
      </c>
      <c r="D5231" t="s">
        <v>18</v>
      </c>
      <c r="E5231" t="s">
        <v>101</v>
      </c>
      <c r="F5231" s="139" t="s">
        <v>121</v>
      </c>
      <c r="G5231" s="139" t="s">
        <v>121</v>
      </c>
      <c r="H5231">
        <v>44.40757</v>
      </c>
      <c r="I5231">
        <v>42.703479999999999</v>
      </c>
      <c r="J5231">
        <v>46.111660000000001</v>
      </c>
    </row>
    <row r="5232" spans="1:10" x14ac:dyDescent="0.25">
      <c r="A5232" t="s">
        <v>5524</v>
      </c>
      <c r="B5232" t="s">
        <v>159</v>
      </c>
      <c r="C5232" t="s">
        <v>160</v>
      </c>
      <c r="D5232" t="s">
        <v>105</v>
      </c>
      <c r="E5232" t="s">
        <v>101</v>
      </c>
      <c r="F5232" s="139" t="s">
        <v>121</v>
      </c>
      <c r="G5232" s="139" t="s">
        <v>121</v>
      </c>
      <c r="H5232">
        <v>44.777349999999998</v>
      </c>
      <c r="I5232">
        <v>42.62332</v>
      </c>
      <c r="J5232">
        <v>46.93139</v>
      </c>
    </row>
    <row r="5233" spans="1:10" x14ac:dyDescent="0.25">
      <c r="A5233" t="s">
        <v>5525</v>
      </c>
      <c r="B5233" t="s">
        <v>159</v>
      </c>
      <c r="C5233" t="s">
        <v>160</v>
      </c>
      <c r="D5233" t="s">
        <v>104</v>
      </c>
      <c r="E5233" t="s">
        <v>101</v>
      </c>
      <c r="F5233" s="139" t="s">
        <v>121</v>
      </c>
      <c r="G5233" s="139" t="s">
        <v>121</v>
      </c>
      <c r="H5233">
        <v>43.723230000000001</v>
      </c>
      <c r="I5233">
        <v>41.673949999999998</v>
      </c>
      <c r="J5233">
        <v>45.772509999999997</v>
      </c>
    </row>
    <row r="5234" spans="1:10" x14ac:dyDescent="0.25">
      <c r="A5234" t="s">
        <v>5526</v>
      </c>
      <c r="B5234" t="s">
        <v>159</v>
      </c>
      <c r="C5234" t="s">
        <v>160</v>
      </c>
      <c r="D5234" t="s">
        <v>106</v>
      </c>
      <c r="E5234" t="s">
        <v>101</v>
      </c>
      <c r="F5234" s="139" t="s">
        <v>121</v>
      </c>
      <c r="G5234" s="139" t="s">
        <v>121</v>
      </c>
      <c r="H5234">
        <v>43.161789999999996</v>
      </c>
      <c r="I5234">
        <v>41.780590000000004</v>
      </c>
      <c r="J5234">
        <v>44.542989999999996</v>
      </c>
    </row>
    <row r="5235" spans="1:10" x14ac:dyDescent="0.25">
      <c r="A5235" t="s">
        <v>5527</v>
      </c>
      <c r="B5235" t="s">
        <v>159</v>
      </c>
      <c r="C5235" t="s">
        <v>160</v>
      </c>
      <c r="D5235" t="s">
        <v>5</v>
      </c>
      <c r="E5235" t="s">
        <v>101</v>
      </c>
      <c r="F5235" s="139" t="s">
        <v>121</v>
      </c>
      <c r="G5235" s="139" t="s">
        <v>121</v>
      </c>
      <c r="H5235">
        <v>42.675530000000002</v>
      </c>
      <c r="I5235">
        <v>41.999049999999997</v>
      </c>
      <c r="J5235">
        <v>43.352000000000004</v>
      </c>
    </row>
    <row r="5236" spans="1:10" x14ac:dyDescent="0.25">
      <c r="A5236" t="s">
        <v>5528</v>
      </c>
      <c r="B5236" t="s">
        <v>159</v>
      </c>
      <c r="C5236" t="s">
        <v>160</v>
      </c>
      <c r="D5236" t="s">
        <v>37</v>
      </c>
      <c r="E5236" t="s">
        <v>1</v>
      </c>
      <c r="F5236" s="139" t="s">
        <v>121</v>
      </c>
      <c r="G5236" s="139" t="s">
        <v>121</v>
      </c>
      <c r="H5236">
        <v>44.338970000000003</v>
      </c>
      <c r="I5236">
        <v>40.250390000000003</v>
      </c>
      <c r="J5236">
        <v>48.42756</v>
      </c>
    </row>
    <row r="5237" spans="1:10" x14ac:dyDescent="0.25">
      <c r="A5237" t="s">
        <v>5529</v>
      </c>
      <c r="B5237" t="s">
        <v>159</v>
      </c>
      <c r="C5237" t="s">
        <v>160</v>
      </c>
      <c r="D5237" t="s">
        <v>38</v>
      </c>
      <c r="E5237" t="s">
        <v>1</v>
      </c>
      <c r="F5237" s="139" t="s">
        <v>121</v>
      </c>
      <c r="G5237" s="139" t="s">
        <v>121</v>
      </c>
      <c r="H5237">
        <v>48.547339999999998</v>
      </c>
      <c r="I5237">
        <v>44.225540000000002</v>
      </c>
      <c r="J5237">
        <v>52.869140000000002</v>
      </c>
    </row>
    <row r="5238" spans="1:10" x14ac:dyDescent="0.25">
      <c r="A5238" t="s">
        <v>5530</v>
      </c>
      <c r="B5238" t="s">
        <v>159</v>
      </c>
      <c r="C5238" t="s">
        <v>160</v>
      </c>
      <c r="D5238" t="s">
        <v>39</v>
      </c>
      <c r="E5238" t="s">
        <v>1</v>
      </c>
      <c r="F5238" s="139" t="s">
        <v>121</v>
      </c>
      <c r="G5238" s="139" t="s">
        <v>121</v>
      </c>
      <c r="H5238">
        <v>49.852940000000004</v>
      </c>
      <c r="I5238">
        <v>45.778739999999999</v>
      </c>
      <c r="J5238">
        <v>53.927150000000005</v>
      </c>
    </row>
    <row r="5239" spans="1:10" x14ac:dyDescent="0.25">
      <c r="A5239" t="s">
        <v>5531</v>
      </c>
      <c r="B5239" t="s">
        <v>159</v>
      </c>
      <c r="C5239" t="s">
        <v>160</v>
      </c>
      <c r="D5239" t="s">
        <v>40</v>
      </c>
      <c r="E5239" t="s">
        <v>1</v>
      </c>
      <c r="F5239" s="139" t="s">
        <v>121</v>
      </c>
      <c r="G5239" s="139" t="s">
        <v>121</v>
      </c>
      <c r="H5239">
        <v>45.700400000000002</v>
      </c>
      <c r="I5239">
        <v>41.589790000000001</v>
      </c>
      <c r="J5239">
        <v>49.811</v>
      </c>
    </row>
    <row r="5240" spans="1:10" x14ac:dyDescent="0.25">
      <c r="A5240" t="s">
        <v>5532</v>
      </c>
      <c r="B5240" t="s">
        <v>159</v>
      </c>
      <c r="C5240" t="s">
        <v>160</v>
      </c>
      <c r="D5240" t="s">
        <v>41</v>
      </c>
      <c r="E5240" t="s">
        <v>1</v>
      </c>
      <c r="F5240" s="139" t="s">
        <v>121</v>
      </c>
      <c r="G5240" s="139" t="s">
        <v>121</v>
      </c>
      <c r="H5240">
        <v>48.044599999999996</v>
      </c>
      <c r="I5240">
        <v>44.15558</v>
      </c>
      <c r="J5240">
        <v>51.933620000000005</v>
      </c>
    </row>
    <row r="5241" spans="1:10" x14ac:dyDescent="0.25">
      <c r="A5241" t="s">
        <v>5533</v>
      </c>
      <c r="B5241" t="s">
        <v>159</v>
      </c>
      <c r="C5241" t="s">
        <v>160</v>
      </c>
      <c r="D5241" t="s">
        <v>42</v>
      </c>
      <c r="E5241" t="s">
        <v>1</v>
      </c>
      <c r="F5241" s="139" t="s">
        <v>121</v>
      </c>
      <c r="G5241" s="139" t="s">
        <v>121</v>
      </c>
      <c r="H5241">
        <v>48.965540000000004</v>
      </c>
      <c r="I5241">
        <v>44.992319999999999</v>
      </c>
      <c r="J5241">
        <v>52.938759999999995</v>
      </c>
    </row>
    <row r="5242" spans="1:10" x14ac:dyDescent="0.25">
      <c r="A5242" t="s">
        <v>5534</v>
      </c>
      <c r="B5242" t="s">
        <v>159</v>
      </c>
      <c r="C5242" t="s">
        <v>160</v>
      </c>
      <c r="D5242" t="s">
        <v>13</v>
      </c>
      <c r="E5242" t="s">
        <v>1</v>
      </c>
      <c r="F5242" s="139" t="s">
        <v>121</v>
      </c>
      <c r="G5242" s="139" t="s">
        <v>121</v>
      </c>
      <c r="H5242">
        <v>44.679929999999999</v>
      </c>
      <c r="I5242">
        <v>40.736850000000004</v>
      </c>
      <c r="J5242">
        <v>48.623019999999997</v>
      </c>
    </row>
    <row r="5243" spans="1:10" x14ac:dyDescent="0.25">
      <c r="A5243" t="s">
        <v>5535</v>
      </c>
      <c r="B5243" t="s">
        <v>159</v>
      </c>
      <c r="C5243" t="s">
        <v>160</v>
      </c>
      <c r="D5243" t="s">
        <v>43</v>
      </c>
      <c r="E5243" t="s">
        <v>1</v>
      </c>
      <c r="F5243" s="139" t="s">
        <v>121</v>
      </c>
      <c r="G5243" s="139" t="s">
        <v>121</v>
      </c>
      <c r="H5243">
        <v>45.192130000000006</v>
      </c>
      <c r="I5243">
        <v>40.955599999999997</v>
      </c>
      <c r="J5243">
        <v>49.428660000000001</v>
      </c>
    </row>
    <row r="5244" spans="1:10" x14ac:dyDescent="0.25">
      <c r="A5244" t="s">
        <v>5536</v>
      </c>
      <c r="B5244" t="s">
        <v>159</v>
      </c>
      <c r="C5244" t="s">
        <v>160</v>
      </c>
      <c r="D5244" t="s">
        <v>44</v>
      </c>
      <c r="E5244" t="s">
        <v>1</v>
      </c>
      <c r="F5244" s="139" t="s">
        <v>121</v>
      </c>
      <c r="G5244" s="139" t="s">
        <v>121</v>
      </c>
      <c r="H5244">
        <v>44.255459999999999</v>
      </c>
      <c r="I5244">
        <v>39.894039999999997</v>
      </c>
      <c r="J5244">
        <v>48.616889999999998</v>
      </c>
    </row>
    <row r="5245" spans="1:10" x14ac:dyDescent="0.25">
      <c r="A5245" t="s">
        <v>5537</v>
      </c>
      <c r="B5245" t="s">
        <v>159</v>
      </c>
      <c r="C5245" t="s">
        <v>160</v>
      </c>
      <c r="D5245" t="s">
        <v>45</v>
      </c>
      <c r="E5245" t="s">
        <v>1</v>
      </c>
      <c r="F5245" s="139" t="s">
        <v>121</v>
      </c>
      <c r="G5245" s="139" t="s">
        <v>121</v>
      </c>
      <c r="H5245">
        <v>42.200470000000003</v>
      </c>
      <c r="I5245">
        <v>38.126899999999999</v>
      </c>
      <c r="J5245">
        <v>46.274029999999996</v>
      </c>
    </row>
    <row r="5246" spans="1:10" x14ac:dyDescent="0.25">
      <c r="A5246" t="s">
        <v>5538</v>
      </c>
      <c r="B5246" t="s">
        <v>159</v>
      </c>
      <c r="C5246" t="s">
        <v>160</v>
      </c>
      <c r="D5246" t="s">
        <v>46</v>
      </c>
      <c r="E5246" t="s">
        <v>1</v>
      </c>
      <c r="F5246" s="139" t="s">
        <v>121</v>
      </c>
      <c r="G5246" s="139" t="s">
        <v>121</v>
      </c>
      <c r="H5246">
        <v>52.98245</v>
      </c>
      <c r="I5246">
        <v>49.306609999999999</v>
      </c>
      <c r="J5246">
        <v>56.658290000000001</v>
      </c>
    </row>
    <row r="5247" spans="1:10" x14ac:dyDescent="0.25">
      <c r="A5247" t="s">
        <v>5539</v>
      </c>
      <c r="B5247" t="s">
        <v>159</v>
      </c>
      <c r="C5247" t="s">
        <v>160</v>
      </c>
      <c r="D5247" t="s">
        <v>47</v>
      </c>
      <c r="E5247" t="s">
        <v>1</v>
      </c>
      <c r="F5247" s="139" t="s">
        <v>121</v>
      </c>
      <c r="G5247" s="139" t="s">
        <v>121</v>
      </c>
      <c r="H5247">
        <v>51.215270000000004</v>
      </c>
      <c r="I5247">
        <v>47.387210000000003</v>
      </c>
      <c r="J5247">
        <v>55.043330000000005</v>
      </c>
    </row>
    <row r="5248" spans="1:10" x14ac:dyDescent="0.25">
      <c r="A5248" t="s">
        <v>5540</v>
      </c>
      <c r="B5248" t="s">
        <v>159</v>
      </c>
      <c r="C5248" t="s">
        <v>160</v>
      </c>
      <c r="D5248" t="s">
        <v>48</v>
      </c>
      <c r="E5248" t="s">
        <v>1</v>
      </c>
      <c r="F5248" s="139" t="s">
        <v>121</v>
      </c>
      <c r="G5248" s="139" t="s">
        <v>121</v>
      </c>
      <c r="H5248">
        <v>49.079660000000004</v>
      </c>
      <c r="I5248">
        <v>44.907069999999997</v>
      </c>
      <c r="J5248">
        <v>53.252239999999993</v>
      </c>
    </row>
    <row r="5249" spans="1:10" x14ac:dyDescent="0.25">
      <c r="A5249" t="s">
        <v>5541</v>
      </c>
      <c r="B5249" t="s">
        <v>159</v>
      </c>
      <c r="C5249" t="s">
        <v>160</v>
      </c>
      <c r="D5249" t="s">
        <v>49</v>
      </c>
      <c r="E5249" t="s">
        <v>1</v>
      </c>
      <c r="F5249" s="139" t="s">
        <v>121</v>
      </c>
      <c r="G5249" s="139" t="s">
        <v>121</v>
      </c>
      <c r="H5249">
        <v>53.960599999999999</v>
      </c>
      <c r="I5249">
        <v>49.702809999999999</v>
      </c>
      <c r="J5249">
        <v>58.218380000000003</v>
      </c>
    </row>
    <row r="5250" spans="1:10" x14ac:dyDescent="0.25">
      <c r="A5250" t="s">
        <v>5542</v>
      </c>
      <c r="B5250" t="s">
        <v>159</v>
      </c>
      <c r="C5250" t="s">
        <v>160</v>
      </c>
      <c r="D5250" t="s">
        <v>50</v>
      </c>
      <c r="E5250" t="s">
        <v>1</v>
      </c>
      <c r="F5250" s="139" t="s">
        <v>121</v>
      </c>
      <c r="G5250" s="139" t="s">
        <v>121</v>
      </c>
      <c r="H5250">
        <v>46.365790000000004</v>
      </c>
      <c r="I5250">
        <v>43.023389999999999</v>
      </c>
      <c r="J5250">
        <v>49.708200000000005</v>
      </c>
    </row>
    <row r="5251" spans="1:10" x14ac:dyDescent="0.25">
      <c r="A5251" t="s">
        <v>5543</v>
      </c>
      <c r="B5251" t="s">
        <v>159</v>
      </c>
      <c r="C5251" t="s">
        <v>160</v>
      </c>
      <c r="D5251" t="s">
        <v>51</v>
      </c>
      <c r="E5251" t="s">
        <v>1</v>
      </c>
      <c r="F5251" s="139" t="s">
        <v>121</v>
      </c>
      <c r="G5251" s="139" t="s">
        <v>121</v>
      </c>
      <c r="H5251">
        <v>53.191359999999996</v>
      </c>
      <c r="I5251">
        <v>49.77149</v>
      </c>
      <c r="J5251">
        <v>56.611219999999996</v>
      </c>
    </row>
    <row r="5252" spans="1:10" x14ac:dyDescent="0.25">
      <c r="A5252" t="s">
        <v>5544</v>
      </c>
      <c r="B5252" t="s">
        <v>159</v>
      </c>
      <c r="C5252" t="s">
        <v>160</v>
      </c>
      <c r="D5252" t="s">
        <v>52</v>
      </c>
      <c r="E5252" t="s">
        <v>1</v>
      </c>
      <c r="F5252" s="139" t="s">
        <v>121</v>
      </c>
      <c r="G5252" s="139" t="s">
        <v>121</v>
      </c>
      <c r="H5252">
        <v>48.22466</v>
      </c>
      <c r="I5252">
        <v>44.198219999999999</v>
      </c>
      <c r="J5252">
        <v>52.251099999999994</v>
      </c>
    </row>
    <row r="5253" spans="1:10" x14ac:dyDescent="0.25">
      <c r="A5253" t="s">
        <v>5545</v>
      </c>
      <c r="B5253" t="s">
        <v>159</v>
      </c>
      <c r="C5253" t="s">
        <v>160</v>
      </c>
      <c r="D5253" t="s">
        <v>53</v>
      </c>
      <c r="E5253" t="s">
        <v>1</v>
      </c>
      <c r="F5253" s="139" t="s">
        <v>121</v>
      </c>
      <c r="G5253" s="139" t="s">
        <v>121</v>
      </c>
      <c r="H5253">
        <v>49.083640000000003</v>
      </c>
      <c r="I5253">
        <v>45.345120000000001</v>
      </c>
      <c r="J5253">
        <v>52.82217</v>
      </c>
    </row>
    <row r="5254" spans="1:10" x14ac:dyDescent="0.25">
      <c r="A5254" t="s">
        <v>5546</v>
      </c>
      <c r="B5254" t="s">
        <v>159</v>
      </c>
      <c r="C5254" t="s">
        <v>160</v>
      </c>
      <c r="D5254" t="s">
        <v>54</v>
      </c>
      <c r="E5254" t="s">
        <v>1</v>
      </c>
      <c r="F5254" s="139" t="s">
        <v>121</v>
      </c>
      <c r="G5254" s="139" t="s">
        <v>121</v>
      </c>
      <c r="H5254">
        <v>47.921910000000004</v>
      </c>
      <c r="I5254">
        <v>43.920400000000001</v>
      </c>
      <c r="J5254">
        <v>51.923430000000003</v>
      </c>
    </row>
    <row r="5255" spans="1:10" x14ac:dyDescent="0.25">
      <c r="A5255" t="s">
        <v>5547</v>
      </c>
      <c r="B5255" t="s">
        <v>159</v>
      </c>
      <c r="C5255" t="s">
        <v>160</v>
      </c>
      <c r="D5255" t="s">
        <v>55</v>
      </c>
      <c r="E5255" t="s">
        <v>1</v>
      </c>
      <c r="F5255" s="139" t="s">
        <v>121</v>
      </c>
      <c r="G5255" s="139" t="s">
        <v>121</v>
      </c>
      <c r="H5255">
        <v>47.500340000000001</v>
      </c>
      <c r="I5255">
        <v>43.442589999999996</v>
      </c>
      <c r="J5255">
        <v>51.55809</v>
      </c>
    </row>
    <row r="5256" spans="1:10" x14ac:dyDescent="0.25">
      <c r="A5256" t="s">
        <v>5548</v>
      </c>
      <c r="B5256" t="s">
        <v>159</v>
      </c>
      <c r="C5256" t="s">
        <v>160</v>
      </c>
      <c r="D5256" t="s">
        <v>56</v>
      </c>
      <c r="E5256" t="s">
        <v>1</v>
      </c>
      <c r="F5256" s="139" t="s">
        <v>121</v>
      </c>
      <c r="G5256" s="139" t="s">
        <v>121</v>
      </c>
      <c r="H5256">
        <v>55.022150000000003</v>
      </c>
      <c r="I5256">
        <v>50.832920000000001</v>
      </c>
      <c r="J5256">
        <v>59.211369999999995</v>
      </c>
    </row>
    <row r="5257" spans="1:10" x14ac:dyDescent="0.25">
      <c r="A5257" t="s">
        <v>5549</v>
      </c>
      <c r="B5257" t="s">
        <v>159</v>
      </c>
      <c r="C5257" t="s">
        <v>160</v>
      </c>
      <c r="D5257" t="s">
        <v>57</v>
      </c>
      <c r="E5257" t="s">
        <v>1</v>
      </c>
      <c r="F5257" s="139" t="s">
        <v>121</v>
      </c>
      <c r="G5257" s="139" t="s">
        <v>121</v>
      </c>
      <c r="H5257">
        <v>48.96275</v>
      </c>
      <c r="I5257">
        <v>44.827820000000003</v>
      </c>
      <c r="J5257">
        <v>53.097680000000004</v>
      </c>
    </row>
    <row r="5258" spans="1:10" x14ac:dyDescent="0.25">
      <c r="A5258" t="s">
        <v>5550</v>
      </c>
      <c r="B5258" t="s">
        <v>159</v>
      </c>
      <c r="C5258" t="s">
        <v>160</v>
      </c>
      <c r="D5258" t="s">
        <v>6</v>
      </c>
      <c r="E5258" t="s">
        <v>1</v>
      </c>
      <c r="F5258" s="139" t="s">
        <v>121</v>
      </c>
      <c r="G5258" s="139" t="s">
        <v>121</v>
      </c>
      <c r="H5258">
        <v>47.977499999999999</v>
      </c>
      <c r="I5258">
        <v>46.266550000000002</v>
      </c>
      <c r="J5258">
        <v>49.688459999999999</v>
      </c>
    </row>
    <row r="5259" spans="1:10" x14ac:dyDescent="0.25">
      <c r="A5259" t="s">
        <v>5551</v>
      </c>
      <c r="B5259" t="s">
        <v>159</v>
      </c>
      <c r="C5259" t="s">
        <v>160</v>
      </c>
      <c r="D5259" t="s">
        <v>103</v>
      </c>
      <c r="E5259" t="s">
        <v>1</v>
      </c>
      <c r="F5259" s="139" t="s">
        <v>121</v>
      </c>
      <c r="G5259" s="139" t="s">
        <v>121</v>
      </c>
      <c r="H5259">
        <v>43.657209999999999</v>
      </c>
      <c r="I5259">
        <v>41.088709999999999</v>
      </c>
      <c r="J5259">
        <v>46.225709999999999</v>
      </c>
    </row>
    <row r="5260" spans="1:10" x14ac:dyDescent="0.25">
      <c r="A5260" t="s">
        <v>5534</v>
      </c>
      <c r="B5260" t="s">
        <v>159</v>
      </c>
      <c r="C5260" t="s">
        <v>160</v>
      </c>
      <c r="D5260" t="s">
        <v>13</v>
      </c>
      <c r="E5260" t="s">
        <v>1</v>
      </c>
      <c r="F5260" s="139" t="s">
        <v>121</v>
      </c>
      <c r="G5260" s="139" t="s">
        <v>121</v>
      </c>
      <c r="H5260">
        <v>44.679929999999999</v>
      </c>
      <c r="I5260">
        <v>40.736850000000004</v>
      </c>
      <c r="J5260">
        <v>48.623019999999997</v>
      </c>
    </row>
    <row r="5261" spans="1:10" x14ac:dyDescent="0.25">
      <c r="A5261" t="s">
        <v>5552</v>
      </c>
      <c r="B5261" t="s">
        <v>159</v>
      </c>
      <c r="C5261" t="s">
        <v>160</v>
      </c>
      <c r="D5261" t="s">
        <v>18</v>
      </c>
      <c r="E5261" t="s">
        <v>1</v>
      </c>
      <c r="F5261" s="139" t="s">
        <v>121</v>
      </c>
      <c r="G5261" s="139" t="s">
        <v>121</v>
      </c>
      <c r="H5261">
        <v>51.541139999999999</v>
      </c>
      <c r="I5261">
        <v>49.266469999999998</v>
      </c>
      <c r="J5261">
        <v>53.815809999999999</v>
      </c>
    </row>
    <row r="5262" spans="1:10" x14ac:dyDescent="0.25">
      <c r="A5262" t="s">
        <v>5553</v>
      </c>
      <c r="B5262" t="s">
        <v>159</v>
      </c>
      <c r="C5262" t="s">
        <v>160</v>
      </c>
      <c r="D5262" t="s">
        <v>105</v>
      </c>
      <c r="E5262" t="s">
        <v>1</v>
      </c>
      <c r="F5262" s="139" t="s">
        <v>121</v>
      </c>
      <c r="G5262" s="139" t="s">
        <v>121</v>
      </c>
      <c r="H5262">
        <v>52.245759999999997</v>
      </c>
      <c r="I5262">
        <v>49.387450000000001</v>
      </c>
      <c r="J5262">
        <v>55.104079999999996</v>
      </c>
    </row>
    <row r="5263" spans="1:10" x14ac:dyDescent="0.25">
      <c r="A5263" t="s">
        <v>5554</v>
      </c>
      <c r="B5263" t="s">
        <v>159</v>
      </c>
      <c r="C5263" t="s">
        <v>160</v>
      </c>
      <c r="D5263" t="s">
        <v>104</v>
      </c>
      <c r="E5263" t="s">
        <v>1</v>
      </c>
      <c r="F5263" s="139" t="s">
        <v>121</v>
      </c>
      <c r="G5263" s="139" t="s">
        <v>121</v>
      </c>
      <c r="H5263">
        <v>48.356100000000005</v>
      </c>
      <c r="I5263">
        <v>45.675290000000004</v>
      </c>
      <c r="J5263">
        <v>51.036909999999999</v>
      </c>
    </row>
    <row r="5264" spans="1:10" x14ac:dyDescent="0.25">
      <c r="A5264" t="s">
        <v>5555</v>
      </c>
      <c r="B5264" t="s">
        <v>159</v>
      </c>
      <c r="C5264" t="s">
        <v>160</v>
      </c>
      <c r="D5264" t="s">
        <v>106</v>
      </c>
      <c r="E5264" t="s">
        <v>1</v>
      </c>
      <c r="F5264" s="139" t="s">
        <v>121</v>
      </c>
      <c r="G5264" s="139" t="s">
        <v>121</v>
      </c>
      <c r="H5264">
        <v>49.556190000000001</v>
      </c>
      <c r="I5264">
        <v>47.68412</v>
      </c>
      <c r="J5264">
        <v>51.428249999999998</v>
      </c>
    </row>
    <row r="5265" spans="1:10" x14ac:dyDescent="0.25">
      <c r="A5265" t="s">
        <v>5556</v>
      </c>
      <c r="B5265" t="s">
        <v>159</v>
      </c>
      <c r="C5265" t="s">
        <v>160</v>
      </c>
      <c r="D5265" t="s">
        <v>5</v>
      </c>
      <c r="E5265" t="s">
        <v>1</v>
      </c>
      <c r="F5265" s="139" t="s">
        <v>121</v>
      </c>
      <c r="G5265" s="139" t="s">
        <v>121</v>
      </c>
      <c r="H5265">
        <v>48.554510000000001</v>
      </c>
      <c r="I5265">
        <v>47.657600000000002</v>
      </c>
      <c r="J5265">
        <v>49.451410000000003</v>
      </c>
    </row>
    <row r="5266" spans="1:10" x14ac:dyDescent="0.25">
      <c r="A5266" t="s">
        <v>5557</v>
      </c>
      <c r="B5266" t="s">
        <v>159</v>
      </c>
      <c r="C5266" t="s">
        <v>160</v>
      </c>
      <c r="D5266" t="s">
        <v>37</v>
      </c>
      <c r="E5266" t="s">
        <v>2</v>
      </c>
      <c r="F5266" s="139" t="s">
        <v>121</v>
      </c>
      <c r="G5266" s="139" t="s">
        <v>121</v>
      </c>
      <c r="H5266">
        <v>36.753819999999997</v>
      </c>
      <c r="I5266">
        <v>33.01878</v>
      </c>
      <c r="J5266">
        <v>40.488869999999999</v>
      </c>
    </row>
    <row r="5267" spans="1:10" x14ac:dyDescent="0.25">
      <c r="A5267" t="s">
        <v>5558</v>
      </c>
      <c r="B5267" t="s">
        <v>159</v>
      </c>
      <c r="C5267" t="s">
        <v>160</v>
      </c>
      <c r="D5267" t="s">
        <v>38</v>
      </c>
      <c r="E5267" t="s">
        <v>2</v>
      </c>
      <c r="F5267" s="139" t="s">
        <v>121</v>
      </c>
      <c r="G5267" s="139" t="s">
        <v>121</v>
      </c>
      <c r="H5267">
        <v>37.884620000000005</v>
      </c>
      <c r="I5267">
        <v>34.236699999999999</v>
      </c>
      <c r="J5267">
        <v>41.532540000000004</v>
      </c>
    </row>
    <row r="5268" spans="1:10" x14ac:dyDescent="0.25">
      <c r="A5268" t="s">
        <v>5559</v>
      </c>
      <c r="B5268" t="s">
        <v>159</v>
      </c>
      <c r="C5268" t="s">
        <v>160</v>
      </c>
      <c r="D5268" t="s">
        <v>39</v>
      </c>
      <c r="E5268" t="s">
        <v>2</v>
      </c>
      <c r="F5268" s="139" t="s">
        <v>121</v>
      </c>
      <c r="G5268" s="139" t="s">
        <v>121</v>
      </c>
      <c r="H5268">
        <v>40.189950000000003</v>
      </c>
      <c r="I5268">
        <v>36.448459999999997</v>
      </c>
      <c r="J5268">
        <v>43.931440000000002</v>
      </c>
    </row>
    <row r="5269" spans="1:10" x14ac:dyDescent="0.25">
      <c r="A5269" t="s">
        <v>5560</v>
      </c>
      <c r="B5269" t="s">
        <v>159</v>
      </c>
      <c r="C5269" t="s">
        <v>160</v>
      </c>
      <c r="D5269" t="s">
        <v>40</v>
      </c>
      <c r="E5269" t="s">
        <v>2</v>
      </c>
      <c r="F5269" s="139" t="s">
        <v>121</v>
      </c>
      <c r="G5269" s="139" t="s">
        <v>121</v>
      </c>
      <c r="H5269">
        <v>34.898409999999998</v>
      </c>
      <c r="I5269">
        <v>31.121529999999996</v>
      </c>
      <c r="J5269">
        <v>38.675280000000001</v>
      </c>
    </row>
    <row r="5270" spans="1:10" x14ac:dyDescent="0.25">
      <c r="A5270" t="s">
        <v>5561</v>
      </c>
      <c r="B5270" t="s">
        <v>159</v>
      </c>
      <c r="C5270" t="s">
        <v>160</v>
      </c>
      <c r="D5270" t="s">
        <v>41</v>
      </c>
      <c r="E5270" t="s">
        <v>2</v>
      </c>
      <c r="F5270" s="139" t="s">
        <v>121</v>
      </c>
      <c r="G5270" s="139" t="s">
        <v>121</v>
      </c>
      <c r="H5270">
        <v>39.324750000000002</v>
      </c>
      <c r="I5270">
        <v>35.673860000000005</v>
      </c>
      <c r="J5270">
        <v>42.975629999999995</v>
      </c>
    </row>
    <row r="5271" spans="1:10" x14ac:dyDescent="0.25">
      <c r="A5271" t="s">
        <v>5562</v>
      </c>
      <c r="B5271" t="s">
        <v>159</v>
      </c>
      <c r="C5271" t="s">
        <v>160</v>
      </c>
      <c r="D5271" t="s">
        <v>42</v>
      </c>
      <c r="E5271" t="s">
        <v>2</v>
      </c>
      <c r="F5271" s="139" t="s">
        <v>121</v>
      </c>
      <c r="G5271" s="139" t="s">
        <v>121</v>
      </c>
      <c r="H5271">
        <v>35.61168</v>
      </c>
      <c r="I5271">
        <v>32.187249999999999</v>
      </c>
      <c r="J5271">
        <v>39.036110000000001</v>
      </c>
    </row>
    <row r="5272" spans="1:10" x14ac:dyDescent="0.25">
      <c r="A5272" t="s">
        <v>5563</v>
      </c>
      <c r="B5272" t="s">
        <v>159</v>
      </c>
      <c r="C5272" t="s">
        <v>160</v>
      </c>
      <c r="D5272" t="s">
        <v>13</v>
      </c>
      <c r="E5272" t="s">
        <v>2</v>
      </c>
      <c r="F5272" s="139" t="s">
        <v>121</v>
      </c>
      <c r="G5272" s="139" t="s">
        <v>121</v>
      </c>
      <c r="H5272">
        <v>33.859070000000003</v>
      </c>
      <c r="I5272">
        <v>29.96763</v>
      </c>
      <c r="J5272">
        <v>37.750520000000002</v>
      </c>
    </row>
    <row r="5273" spans="1:10" x14ac:dyDescent="0.25">
      <c r="A5273" t="s">
        <v>5564</v>
      </c>
      <c r="B5273" t="s">
        <v>159</v>
      </c>
      <c r="C5273" t="s">
        <v>160</v>
      </c>
      <c r="D5273" t="s">
        <v>43</v>
      </c>
      <c r="E5273" t="s">
        <v>2</v>
      </c>
      <c r="F5273" s="139" t="s">
        <v>121</v>
      </c>
      <c r="G5273" s="139" t="s">
        <v>121</v>
      </c>
      <c r="H5273">
        <v>38.78595</v>
      </c>
      <c r="I5273">
        <v>35.067120000000003</v>
      </c>
      <c r="J5273">
        <v>42.504770000000001</v>
      </c>
    </row>
    <row r="5274" spans="1:10" x14ac:dyDescent="0.25">
      <c r="A5274" t="s">
        <v>5565</v>
      </c>
      <c r="B5274" t="s">
        <v>159</v>
      </c>
      <c r="C5274" t="s">
        <v>160</v>
      </c>
      <c r="D5274" t="s">
        <v>44</v>
      </c>
      <c r="E5274" t="s">
        <v>2</v>
      </c>
      <c r="F5274" s="139" t="s">
        <v>121</v>
      </c>
      <c r="G5274" s="139" t="s">
        <v>121</v>
      </c>
      <c r="H5274">
        <v>34.803049999999999</v>
      </c>
      <c r="I5274">
        <v>31.042639999999999</v>
      </c>
      <c r="J5274">
        <v>38.563449999999996</v>
      </c>
    </row>
    <row r="5275" spans="1:10" x14ac:dyDescent="0.25">
      <c r="A5275" t="s">
        <v>5566</v>
      </c>
      <c r="B5275" t="s">
        <v>159</v>
      </c>
      <c r="C5275" t="s">
        <v>160</v>
      </c>
      <c r="D5275" t="s">
        <v>45</v>
      </c>
      <c r="E5275" t="s">
        <v>2</v>
      </c>
      <c r="F5275" s="139" t="s">
        <v>121</v>
      </c>
      <c r="G5275" s="139" t="s">
        <v>121</v>
      </c>
      <c r="H5275">
        <v>31.433959999999999</v>
      </c>
      <c r="I5275">
        <v>27.95692</v>
      </c>
      <c r="J5275">
        <v>34.910999999999994</v>
      </c>
    </row>
    <row r="5276" spans="1:10" x14ac:dyDescent="0.25">
      <c r="A5276" t="s">
        <v>5567</v>
      </c>
      <c r="B5276" t="s">
        <v>159</v>
      </c>
      <c r="C5276" t="s">
        <v>160</v>
      </c>
      <c r="D5276" t="s">
        <v>46</v>
      </c>
      <c r="E5276" t="s">
        <v>2</v>
      </c>
      <c r="F5276" s="139" t="s">
        <v>121</v>
      </c>
      <c r="G5276" s="139" t="s">
        <v>121</v>
      </c>
      <c r="H5276">
        <v>38.283529999999999</v>
      </c>
      <c r="I5276">
        <v>35.129379999999998</v>
      </c>
      <c r="J5276">
        <v>41.43768</v>
      </c>
    </row>
    <row r="5277" spans="1:10" x14ac:dyDescent="0.25">
      <c r="A5277" t="s">
        <v>5568</v>
      </c>
      <c r="B5277" t="s">
        <v>159</v>
      </c>
      <c r="C5277" t="s">
        <v>160</v>
      </c>
      <c r="D5277" t="s">
        <v>47</v>
      </c>
      <c r="E5277" t="s">
        <v>2</v>
      </c>
      <c r="F5277" s="139" t="s">
        <v>121</v>
      </c>
      <c r="G5277" s="139" t="s">
        <v>121</v>
      </c>
      <c r="H5277">
        <v>34.337489999999995</v>
      </c>
      <c r="I5277">
        <v>30.735200000000003</v>
      </c>
      <c r="J5277">
        <v>37.939770000000003</v>
      </c>
    </row>
    <row r="5278" spans="1:10" x14ac:dyDescent="0.25">
      <c r="A5278" t="s">
        <v>5569</v>
      </c>
      <c r="B5278" t="s">
        <v>159</v>
      </c>
      <c r="C5278" t="s">
        <v>160</v>
      </c>
      <c r="D5278" t="s">
        <v>48</v>
      </c>
      <c r="E5278" t="s">
        <v>2</v>
      </c>
      <c r="F5278" s="139" t="s">
        <v>121</v>
      </c>
      <c r="G5278" s="139" t="s">
        <v>121</v>
      </c>
      <c r="H5278">
        <v>40.122689999999999</v>
      </c>
      <c r="I5278">
        <v>36.422710000000002</v>
      </c>
      <c r="J5278">
        <v>43.822680000000005</v>
      </c>
    </row>
    <row r="5279" spans="1:10" x14ac:dyDescent="0.25">
      <c r="A5279" t="s">
        <v>5570</v>
      </c>
      <c r="B5279" t="s">
        <v>159</v>
      </c>
      <c r="C5279" t="s">
        <v>160</v>
      </c>
      <c r="D5279" t="s">
        <v>49</v>
      </c>
      <c r="E5279" t="s">
        <v>2</v>
      </c>
      <c r="F5279" s="139" t="s">
        <v>121</v>
      </c>
      <c r="G5279" s="139" t="s">
        <v>121</v>
      </c>
      <c r="H5279">
        <v>38.992710000000002</v>
      </c>
      <c r="I5279">
        <v>35.137219999999999</v>
      </c>
      <c r="J5279">
        <v>42.848199999999999</v>
      </c>
    </row>
    <row r="5280" spans="1:10" x14ac:dyDescent="0.25">
      <c r="A5280" t="s">
        <v>5571</v>
      </c>
      <c r="B5280" t="s">
        <v>159</v>
      </c>
      <c r="C5280" t="s">
        <v>160</v>
      </c>
      <c r="D5280" t="s">
        <v>50</v>
      </c>
      <c r="E5280" t="s">
        <v>2</v>
      </c>
      <c r="F5280" s="139" t="s">
        <v>121</v>
      </c>
      <c r="G5280" s="139" t="s">
        <v>121</v>
      </c>
      <c r="H5280">
        <v>39.595660000000002</v>
      </c>
      <c r="I5280">
        <v>36.553560000000004</v>
      </c>
      <c r="J5280">
        <v>42.63776</v>
      </c>
    </row>
    <row r="5281" spans="1:10" x14ac:dyDescent="0.25">
      <c r="A5281" t="s">
        <v>5572</v>
      </c>
      <c r="B5281" t="s">
        <v>159</v>
      </c>
      <c r="C5281" t="s">
        <v>160</v>
      </c>
      <c r="D5281" t="s">
        <v>51</v>
      </c>
      <c r="E5281" t="s">
        <v>2</v>
      </c>
      <c r="F5281" s="139" t="s">
        <v>121</v>
      </c>
      <c r="G5281" s="139" t="s">
        <v>121</v>
      </c>
      <c r="H5281">
        <v>39.275039999999997</v>
      </c>
      <c r="I5281">
        <v>36.186250000000001</v>
      </c>
      <c r="J5281">
        <v>42.36383</v>
      </c>
    </row>
    <row r="5282" spans="1:10" x14ac:dyDescent="0.25">
      <c r="A5282" t="s">
        <v>5573</v>
      </c>
      <c r="B5282" t="s">
        <v>159</v>
      </c>
      <c r="C5282" t="s">
        <v>160</v>
      </c>
      <c r="D5282" t="s">
        <v>52</v>
      </c>
      <c r="E5282" t="s">
        <v>2</v>
      </c>
      <c r="F5282" s="139" t="s">
        <v>121</v>
      </c>
      <c r="G5282" s="139" t="s">
        <v>121</v>
      </c>
      <c r="H5282">
        <v>31.809530000000002</v>
      </c>
      <c r="I5282">
        <v>28.314160000000001</v>
      </c>
      <c r="J5282">
        <v>35.30491</v>
      </c>
    </row>
    <row r="5283" spans="1:10" x14ac:dyDescent="0.25">
      <c r="A5283" t="s">
        <v>5574</v>
      </c>
      <c r="B5283" t="s">
        <v>159</v>
      </c>
      <c r="C5283" t="s">
        <v>160</v>
      </c>
      <c r="D5283" t="s">
        <v>53</v>
      </c>
      <c r="E5283" t="s">
        <v>2</v>
      </c>
      <c r="F5283" s="139" t="s">
        <v>121</v>
      </c>
      <c r="G5283" s="139" t="s">
        <v>121</v>
      </c>
      <c r="H5283">
        <v>37.240160000000003</v>
      </c>
      <c r="I5283">
        <v>33.996769999999998</v>
      </c>
      <c r="J5283">
        <v>40.483560000000004</v>
      </c>
    </row>
    <row r="5284" spans="1:10" x14ac:dyDescent="0.25">
      <c r="A5284" t="s">
        <v>5575</v>
      </c>
      <c r="B5284" t="s">
        <v>159</v>
      </c>
      <c r="C5284" t="s">
        <v>160</v>
      </c>
      <c r="D5284" t="s">
        <v>54</v>
      </c>
      <c r="E5284" t="s">
        <v>2</v>
      </c>
      <c r="F5284" s="139" t="s">
        <v>121</v>
      </c>
      <c r="G5284" s="139" t="s">
        <v>121</v>
      </c>
      <c r="H5284">
        <v>33.115990000000004</v>
      </c>
      <c r="I5284">
        <v>29.458109999999998</v>
      </c>
      <c r="J5284">
        <v>36.773879999999998</v>
      </c>
    </row>
    <row r="5285" spans="1:10" x14ac:dyDescent="0.25">
      <c r="A5285" t="s">
        <v>5576</v>
      </c>
      <c r="B5285" t="s">
        <v>159</v>
      </c>
      <c r="C5285" t="s">
        <v>160</v>
      </c>
      <c r="D5285" t="s">
        <v>55</v>
      </c>
      <c r="E5285" t="s">
        <v>2</v>
      </c>
      <c r="F5285" s="139" t="s">
        <v>121</v>
      </c>
      <c r="G5285" s="139" t="s">
        <v>121</v>
      </c>
      <c r="H5285">
        <v>36.559370000000001</v>
      </c>
      <c r="I5285">
        <v>32.941130000000001</v>
      </c>
      <c r="J5285">
        <v>40.177610000000001</v>
      </c>
    </row>
    <row r="5286" spans="1:10" x14ac:dyDescent="0.25">
      <c r="A5286" t="s">
        <v>5577</v>
      </c>
      <c r="B5286" t="s">
        <v>159</v>
      </c>
      <c r="C5286" t="s">
        <v>160</v>
      </c>
      <c r="D5286" t="s">
        <v>56</v>
      </c>
      <c r="E5286" t="s">
        <v>2</v>
      </c>
      <c r="F5286" s="139" t="s">
        <v>121</v>
      </c>
      <c r="G5286" s="139" t="s">
        <v>121</v>
      </c>
      <c r="H5286">
        <v>42.85577</v>
      </c>
      <c r="I5286">
        <v>39.285470000000004</v>
      </c>
      <c r="J5286">
        <v>46.42606</v>
      </c>
    </row>
    <row r="5287" spans="1:10" x14ac:dyDescent="0.25">
      <c r="A5287" t="s">
        <v>5578</v>
      </c>
      <c r="B5287" t="s">
        <v>159</v>
      </c>
      <c r="C5287" t="s">
        <v>160</v>
      </c>
      <c r="D5287" t="s">
        <v>57</v>
      </c>
      <c r="E5287" t="s">
        <v>2</v>
      </c>
      <c r="F5287" s="139" t="s">
        <v>121</v>
      </c>
      <c r="G5287" s="139" t="s">
        <v>121</v>
      </c>
      <c r="H5287">
        <v>36.0822</v>
      </c>
      <c r="I5287">
        <v>32.447379999999995</v>
      </c>
      <c r="J5287">
        <v>39.717019999999998</v>
      </c>
    </row>
    <row r="5288" spans="1:10" x14ac:dyDescent="0.25">
      <c r="A5288" t="s">
        <v>5579</v>
      </c>
      <c r="B5288" t="s">
        <v>159</v>
      </c>
      <c r="C5288" t="s">
        <v>160</v>
      </c>
      <c r="D5288" t="s">
        <v>6</v>
      </c>
      <c r="E5288" t="s">
        <v>2</v>
      </c>
      <c r="F5288" s="139" t="s">
        <v>121</v>
      </c>
      <c r="G5288" s="139" t="s">
        <v>121</v>
      </c>
      <c r="H5288">
        <v>37.618299999999998</v>
      </c>
      <c r="I5288">
        <v>36.104880000000001</v>
      </c>
      <c r="J5288">
        <v>39.131729999999997</v>
      </c>
    </row>
    <row r="5289" spans="1:10" x14ac:dyDescent="0.25">
      <c r="A5289" t="s">
        <v>5580</v>
      </c>
      <c r="B5289" t="s">
        <v>159</v>
      </c>
      <c r="C5289" t="s">
        <v>160</v>
      </c>
      <c r="D5289" t="s">
        <v>103</v>
      </c>
      <c r="E5289" t="s">
        <v>2</v>
      </c>
      <c r="F5289" s="139" t="s">
        <v>121</v>
      </c>
      <c r="G5289" s="139" t="s">
        <v>121</v>
      </c>
      <c r="H5289">
        <v>34.241199999999999</v>
      </c>
      <c r="I5289">
        <v>32.018169999999998</v>
      </c>
      <c r="J5289">
        <v>36.464230000000001</v>
      </c>
    </row>
    <row r="5290" spans="1:10" x14ac:dyDescent="0.25">
      <c r="A5290" t="s">
        <v>5563</v>
      </c>
      <c r="B5290" t="s">
        <v>159</v>
      </c>
      <c r="C5290" t="s">
        <v>160</v>
      </c>
      <c r="D5290" t="s">
        <v>13</v>
      </c>
      <c r="E5290" t="s">
        <v>2</v>
      </c>
      <c r="F5290" s="139" t="s">
        <v>121</v>
      </c>
      <c r="G5290" s="139" t="s">
        <v>121</v>
      </c>
      <c r="H5290">
        <v>33.859070000000003</v>
      </c>
      <c r="I5290">
        <v>29.96763</v>
      </c>
      <c r="J5290">
        <v>37.750520000000002</v>
      </c>
    </row>
    <row r="5291" spans="1:10" x14ac:dyDescent="0.25">
      <c r="A5291" t="s">
        <v>5581</v>
      </c>
      <c r="B5291" t="s">
        <v>159</v>
      </c>
      <c r="C5291" t="s">
        <v>160</v>
      </c>
      <c r="D5291" t="s">
        <v>18</v>
      </c>
      <c r="E5291" t="s">
        <v>2</v>
      </c>
      <c r="F5291" s="139" t="s">
        <v>121</v>
      </c>
      <c r="G5291" s="139" t="s">
        <v>121</v>
      </c>
      <c r="H5291">
        <v>37.67268</v>
      </c>
      <c r="I5291">
        <v>35.657780000000002</v>
      </c>
      <c r="J5291">
        <v>39.687579999999997</v>
      </c>
    </row>
    <row r="5292" spans="1:10" x14ac:dyDescent="0.25">
      <c r="A5292" t="s">
        <v>5582</v>
      </c>
      <c r="B5292" t="s">
        <v>159</v>
      </c>
      <c r="C5292" t="s">
        <v>160</v>
      </c>
      <c r="D5292" t="s">
        <v>105</v>
      </c>
      <c r="E5292" t="s">
        <v>2</v>
      </c>
      <c r="F5292" s="139" t="s">
        <v>121</v>
      </c>
      <c r="G5292" s="139" t="s">
        <v>121</v>
      </c>
      <c r="H5292">
        <v>37.78248</v>
      </c>
      <c r="I5292">
        <v>35.214859999999994</v>
      </c>
      <c r="J5292">
        <v>40.350090000000002</v>
      </c>
    </row>
    <row r="5293" spans="1:10" x14ac:dyDescent="0.25">
      <c r="A5293" t="s">
        <v>5583</v>
      </c>
      <c r="B5293" t="s">
        <v>159</v>
      </c>
      <c r="C5293" t="s">
        <v>160</v>
      </c>
      <c r="D5293" t="s">
        <v>104</v>
      </c>
      <c r="E5293" t="s">
        <v>2</v>
      </c>
      <c r="F5293" s="139" t="s">
        <v>121</v>
      </c>
      <c r="G5293" s="139" t="s">
        <v>121</v>
      </c>
      <c r="H5293">
        <v>39.479939999999999</v>
      </c>
      <c r="I5293">
        <v>37.039169999999999</v>
      </c>
      <c r="J5293">
        <v>41.92071</v>
      </c>
    </row>
    <row r="5294" spans="1:10" x14ac:dyDescent="0.25">
      <c r="A5294" t="s">
        <v>5584</v>
      </c>
      <c r="B5294" t="s">
        <v>159</v>
      </c>
      <c r="C5294" t="s">
        <v>160</v>
      </c>
      <c r="D5294" t="s">
        <v>106</v>
      </c>
      <c r="E5294" t="s">
        <v>2</v>
      </c>
      <c r="F5294" s="139" t="s">
        <v>121</v>
      </c>
      <c r="G5294" s="139" t="s">
        <v>121</v>
      </c>
      <c r="H5294">
        <v>37.362050000000004</v>
      </c>
      <c r="I5294">
        <v>35.721360000000004</v>
      </c>
      <c r="J5294">
        <v>39.002750000000006</v>
      </c>
    </row>
    <row r="5295" spans="1:10" x14ac:dyDescent="0.25">
      <c r="A5295" t="s">
        <v>5585</v>
      </c>
      <c r="B5295" t="s">
        <v>159</v>
      </c>
      <c r="C5295" t="s">
        <v>160</v>
      </c>
      <c r="D5295" t="s">
        <v>5</v>
      </c>
      <c r="E5295" t="s">
        <v>2</v>
      </c>
      <c r="F5295" s="139" t="s">
        <v>121</v>
      </c>
      <c r="G5295" s="139" t="s">
        <v>121</v>
      </c>
      <c r="H5295">
        <v>37.213180000000001</v>
      </c>
      <c r="I5295">
        <v>36.413800000000002</v>
      </c>
      <c r="J5295">
        <v>38.012549999999997</v>
      </c>
    </row>
    <row r="5296" spans="1:10" x14ac:dyDescent="0.25">
      <c r="A5296" t="s">
        <v>5586</v>
      </c>
      <c r="B5296" t="s">
        <v>164</v>
      </c>
      <c r="C5296" t="s">
        <v>160</v>
      </c>
      <c r="D5296" t="s">
        <v>37</v>
      </c>
      <c r="E5296" t="s">
        <v>101</v>
      </c>
      <c r="F5296" s="139" t="s">
        <v>121</v>
      </c>
      <c r="G5296" s="139" t="s">
        <v>121</v>
      </c>
      <c r="H5296">
        <v>23.355370000000001</v>
      </c>
      <c r="I5296">
        <v>20.59844</v>
      </c>
      <c r="J5296">
        <v>26.112289999999998</v>
      </c>
    </row>
    <row r="5297" spans="1:10" x14ac:dyDescent="0.25">
      <c r="A5297" t="s">
        <v>5587</v>
      </c>
      <c r="B5297" t="s">
        <v>164</v>
      </c>
      <c r="C5297" t="s">
        <v>160</v>
      </c>
      <c r="D5297" t="s">
        <v>38</v>
      </c>
      <c r="E5297" t="s">
        <v>101</v>
      </c>
      <c r="F5297" s="139" t="s">
        <v>121</v>
      </c>
      <c r="G5297" s="139" t="s">
        <v>121</v>
      </c>
      <c r="H5297">
        <v>26.913169999999997</v>
      </c>
      <c r="I5297">
        <v>24.01989</v>
      </c>
      <c r="J5297">
        <v>29.806450000000002</v>
      </c>
    </row>
    <row r="5298" spans="1:10" x14ac:dyDescent="0.25">
      <c r="A5298" t="s">
        <v>5588</v>
      </c>
      <c r="B5298" t="s">
        <v>164</v>
      </c>
      <c r="C5298" t="s">
        <v>160</v>
      </c>
      <c r="D5298" t="s">
        <v>39</v>
      </c>
      <c r="E5298" t="s">
        <v>101</v>
      </c>
      <c r="F5298" s="139" t="s">
        <v>121</v>
      </c>
      <c r="G5298" s="139" t="s">
        <v>121</v>
      </c>
      <c r="H5298">
        <v>27.70842</v>
      </c>
      <c r="I5298">
        <v>24.852460000000001</v>
      </c>
      <c r="J5298">
        <v>30.564390000000003</v>
      </c>
    </row>
    <row r="5299" spans="1:10" x14ac:dyDescent="0.25">
      <c r="A5299" t="s">
        <v>5589</v>
      </c>
      <c r="B5299" t="s">
        <v>164</v>
      </c>
      <c r="C5299" t="s">
        <v>160</v>
      </c>
      <c r="D5299" t="s">
        <v>40</v>
      </c>
      <c r="E5299" t="s">
        <v>101</v>
      </c>
      <c r="F5299" s="139" t="s">
        <v>121</v>
      </c>
      <c r="G5299" s="139" t="s">
        <v>121</v>
      </c>
      <c r="H5299">
        <v>21.76998</v>
      </c>
      <c r="I5299">
        <v>19.16038</v>
      </c>
      <c r="J5299">
        <v>24.379580000000001</v>
      </c>
    </row>
    <row r="5300" spans="1:10" x14ac:dyDescent="0.25">
      <c r="A5300" t="s">
        <v>5590</v>
      </c>
      <c r="B5300" t="s">
        <v>164</v>
      </c>
      <c r="C5300" t="s">
        <v>160</v>
      </c>
      <c r="D5300" t="s">
        <v>41</v>
      </c>
      <c r="E5300" t="s">
        <v>101</v>
      </c>
      <c r="F5300" s="139" t="s">
        <v>121</v>
      </c>
      <c r="G5300" s="139" t="s">
        <v>121</v>
      </c>
      <c r="H5300">
        <v>28.231529999999999</v>
      </c>
      <c r="I5300">
        <v>25.556250000000002</v>
      </c>
      <c r="J5300">
        <v>30.9068</v>
      </c>
    </row>
    <row r="5301" spans="1:10" x14ac:dyDescent="0.25">
      <c r="A5301" t="s">
        <v>5591</v>
      </c>
      <c r="B5301" t="s">
        <v>164</v>
      </c>
      <c r="C5301" t="s">
        <v>160</v>
      </c>
      <c r="D5301" t="s">
        <v>42</v>
      </c>
      <c r="E5301" t="s">
        <v>101</v>
      </c>
      <c r="F5301" s="139" t="s">
        <v>121</v>
      </c>
      <c r="G5301" s="139" t="s">
        <v>121</v>
      </c>
      <c r="H5301">
        <v>25.541629999999998</v>
      </c>
      <c r="I5301">
        <v>22.949269999999999</v>
      </c>
      <c r="J5301">
        <v>28.133989999999997</v>
      </c>
    </row>
    <row r="5302" spans="1:10" x14ac:dyDescent="0.25">
      <c r="A5302" t="s">
        <v>5592</v>
      </c>
      <c r="B5302" t="s">
        <v>164</v>
      </c>
      <c r="C5302" t="s">
        <v>160</v>
      </c>
      <c r="D5302" t="s">
        <v>13</v>
      </c>
      <c r="E5302" t="s">
        <v>101</v>
      </c>
      <c r="F5302" s="139" t="s">
        <v>121</v>
      </c>
      <c r="G5302" s="139" t="s">
        <v>121</v>
      </c>
      <c r="H5302">
        <v>22.936219999999999</v>
      </c>
      <c r="I5302">
        <v>20.237079999999999</v>
      </c>
      <c r="J5302">
        <v>25.635350000000003</v>
      </c>
    </row>
    <row r="5303" spans="1:10" x14ac:dyDescent="0.25">
      <c r="A5303" t="s">
        <v>5593</v>
      </c>
      <c r="B5303" t="s">
        <v>164</v>
      </c>
      <c r="C5303" t="s">
        <v>160</v>
      </c>
      <c r="D5303" t="s">
        <v>43</v>
      </c>
      <c r="E5303" t="s">
        <v>101</v>
      </c>
      <c r="F5303" s="139" t="s">
        <v>121</v>
      </c>
      <c r="G5303" s="139" t="s">
        <v>121</v>
      </c>
      <c r="H5303">
        <v>25.226910000000004</v>
      </c>
      <c r="I5303">
        <v>22.28096</v>
      </c>
      <c r="J5303">
        <v>28.17286</v>
      </c>
    </row>
    <row r="5304" spans="1:10" x14ac:dyDescent="0.25">
      <c r="A5304" t="s">
        <v>5594</v>
      </c>
      <c r="B5304" t="s">
        <v>164</v>
      </c>
      <c r="C5304" t="s">
        <v>160</v>
      </c>
      <c r="D5304" t="s">
        <v>44</v>
      </c>
      <c r="E5304" t="s">
        <v>101</v>
      </c>
      <c r="F5304" s="139" t="s">
        <v>121</v>
      </c>
      <c r="G5304" s="139" t="s">
        <v>121</v>
      </c>
      <c r="H5304">
        <v>22.11572</v>
      </c>
      <c r="I5304">
        <v>19.343440000000001</v>
      </c>
      <c r="J5304">
        <v>24.887999999999998</v>
      </c>
    </row>
    <row r="5305" spans="1:10" x14ac:dyDescent="0.25">
      <c r="A5305" t="s">
        <v>5595</v>
      </c>
      <c r="B5305" t="s">
        <v>164</v>
      </c>
      <c r="C5305" t="s">
        <v>160</v>
      </c>
      <c r="D5305" t="s">
        <v>45</v>
      </c>
      <c r="E5305" t="s">
        <v>101</v>
      </c>
      <c r="F5305" s="139" t="s">
        <v>121</v>
      </c>
      <c r="G5305" s="139" t="s">
        <v>121</v>
      </c>
      <c r="H5305">
        <v>22.878989999999998</v>
      </c>
      <c r="I5305">
        <v>20.252860000000002</v>
      </c>
      <c r="J5305">
        <v>25.505129999999998</v>
      </c>
    </row>
    <row r="5306" spans="1:10" x14ac:dyDescent="0.25">
      <c r="A5306" t="s">
        <v>5596</v>
      </c>
      <c r="B5306" t="s">
        <v>164</v>
      </c>
      <c r="C5306" t="s">
        <v>160</v>
      </c>
      <c r="D5306" t="s">
        <v>46</v>
      </c>
      <c r="E5306" t="s">
        <v>101</v>
      </c>
      <c r="F5306" s="139" t="s">
        <v>121</v>
      </c>
      <c r="G5306" s="139" t="s">
        <v>121</v>
      </c>
      <c r="H5306">
        <v>27.882240000000003</v>
      </c>
      <c r="I5306">
        <v>25.516689999999997</v>
      </c>
      <c r="J5306">
        <v>30.247790000000002</v>
      </c>
    </row>
    <row r="5307" spans="1:10" x14ac:dyDescent="0.25">
      <c r="A5307" t="s">
        <v>5597</v>
      </c>
      <c r="B5307" t="s">
        <v>164</v>
      </c>
      <c r="C5307" t="s">
        <v>160</v>
      </c>
      <c r="D5307" t="s">
        <v>47</v>
      </c>
      <c r="E5307" t="s">
        <v>101</v>
      </c>
      <c r="F5307" s="139" t="s">
        <v>121</v>
      </c>
      <c r="G5307" s="139" t="s">
        <v>121</v>
      </c>
      <c r="H5307">
        <v>28.238289999999999</v>
      </c>
      <c r="I5307">
        <v>25.553320000000003</v>
      </c>
      <c r="J5307">
        <v>30.923260000000003</v>
      </c>
    </row>
    <row r="5308" spans="1:10" x14ac:dyDescent="0.25">
      <c r="A5308" t="s">
        <v>5598</v>
      </c>
      <c r="B5308" t="s">
        <v>164</v>
      </c>
      <c r="C5308" t="s">
        <v>160</v>
      </c>
      <c r="D5308" t="s">
        <v>48</v>
      </c>
      <c r="E5308" t="s">
        <v>101</v>
      </c>
      <c r="F5308" s="139" t="s">
        <v>121</v>
      </c>
      <c r="G5308" s="139" t="s">
        <v>121</v>
      </c>
      <c r="H5308">
        <v>29.262159999999998</v>
      </c>
      <c r="I5308">
        <v>26.494479999999999</v>
      </c>
      <c r="J5308">
        <v>32.029849999999996</v>
      </c>
    </row>
    <row r="5309" spans="1:10" x14ac:dyDescent="0.25">
      <c r="A5309" t="s">
        <v>5599</v>
      </c>
      <c r="B5309" t="s">
        <v>164</v>
      </c>
      <c r="C5309" t="s">
        <v>160</v>
      </c>
      <c r="D5309" t="s">
        <v>49</v>
      </c>
      <c r="E5309" t="s">
        <v>101</v>
      </c>
      <c r="F5309" s="139" t="s">
        <v>121</v>
      </c>
      <c r="G5309" s="139" t="s">
        <v>121</v>
      </c>
      <c r="H5309">
        <v>27.544249999999998</v>
      </c>
      <c r="I5309">
        <v>24.60211</v>
      </c>
      <c r="J5309">
        <v>30.486400000000003</v>
      </c>
    </row>
    <row r="5310" spans="1:10" x14ac:dyDescent="0.25">
      <c r="A5310" t="s">
        <v>5600</v>
      </c>
      <c r="B5310" t="s">
        <v>164</v>
      </c>
      <c r="C5310" t="s">
        <v>160</v>
      </c>
      <c r="D5310" t="s">
        <v>50</v>
      </c>
      <c r="E5310" t="s">
        <v>101</v>
      </c>
      <c r="F5310" s="139" t="s">
        <v>121</v>
      </c>
      <c r="G5310" s="139" t="s">
        <v>121</v>
      </c>
      <c r="H5310">
        <v>25.504650000000002</v>
      </c>
      <c r="I5310">
        <v>23.309239999999999</v>
      </c>
      <c r="J5310">
        <v>27.70007</v>
      </c>
    </row>
    <row r="5311" spans="1:10" x14ac:dyDescent="0.25">
      <c r="A5311" t="s">
        <v>5601</v>
      </c>
      <c r="B5311" t="s">
        <v>164</v>
      </c>
      <c r="C5311" t="s">
        <v>160</v>
      </c>
      <c r="D5311" t="s">
        <v>51</v>
      </c>
      <c r="E5311" t="s">
        <v>101</v>
      </c>
      <c r="F5311" s="139" t="s">
        <v>121</v>
      </c>
      <c r="G5311" s="139" t="s">
        <v>121</v>
      </c>
      <c r="H5311">
        <v>31.205310000000004</v>
      </c>
      <c r="I5311">
        <v>28.871659999999999</v>
      </c>
      <c r="J5311">
        <v>33.53895</v>
      </c>
    </row>
    <row r="5312" spans="1:10" x14ac:dyDescent="0.25">
      <c r="A5312" t="s">
        <v>5602</v>
      </c>
      <c r="B5312" t="s">
        <v>164</v>
      </c>
      <c r="C5312" t="s">
        <v>160</v>
      </c>
      <c r="D5312" t="s">
        <v>52</v>
      </c>
      <c r="E5312" t="s">
        <v>101</v>
      </c>
      <c r="F5312" s="139" t="s">
        <v>121</v>
      </c>
      <c r="G5312" s="139" t="s">
        <v>121</v>
      </c>
      <c r="H5312">
        <v>27.232200000000002</v>
      </c>
      <c r="I5312">
        <v>24.501249999999999</v>
      </c>
      <c r="J5312">
        <v>29.963159999999998</v>
      </c>
    </row>
    <row r="5313" spans="1:10" x14ac:dyDescent="0.25">
      <c r="A5313" t="s">
        <v>5603</v>
      </c>
      <c r="B5313" t="s">
        <v>164</v>
      </c>
      <c r="C5313" t="s">
        <v>160</v>
      </c>
      <c r="D5313" t="s">
        <v>53</v>
      </c>
      <c r="E5313" t="s">
        <v>101</v>
      </c>
      <c r="F5313" s="139" t="s">
        <v>121</v>
      </c>
      <c r="G5313" s="139" t="s">
        <v>121</v>
      </c>
      <c r="H5313">
        <v>28.583160000000003</v>
      </c>
      <c r="I5313">
        <v>26.044329999999999</v>
      </c>
      <c r="J5313">
        <v>31.12199</v>
      </c>
    </row>
    <row r="5314" spans="1:10" x14ac:dyDescent="0.25">
      <c r="A5314" t="s">
        <v>5604</v>
      </c>
      <c r="B5314" t="s">
        <v>164</v>
      </c>
      <c r="C5314" t="s">
        <v>160</v>
      </c>
      <c r="D5314" t="s">
        <v>54</v>
      </c>
      <c r="E5314" t="s">
        <v>101</v>
      </c>
      <c r="F5314" s="139" t="s">
        <v>121</v>
      </c>
      <c r="G5314" s="139" t="s">
        <v>121</v>
      </c>
      <c r="H5314">
        <v>27.86223</v>
      </c>
      <c r="I5314">
        <v>25.083119999999997</v>
      </c>
      <c r="J5314">
        <v>30.64134</v>
      </c>
    </row>
    <row r="5315" spans="1:10" x14ac:dyDescent="0.25">
      <c r="A5315" t="s">
        <v>5605</v>
      </c>
      <c r="B5315" t="s">
        <v>164</v>
      </c>
      <c r="C5315" t="s">
        <v>160</v>
      </c>
      <c r="D5315" t="s">
        <v>55</v>
      </c>
      <c r="E5315" t="s">
        <v>101</v>
      </c>
      <c r="F5315" s="139" t="s">
        <v>121</v>
      </c>
      <c r="G5315" s="139" t="s">
        <v>121</v>
      </c>
      <c r="H5315">
        <v>26.068760000000001</v>
      </c>
      <c r="I5315">
        <v>23.553940000000001</v>
      </c>
      <c r="J5315">
        <v>28.583579999999998</v>
      </c>
    </row>
    <row r="5316" spans="1:10" x14ac:dyDescent="0.25">
      <c r="A5316" t="s">
        <v>5606</v>
      </c>
      <c r="B5316" t="s">
        <v>164</v>
      </c>
      <c r="C5316" t="s">
        <v>160</v>
      </c>
      <c r="D5316" t="s">
        <v>56</v>
      </c>
      <c r="E5316" t="s">
        <v>101</v>
      </c>
      <c r="F5316" s="139" t="s">
        <v>121</v>
      </c>
      <c r="G5316" s="139" t="s">
        <v>121</v>
      </c>
      <c r="H5316">
        <v>27.032630000000001</v>
      </c>
      <c r="I5316">
        <v>24.15616</v>
      </c>
      <c r="J5316">
        <v>29.909099999999999</v>
      </c>
    </row>
    <row r="5317" spans="1:10" x14ac:dyDescent="0.25">
      <c r="A5317" t="s">
        <v>5607</v>
      </c>
      <c r="B5317" t="s">
        <v>164</v>
      </c>
      <c r="C5317" t="s">
        <v>160</v>
      </c>
      <c r="D5317" t="s">
        <v>57</v>
      </c>
      <c r="E5317" t="s">
        <v>101</v>
      </c>
      <c r="F5317" s="139" t="s">
        <v>121</v>
      </c>
      <c r="G5317" s="139" t="s">
        <v>121</v>
      </c>
      <c r="H5317">
        <v>26.815559999999998</v>
      </c>
      <c r="I5317">
        <v>24.206440000000001</v>
      </c>
      <c r="J5317">
        <v>29.424670000000003</v>
      </c>
    </row>
    <row r="5318" spans="1:10" x14ac:dyDescent="0.25">
      <c r="A5318" t="s">
        <v>5608</v>
      </c>
      <c r="B5318" t="s">
        <v>164</v>
      </c>
      <c r="C5318" t="s">
        <v>160</v>
      </c>
      <c r="D5318" t="s">
        <v>6</v>
      </c>
      <c r="E5318" t="s">
        <v>101</v>
      </c>
      <c r="F5318" s="139" t="s">
        <v>121</v>
      </c>
      <c r="G5318" s="139" t="s">
        <v>121</v>
      </c>
      <c r="H5318">
        <v>26.038339999999998</v>
      </c>
      <c r="I5318">
        <v>24.890339999999998</v>
      </c>
      <c r="J5318">
        <v>27.186339999999998</v>
      </c>
    </row>
    <row r="5319" spans="1:10" x14ac:dyDescent="0.25">
      <c r="A5319" t="s">
        <v>5609</v>
      </c>
      <c r="B5319" t="s">
        <v>164</v>
      </c>
      <c r="C5319" t="s">
        <v>160</v>
      </c>
      <c r="D5319" t="s">
        <v>103</v>
      </c>
      <c r="E5319" t="s">
        <v>101</v>
      </c>
      <c r="F5319" s="139" t="s">
        <v>121</v>
      </c>
      <c r="G5319" s="139" t="s">
        <v>121</v>
      </c>
      <c r="H5319">
        <v>23.275359999999999</v>
      </c>
      <c r="I5319">
        <v>21.58296</v>
      </c>
      <c r="J5319">
        <v>24.967759999999998</v>
      </c>
    </row>
    <row r="5320" spans="1:10" x14ac:dyDescent="0.25">
      <c r="A5320" t="s">
        <v>5592</v>
      </c>
      <c r="B5320" t="s">
        <v>164</v>
      </c>
      <c r="C5320" t="s">
        <v>160</v>
      </c>
      <c r="D5320" t="s">
        <v>13</v>
      </c>
      <c r="E5320" t="s">
        <v>101</v>
      </c>
      <c r="F5320" s="139" t="s">
        <v>121</v>
      </c>
      <c r="G5320" s="139" t="s">
        <v>121</v>
      </c>
      <c r="H5320">
        <v>22.936219999999999</v>
      </c>
      <c r="I5320">
        <v>20.237079999999999</v>
      </c>
      <c r="J5320">
        <v>25.635350000000003</v>
      </c>
    </row>
    <row r="5321" spans="1:10" x14ac:dyDescent="0.25">
      <c r="A5321" t="s">
        <v>5610</v>
      </c>
      <c r="B5321" t="s">
        <v>164</v>
      </c>
      <c r="C5321" t="s">
        <v>160</v>
      </c>
      <c r="D5321" t="s">
        <v>18</v>
      </c>
      <c r="E5321" t="s">
        <v>101</v>
      </c>
      <c r="F5321" s="139" t="s">
        <v>121</v>
      </c>
      <c r="G5321" s="139" t="s">
        <v>121</v>
      </c>
      <c r="H5321">
        <v>28.372789999999998</v>
      </c>
      <c r="I5321">
        <v>26.86739</v>
      </c>
      <c r="J5321">
        <v>29.87819</v>
      </c>
    </row>
    <row r="5322" spans="1:10" x14ac:dyDescent="0.25">
      <c r="A5322" t="s">
        <v>5611</v>
      </c>
      <c r="B5322" t="s">
        <v>164</v>
      </c>
      <c r="C5322" t="s">
        <v>160</v>
      </c>
      <c r="D5322" t="s">
        <v>105</v>
      </c>
      <c r="E5322" t="s">
        <v>101</v>
      </c>
      <c r="F5322" s="139" t="s">
        <v>121</v>
      </c>
      <c r="G5322" s="139" t="s">
        <v>121</v>
      </c>
      <c r="H5322">
        <v>30.407980000000002</v>
      </c>
      <c r="I5322">
        <v>28.461370000000002</v>
      </c>
      <c r="J5322">
        <v>32.354590000000002</v>
      </c>
    </row>
    <row r="5323" spans="1:10" x14ac:dyDescent="0.25">
      <c r="A5323" t="s">
        <v>5612</v>
      </c>
      <c r="B5323" t="s">
        <v>164</v>
      </c>
      <c r="C5323" t="s">
        <v>160</v>
      </c>
      <c r="D5323" t="s">
        <v>104</v>
      </c>
      <c r="E5323" t="s">
        <v>101</v>
      </c>
      <c r="F5323" s="139" t="s">
        <v>121</v>
      </c>
      <c r="G5323" s="139" t="s">
        <v>121</v>
      </c>
      <c r="H5323">
        <v>26.072319999999998</v>
      </c>
      <c r="I5323">
        <v>24.290200000000002</v>
      </c>
      <c r="J5323">
        <v>27.854440000000004</v>
      </c>
    </row>
    <row r="5324" spans="1:10" x14ac:dyDescent="0.25">
      <c r="A5324" t="s">
        <v>5613</v>
      </c>
      <c r="B5324" t="s">
        <v>164</v>
      </c>
      <c r="C5324" t="s">
        <v>160</v>
      </c>
      <c r="D5324" t="s">
        <v>106</v>
      </c>
      <c r="E5324" t="s">
        <v>101</v>
      </c>
      <c r="F5324" s="139" t="s">
        <v>121</v>
      </c>
      <c r="G5324" s="139" t="s">
        <v>121</v>
      </c>
      <c r="H5324">
        <v>27.413880000000002</v>
      </c>
      <c r="I5324">
        <v>26.178829999999998</v>
      </c>
      <c r="J5324">
        <v>28.64892</v>
      </c>
    </row>
    <row r="5325" spans="1:10" x14ac:dyDescent="0.25">
      <c r="A5325" t="s">
        <v>5614</v>
      </c>
      <c r="B5325" t="s">
        <v>164</v>
      </c>
      <c r="C5325" t="s">
        <v>160</v>
      </c>
      <c r="D5325" t="s">
        <v>5</v>
      </c>
      <c r="E5325" t="s">
        <v>101</v>
      </c>
      <c r="F5325" s="139" t="s">
        <v>121</v>
      </c>
      <c r="G5325" s="139" t="s">
        <v>121</v>
      </c>
      <c r="H5325">
        <v>26.565879999999996</v>
      </c>
      <c r="I5325">
        <v>25.968020000000003</v>
      </c>
      <c r="J5325">
        <v>27.163739999999997</v>
      </c>
    </row>
    <row r="5326" spans="1:10" x14ac:dyDescent="0.25">
      <c r="A5326" t="s">
        <v>5615</v>
      </c>
      <c r="B5326" t="s">
        <v>164</v>
      </c>
      <c r="C5326" t="s">
        <v>160</v>
      </c>
      <c r="D5326" t="s">
        <v>37</v>
      </c>
      <c r="E5326" t="s">
        <v>1</v>
      </c>
      <c r="F5326" s="139" t="s">
        <v>121</v>
      </c>
      <c r="G5326" s="139" t="s">
        <v>121</v>
      </c>
      <c r="H5326">
        <v>28.064729999999997</v>
      </c>
      <c r="I5326">
        <v>24.359100000000002</v>
      </c>
      <c r="J5326">
        <v>31.770369999999996</v>
      </c>
    </row>
    <row r="5327" spans="1:10" x14ac:dyDescent="0.25">
      <c r="A5327" t="s">
        <v>5616</v>
      </c>
      <c r="B5327" t="s">
        <v>164</v>
      </c>
      <c r="C5327" t="s">
        <v>160</v>
      </c>
      <c r="D5327" t="s">
        <v>38</v>
      </c>
      <c r="E5327" t="s">
        <v>1</v>
      </c>
      <c r="F5327" s="139" t="s">
        <v>121</v>
      </c>
      <c r="G5327" s="139" t="s">
        <v>121</v>
      </c>
      <c r="H5327">
        <v>32.911430000000003</v>
      </c>
      <c r="I5327">
        <v>28.78884</v>
      </c>
      <c r="J5327">
        <v>37.034019999999998</v>
      </c>
    </row>
    <row r="5328" spans="1:10" x14ac:dyDescent="0.25">
      <c r="A5328" t="s">
        <v>5617</v>
      </c>
      <c r="B5328" t="s">
        <v>164</v>
      </c>
      <c r="C5328" t="s">
        <v>160</v>
      </c>
      <c r="D5328" t="s">
        <v>39</v>
      </c>
      <c r="E5328" t="s">
        <v>1</v>
      </c>
      <c r="F5328" s="139" t="s">
        <v>121</v>
      </c>
      <c r="G5328" s="139" t="s">
        <v>121</v>
      </c>
      <c r="H5328">
        <v>32.84355</v>
      </c>
      <c r="I5328">
        <v>28.971900000000002</v>
      </c>
      <c r="J5328">
        <v>36.715199999999996</v>
      </c>
    </row>
    <row r="5329" spans="1:10" x14ac:dyDescent="0.25">
      <c r="A5329" t="s">
        <v>5618</v>
      </c>
      <c r="B5329" t="s">
        <v>164</v>
      </c>
      <c r="C5329" t="s">
        <v>160</v>
      </c>
      <c r="D5329" t="s">
        <v>40</v>
      </c>
      <c r="E5329" t="s">
        <v>1</v>
      </c>
      <c r="F5329" s="139" t="s">
        <v>121</v>
      </c>
      <c r="G5329" s="139" t="s">
        <v>121</v>
      </c>
      <c r="H5329">
        <v>25.670949999999998</v>
      </c>
      <c r="I5329">
        <v>22.07507</v>
      </c>
      <c r="J5329">
        <v>29.266839999999998</v>
      </c>
    </row>
    <row r="5330" spans="1:10" x14ac:dyDescent="0.25">
      <c r="A5330" t="s">
        <v>5619</v>
      </c>
      <c r="B5330" t="s">
        <v>164</v>
      </c>
      <c r="C5330" t="s">
        <v>160</v>
      </c>
      <c r="D5330" t="s">
        <v>41</v>
      </c>
      <c r="E5330" t="s">
        <v>1</v>
      </c>
      <c r="F5330" s="139" t="s">
        <v>121</v>
      </c>
      <c r="G5330" s="139" t="s">
        <v>121</v>
      </c>
      <c r="H5330">
        <v>31.290479999999999</v>
      </c>
      <c r="I5330">
        <v>27.738790000000002</v>
      </c>
      <c r="J5330">
        <v>34.842170000000003</v>
      </c>
    </row>
    <row r="5331" spans="1:10" x14ac:dyDescent="0.25">
      <c r="A5331" t="s">
        <v>5620</v>
      </c>
      <c r="B5331" t="s">
        <v>164</v>
      </c>
      <c r="C5331" t="s">
        <v>160</v>
      </c>
      <c r="D5331" t="s">
        <v>42</v>
      </c>
      <c r="E5331" t="s">
        <v>1</v>
      </c>
      <c r="F5331" s="139" t="s">
        <v>121</v>
      </c>
      <c r="G5331" s="139" t="s">
        <v>121</v>
      </c>
      <c r="H5331">
        <v>28.916409999999999</v>
      </c>
      <c r="I5331">
        <v>25.388490000000001</v>
      </c>
      <c r="J5331">
        <v>32.444339999999997</v>
      </c>
    </row>
    <row r="5332" spans="1:10" x14ac:dyDescent="0.25">
      <c r="A5332" t="s">
        <v>5621</v>
      </c>
      <c r="B5332" t="s">
        <v>164</v>
      </c>
      <c r="C5332" t="s">
        <v>160</v>
      </c>
      <c r="D5332" t="s">
        <v>13</v>
      </c>
      <c r="E5332" t="s">
        <v>1</v>
      </c>
      <c r="F5332" s="139" t="s">
        <v>121</v>
      </c>
      <c r="G5332" s="139" t="s">
        <v>121</v>
      </c>
      <c r="H5332">
        <v>26.907029999999999</v>
      </c>
      <c r="I5332">
        <v>23.278579999999998</v>
      </c>
      <c r="J5332">
        <v>30.53548</v>
      </c>
    </row>
    <row r="5333" spans="1:10" x14ac:dyDescent="0.25">
      <c r="A5333" t="s">
        <v>5622</v>
      </c>
      <c r="B5333" t="s">
        <v>164</v>
      </c>
      <c r="C5333" t="s">
        <v>160</v>
      </c>
      <c r="D5333" t="s">
        <v>43</v>
      </c>
      <c r="E5333" t="s">
        <v>1</v>
      </c>
      <c r="F5333" s="139" t="s">
        <v>121</v>
      </c>
      <c r="G5333" s="139" t="s">
        <v>121</v>
      </c>
      <c r="H5333">
        <v>28.213310000000003</v>
      </c>
      <c r="I5333">
        <v>24.37538</v>
      </c>
      <c r="J5333">
        <v>32.051249999999996</v>
      </c>
    </row>
    <row r="5334" spans="1:10" x14ac:dyDescent="0.25">
      <c r="A5334" t="s">
        <v>5623</v>
      </c>
      <c r="B5334" t="s">
        <v>164</v>
      </c>
      <c r="C5334" t="s">
        <v>160</v>
      </c>
      <c r="D5334" t="s">
        <v>44</v>
      </c>
      <c r="E5334" t="s">
        <v>1</v>
      </c>
      <c r="F5334" s="139" t="s">
        <v>121</v>
      </c>
      <c r="G5334" s="139" t="s">
        <v>121</v>
      </c>
      <c r="H5334">
        <v>26.09665</v>
      </c>
      <c r="I5334">
        <v>22.216540000000002</v>
      </c>
      <c r="J5334">
        <v>29.976750000000003</v>
      </c>
    </row>
    <row r="5335" spans="1:10" x14ac:dyDescent="0.25">
      <c r="A5335" t="s">
        <v>5624</v>
      </c>
      <c r="B5335" t="s">
        <v>164</v>
      </c>
      <c r="C5335" t="s">
        <v>160</v>
      </c>
      <c r="D5335" t="s">
        <v>45</v>
      </c>
      <c r="E5335" t="s">
        <v>1</v>
      </c>
      <c r="F5335" s="139" t="s">
        <v>121</v>
      </c>
      <c r="G5335" s="139" t="s">
        <v>121</v>
      </c>
      <c r="H5335">
        <v>27.791510000000002</v>
      </c>
      <c r="I5335">
        <v>24.06184</v>
      </c>
      <c r="J5335">
        <v>31.521179999999998</v>
      </c>
    </row>
    <row r="5336" spans="1:10" x14ac:dyDescent="0.25">
      <c r="A5336" t="s">
        <v>5625</v>
      </c>
      <c r="B5336" t="s">
        <v>164</v>
      </c>
      <c r="C5336" t="s">
        <v>160</v>
      </c>
      <c r="D5336" t="s">
        <v>46</v>
      </c>
      <c r="E5336" t="s">
        <v>1</v>
      </c>
      <c r="F5336" s="139" t="s">
        <v>121</v>
      </c>
      <c r="G5336" s="139" t="s">
        <v>121</v>
      </c>
      <c r="H5336">
        <v>34.276899999999998</v>
      </c>
      <c r="I5336">
        <v>30.866300000000003</v>
      </c>
      <c r="J5336">
        <v>37.6875</v>
      </c>
    </row>
    <row r="5337" spans="1:10" x14ac:dyDescent="0.25">
      <c r="A5337" t="s">
        <v>5626</v>
      </c>
      <c r="B5337" t="s">
        <v>164</v>
      </c>
      <c r="C5337" t="s">
        <v>160</v>
      </c>
      <c r="D5337" t="s">
        <v>47</v>
      </c>
      <c r="E5337" t="s">
        <v>1</v>
      </c>
      <c r="F5337" s="139" t="s">
        <v>121</v>
      </c>
      <c r="G5337" s="139" t="s">
        <v>121</v>
      </c>
      <c r="H5337">
        <v>36.50611</v>
      </c>
      <c r="I5337">
        <v>32.831229999999998</v>
      </c>
      <c r="J5337">
        <v>40.180990000000001</v>
      </c>
    </row>
    <row r="5338" spans="1:10" x14ac:dyDescent="0.25">
      <c r="A5338" t="s">
        <v>5627</v>
      </c>
      <c r="B5338" t="s">
        <v>164</v>
      </c>
      <c r="C5338" t="s">
        <v>160</v>
      </c>
      <c r="D5338" t="s">
        <v>48</v>
      </c>
      <c r="E5338" t="s">
        <v>1</v>
      </c>
      <c r="F5338" s="139" t="s">
        <v>121</v>
      </c>
      <c r="G5338" s="139" t="s">
        <v>121</v>
      </c>
      <c r="H5338">
        <v>34.116399999999999</v>
      </c>
      <c r="I5338">
        <v>30.223749999999999</v>
      </c>
      <c r="J5338">
        <v>38.009059999999998</v>
      </c>
    </row>
    <row r="5339" spans="1:10" x14ac:dyDescent="0.25">
      <c r="A5339" t="s">
        <v>5628</v>
      </c>
      <c r="B5339" t="s">
        <v>164</v>
      </c>
      <c r="C5339" t="s">
        <v>160</v>
      </c>
      <c r="D5339" t="s">
        <v>49</v>
      </c>
      <c r="E5339" t="s">
        <v>1</v>
      </c>
      <c r="F5339" s="139" t="s">
        <v>121</v>
      </c>
      <c r="G5339" s="139" t="s">
        <v>121</v>
      </c>
      <c r="H5339">
        <v>35.201929999999997</v>
      </c>
      <c r="I5339">
        <v>30.968720000000001</v>
      </c>
      <c r="J5339">
        <v>39.435140000000004</v>
      </c>
    </row>
    <row r="5340" spans="1:10" x14ac:dyDescent="0.25">
      <c r="A5340" t="s">
        <v>5629</v>
      </c>
      <c r="B5340" t="s">
        <v>164</v>
      </c>
      <c r="C5340" t="s">
        <v>160</v>
      </c>
      <c r="D5340" t="s">
        <v>50</v>
      </c>
      <c r="E5340" t="s">
        <v>1</v>
      </c>
      <c r="F5340" s="139" t="s">
        <v>121</v>
      </c>
      <c r="G5340" s="139" t="s">
        <v>121</v>
      </c>
      <c r="H5340">
        <v>29.468139999999998</v>
      </c>
      <c r="I5340">
        <v>26.453710000000001</v>
      </c>
      <c r="J5340">
        <v>32.482570000000003</v>
      </c>
    </row>
    <row r="5341" spans="1:10" x14ac:dyDescent="0.25">
      <c r="A5341" t="s">
        <v>5630</v>
      </c>
      <c r="B5341" t="s">
        <v>164</v>
      </c>
      <c r="C5341" t="s">
        <v>160</v>
      </c>
      <c r="D5341" t="s">
        <v>51</v>
      </c>
      <c r="E5341" t="s">
        <v>1</v>
      </c>
      <c r="F5341" s="139" t="s">
        <v>121</v>
      </c>
      <c r="G5341" s="139" t="s">
        <v>121</v>
      </c>
      <c r="H5341">
        <v>37.434950000000001</v>
      </c>
      <c r="I5341">
        <v>34.074449999999999</v>
      </c>
      <c r="J5341">
        <v>40.795459999999999</v>
      </c>
    </row>
    <row r="5342" spans="1:10" x14ac:dyDescent="0.25">
      <c r="A5342" t="s">
        <v>5631</v>
      </c>
      <c r="B5342" t="s">
        <v>164</v>
      </c>
      <c r="C5342" t="s">
        <v>160</v>
      </c>
      <c r="D5342" t="s">
        <v>52</v>
      </c>
      <c r="E5342" t="s">
        <v>1</v>
      </c>
      <c r="F5342" s="139" t="s">
        <v>121</v>
      </c>
      <c r="G5342" s="139" t="s">
        <v>121</v>
      </c>
      <c r="H5342">
        <v>34.649830000000001</v>
      </c>
      <c r="I5342">
        <v>30.791519999999998</v>
      </c>
      <c r="J5342">
        <v>38.508150000000001</v>
      </c>
    </row>
    <row r="5343" spans="1:10" x14ac:dyDescent="0.25">
      <c r="A5343" t="s">
        <v>5632</v>
      </c>
      <c r="B5343" t="s">
        <v>164</v>
      </c>
      <c r="C5343" t="s">
        <v>160</v>
      </c>
      <c r="D5343" t="s">
        <v>53</v>
      </c>
      <c r="E5343" t="s">
        <v>1</v>
      </c>
      <c r="F5343" s="139" t="s">
        <v>121</v>
      </c>
      <c r="G5343" s="139" t="s">
        <v>121</v>
      </c>
      <c r="H5343">
        <v>34.170580000000001</v>
      </c>
      <c r="I5343">
        <v>30.575679999999998</v>
      </c>
      <c r="J5343">
        <v>37.765480000000004</v>
      </c>
    </row>
    <row r="5344" spans="1:10" x14ac:dyDescent="0.25">
      <c r="A5344" t="s">
        <v>5633</v>
      </c>
      <c r="B5344" t="s">
        <v>164</v>
      </c>
      <c r="C5344" t="s">
        <v>160</v>
      </c>
      <c r="D5344" t="s">
        <v>54</v>
      </c>
      <c r="E5344" t="s">
        <v>1</v>
      </c>
      <c r="F5344" s="139" t="s">
        <v>121</v>
      </c>
      <c r="G5344" s="139" t="s">
        <v>121</v>
      </c>
      <c r="H5344">
        <v>33.805590000000002</v>
      </c>
      <c r="I5344">
        <v>29.967959999999998</v>
      </c>
      <c r="J5344">
        <v>37.643230000000003</v>
      </c>
    </row>
    <row r="5345" spans="1:10" x14ac:dyDescent="0.25">
      <c r="A5345" t="s">
        <v>5634</v>
      </c>
      <c r="B5345" t="s">
        <v>164</v>
      </c>
      <c r="C5345" t="s">
        <v>160</v>
      </c>
      <c r="D5345" t="s">
        <v>55</v>
      </c>
      <c r="E5345" t="s">
        <v>1</v>
      </c>
      <c r="F5345" s="139" t="s">
        <v>121</v>
      </c>
      <c r="G5345" s="139" t="s">
        <v>121</v>
      </c>
      <c r="H5345">
        <v>31.208669999999998</v>
      </c>
      <c r="I5345">
        <v>27.493119999999998</v>
      </c>
      <c r="J5345">
        <v>34.924219999999998</v>
      </c>
    </row>
    <row r="5346" spans="1:10" x14ac:dyDescent="0.25">
      <c r="A5346" t="s">
        <v>5635</v>
      </c>
      <c r="B5346" t="s">
        <v>164</v>
      </c>
      <c r="C5346" t="s">
        <v>160</v>
      </c>
      <c r="D5346" t="s">
        <v>56</v>
      </c>
      <c r="E5346" t="s">
        <v>1</v>
      </c>
      <c r="F5346" s="139" t="s">
        <v>121</v>
      </c>
      <c r="G5346" s="139" t="s">
        <v>121</v>
      </c>
      <c r="H5346">
        <v>31.7164</v>
      </c>
      <c r="I5346">
        <v>27.768690000000003</v>
      </c>
      <c r="J5346">
        <v>35.664110000000001</v>
      </c>
    </row>
    <row r="5347" spans="1:10" x14ac:dyDescent="0.25">
      <c r="A5347" t="s">
        <v>5636</v>
      </c>
      <c r="B5347" t="s">
        <v>164</v>
      </c>
      <c r="C5347" t="s">
        <v>160</v>
      </c>
      <c r="D5347" t="s">
        <v>57</v>
      </c>
      <c r="E5347" t="s">
        <v>1</v>
      </c>
      <c r="F5347" s="139" t="s">
        <v>121</v>
      </c>
      <c r="G5347" s="139" t="s">
        <v>121</v>
      </c>
      <c r="H5347">
        <v>32.16395</v>
      </c>
      <c r="I5347">
        <v>28.503070000000001</v>
      </c>
      <c r="J5347">
        <v>35.824840000000002</v>
      </c>
    </row>
    <row r="5348" spans="1:10" x14ac:dyDescent="0.25">
      <c r="A5348" t="s">
        <v>5637</v>
      </c>
      <c r="B5348" t="s">
        <v>164</v>
      </c>
      <c r="C5348" t="s">
        <v>160</v>
      </c>
      <c r="D5348" t="s">
        <v>6</v>
      </c>
      <c r="E5348" t="s">
        <v>1</v>
      </c>
      <c r="F5348" s="139" t="s">
        <v>121</v>
      </c>
      <c r="G5348" s="139" t="s">
        <v>121</v>
      </c>
      <c r="H5348">
        <v>30.378110000000003</v>
      </c>
      <c r="I5348">
        <v>28.801130000000004</v>
      </c>
      <c r="J5348">
        <v>31.955080000000002</v>
      </c>
    </row>
    <row r="5349" spans="1:10" x14ac:dyDescent="0.25">
      <c r="A5349" t="s">
        <v>5638</v>
      </c>
      <c r="B5349" t="s">
        <v>164</v>
      </c>
      <c r="C5349" t="s">
        <v>160</v>
      </c>
      <c r="D5349" t="s">
        <v>103</v>
      </c>
      <c r="E5349" t="s">
        <v>1</v>
      </c>
      <c r="F5349" s="139" t="s">
        <v>121</v>
      </c>
      <c r="G5349" s="139" t="s">
        <v>121</v>
      </c>
      <c r="H5349">
        <v>27.477580000000003</v>
      </c>
      <c r="I5349">
        <v>25.137049999999999</v>
      </c>
      <c r="J5349">
        <v>29.818099999999998</v>
      </c>
    </row>
    <row r="5350" spans="1:10" x14ac:dyDescent="0.25">
      <c r="A5350" t="s">
        <v>5621</v>
      </c>
      <c r="B5350" t="s">
        <v>164</v>
      </c>
      <c r="C5350" t="s">
        <v>160</v>
      </c>
      <c r="D5350" t="s">
        <v>13</v>
      </c>
      <c r="E5350" t="s">
        <v>1</v>
      </c>
      <c r="F5350" s="139" t="s">
        <v>121</v>
      </c>
      <c r="G5350" s="139" t="s">
        <v>121</v>
      </c>
      <c r="H5350">
        <v>26.907029999999999</v>
      </c>
      <c r="I5350">
        <v>23.278579999999998</v>
      </c>
      <c r="J5350">
        <v>30.53548</v>
      </c>
    </row>
    <row r="5351" spans="1:10" x14ac:dyDescent="0.25">
      <c r="A5351" t="s">
        <v>5639</v>
      </c>
      <c r="B5351" t="s">
        <v>164</v>
      </c>
      <c r="C5351" t="s">
        <v>160</v>
      </c>
      <c r="D5351" t="s">
        <v>18</v>
      </c>
      <c r="E5351" t="s">
        <v>1</v>
      </c>
      <c r="F5351" s="139" t="s">
        <v>121</v>
      </c>
      <c r="G5351" s="139" t="s">
        <v>121</v>
      </c>
      <c r="H5351">
        <v>34.917749999999998</v>
      </c>
      <c r="I5351">
        <v>32.796509999999998</v>
      </c>
      <c r="J5351">
        <v>37.038989999999998</v>
      </c>
    </row>
    <row r="5352" spans="1:10" x14ac:dyDescent="0.25">
      <c r="A5352" t="s">
        <v>5640</v>
      </c>
      <c r="B5352" t="s">
        <v>164</v>
      </c>
      <c r="C5352" t="s">
        <v>160</v>
      </c>
      <c r="D5352" t="s">
        <v>105</v>
      </c>
      <c r="E5352" t="s">
        <v>1</v>
      </c>
      <c r="F5352" s="139" t="s">
        <v>121</v>
      </c>
      <c r="G5352" s="139" t="s">
        <v>121</v>
      </c>
      <c r="H5352">
        <v>36.900399999999998</v>
      </c>
      <c r="I5352">
        <v>34.100789999999996</v>
      </c>
      <c r="J5352">
        <v>39.700000000000003</v>
      </c>
    </row>
    <row r="5353" spans="1:10" x14ac:dyDescent="0.25">
      <c r="A5353" t="s">
        <v>5641</v>
      </c>
      <c r="B5353" t="s">
        <v>164</v>
      </c>
      <c r="C5353" t="s">
        <v>160</v>
      </c>
      <c r="D5353" t="s">
        <v>104</v>
      </c>
      <c r="E5353" t="s">
        <v>1</v>
      </c>
      <c r="F5353" s="139" t="s">
        <v>121</v>
      </c>
      <c r="G5353" s="139" t="s">
        <v>121</v>
      </c>
      <c r="H5353">
        <v>30.855650000000001</v>
      </c>
      <c r="I5353">
        <v>28.392840000000003</v>
      </c>
      <c r="J5353">
        <v>33.318449999999999</v>
      </c>
    </row>
    <row r="5354" spans="1:10" x14ac:dyDescent="0.25">
      <c r="A5354" t="s">
        <v>5642</v>
      </c>
      <c r="B5354" t="s">
        <v>164</v>
      </c>
      <c r="C5354" t="s">
        <v>160</v>
      </c>
      <c r="D5354" t="s">
        <v>106</v>
      </c>
      <c r="E5354" t="s">
        <v>1</v>
      </c>
      <c r="F5354" s="139" t="s">
        <v>121</v>
      </c>
      <c r="G5354" s="139" t="s">
        <v>121</v>
      </c>
      <c r="H5354">
        <v>32.698790000000002</v>
      </c>
      <c r="I5354">
        <v>30.959340000000001</v>
      </c>
      <c r="J5354">
        <v>34.438229999999997</v>
      </c>
    </row>
    <row r="5355" spans="1:10" x14ac:dyDescent="0.25">
      <c r="A5355" t="s">
        <v>5643</v>
      </c>
      <c r="B5355" t="s">
        <v>164</v>
      </c>
      <c r="C5355" t="s">
        <v>160</v>
      </c>
      <c r="D5355" t="s">
        <v>5</v>
      </c>
      <c r="E5355" t="s">
        <v>1</v>
      </c>
      <c r="F5355" s="139" t="s">
        <v>121</v>
      </c>
      <c r="G5355" s="139" t="s">
        <v>121</v>
      </c>
      <c r="H5355">
        <v>31.6646</v>
      </c>
      <c r="I5355">
        <v>30.831760000000003</v>
      </c>
      <c r="J5355">
        <v>32.497439999999997</v>
      </c>
    </row>
    <row r="5356" spans="1:10" x14ac:dyDescent="0.25">
      <c r="A5356" t="s">
        <v>5644</v>
      </c>
      <c r="B5356" t="s">
        <v>164</v>
      </c>
      <c r="C5356" t="s">
        <v>160</v>
      </c>
      <c r="D5356" t="s">
        <v>37</v>
      </c>
      <c r="E5356" t="s">
        <v>2</v>
      </c>
      <c r="F5356" s="139" t="s">
        <v>121</v>
      </c>
      <c r="G5356" s="139" t="s">
        <v>121</v>
      </c>
      <c r="H5356">
        <v>18.788499999999999</v>
      </c>
      <c r="I5356">
        <v>15.575200000000001</v>
      </c>
      <c r="J5356">
        <v>22.001799999999999</v>
      </c>
    </row>
    <row r="5357" spans="1:10" x14ac:dyDescent="0.25">
      <c r="A5357" t="s">
        <v>5645</v>
      </c>
      <c r="B5357" t="s">
        <v>164</v>
      </c>
      <c r="C5357" t="s">
        <v>160</v>
      </c>
      <c r="D5357" t="s">
        <v>38</v>
      </c>
      <c r="E5357" t="s">
        <v>2</v>
      </c>
      <c r="F5357" s="139" t="s">
        <v>121</v>
      </c>
      <c r="G5357" s="139" t="s">
        <v>121</v>
      </c>
      <c r="H5357">
        <v>21.283809999999999</v>
      </c>
      <c r="I5357">
        <v>18.110589999999998</v>
      </c>
      <c r="J5357">
        <v>24.45702</v>
      </c>
    </row>
    <row r="5358" spans="1:10" x14ac:dyDescent="0.25">
      <c r="A5358" t="s">
        <v>5646</v>
      </c>
      <c r="B5358" t="s">
        <v>164</v>
      </c>
      <c r="C5358" t="s">
        <v>160</v>
      </c>
      <c r="D5358" t="s">
        <v>39</v>
      </c>
      <c r="E5358" t="s">
        <v>2</v>
      </c>
      <c r="F5358" s="139" t="s">
        <v>121</v>
      </c>
      <c r="G5358" s="139" t="s">
        <v>121</v>
      </c>
      <c r="H5358">
        <v>22.944690000000001</v>
      </c>
      <c r="I5358">
        <v>19.653309999999998</v>
      </c>
      <c r="J5358">
        <v>26.236080000000001</v>
      </c>
    </row>
    <row r="5359" spans="1:10" x14ac:dyDescent="0.25">
      <c r="A5359" t="s">
        <v>5647</v>
      </c>
      <c r="B5359" t="s">
        <v>164</v>
      </c>
      <c r="C5359" t="s">
        <v>160</v>
      </c>
      <c r="D5359" t="s">
        <v>40</v>
      </c>
      <c r="E5359" t="s">
        <v>2</v>
      </c>
      <c r="F5359" s="139" t="s">
        <v>121</v>
      </c>
      <c r="G5359" s="139" t="s">
        <v>121</v>
      </c>
      <c r="H5359">
        <v>17.806620000000002</v>
      </c>
      <c r="I5359">
        <v>14.6762</v>
      </c>
      <c r="J5359">
        <v>20.93704</v>
      </c>
    </row>
    <row r="5360" spans="1:10" x14ac:dyDescent="0.25">
      <c r="A5360" t="s">
        <v>5648</v>
      </c>
      <c r="B5360" t="s">
        <v>164</v>
      </c>
      <c r="C5360" t="s">
        <v>160</v>
      </c>
      <c r="D5360" t="s">
        <v>41</v>
      </c>
      <c r="E5360" t="s">
        <v>2</v>
      </c>
      <c r="F5360" s="139" t="s">
        <v>121</v>
      </c>
      <c r="G5360" s="139" t="s">
        <v>121</v>
      </c>
      <c r="H5360">
        <v>25.12555</v>
      </c>
      <c r="I5360">
        <v>21.966229999999999</v>
      </c>
      <c r="J5360">
        <v>28.284880000000001</v>
      </c>
    </row>
    <row r="5361" spans="1:10" x14ac:dyDescent="0.25">
      <c r="A5361" t="s">
        <v>5649</v>
      </c>
      <c r="B5361" t="s">
        <v>164</v>
      </c>
      <c r="C5361" t="s">
        <v>160</v>
      </c>
      <c r="D5361" t="s">
        <v>42</v>
      </c>
      <c r="E5361" t="s">
        <v>2</v>
      </c>
      <c r="F5361" s="139" t="s">
        <v>121</v>
      </c>
      <c r="G5361" s="139" t="s">
        <v>121</v>
      </c>
      <c r="H5361">
        <v>22.150580000000001</v>
      </c>
      <c r="I5361">
        <v>19.11966</v>
      </c>
      <c r="J5361">
        <v>25.18149</v>
      </c>
    </row>
    <row r="5362" spans="1:10" x14ac:dyDescent="0.25">
      <c r="A5362" t="s">
        <v>5650</v>
      </c>
      <c r="B5362" t="s">
        <v>164</v>
      </c>
      <c r="C5362" t="s">
        <v>160</v>
      </c>
      <c r="D5362" t="s">
        <v>13</v>
      </c>
      <c r="E5362" t="s">
        <v>2</v>
      </c>
      <c r="F5362" s="139" t="s">
        <v>121</v>
      </c>
      <c r="G5362" s="139" t="s">
        <v>121</v>
      </c>
      <c r="H5362">
        <v>18.95759</v>
      </c>
      <c r="I5362">
        <v>15.620010000000001</v>
      </c>
      <c r="J5362">
        <v>22.295159999999999</v>
      </c>
    </row>
    <row r="5363" spans="1:10" x14ac:dyDescent="0.25">
      <c r="A5363" t="s">
        <v>5651</v>
      </c>
      <c r="B5363" t="s">
        <v>164</v>
      </c>
      <c r="C5363" t="s">
        <v>160</v>
      </c>
      <c r="D5363" t="s">
        <v>43</v>
      </c>
      <c r="E5363" t="s">
        <v>2</v>
      </c>
      <c r="F5363" s="139" t="s">
        <v>121</v>
      </c>
      <c r="G5363" s="139" t="s">
        <v>121</v>
      </c>
      <c r="H5363">
        <v>22.605049999999999</v>
      </c>
      <c r="I5363">
        <v>19.127220000000001</v>
      </c>
      <c r="J5363">
        <v>26.082880000000003</v>
      </c>
    </row>
    <row r="5364" spans="1:10" x14ac:dyDescent="0.25">
      <c r="A5364" t="s">
        <v>5652</v>
      </c>
      <c r="B5364" t="s">
        <v>164</v>
      </c>
      <c r="C5364" t="s">
        <v>160</v>
      </c>
      <c r="D5364" t="s">
        <v>44</v>
      </c>
      <c r="E5364" t="s">
        <v>2</v>
      </c>
      <c r="F5364" s="139" t="s">
        <v>121</v>
      </c>
      <c r="G5364" s="139" t="s">
        <v>121</v>
      </c>
      <c r="H5364">
        <v>18.639049999999997</v>
      </c>
      <c r="I5364">
        <v>15.590319999999998</v>
      </c>
      <c r="J5364">
        <v>21.68778</v>
      </c>
    </row>
    <row r="5365" spans="1:10" x14ac:dyDescent="0.25">
      <c r="A5365" t="s">
        <v>5653</v>
      </c>
      <c r="B5365" t="s">
        <v>164</v>
      </c>
      <c r="C5365" t="s">
        <v>160</v>
      </c>
      <c r="D5365" t="s">
        <v>45</v>
      </c>
      <c r="E5365" t="s">
        <v>2</v>
      </c>
      <c r="F5365" s="139" t="s">
        <v>121</v>
      </c>
      <c r="G5365" s="139" t="s">
        <v>121</v>
      </c>
      <c r="H5365">
        <v>18.38167</v>
      </c>
      <c r="I5365">
        <v>15.383920000000002</v>
      </c>
      <c r="J5365">
        <v>21.37941</v>
      </c>
    </row>
    <row r="5366" spans="1:10" x14ac:dyDescent="0.25">
      <c r="A5366" t="s">
        <v>5654</v>
      </c>
      <c r="B5366" t="s">
        <v>164</v>
      </c>
      <c r="C5366" t="s">
        <v>160</v>
      </c>
      <c r="D5366" t="s">
        <v>46</v>
      </c>
      <c r="E5366" t="s">
        <v>2</v>
      </c>
      <c r="F5366" s="139" t="s">
        <v>121</v>
      </c>
      <c r="G5366" s="139" t="s">
        <v>121</v>
      </c>
      <c r="H5366">
        <v>21.886520000000001</v>
      </c>
      <c r="I5366">
        <v>19.172719999999998</v>
      </c>
      <c r="J5366">
        <v>24.60031</v>
      </c>
    </row>
    <row r="5367" spans="1:10" x14ac:dyDescent="0.25">
      <c r="A5367" t="s">
        <v>5655</v>
      </c>
      <c r="B5367" t="s">
        <v>164</v>
      </c>
      <c r="C5367" t="s">
        <v>160</v>
      </c>
      <c r="D5367" t="s">
        <v>47</v>
      </c>
      <c r="E5367" t="s">
        <v>2</v>
      </c>
      <c r="F5367" s="139" t="s">
        <v>121</v>
      </c>
      <c r="G5367" s="139" t="s">
        <v>121</v>
      </c>
      <c r="H5367">
        <v>19.718150000000001</v>
      </c>
      <c r="I5367">
        <v>16.59685</v>
      </c>
      <c r="J5367">
        <v>22.839459999999999</v>
      </c>
    </row>
    <row r="5368" spans="1:10" x14ac:dyDescent="0.25">
      <c r="A5368" t="s">
        <v>5656</v>
      </c>
      <c r="B5368" t="s">
        <v>164</v>
      </c>
      <c r="C5368" t="s">
        <v>160</v>
      </c>
      <c r="D5368" t="s">
        <v>48</v>
      </c>
      <c r="E5368" t="s">
        <v>2</v>
      </c>
      <c r="F5368" s="139" t="s">
        <v>121</v>
      </c>
      <c r="G5368" s="139" t="s">
        <v>121</v>
      </c>
      <c r="H5368">
        <v>24.371230000000001</v>
      </c>
      <c r="I5368">
        <v>21.06439</v>
      </c>
      <c r="J5368">
        <v>27.678069999999998</v>
      </c>
    </row>
    <row r="5369" spans="1:10" x14ac:dyDescent="0.25">
      <c r="A5369" t="s">
        <v>5657</v>
      </c>
      <c r="B5369" t="s">
        <v>164</v>
      </c>
      <c r="C5369" t="s">
        <v>160</v>
      </c>
      <c r="D5369" t="s">
        <v>49</v>
      </c>
      <c r="E5369" t="s">
        <v>2</v>
      </c>
      <c r="F5369" s="139" t="s">
        <v>121</v>
      </c>
      <c r="G5369" s="139" t="s">
        <v>121</v>
      </c>
      <c r="H5369">
        <v>20.474339999999998</v>
      </c>
      <c r="I5369">
        <v>17.1541</v>
      </c>
      <c r="J5369">
        <v>23.79458</v>
      </c>
    </row>
    <row r="5370" spans="1:10" x14ac:dyDescent="0.25">
      <c r="A5370" t="s">
        <v>5658</v>
      </c>
      <c r="B5370" t="s">
        <v>164</v>
      </c>
      <c r="C5370" t="s">
        <v>160</v>
      </c>
      <c r="D5370" t="s">
        <v>50</v>
      </c>
      <c r="E5370" t="s">
        <v>2</v>
      </c>
      <c r="F5370" s="139" t="s">
        <v>121</v>
      </c>
      <c r="G5370" s="139" t="s">
        <v>121</v>
      </c>
      <c r="H5370">
        <v>21.553439999999998</v>
      </c>
      <c r="I5370">
        <v>19.03435</v>
      </c>
      <c r="J5370">
        <v>24.07253</v>
      </c>
    </row>
    <row r="5371" spans="1:10" x14ac:dyDescent="0.25">
      <c r="A5371" t="s">
        <v>5659</v>
      </c>
      <c r="B5371" t="s">
        <v>164</v>
      </c>
      <c r="C5371" t="s">
        <v>160</v>
      </c>
      <c r="D5371" t="s">
        <v>51</v>
      </c>
      <c r="E5371" t="s">
        <v>2</v>
      </c>
      <c r="F5371" s="139" t="s">
        <v>121</v>
      </c>
      <c r="G5371" s="139" t="s">
        <v>121</v>
      </c>
      <c r="H5371">
        <v>25.091570000000001</v>
      </c>
      <c r="I5371">
        <v>22.354430000000001</v>
      </c>
      <c r="J5371">
        <v>27.828710000000001</v>
      </c>
    </row>
    <row r="5372" spans="1:10" x14ac:dyDescent="0.25">
      <c r="A5372" t="s">
        <v>5660</v>
      </c>
      <c r="B5372" t="s">
        <v>164</v>
      </c>
      <c r="C5372" t="s">
        <v>160</v>
      </c>
      <c r="D5372" t="s">
        <v>52</v>
      </c>
      <c r="E5372" t="s">
        <v>2</v>
      </c>
      <c r="F5372" s="139" t="s">
        <v>121</v>
      </c>
      <c r="G5372" s="139" t="s">
        <v>121</v>
      </c>
      <c r="H5372">
        <v>20.21303</v>
      </c>
      <c r="I5372">
        <v>17.143380000000001</v>
      </c>
      <c r="J5372">
        <v>23.282679999999999</v>
      </c>
    </row>
    <row r="5373" spans="1:10" x14ac:dyDescent="0.25">
      <c r="A5373" t="s">
        <v>5661</v>
      </c>
      <c r="B5373" t="s">
        <v>164</v>
      </c>
      <c r="C5373" t="s">
        <v>160</v>
      </c>
      <c r="D5373" t="s">
        <v>53</v>
      </c>
      <c r="E5373" t="s">
        <v>2</v>
      </c>
      <c r="F5373" s="139" t="s">
        <v>121</v>
      </c>
      <c r="G5373" s="139" t="s">
        <v>121</v>
      </c>
      <c r="H5373">
        <v>23.204250000000002</v>
      </c>
      <c r="I5373">
        <v>20.323930000000001</v>
      </c>
      <c r="J5373">
        <v>26.084570000000003</v>
      </c>
    </row>
    <row r="5374" spans="1:10" x14ac:dyDescent="0.25">
      <c r="A5374" t="s">
        <v>5662</v>
      </c>
      <c r="B5374" t="s">
        <v>164</v>
      </c>
      <c r="C5374" t="s">
        <v>160</v>
      </c>
      <c r="D5374" t="s">
        <v>54</v>
      </c>
      <c r="E5374" t="s">
        <v>2</v>
      </c>
      <c r="F5374" s="139" t="s">
        <v>121</v>
      </c>
      <c r="G5374" s="139" t="s">
        <v>121</v>
      </c>
      <c r="H5374">
        <v>22.319459999999999</v>
      </c>
      <c r="I5374">
        <v>19.084340000000001</v>
      </c>
      <c r="J5374">
        <v>25.554589999999997</v>
      </c>
    </row>
    <row r="5375" spans="1:10" x14ac:dyDescent="0.25">
      <c r="A5375" t="s">
        <v>5663</v>
      </c>
      <c r="B5375" t="s">
        <v>164</v>
      </c>
      <c r="C5375" t="s">
        <v>160</v>
      </c>
      <c r="D5375" t="s">
        <v>55</v>
      </c>
      <c r="E5375" t="s">
        <v>2</v>
      </c>
      <c r="F5375" s="139" t="s">
        <v>121</v>
      </c>
      <c r="G5375" s="139" t="s">
        <v>121</v>
      </c>
      <c r="H5375">
        <v>20.977260000000001</v>
      </c>
      <c r="I5375">
        <v>18.04064</v>
      </c>
      <c r="J5375">
        <v>23.913869999999999</v>
      </c>
    </row>
    <row r="5376" spans="1:10" x14ac:dyDescent="0.25">
      <c r="A5376" t="s">
        <v>5664</v>
      </c>
      <c r="B5376" t="s">
        <v>164</v>
      </c>
      <c r="C5376" t="s">
        <v>160</v>
      </c>
      <c r="D5376" t="s">
        <v>56</v>
      </c>
      <c r="E5376" t="s">
        <v>2</v>
      </c>
      <c r="F5376" s="139" t="s">
        <v>121</v>
      </c>
      <c r="G5376" s="139" t="s">
        <v>121</v>
      </c>
      <c r="H5376">
        <v>22.66563</v>
      </c>
      <c r="I5376">
        <v>19.53302</v>
      </c>
      <c r="J5376">
        <v>25.79823</v>
      </c>
    </row>
    <row r="5377" spans="1:10" x14ac:dyDescent="0.25">
      <c r="A5377" t="s">
        <v>5665</v>
      </c>
      <c r="B5377" t="s">
        <v>164</v>
      </c>
      <c r="C5377" t="s">
        <v>160</v>
      </c>
      <c r="D5377" t="s">
        <v>57</v>
      </c>
      <c r="E5377" t="s">
        <v>2</v>
      </c>
      <c r="F5377" s="139" t="s">
        <v>121</v>
      </c>
      <c r="G5377" s="139" t="s">
        <v>121</v>
      </c>
      <c r="H5377">
        <v>21.700859999999999</v>
      </c>
      <c r="I5377">
        <v>18.532789999999999</v>
      </c>
      <c r="J5377">
        <v>24.868940000000002</v>
      </c>
    </row>
    <row r="5378" spans="1:10" x14ac:dyDescent="0.25">
      <c r="A5378" t="s">
        <v>5666</v>
      </c>
      <c r="B5378" t="s">
        <v>164</v>
      </c>
      <c r="C5378" t="s">
        <v>160</v>
      </c>
      <c r="D5378" t="s">
        <v>6</v>
      </c>
      <c r="E5378" t="s">
        <v>2</v>
      </c>
      <c r="F5378" s="139" t="s">
        <v>121</v>
      </c>
      <c r="G5378" s="139" t="s">
        <v>121</v>
      </c>
      <c r="H5378">
        <v>21.887629999999998</v>
      </c>
      <c r="I5378">
        <v>20.571059999999999</v>
      </c>
      <c r="J5378">
        <v>23.2042</v>
      </c>
    </row>
    <row r="5379" spans="1:10" x14ac:dyDescent="0.25">
      <c r="A5379" t="s">
        <v>5667</v>
      </c>
      <c r="B5379" t="s">
        <v>164</v>
      </c>
      <c r="C5379" t="s">
        <v>160</v>
      </c>
      <c r="D5379" t="s">
        <v>103</v>
      </c>
      <c r="E5379" t="s">
        <v>2</v>
      </c>
      <c r="F5379" s="139" t="s">
        <v>121</v>
      </c>
      <c r="G5379" s="139" t="s">
        <v>121</v>
      </c>
      <c r="H5379">
        <v>19.455279999999998</v>
      </c>
      <c r="I5379">
        <v>17.543579999999999</v>
      </c>
      <c r="J5379">
        <v>21.366979999999998</v>
      </c>
    </row>
    <row r="5380" spans="1:10" x14ac:dyDescent="0.25">
      <c r="A5380" t="s">
        <v>5650</v>
      </c>
      <c r="B5380" t="s">
        <v>164</v>
      </c>
      <c r="C5380" t="s">
        <v>160</v>
      </c>
      <c r="D5380" t="s">
        <v>13</v>
      </c>
      <c r="E5380" t="s">
        <v>2</v>
      </c>
      <c r="F5380" s="139" t="s">
        <v>121</v>
      </c>
      <c r="G5380" s="139" t="s">
        <v>121</v>
      </c>
      <c r="H5380">
        <v>18.95759</v>
      </c>
      <c r="I5380">
        <v>15.620010000000001</v>
      </c>
      <c r="J5380">
        <v>22.295159999999999</v>
      </c>
    </row>
    <row r="5381" spans="1:10" x14ac:dyDescent="0.25">
      <c r="A5381" t="s">
        <v>5668</v>
      </c>
      <c r="B5381" t="s">
        <v>164</v>
      </c>
      <c r="C5381" t="s">
        <v>160</v>
      </c>
      <c r="D5381" t="s">
        <v>18</v>
      </c>
      <c r="E5381" t="s">
        <v>2</v>
      </c>
      <c r="F5381" s="139" t="s">
        <v>121</v>
      </c>
      <c r="G5381" s="139" t="s">
        <v>121</v>
      </c>
      <c r="H5381">
        <v>21.97673</v>
      </c>
      <c r="I5381">
        <v>20.226130000000001</v>
      </c>
      <c r="J5381">
        <v>23.727339999999998</v>
      </c>
    </row>
    <row r="5382" spans="1:10" x14ac:dyDescent="0.25">
      <c r="A5382" t="s">
        <v>5669</v>
      </c>
      <c r="B5382" t="s">
        <v>164</v>
      </c>
      <c r="C5382" t="s">
        <v>160</v>
      </c>
      <c r="D5382" t="s">
        <v>105</v>
      </c>
      <c r="E5382" t="s">
        <v>2</v>
      </c>
      <c r="F5382" s="139" t="s">
        <v>121</v>
      </c>
      <c r="G5382" s="139" t="s">
        <v>121</v>
      </c>
      <c r="H5382">
        <v>24.117050000000003</v>
      </c>
      <c r="I5382">
        <v>21.84402</v>
      </c>
      <c r="J5382">
        <v>26.390079999999998</v>
      </c>
    </row>
    <row r="5383" spans="1:10" x14ac:dyDescent="0.25">
      <c r="A5383" t="s">
        <v>5670</v>
      </c>
      <c r="B5383" t="s">
        <v>164</v>
      </c>
      <c r="C5383" t="s">
        <v>160</v>
      </c>
      <c r="D5383" t="s">
        <v>104</v>
      </c>
      <c r="E5383" t="s">
        <v>2</v>
      </c>
      <c r="F5383" s="139" t="s">
        <v>121</v>
      </c>
      <c r="G5383" s="139" t="s">
        <v>121</v>
      </c>
      <c r="H5383">
        <v>21.42381</v>
      </c>
      <c r="I5383">
        <v>19.37182</v>
      </c>
      <c r="J5383">
        <v>23.4758</v>
      </c>
    </row>
    <row r="5384" spans="1:10" x14ac:dyDescent="0.25">
      <c r="A5384" t="s">
        <v>5671</v>
      </c>
      <c r="B5384" t="s">
        <v>164</v>
      </c>
      <c r="C5384" t="s">
        <v>160</v>
      </c>
      <c r="D5384" t="s">
        <v>106</v>
      </c>
      <c r="E5384" t="s">
        <v>2</v>
      </c>
      <c r="F5384" s="139" t="s">
        <v>121</v>
      </c>
      <c r="G5384" s="139" t="s">
        <v>121</v>
      </c>
      <c r="H5384">
        <v>22.416890000000002</v>
      </c>
      <c r="I5384">
        <v>20.978899999999999</v>
      </c>
      <c r="J5384">
        <v>23.854880000000001</v>
      </c>
    </row>
    <row r="5385" spans="1:10" x14ac:dyDescent="0.25">
      <c r="A5385" t="s">
        <v>5672</v>
      </c>
      <c r="B5385" t="s">
        <v>164</v>
      </c>
      <c r="C5385" t="s">
        <v>160</v>
      </c>
      <c r="D5385" t="s">
        <v>5</v>
      </c>
      <c r="E5385" t="s">
        <v>2</v>
      </c>
      <c r="F5385" s="139" t="s">
        <v>121</v>
      </c>
      <c r="G5385" s="139" t="s">
        <v>121</v>
      </c>
      <c r="H5385">
        <v>21.678280000000001</v>
      </c>
      <c r="I5385">
        <v>20.986889999999999</v>
      </c>
      <c r="J5385">
        <v>22.369669999999999</v>
      </c>
    </row>
    <row r="5386" spans="1:10" x14ac:dyDescent="0.25">
      <c r="A5386" t="s">
        <v>5673</v>
      </c>
      <c r="B5386" t="s">
        <v>165</v>
      </c>
      <c r="C5386" t="s">
        <v>160</v>
      </c>
      <c r="D5386" t="s">
        <v>37</v>
      </c>
      <c r="E5386" t="s">
        <v>101</v>
      </c>
      <c r="F5386" s="139" t="s">
        <v>121</v>
      </c>
      <c r="G5386" s="139" t="s">
        <v>121</v>
      </c>
      <c r="H5386">
        <v>12.935369999999999</v>
      </c>
      <c r="I5386">
        <v>10.816660000000001</v>
      </c>
      <c r="J5386">
        <v>15.054080000000001</v>
      </c>
    </row>
    <row r="5387" spans="1:10" x14ac:dyDescent="0.25">
      <c r="A5387" t="s">
        <v>5674</v>
      </c>
      <c r="B5387" t="s">
        <v>165</v>
      </c>
      <c r="C5387" t="s">
        <v>160</v>
      </c>
      <c r="D5387" t="s">
        <v>38</v>
      </c>
      <c r="E5387" t="s">
        <v>101</v>
      </c>
      <c r="F5387" s="139" t="s">
        <v>121</v>
      </c>
      <c r="G5387" s="139" t="s">
        <v>121</v>
      </c>
      <c r="H5387">
        <v>14.106209999999999</v>
      </c>
      <c r="I5387">
        <v>11.840680000000001</v>
      </c>
      <c r="J5387">
        <v>16.371740000000003</v>
      </c>
    </row>
    <row r="5388" spans="1:10" x14ac:dyDescent="0.25">
      <c r="A5388" t="s">
        <v>5675</v>
      </c>
      <c r="B5388" t="s">
        <v>165</v>
      </c>
      <c r="C5388" t="s">
        <v>160</v>
      </c>
      <c r="D5388" t="s">
        <v>39</v>
      </c>
      <c r="E5388" t="s">
        <v>101</v>
      </c>
      <c r="F5388" s="139" t="s">
        <v>121</v>
      </c>
      <c r="G5388" s="139" t="s">
        <v>121</v>
      </c>
      <c r="H5388">
        <v>16.100760000000001</v>
      </c>
      <c r="I5388">
        <v>13.867670000000002</v>
      </c>
      <c r="J5388">
        <v>18.333859999999998</v>
      </c>
    </row>
    <row r="5389" spans="1:10" x14ac:dyDescent="0.25">
      <c r="A5389" t="s">
        <v>5676</v>
      </c>
      <c r="B5389" t="s">
        <v>165</v>
      </c>
      <c r="C5389" t="s">
        <v>160</v>
      </c>
      <c r="D5389" t="s">
        <v>40</v>
      </c>
      <c r="E5389" t="s">
        <v>101</v>
      </c>
      <c r="F5389" s="139" t="s">
        <v>121</v>
      </c>
      <c r="G5389" s="139" t="s">
        <v>121</v>
      </c>
      <c r="H5389">
        <v>12.821199999999999</v>
      </c>
      <c r="I5389">
        <v>10.708729999999999</v>
      </c>
      <c r="J5389">
        <v>14.933669999999999</v>
      </c>
    </row>
    <row r="5390" spans="1:10" x14ac:dyDescent="0.25">
      <c r="A5390" t="s">
        <v>5677</v>
      </c>
      <c r="B5390" t="s">
        <v>165</v>
      </c>
      <c r="C5390" t="s">
        <v>160</v>
      </c>
      <c r="D5390" t="s">
        <v>41</v>
      </c>
      <c r="E5390" t="s">
        <v>101</v>
      </c>
      <c r="F5390" s="139" t="s">
        <v>121</v>
      </c>
      <c r="G5390" s="139" t="s">
        <v>121</v>
      </c>
      <c r="H5390">
        <v>15.88383</v>
      </c>
      <c r="I5390">
        <v>13.668830000000002</v>
      </c>
      <c r="J5390">
        <v>18.098839999999999</v>
      </c>
    </row>
    <row r="5391" spans="1:10" x14ac:dyDescent="0.25">
      <c r="A5391" t="s">
        <v>5678</v>
      </c>
      <c r="B5391" t="s">
        <v>165</v>
      </c>
      <c r="C5391" t="s">
        <v>160</v>
      </c>
      <c r="D5391" t="s">
        <v>42</v>
      </c>
      <c r="E5391" t="s">
        <v>101</v>
      </c>
      <c r="F5391" s="139" t="s">
        <v>121</v>
      </c>
      <c r="G5391" s="139" t="s">
        <v>121</v>
      </c>
      <c r="H5391">
        <v>14.19956</v>
      </c>
      <c r="I5391">
        <v>12.142519999999999</v>
      </c>
      <c r="J5391">
        <v>16.256599999999999</v>
      </c>
    </row>
    <row r="5392" spans="1:10" x14ac:dyDescent="0.25">
      <c r="A5392" t="s">
        <v>5679</v>
      </c>
      <c r="B5392" t="s">
        <v>165</v>
      </c>
      <c r="C5392" t="s">
        <v>160</v>
      </c>
      <c r="D5392" t="s">
        <v>13</v>
      </c>
      <c r="E5392" t="s">
        <v>101</v>
      </c>
      <c r="F5392" s="139" t="s">
        <v>121</v>
      </c>
      <c r="G5392" s="139" t="s">
        <v>121</v>
      </c>
      <c r="H5392">
        <v>12.57896</v>
      </c>
      <c r="I5392">
        <v>10.44402</v>
      </c>
      <c r="J5392">
        <v>14.713899999999999</v>
      </c>
    </row>
    <row r="5393" spans="1:10" x14ac:dyDescent="0.25">
      <c r="A5393" t="s">
        <v>5680</v>
      </c>
      <c r="B5393" t="s">
        <v>165</v>
      </c>
      <c r="C5393" t="s">
        <v>160</v>
      </c>
      <c r="D5393" t="s">
        <v>43</v>
      </c>
      <c r="E5393" t="s">
        <v>101</v>
      </c>
      <c r="F5393" s="139" t="s">
        <v>121</v>
      </c>
      <c r="G5393" s="139" t="s">
        <v>121</v>
      </c>
      <c r="H5393">
        <v>13.553709999999999</v>
      </c>
      <c r="I5393">
        <v>11.264299999999999</v>
      </c>
      <c r="J5393">
        <v>15.843119999999999</v>
      </c>
    </row>
    <row r="5394" spans="1:10" x14ac:dyDescent="0.25">
      <c r="A5394" t="s">
        <v>5681</v>
      </c>
      <c r="B5394" t="s">
        <v>165</v>
      </c>
      <c r="C5394" t="s">
        <v>160</v>
      </c>
      <c r="D5394" t="s">
        <v>44</v>
      </c>
      <c r="E5394" t="s">
        <v>101</v>
      </c>
      <c r="F5394" s="139" t="s">
        <v>121</v>
      </c>
      <c r="G5394" s="139" t="s">
        <v>121</v>
      </c>
      <c r="H5394">
        <v>11.944889999999999</v>
      </c>
      <c r="I5394">
        <v>9.7343700000000002</v>
      </c>
      <c r="J5394">
        <v>14.155409999999998</v>
      </c>
    </row>
    <row r="5395" spans="1:10" x14ac:dyDescent="0.25">
      <c r="A5395" t="s">
        <v>5682</v>
      </c>
      <c r="B5395" t="s">
        <v>165</v>
      </c>
      <c r="C5395" t="s">
        <v>160</v>
      </c>
      <c r="D5395" t="s">
        <v>45</v>
      </c>
      <c r="E5395" t="s">
        <v>101</v>
      </c>
      <c r="F5395" s="139" t="s">
        <v>121</v>
      </c>
      <c r="G5395" s="139" t="s">
        <v>121</v>
      </c>
      <c r="H5395">
        <v>13.74708</v>
      </c>
      <c r="I5395">
        <v>11.605269999999999</v>
      </c>
      <c r="J5395">
        <v>15.88889</v>
      </c>
    </row>
    <row r="5396" spans="1:10" x14ac:dyDescent="0.25">
      <c r="A5396" t="s">
        <v>5683</v>
      </c>
      <c r="B5396" t="s">
        <v>165</v>
      </c>
      <c r="C5396" t="s">
        <v>160</v>
      </c>
      <c r="D5396" t="s">
        <v>46</v>
      </c>
      <c r="E5396" t="s">
        <v>101</v>
      </c>
      <c r="F5396" s="139" t="s">
        <v>121</v>
      </c>
      <c r="G5396" s="139" t="s">
        <v>121</v>
      </c>
      <c r="H5396">
        <v>15.350959999999999</v>
      </c>
      <c r="I5396">
        <v>13.522400000000001</v>
      </c>
      <c r="J5396">
        <v>17.17952</v>
      </c>
    </row>
    <row r="5397" spans="1:10" x14ac:dyDescent="0.25">
      <c r="A5397" t="s">
        <v>5684</v>
      </c>
      <c r="B5397" t="s">
        <v>165</v>
      </c>
      <c r="C5397" t="s">
        <v>160</v>
      </c>
      <c r="D5397" t="s">
        <v>47</v>
      </c>
      <c r="E5397" t="s">
        <v>101</v>
      </c>
      <c r="F5397" s="139" t="s">
        <v>121</v>
      </c>
      <c r="G5397" s="139" t="s">
        <v>121</v>
      </c>
      <c r="H5397">
        <v>14.009659999999998</v>
      </c>
      <c r="I5397">
        <v>11.91066</v>
      </c>
      <c r="J5397">
        <v>16.10866</v>
      </c>
    </row>
    <row r="5398" spans="1:10" x14ac:dyDescent="0.25">
      <c r="A5398" t="s">
        <v>5685</v>
      </c>
      <c r="B5398" t="s">
        <v>165</v>
      </c>
      <c r="C5398" t="s">
        <v>160</v>
      </c>
      <c r="D5398" t="s">
        <v>48</v>
      </c>
      <c r="E5398" t="s">
        <v>101</v>
      </c>
      <c r="F5398" s="139" t="s">
        <v>121</v>
      </c>
      <c r="G5398" s="139" t="s">
        <v>121</v>
      </c>
      <c r="H5398">
        <v>16.573029999999999</v>
      </c>
      <c r="I5398">
        <v>14.305509999999998</v>
      </c>
      <c r="J5398">
        <v>18.84055</v>
      </c>
    </row>
    <row r="5399" spans="1:10" x14ac:dyDescent="0.25">
      <c r="A5399" t="s">
        <v>5686</v>
      </c>
      <c r="B5399" t="s">
        <v>165</v>
      </c>
      <c r="C5399" t="s">
        <v>160</v>
      </c>
      <c r="D5399" t="s">
        <v>49</v>
      </c>
      <c r="E5399" t="s">
        <v>101</v>
      </c>
      <c r="F5399" s="139" t="s">
        <v>121</v>
      </c>
      <c r="G5399" s="139" t="s">
        <v>121</v>
      </c>
      <c r="H5399">
        <v>16.471119999999999</v>
      </c>
      <c r="I5399">
        <v>14.023540000000001</v>
      </c>
      <c r="J5399">
        <v>18.918700000000001</v>
      </c>
    </row>
    <row r="5400" spans="1:10" x14ac:dyDescent="0.25">
      <c r="A5400" t="s">
        <v>5687</v>
      </c>
      <c r="B5400" t="s">
        <v>165</v>
      </c>
      <c r="C5400" t="s">
        <v>160</v>
      </c>
      <c r="D5400" t="s">
        <v>50</v>
      </c>
      <c r="E5400" t="s">
        <v>101</v>
      </c>
      <c r="F5400" s="139" t="s">
        <v>121</v>
      </c>
      <c r="G5400" s="139" t="s">
        <v>121</v>
      </c>
      <c r="H5400">
        <v>13.716890000000001</v>
      </c>
      <c r="I5400">
        <v>12.06123</v>
      </c>
      <c r="J5400">
        <v>15.372549999999999</v>
      </c>
    </row>
    <row r="5401" spans="1:10" x14ac:dyDescent="0.25">
      <c r="A5401" t="s">
        <v>5688</v>
      </c>
      <c r="B5401" t="s">
        <v>165</v>
      </c>
      <c r="C5401" t="s">
        <v>160</v>
      </c>
      <c r="D5401" t="s">
        <v>51</v>
      </c>
      <c r="E5401" t="s">
        <v>101</v>
      </c>
      <c r="F5401" s="139" t="s">
        <v>121</v>
      </c>
      <c r="G5401" s="139" t="s">
        <v>121</v>
      </c>
      <c r="H5401">
        <v>17.969010000000001</v>
      </c>
      <c r="I5401">
        <v>16.065719999999999</v>
      </c>
      <c r="J5401">
        <v>19.87229</v>
      </c>
    </row>
    <row r="5402" spans="1:10" x14ac:dyDescent="0.25">
      <c r="A5402" t="s">
        <v>5689</v>
      </c>
      <c r="B5402" t="s">
        <v>165</v>
      </c>
      <c r="C5402" t="s">
        <v>160</v>
      </c>
      <c r="D5402" t="s">
        <v>52</v>
      </c>
      <c r="E5402" t="s">
        <v>101</v>
      </c>
      <c r="F5402" s="139" t="s">
        <v>121</v>
      </c>
      <c r="G5402" s="139" t="s">
        <v>121</v>
      </c>
      <c r="H5402">
        <v>16.10989</v>
      </c>
      <c r="I5402">
        <v>13.837930000000002</v>
      </c>
      <c r="J5402">
        <v>18.38186</v>
      </c>
    </row>
    <row r="5403" spans="1:10" x14ac:dyDescent="0.25">
      <c r="A5403" t="s">
        <v>5690</v>
      </c>
      <c r="B5403" t="s">
        <v>165</v>
      </c>
      <c r="C5403" t="s">
        <v>160</v>
      </c>
      <c r="D5403" t="s">
        <v>53</v>
      </c>
      <c r="E5403" t="s">
        <v>101</v>
      </c>
      <c r="F5403" s="139" t="s">
        <v>121</v>
      </c>
      <c r="G5403" s="139" t="s">
        <v>121</v>
      </c>
      <c r="H5403">
        <v>16.852980000000002</v>
      </c>
      <c r="I5403">
        <v>14.769160000000001</v>
      </c>
      <c r="J5403">
        <v>18.936810000000001</v>
      </c>
    </row>
    <row r="5404" spans="1:10" x14ac:dyDescent="0.25">
      <c r="A5404" t="s">
        <v>5691</v>
      </c>
      <c r="B5404" t="s">
        <v>165</v>
      </c>
      <c r="C5404" t="s">
        <v>160</v>
      </c>
      <c r="D5404" t="s">
        <v>54</v>
      </c>
      <c r="E5404" t="s">
        <v>101</v>
      </c>
      <c r="F5404" s="139" t="s">
        <v>121</v>
      </c>
      <c r="G5404" s="139" t="s">
        <v>121</v>
      </c>
      <c r="H5404">
        <v>18.018139999999999</v>
      </c>
      <c r="I5404">
        <v>15.59967</v>
      </c>
      <c r="J5404">
        <v>20.436609999999998</v>
      </c>
    </row>
    <row r="5405" spans="1:10" x14ac:dyDescent="0.25">
      <c r="A5405" t="s">
        <v>5692</v>
      </c>
      <c r="B5405" t="s">
        <v>165</v>
      </c>
      <c r="C5405" t="s">
        <v>160</v>
      </c>
      <c r="D5405" t="s">
        <v>55</v>
      </c>
      <c r="E5405" t="s">
        <v>101</v>
      </c>
      <c r="F5405" s="139" t="s">
        <v>121</v>
      </c>
      <c r="G5405" s="139" t="s">
        <v>121</v>
      </c>
      <c r="H5405">
        <v>16.013939999999998</v>
      </c>
      <c r="I5405">
        <v>13.96105</v>
      </c>
      <c r="J5405">
        <v>18.06683</v>
      </c>
    </row>
    <row r="5406" spans="1:10" x14ac:dyDescent="0.25">
      <c r="A5406" t="s">
        <v>5693</v>
      </c>
      <c r="B5406" t="s">
        <v>165</v>
      </c>
      <c r="C5406" t="s">
        <v>160</v>
      </c>
      <c r="D5406" t="s">
        <v>56</v>
      </c>
      <c r="E5406" t="s">
        <v>101</v>
      </c>
      <c r="F5406" s="139" t="s">
        <v>121</v>
      </c>
      <c r="G5406" s="139" t="s">
        <v>121</v>
      </c>
      <c r="H5406">
        <v>15.106339999999999</v>
      </c>
      <c r="I5406">
        <v>12.75858</v>
      </c>
      <c r="J5406">
        <v>17.4541</v>
      </c>
    </row>
    <row r="5407" spans="1:10" x14ac:dyDescent="0.25">
      <c r="A5407" t="s">
        <v>5694</v>
      </c>
      <c r="B5407" t="s">
        <v>165</v>
      </c>
      <c r="C5407" t="s">
        <v>160</v>
      </c>
      <c r="D5407" t="s">
        <v>57</v>
      </c>
      <c r="E5407" t="s">
        <v>101</v>
      </c>
      <c r="F5407" s="139" t="s">
        <v>121</v>
      </c>
      <c r="G5407" s="139" t="s">
        <v>121</v>
      </c>
      <c r="H5407">
        <v>13.935829999999999</v>
      </c>
      <c r="I5407">
        <v>11.88444</v>
      </c>
      <c r="J5407">
        <v>15.987219999999999</v>
      </c>
    </row>
    <row r="5408" spans="1:10" x14ac:dyDescent="0.25">
      <c r="A5408" t="s">
        <v>5695</v>
      </c>
      <c r="B5408" t="s">
        <v>165</v>
      </c>
      <c r="C5408" t="s">
        <v>160</v>
      </c>
      <c r="D5408" t="s">
        <v>6</v>
      </c>
      <c r="E5408" t="s">
        <v>101</v>
      </c>
      <c r="F5408" s="139" t="s">
        <v>121</v>
      </c>
      <c r="G5408" s="139" t="s">
        <v>121</v>
      </c>
      <c r="H5408">
        <v>14.639089999999999</v>
      </c>
      <c r="I5408">
        <v>13.713600000000001</v>
      </c>
      <c r="J5408">
        <v>15.56457</v>
      </c>
    </row>
    <row r="5409" spans="1:10" x14ac:dyDescent="0.25">
      <c r="A5409" t="s">
        <v>5696</v>
      </c>
      <c r="B5409" t="s">
        <v>165</v>
      </c>
      <c r="C5409" t="s">
        <v>160</v>
      </c>
      <c r="D5409" t="s">
        <v>103</v>
      </c>
      <c r="E5409" t="s">
        <v>101</v>
      </c>
      <c r="F5409" s="139" t="s">
        <v>121</v>
      </c>
      <c r="G5409" s="139" t="s">
        <v>121</v>
      </c>
      <c r="H5409">
        <v>13.306470000000001</v>
      </c>
      <c r="I5409">
        <v>11.958539999999999</v>
      </c>
      <c r="J5409">
        <v>14.654400000000001</v>
      </c>
    </row>
    <row r="5410" spans="1:10" x14ac:dyDescent="0.25">
      <c r="A5410" t="s">
        <v>5679</v>
      </c>
      <c r="B5410" t="s">
        <v>165</v>
      </c>
      <c r="C5410" t="s">
        <v>160</v>
      </c>
      <c r="D5410" t="s">
        <v>13</v>
      </c>
      <c r="E5410" t="s">
        <v>101</v>
      </c>
      <c r="F5410" s="139" t="s">
        <v>121</v>
      </c>
      <c r="G5410" s="139" t="s">
        <v>121</v>
      </c>
      <c r="H5410">
        <v>12.57896</v>
      </c>
      <c r="I5410">
        <v>10.44402</v>
      </c>
      <c r="J5410">
        <v>14.713899999999999</v>
      </c>
    </row>
    <row r="5411" spans="1:10" x14ac:dyDescent="0.25">
      <c r="A5411" t="s">
        <v>5697</v>
      </c>
      <c r="B5411" t="s">
        <v>165</v>
      </c>
      <c r="C5411" t="s">
        <v>160</v>
      </c>
      <c r="D5411" t="s">
        <v>18</v>
      </c>
      <c r="E5411" t="s">
        <v>101</v>
      </c>
      <c r="F5411" s="139" t="s">
        <v>121</v>
      </c>
      <c r="G5411" s="139" t="s">
        <v>121</v>
      </c>
      <c r="H5411">
        <v>15.296850000000001</v>
      </c>
      <c r="I5411">
        <v>14.114470000000001</v>
      </c>
      <c r="J5411">
        <v>16.479230000000001</v>
      </c>
    </row>
    <row r="5412" spans="1:10" x14ac:dyDescent="0.25">
      <c r="A5412" t="s">
        <v>5698</v>
      </c>
      <c r="B5412" t="s">
        <v>165</v>
      </c>
      <c r="C5412" t="s">
        <v>160</v>
      </c>
      <c r="D5412" t="s">
        <v>105</v>
      </c>
      <c r="E5412" t="s">
        <v>101</v>
      </c>
      <c r="F5412" s="139" t="s">
        <v>121</v>
      </c>
      <c r="G5412" s="139" t="s">
        <v>121</v>
      </c>
      <c r="H5412">
        <v>17.59047</v>
      </c>
      <c r="I5412">
        <v>16.00207</v>
      </c>
      <c r="J5412">
        <v>19.17887</v>
      </c>
    </row>
    <row r="5413" spans="1:10" x14ac:dyDescent="0.25">
      <c r="A5413" t="s">
        <v>5699</v>
      </c>
      <c r="B5413" t="s">
        <v>165</v>
      </c>
      <c r="C5413" t="s">
        <v>160</v>
      </c>
      <c r="D5413" t="s">
        <v>104</v>
      </c>
      <c r="E5413" t="s">
        <v>101</v>
      </c>
      <c r="F5413" s="139" t="s">
        <v>121</v>
      </c>
      <c r="G5413" s="139" t="s">
        <v>121</v>
      </c>
      <c r="H5413">
        <v>14.416200000000002</v>
      </c>
      <c r="I5413">
        <v>13.03867</v>
      </c>
      <c r="J5413">
        <v>15.79372</v>
      </c>
    </row>
    <row r="5414" spans="1:10" x14ac:dyDescent="0.25">
      <c r="A5414" t="s">
        <v>5700</v>
      </c>
      <c r="B5414" t="s">
        <v>165</v>
      </c>
      <c r="C5414" t="s">
        <v>160</v>
      </c>
      <c r="D5414" t="s">
        <v>106</v>
      </c>
      <c r="E5414" t="s">
        <v>101</v>
      </c>
      <c r="F5414" s="139" t="s">
        <v>121</v>
      </c>
      <c r="G5414" s="139" t="s">
        <v>121</v>
      </c>
      <c r="H5414">
        <v>15.851589999999998</v>
      </c>
      <c r="I5414">
        <v>14.84334</v>
      </c>
      <c r="J5414">
        <v>16.859840000000002</v>
      </c>
    </row>
    <row r="5415" spans="1:10" x14ac:dyDescent="0.25">
      <c r="A5415" t="s">
        <v>5701</v>
      </c>
      <c r="B5415" t="s">
        <v>165</v>
      </c>
      <c r="C5415" t="s">
        <v>160</v>
      </c>
      <c r="D5415" t="s">
        <v>5</v>
      </c>
      <c r="E5415" t="s">
        <v>101</v>
      </c>
      <c r="F5415" s="139" t="s">
        <v>121</v>
      </c>
      <c r="G5415" s="139" t="s">
        <v>121</v>
      </c>
      <c r="H5415">
        <v>14.938109999999998</v>
      </c>
      <c r="I5415">
        <v>14.46227</v>
      </c>
      <c r="J5415">
        <v>15.413959999999999</v>
      </c>
    </row>
    <row r="5416" spans="1:10" x14ac:dyDescent="0.25">
      <c r="A5416" t="s">
        <v>5702</v>
      </c>
      <c r="B5416" t="s">
        <v>165</v>
      </c>
      <c r="C5416" t="s">
        <v>160</v>
      </c>
      <c r="D5416" t="s">
        <v>37</v>
      </c>
      <c r="E5416" t="s">
        <v>1</v>
      </c>
      <c r="F5416" s="139" t="s">
        <v>121</v>
      </c>
      <c r="G5416" s="139" t="s">
        <v>121</v>
      </c>
      <c r="H5416">
        <v>15.012139999999999</v>
      </c>
      <c r="I5416">
        <v>11.98024</v>
      </c>
      <c r="J5416">
        <v>18.044039999999999</v>
      </c>
    </row>
    <row r="5417" spans="1:10" x14ac:dyDescent="0.25">
      <c r="A5417" t="s">
        <v>5703</v>
      </c>
      <c r="B5417" t="s">
        <v>165</v>
      </c>
      <c r="C5417" t="s">
        <v>160</v>
      </c>
      <c r="D5417" t="s">
        <v>38</v>
      </c>
      <c r="E5417" t="s">
        <v>1</v>
      </c>
      <c r="F5417" s="139" t="s">
        <v>121</v>
      </c>
      <c r="G5417" s="139" t="s">
        <v>121</v>
      </c>
      <c r="H5417">
        <v>17.58794</v>
      </c>
      <c r="I5417">
        <v>14.277370000000001</v>
      </c>
      <c r="J5417">
        <v>20.898520000000001</v>
      </c>
    </row>
    <row r="5418" spans="1:10" x14ac:dyDescent="0.25">
      <c r="A5418" t="s">
        <v>5704</v>
      </c>
      <c r="B5418" t="s">
        <v>165</v>
      </c>
      <c r="C5418" t="s">
        <v>160</v>
      </c>
      <c r="D5418" t="s">
        <v>39</v>
      </c>
      <c r="E5418" t="s">
        <v>1</v>
      </c>
      <c r="F5418" s="139" t="s">
        <v>121</v>
      </c>
      <c r="G5418" s="139" t="s">
        <v>121</v>
      </c>
      <c r="H5418">
        <v>20.94143</v>
      </c>
      <c r="I5418">
        <v>17.38147</v>
      </c>
      <c r="J5418">
        <v>24.501390000000001</v>
      </c>
    </row>
    <row r="5419" spans="1:10" x14ac:dyDescent="0.25">
      <c r="A5419" t="s">
        <v>5705</v>
      </c>
      <c r="B5419" t="s">
        <v>165</v>
      </c>
      <c r="C5419" t="s">
        <v>160</v>
      </c>
      <c r="D5419" t="s">
        <v>40</v>
      </c>
      <c r="E5419" t="s">
        <v>1</v>
      </c>
      <c r="F5419" s="139" t="s">
        <v>121</v>
      </c>
      <c r="G5419" s="139" t="s">
        <v>121</v>
      </c>
      <c r="H5419">
        <v>15.63505</v>
      </c>
      <c r="I5419">
        <v>12.603339999999999</v>
      </c>
      <c r="J5419">
        <v>18.66676</v>
      </c>
    </row>
    <row r="5420" spans="1:10" x14ac:dyDescent="0.25">
      <c r="A5420" t="s">
        <v>5706</v>
      </c>
      <c r="B5420" t="s">
        <v>165</v>
      </c>
      <c r="C5420" t="s">
        <v>160</v>
      </c>
      <c r="D5420" t="s">
        <v>41</v>
      </c>
      <c r="E5420" t="s">
        <v>1</v>
      </c>
      <c r="F5420" s="139" t="s">
        <v>121</v>
      </c>
      <c r="G5420" s="139" t="s">
        <v>121</v>
      </c>
      <c r="H5420">
        <v>18.320930000000001</v>
      </c>
      <c r="I5420">
        <v>15.28997</v>
      </c>
      <c r="J5420">
        <v>21.351890000000001</v>
      </c>
    </row>
    <row r="5421" spans="1:10" x14ac:dyDescent="0.25">
      <c r="A5421" t="s">
        <v>5707</v>
      </c>
      <c r="B5421" t="s">
        <v>165</v>
      </c>
      <c r="C5421" t="s">
        <v>160</v>
      </c>
      <c r="D5421" t="s">
        <v>42</v>
      </c>
      <c r="E5421" t="s">
        <v>1</v>
      </c>
      <c r="F5421" s="139" t="s">
        <v>121</v>
      </c>
      <c r="G5421" s="139" t="s">
        <v>121</v>
      </c>
      <c r="H5421">
        <v>15.982869999999998</v>
      </c>
      <c r="I5421">
        <v>13.084970000000002</v>
      </c>
      <c r="J5421">
        <v>18.880759999999999</v>
      </c>
    </row>
    <row r="5422" spans="1:10" x14ac:dyDescent="0.25">
      <c r="A5422" t="s">
        <v>5708</v>
      </c>
      <c r="B5422" t="s">
        <v>165</v>
      </c>
      <c r="C5422" t="s">
        <v>160</v>
      </c>
      <c r="D5422" t="s">
        <v>13</v>
      </c>
      <c r="E5422" t="s">
        <v>1</v>
      </c>
      <c r="F5422" s="139" t="s">
        <v>121</v>
      </c>
      <c r="G5422" s="139" t="s">
        <v>121</v>
      </c>
      <c r="H5422">
        <v>15.6889</v>
      </c>
      <c r="I5422">
        <v>12.575539999999998</v>
      </c>
      <c r="J5422">
        <v>18.80226</v>
      </c>
    </row>
    <row r="5423" spans="1:10" x14ac:dyDescent="0.25">
      <c r="A5423" t="s">
        <v>5709</v>
      </c>
      <c r="B5423" t="s">
        <v>165</v>
      </c>
      <c r="C5423" t="s">
        <v>160</v>
      </c>
      <c r="D5423" t="s">
        <v>43</v>
      </c>
      <c r="E5423" t="s">
        <v>1</v>
      </c>
      <c r="F5423" s="139" t="s">
        <v>121</v>
      </c>
      <c r="G5423" s="139" t="s">
        <v>121</v>
      </c>
      <c r="H5423">
        <v>14.975849999999999</v>
      </c>
      <c r="I5423">
        <v>11.98509</v>
      </c>
      <c r="J5423">
        <v>17.9666</v>
      </c>
    </row>
    <row r="5424" spans="1:10" x14ac:dyDescent="0.25">
      <c r="A5424" t="s">
        <v>5710</v>
      </c>
      <c r="B5424" t="s">
        <v>165</v>
      </c>
      <c r="C5424" t="s">
        <v>160</v>
      </c>
      <c r="D5424" t="s">
        <v>44</v>
      </c>
      <c r="E5424" t="s">
        <v>1</v>
      </c>
      <c r="F5424" s="139" t="s">
        <v>121</v>
      </c>
      <c r="G5424" s="139" t="s">
        <v>121</v>
      </c>
      <c r="H5424">
        <v>13.228019999999999</v>
      </c>
      <c r="I5424">
        <v>10.24127</v>
      </c>
      <c r="J5424">
        <v>16.214770000000001</v>
      </c>
    </row>
    <row r="5425" spans="1:10" x14ac:dyDescent="0.25">
      <c r="A5425" t="s">
        <v>5711</v>
      </c>
      <c r="B5425" t="s">
        <v>165</v>
      </c>
      <c r="C5425" t="s">
        <v>160</v>
      </c>
      <c r="D5425" t="s">
        <v>45</v>
      </c>
      <c r="E5425" t="s">
        <v>1</v>
      </c>
      <c r="F5425" s="139" t="s">
        <v>121</v>
      </c>
      <c r="G5425" s="139" t="s">
        <v>121</v>
      </c>
      <c r="H5425">
        <v>17.548820000000003</v>
      </c>
      <c r="I5425">
        <v>14.431369999999999</v>
      </c>
      <c r="J5425">
        <v>20.666270000000001</v>
      </c>
    </row>
    <row r="5426" spans="1:10" x14ac:dyDescent="0.25">
      <c r="A5426" t="s">
        <v>5712</v>
      </c>
      <c r="B5426" t="s">
        <v>165</v>
      </c>
      <c r="C5426" t="s">
        <v>160</v>
      </c>
      <c r="D5426" t="s">
        <v>46</v>
      </c>
      <c r="E5426" t="s">
        <v>1</v>
      </c>
      <c r="F5426" s="139" t="s">
        <v>121</v>
      </c>
      <c r="G5426" s="139" t="s">
        <v>121</v>
      </c>
      <c r="H5426">
        <v>18.57197</v>
      </c>
      <c r="I5426">
        <v>15.773309999999999</v>
      </c>
      <c r="J5426">
        <v>21.370629999999998</v>
      </c>
    </row>
    <row r="5427" spans="1:10" x14ac:dyDescent="0.25">
      <c r="A5427" t="s">
        <v>5713</v>
      </c>
      <c r="B5427" t="s">
        <v>165</v>
      </c>
      <c r="C5427" t="s">
        <v>160</v>
      </c>
      <c r="D5427" t="s">
        <v>47</v>
      </c>
      <c r="E5427" t="s">
        <v>1</v>
      </c>
      <c r="F5427" s="139" t="s">
        <v>121</v>
      </c>
      <c r="G5427" s="139" t="s">
        <v>121</v>
      </c>
      <c r="H5427">
        <v>16.496369999999999</v>
      </c>
      <c r="I5427">
        <v>13.704469999999999</v>
      </c>
      <c r="J5427">
        <v>19.288270000000001</v>
      </c>
    </row>
    <row r="5428" spans="1:10" x14ac:dyDescent="0.25">
      <c r="A5428" t="s">
        <v>5714</v>
      </c>
      <c r="B5428" t="s">
        <v>165</v>
      </c>
      <c r="C5428" t="s">
        <v>160</v>
      </c>
      <c r="D5428" t="s">
        <v>48</v>
      </c>
      <c r="E5428" t="s">
        <v>1</v>
      </c>
      <c r="F5428" s="139" t="s">
        <v>121</v>
      </c>
      <c r="G5428" s="139" t="s">
        <v>121</v>
      </c>
      <c r="H5428">
        <v>19.30133</v>
      </c>
      <c r="I5428">
        <v>16.067719999999998</v>
      </c>
      <c r="J5428">
        <v>22.534950000000002</v>
      </c>
    </row>
    <row r="5429" spans="1:10" x14ac:dyDescent="0.25">
      <c r="A5429" t="s">
        <v>5715</v>
      </c>
      <c r="B5429" t="s">
        <v>165</v>
      </c>
      <c r="C5429" t="s">
        <v>160</v>
      </c>
      <c r="D5429" t="s">
        <v>49</v>
      </c>
      <c r="E5429" t="s">
        <v>1</v>
      </c>
      <c r="F5429" s="139" t="s">
        <v>121</v>
      </c>
      <c r="G5429" s="139" t="s">
        <v>121</v>
      </c>
      <c r="H5429">
        <v>22.0929</v>
      </c>
      <c r="I5429">
        <v>18.310000000000002</v>
      </c>
      <c r="J5429">
        <v>25.875789999999999</v>
      </c>
    </row>
    <row r="5430" spans="1:10" x14ac:dyDescent="0.25">
      <c r="A5430" t="s">
        <v>5716</v>
      </c>
      <c r="B5430" t="s">
        <v>165</v>
      </c>
      <c r="C5430" t="s">
        <v>160</v>
      </c>
      <c r="D5430" t="s">
        <v>50</v>
      </c>
      <c r="E5430" t="s">
        <v>1</v>
      </c>
      <c r="F5430" s="139" t="s">
        <v>121</v>
      </c>
      <c r="G5430" s="139" t="s">
        <v>121</v>
      </c>
      <c r="H5430">
        <v>16.452839999999998</v>
      </c>
      <c r="I5430">
        <v>14.03992</v>
      </c>
      <c r="J5430">
        <v>18.865760000000002</v>
      </c>
    </row>
    <row r="5431" spans="1:10" x14ac:dyDescent="0.25">
      <c r="A5431" t="s">
        <v>5717</v>
      </c>
      <c r="B5431" t="s">
        <v>165</v>
      </c>
      <c r="C5431" t="s">
        <v>160</v>
      </c>
      <c r="D5431" t="s">
        <v>51</v>
      </c>
      <c r="E5431" t="s">
        <v>1</v>
      </c>
      <c r="F5431" s="139" t="s">
        <v>121</v>
      </c>
      <c r="G5431" s="139" t="s">
        <v>121</v>
      </c>
      <c r="H5431">
        <v>21.179069999999999</v>
      </c>
      <c r="I5431">
        <v>18.318439999999999</v>
      </c>
      <c r="J5431">
        <v>24.0397</v>
      </c>
    </row>
    <row r="5432" spans="1:10" x14ac:dyDescent="0.25">
      <c r="A5432" t="s">
        <v>5718</v>
      </c>
      <c r="B5432" t="s">
        <v>165</v>
      </c>
      <c r="C5432" t="s">
        <v>160</v>
      </c>
      <c r="D5432" t="s">
        <v>52</v>
      </c>
      <c r="E5432" t="s">
        <v>1</v>
      </c>
      <c r="F5432" s="139" t="s">
        <v>121</v>
      </c>
      <c r="G5432" s="139" t="s">
        <v>121</v>
      </c>
      <c r="H5432">
        <v>20.119999999999997</v>
      </c>
      <c r="I5432">
        <v>16.716990000000003</v>
      </c>
      <c r="J5432">
        <v>23.523019999999999</v>
      </c>
    </row>
    <row r="5433" spans="1:10" x14ac:dyDescent="0.25">
      <c r="A5433" t="s">
        <v>5719</v>
      </c>
      <c r="B5433" t="s">
        <v>165</v>
      </c>
      <c r="C5433" t="s">
        <v>160</v>
      </c>
      <c r="D5433" t="s">
        <v>53</v>
      </c>
      <c r="E5433" t="s">
        <v>1</v>
      </c>
      <c r="F5433" s="139" t="s">
        <v>121</v>
      </c>
      <c r="G5433" s="139" t="s">
        <v>121</v>
      </c>
      <c r="H5433">
        <v>19.932169999999999</v>
      </c>
      <c r="I5433">
        <v>16.973549999999999</v>
      </c>
      <c r="J5433">
        <v>22.890779999999999</v>
      </c>
    </row>
    <row r="5434" spans="1:10" x14ac:dyDescent="0.25">
      <c r="A5434" t="s">
        <v>5720</v>
      </c>
      <c r="B5434" t="s">
        <v>165</v>
      </c>
      <c r="C5434" t="s">
        <v>160</v>
      </c>
      <c r="D5434" t="s">
        <v>54</v>
      </c>
      <c r="E5434" t="s">
        <v>1</v>
      </c>
      <c r="F5434" s="139" t="s">
        <v>121</v>
      </c>
      <c r="G5434" s="139" t="s">
        <v>121</v>
      </c>
      <c r="H5434">
        <v>21.244050000000001</v>
      </c>
      <c r="I5434">
        <v>17.837620000000001</v>
      </c>
      <c r="J5434">
        <v>24.650479999999998</v>
      </c>
    </row>
    <row r="5435" spans="1:10" x14ac:dyDescent="0.25">
      <c r="A5435" t="s">
        <v>5721</v>
      </c>
      <c r="B5435" t="s">
        <v>165</v>
      </c>
      <c r="C5435" t="s">
        <v>160</v>
      </c>
      <c r="D5435" t="s">
        <v>55</v>
      </c>
      <c r="E5435" t="s">
        <v>1</v>
      </c>
      <c r="F5435" s="139" t="s">
        <v>121</v>
      </c>
      <c r="G5435" s="139" t="s">
        <v>121</v>
      </c>
      <c r="H5435">
        <v>19.6418</v>
      </c>
      <c r="I5435">
        <v>16.521630000000002</v>
      </c>
      <c r="J5435">
        <v>22.761970000000002</v>
      </c>
    </row>
    <row r="5436" spans="1:10" x14ac:dyDescent="0.25">
      <c r="A5436" t="s">
        <v>5722</v>
      </c>
      <c r="B5436" t="s">
        <v>165</v>
      </c>
      <c r="C5436" t="s">
        <v>160</v>
      </c>
      <c r="D5436" t="s">
        <v>56</v>
      </c>
      <c r="E5436" t="s">
        <v>1</v>
      </c>
      <c r="F5436" s="139" t="s">
        <v>121</v>
      </c>
      <c r="G5436" s="139" t="s">
        <v>121</v>
      </c>
      <c r="H5436">
        <v>17.12575</v>
      </c>
      <c r="I5436">
        <v>13.733419999999999</v>
      </c>
      <c r="J5436">
        <v>20.518080000000001</v>
      </c>
    </row>
    <row r="5437" spans="1:10" x14ac:dyDescent="0.25">
      <c r="A5437" t="s">
        <v>5723</v>
      </c>
      <c r="B5437" t="s">
        <v>165</v>
      </c>
      <c r="C5437" t="s">
        <v>160</v>
      </c>
      <c r="D5437" t="s">
        <v>57</v>
      </c>
      <c r="E5437" t="s">
        <v>1</v>
      </c>
      <c r="F5437" s="139" t="s">
        <v>121</v>
      </c>
      <c r="G5437" s="139" t="s">
        <v>121</v>
      </c>
      <c r="H5437">
        <v>15.976199999999999</v>
      </c>
      <c r="I5437">
        <v>13.091050000000001</v>
      </c>
      <c r="J5437">
        <v>18.861349999999998</v>
      </c>
    </row>
    <row r="5438" spans="1:10" x14ac:dyDescent="0.25">
      <c r="A5438" t="s">
        <v>5724</v>
      </c>
      <c r="B5438" t="s">
        <v>165</v>
      </c>
      <c r="C5438" t="s">
        <v>160</v>
      </c>
      <c r="D5438" t="s">
        <v>6</v>
      </c>
      <c r="E5438" t="s">
        <v>1</v>
      </c>
      <c r="F5438" s="139" t="s">
        <v>121</v>
      </c>
      <c r="G5438" s="139" t="s">
        <v>121</v>
      </c>
      <c r="H5438">
        <v>17.548929999999999</v>
      </c>
      <c r="I5438">
        <v>16.212670000000003</v>
      </c>
      <c r="J5438">
        <v>18.885199999999998</v>
      </c>
    </row>
    <row r="5439" spans="1:10" x14ac:dyDescent="0.25">
      <c r="A5439" t="s">
        <v>5725</v>
      </c>
      <c r="B5439" t="s">
        <v>165</v>
      </c>
      <c r="C5439" t="s">
        <v>160</v>
      </c>
      <c r="D5439" t="s">
        <v>103</v>
      </c>
      <c r="E5439" t="s">
        <v>1</v>
      </c>
      <c r="F5439" s="139" t="s">
        <v>121</v>
      </c>
      <c r="G5439" s="139" t="s">
        <v>121</v>
      </c>
      <c r="H5439">
        <v>15.954070000000002</v>
      </c>
      <c r="I5439">
        <v>14.055950000000001</v>
      </c>
      <c r="J5439">
        <v>17.8522</v>
      </c>
    </row>
    <row r="5440" spans="1:10" x14ac:dyDescent="0.25">
      <c r="A5440" t="s">
        <v>5708</v>
      </c>
      <c r="B5440" t="s">
        <v>165</v>
      </c>
      <c r="C5440" t="s">
        <v>160</v>
      </c>
      <c r="D5440" t="s">
        <v>13</v>
      </c>
      <c r="E5440" t="s">
        <v>1</v>
      </c>
      <c r="F5440" s="139" t="s">
        <v>121</v>
      </c>
      <c r="G5440" s="139" t="s">
        <v>121</v>
      </c>
      <c r="H5440">
        <v>15.6889</v>
      </c>
      <c r="I5440">
        <v>12.575539999999998</v>
      </c>
      <c r="J5440">
        <v>18.80226</v>
      </c>
    </row>
    <row r="5441" spans="1:10" x14ac:dyDescent="0.25">
      <c r="A5441" t="s">
        <v>5726</v>
      </c>
      <c r="B5441" t="s">
        <v>165</v>
      </c>
      <c r="C5441" t="s">
        <v>160</v>
      </c>
      <c r="D5441" t="s">
        <v>18</v>
      </c>
      <c r="E5441" t="s">
        <v>1</v>
      </c>
      <c r="F5441" s="139" t="s">
        <v>121</v>
      </c>
      <c r="G5441" s="139" t="s">
        <v>121</v>
      </c>
      <c r="H5441">
        <v>18.208260000000003</v>
      </c>
      <c r="I5441">
        <v>16.488140000000001</v>
      </c>
      <c r="J5441">
        <v>19.928380000000001</v>
      </c>
    </row>
    <row r="5442" spans="1:10" x14ac:dyDescent="0.25">
      <c r="A5442" t="s">
        <v>5727</v>
      </c>
      <c r="B5442" t="s">
        <v>165</v>
      </c>
      <c r="C5442" t="s">
        <v>160</v>
      </c>
      <c r="D5442" t="s">
        <v>105</v>
      </c>
      <c r="E5442" t="s">
        <v>1</v>
      </c>
      <c r="F5442" s="139" t="s">
        <v>121</v>
      </c>
      <c r="G5442" s="139" t="s">
        <v>121</v>
      </c>
      <c r="H5442">
        <v>20.978590000000001</v>
      </c>
      <c r="I5442">
        <v>18.587440000000001</v>
      </c>
      <c r="J5442">
        <v>23.36974</v>
      </c>
    </row>
    <row r="5443" spans="1:10" x14ac:dyDescent="0.25">
      <c r="A5443" t="s">
        <v>5728</v>
      </c>
      <c r="B5443" t="s">
        <v>165</v>
      </c>
      <c r="C5443" t="s">
        <v>160</v>
      </c>
      <c r="D5443" t="s">
        <v>104</v>
      </c>
      <c r="E5443" t="s">
        <v>1</v>
      </c>
      <c r="F5443" s="139" t="s">
        <v>121</v>
      </c>
      <c r="G5443" s="139" t="s">
        <v>121</v>
      </c>
      <c r="H5443">
        <v>17.738430000000001</v>
      </c>
      <c r="I5443">
        <v>15.719359999999998</v>
      </c>
      <c r="J5443">
        <v>19.7575</v>
      </c>
    </row>
    <row r="5444" spans="1:10" x14ac:dyDescent="0.25">
      <c r="A5444" t="s">
        <v>5729</v>
      </c>
      <c r="B5444" t="s">
        <v>165</v>
      </c>
      <c r="C5444" t="s">
        <v>160</v>
      </c>
      <c r="D5444" t="s">
        <v>106</v>
      </c>
      <c r="E5444" t="s">
        <v>1</v>
      </c>
      <c r="F5444" s="139" t="s">
        <v>121</v>
      </c>
      <c r="G5444" s="139" t="s">
        <v>121</v>
      </c>
      <c r="H5444">
        <v>18.598120000000002</v>
      </c>
      <c r="I5444">
        <v>17.155919999999998</v>
      </c>
      <c r="J5444">
        <v>20.040310000000002</v>
      </c>
    </row>
    <row r="5445" spans="1:10" x14ac:dyDescent="0.25">
      <c r="A5445" t="s">
        <v>5730</v>
      </c>
      <c r="B5445" t="s">
        <v>165</v>
      </c>
      <c r="C5445" t="s">
        <v>160</v>
      </c>
      <c r="D5445" t="s">
        <v>5</v>
      </c>
      <c r="E5445" t="s">
        <v>1</v>
      </c>
      <c r="F5445" s="139" t="s">
        <v>121</v>
      </c>
      <c r="G5445" s="139" t="s">
        <v>121</v>
      </c>
      <c r="H5445">
        <v>17.900079999999999</v>
      </c>
      <c r="I5445">
        <v>17.209979999999998</v>
      </c>
      <c r="J5445">
        <v>18.590170000000001</v>
      </c>
    </row>
    <row r="5446" spans="1:10" x14ac:dyDescent="0.25">
      <c r="A5446" t="s">
        <v>5731</v>
      </c>
      <c r="B5446" t="s">
        <v>165</v>
      </c>
      <c r="C5446" t="s">
        <v>160</v>
      </c>
      <c r="D5446" t="s">
        <v>37</v>
      </c>
      <c r="E5446" t="s">
        <v>2</v>
      </c>
      <c r="F5446" s="139" t="s">
        <v>121</v>
      </c>
      <c r="G5446" s="139" t="s">
        <v>121</v>
      </c>
      <c r="H5446">
        <v>10.820639999999999</v>
      </c>
      <c r="I5446">
        <v>8.234</v>
      </c>
      <c r="J5446">
        <v>13.407269999999999</v>
      </c>
    </row>
    <row r="5447" spans="1:10" x14ac:dyDescent="0.25">
      <c r="A5447" t="s">
        <v>5732</v>
      </c>
      <c r="B5447" t="s">
        <v>165</v>
      </c>
      <c r="C5447" t="s">
        <v>160</v>
      </c>
      <c r="D5447" t="s">
        <v>38</v>
      </c>
      <c r="E5447" t="s">
        <v>2</v>
      </c>
      <c r="F5447" s="139" t="s">
        <v>121</v>
      </c>
      <c r="G5447" s="139" t="s">
        <v>121</v>
      </c>
      <c r="H5447">
        <v>10.710749999999999</v>
      </c>
      <c r="I5447">
        <v>8.2926099999999998</v>
      </c>
      <c r="J5447">
        <v>13.128889999999998</v>
      </c>
    </row>
    <row r="5448" spans="1:10" x14ac:dyDescent="0.25">
      <c r="A5448" t="s">
        <v>5733</v>
      </c>
      <c r="B5448" t="s">
        <v>165</v>
      </c>
      <c r="C5448" t="s">
        <v>160</v>
      </c>
      <c r="D5448" t="s">
        <v>39</v>
      </c>
      <c r="E5448" t="s">
        <v>2</v>
      </c>
      <c r="F5448" s="139" t="s">
        <v>121</v>
      </c>
      <c r="G5448" s="139" t="s">
        <v>121</v>
      </c>
      <c r="H5448">
        <v>11.59857</v>
      </c>
      <c r="I5448">
        <v>9.1038599999999992</v>
      </c>
      <c r="J5448">
        <v>14.09328</v>
      </c>
    </row>
    <row r="5449" spans="1:10" x14ac:dyDescent="0.25">
      <c r="A5449" t="s">
        <v>5734</v>
      </c>
      <c r="B5449" t="s">
        <v>165</v>
      </c>
      <c r="C5449" t="s">
        <v>160</v>
      </c>
      <c r="D5449" t="s">
        <v>40</v>
      </c>
      <c r="E5449" t="s">
        <v>2</v>
      </c>
      <c r="F5449" s="139" t="s">
        <v>121</v>
      </c>
      <c r="G5449" s="139" t="s">
        <v>121</v>
      </c>
      <c r="H5449">
        <v>9.8761200000000002</v>
      </c>
      <c r="I5449">
        <v>7.48916</v>
      </c>
      <c r="J5449">
        <v>12.26308</v>
      </c>
    </row>
    <row r="5450" spans="1:10" x14ac:dyDescent="0.25">
      <c r="A5450" t="s">
        <v>5735</v>
      </c>
      <c r="B5450" t="s">
        <v>165</v>
      </c>
      <c r="C5450" t="s">
        <v>160</v>
      </c>
      <c r="D5450" t="s">
        <v>41</v>
      </c>
      <c r="E5450" t="s">
        <v>2</v>
      </c>
      <c r="F5450" s="139" t="s">
        <v>121</v>
      </c>
      <c r="G5450" s="139" t="s">
        <v>121</v>
      </c>
      <c r="H5450">
        <v>13.519929999999999</v>
      </c>
      <c r="I5450">
        <v>10.879239999999999</v>
      </c>
      <c r="J5450">
        <v>16.160610000000002</v>
      </c>
    </row>
    <row r="5451" spans="1:10" x14ac:dyDescent="0.25">
      <c r="A5451" t="s">
        <v>5736</v>
      </c>
      <c r="B5451" t="s">
        <v>165</v>
      </c>
      <c r="C5451" t="s">
        <v>160</v>
      </c>
      <c r="D5451" t="s">
        <v>42</v>
      </c>
      <c r="E5451" t="s">
        <v>2</v>
      </c>
      <c r="F5451" s="139" t="s">
        <v>121</v>
      </c>
      <c r="G5451" s="139" t="s">
        <v>121</v>
      </c>
      <c r="H5451">
        <v>12.37185</v>
      </c>
      <c r="I5451">
        <v>10.052289999999999</v>
      </c>
      <c r="J5451">
        <v>14.691419999999999</v>
      </c>
    </row>
    <row r="5452" spans="1:10" x14ac:dyDescent="0.25">
      <c r="A5452" t="s">
        <v>5737</v>
      </c>
      <c r="B5452" t="s">
        <v>165</v>
      </c>
      <c r="C5452" t="s">
        <v>160</v>
      </c>
      <c r="D5452" t="s">
        <v>13</v>
      </c>
      <c r="E5452" t="s">
        <v>2</v>
      </c>
      <c r="F5452" s="139" t="s">
        <v>121</v>
      </c>
      <c r="G5452" s="139" t="s">
        <v>121</v>
      </c>
      <c r="H5452">
        <v>9.2851400000000002</v>
      </c>
      <c r="I5452">
        <v>6.7121500000000003</v>
      </c>
      <c r="J5452">
        <v>11.85812</v>
      </c>
    </row>
    <row r="5453" spans="1:10" x14ac:dyDescent="0.25">
      <c r="A5453" t="s">
        <v>5738</v>
      </c>
      <c r="B5453" t="s">
        <v>165</v>
      </c>
      <c r="C5453" t="s">
        <v>160</v>
      </c>
      <c r="D5453" t="s">
        <v>43</v>
      </c>
      <c r="E5453" t="s">
        <v>2</v>
      </c>
      <c r="F5453" s="139" t="s">
        <v>121</v>
      </c>
      <c r="G5453" s="139" t="s">
        <v>121</v>
      </c>
      <c r="H5453">
        <v>12.267239999999999</v>
      </c>
      <c r="I5453">
        <v>9.57043</v>
      </c>
      <c r="J5453">
        <v>14.964060000000002</v>
      </c>
    </row>
    <row r="5454" spans="1:10" x14ac:dyDescent="0.25">
      <c r="A5454" t="s">
        <v>5739</v>
      </c>
      <c r="B5454" t="s">
        <v>165</v>
      </c>
      <c r="C5454" t="s">
        <v>160</v>
      </c>
      <c r="D5454" t="s">
        <v>44</v>
      </c>
      <c r="E5454" t="s">
        <v>2</v>
      </c>
      <c r="F5454" s="139" t="s">
        <v>121</v>
      </c>
      <c r="G5454" s="139" t="s">
        <v>121</v>
      </c>
      <c r="H5454">
        <v>10.965809999999999</v>
      </c>
      <c r="I5454">
        <v>8.3933199999999992</v>
      </c>
      <c r="J5454">
        <v>13.53829</v>
      </c>
    </row>
    <row r="5455" spans="1:10" x14ac:dyDescent="0.25">
      <c r="A5455" t="s">
        <v>5740</v>
      </c>
      <c r="B5455" t="s">
        <v>165</v>
      </c>
      <c r="C5455" t="s">
        <v>160</v>
      </c>
      <c r="D5455" t="s">
        <v>45</v>
      </c>
      <c r="E5455" t="s">
        <v>2</v>
      </c>
      <c r="F5455" s="139" t="s">
        <v>121</v>
      </c>
      <c r="G5455" s="139" t="s">
        <v>121</v>
      </c>
      <c r="H5455">
        <v>10.150320000000001</v>
      </c>
      <c r="I5455">
        <v>7.7665200000000008</v>
      </c>
      <c r="J5455">
        <v>12.534120000000001</v>
      </c>
    </row>
    <row r="5456" spans="1:10" x14ac:dyDescent="0.25">
      <c r="A5456" t="s">
        <v>5741</v>
      </c>
      <c r="B5456" t="s">
        <v>165</v>
      </c>
      <c r="C5456" t="s">
        <v>160</v>
      </c>
      <c r="D5456" t="s">
        <v>46</v>
      </c>
      <c r="E5456" t="s">
        <v>2</v>
      </c>
      <c r="F5456" s="139" t="s">
        <v>121</v>
      </c>
      <c r="G5456" s="139" t="s">
        <v>121</v>
      </c>
      <c r="H5456">
        <v>12.31504</v>
      </c>
      <c r="I5456">
        <v>10.16896</v>
      </c>
      <c r="J5456">
        <v>14.461119999999999</v>
      </c>
    </row>
    <row r="5457" spans="1:10" x14ac:dyDescent="0.25">
      <c r="A5457" t="s">
        <v>5742</v>
      </c>
      <c r="B5457" t="s">
        <v>165</v>
      </c>
      <c r="C5457" t="s">
        <v>160</v>
      </c>
      <c r="D5457" t="s">
        <v>47</v>
      </c>
      <c r="E5457" t="s">
        <v>2</v>
      </c>
      <c r="F5457" s="139" t="s">
        <v>121</v>
      </c>
      <c r="G5457" s="139" t="s">
        <v>121</v>
      </c>
      <c r="H5457">
        <v>11.24272</v>
      </c>
      <c r="I5457">
        <v>8.6811600000000002</v>
      </c>
      <c r="J5457">
        <v>13.804279999999999</v>
      </c>
    </row>
    <row r="5458" spans="1:10" x14ac:dyDescent="0.25">
      <c r="A5458" t="s">
        <v>5743</v>
      </c>
      <c r="B5458" t="s">
        <v>165</v>
      </c>
      <c r="C5458" t="s">
        <v>160</v>
      </c>
      <c r="D5458" t="s">
        <v>48</v>
      </c>
      <c r="E5458" t="s">
        <v>2</v>
      </c>
      <c r="F5458" s="139" t="s">
        <v>121</v>
      </c>
      <c r="G5458" s="139" t="s">
        <v>121</v>
      </c>
      <c r="H5458">
        <v>13.74968</v>
      </c>
      <c r="I5458">
        <v>11.08333</v>
      </c>
      <c r="J5458">
        <v>16.41602</v>
      </c>
    </row>
    <row r="5459" spans="1:10" x14ac:dyDescent="0.25">
      <c r="A5459" t="s">
        <v>5744</v>
      </c>
      <c r="B5459" t="s">
        <v>165</v>
      </c>
      <c r="C5459" t="s">
        <v>160</v>
      </c>
      <c r="D5459" t="s">
        <v>49</v>
      </c>
      <c r="E5459" t="s">
        <v>2</v>
      </c>
      <c r="F5459" s="139" t="s">
        <v>121</v>
      </c>
      <c r="G5459" s="139" t="s">
        <v>121</v>
      </c>
      <c r="H5459">
        <v>11.24258</v>
      </c>
      <c r="I5459">
        <v>8.6622400000000006</v>
      </c>
      <c r="J5459">
        <v>13.822929999999999</v>
      </c>
    </row>
    <row r="5460" spans="1:10" x14ac:dyDescent="0.25">
      <c r="A5460" t="s">
        <v>5745</v>
      </c>
      <c r="B5460" t="s">
        <v>165</v>
      </c>
      <c r="C5460" t="s">
        <v>160</v>
      </c>
      <c r="D5460" t="s">
        <v>50</v>
      </c>
      <c r="E5460" t="s">
        <v>2</v>
      </c>
      <c r="F5460" s="139" t="s">
        <v>121</v>
      </c>
      <c r="G5460" s="139" t="s">
        <v>121</v>
      </c>
      <c r="H5460">
        <v>10.98349</v>
      </c>
      <c r="I5460">
        <v>9.0796700000000001</v>
      </c>
      <c r="J5460">
        <v>12.887309999999999</v>
      </c>
    </row>
    <row r="5461" spans="1:10" x14ac:dyDescent="0.25">
      <c r="A5461" t="s">
        <v>5746</v>
      </c>
      <c r="B5461" t="s">
        <v>165</v>
      </c>
      <c r="C5461" t="s">
        <v>160</v>
      </c>
      <c r="D5461" t="s">
        <v>51</v>
      </c>
      <c r="E5461" t="s">
        <v>2</v>
      </c>
      <c r="F5461" s="139" t="s">
        <v>121</v>
      </c>
      <c r="G5461" s="139" t="s">
        <v>121</v>
      </c>
      <c r="H5461">
        <v>14.808279999999998</v>
      </c>
      <c r="I5461">
        <v>12.547249999999998</v>
      </c>
      <c r="J5461">
        <v>17.069300000000002</v>
      </c>
    </row>
    <row r="5462" spans="1:10" x14ac:dyDescent="0.25">
      <c r="A5462" t="s">
        <v>5747</v>
      </c>
      <c r="B5462" t="s">
        <v>165</v>
      </c>
      <c r="C5462" t="s">
        <v>160</v>
      </c>
      <c r="D5462" t="s">
        <v>52</v>
      </c>
      <c r="E5462" t="s">
        <v>2</v>
      </c>
      <c r="F5462" s="139" t="s">
        <v>121</v>
      </c>
      <c r="G5462" s="139" t="s">
        <v>121</v>
      </c>
      <c r="H5462">
        <v>12.28725</v>
      </c>
      <c r="I5462">
        <v>9.8363200000000006</v>
      </c>
      <c r="J5462">
        <v>14.738190000000001</v>
      </c>
    </row>
    <row r="5463" spans="1:10" x14ac:dyDescent="0.25">
      <c r="A5463" t="s">
        <v>5748</v>
      </c>
      <c r="B5463" t="s">
        <v>165</v>
      </c>
      <c r="C5463" t="s">
        <v>160</v>
      </c>
      <c r="D5463" t="s">
        <v>53</v>
      </c>
      <c r="E5463" t="s">
        <v>2</v>
      </c>
      <c r="F5463" s="139" t="s">
        <v>121</v>
      </c>
      <c r="G5463" s="139" t="s">
        <v>121</v>
      </c>
      <c r="H5463">
        <v>13.9123</v>
      </c>
      <c r="I5463">
        <v>11.56767</v>
      </c>
      <c r="J5463">
        <v>16.25694</v>
      </c>
    </row>
    <row r="5464" spans="1:10" x14ac:dyDescent="0.25">
      <c r="A5464" t="s">
        <v>5749</v>
      </c>
      <c r="B5464" t="s">
        <v>165</v>
      </c>
      <c r="C5464" t="s">
        <v>160</v>
      </c>
      <c r="D5464" t="s">
        <v>54</v>
      </c>
      <c r="E5464" t="s">
        <v>2</v>
      </c>
      <c r="F5464" s="139" t="s">
        <v>121</v>
      </c>
      <c r="G5464" s="139" t="s">
        <v>121</v>
      </c>
      <c r="H5464">
        <v>14.9696</v>
      </c>
      <c r="I5464">
        <v>12.2155</v>
      </c>
      <c r="J5464">
        <v>17.723700000000001</v>
      </c>
    </row>
    <row r="5465" spans="1:10" x14ac:dyDescent="0.25">
      <c r="A5465" t="s">
        <v>5750</v>
      </c>
      <c r="B5465" t="s">
        <v>165</v>
      </c>
      <c r="C5465" t="s">
        <v>160</v>
      </c>
      <c r="D5465" t="s">
        <v>55</v>
      </c>
      <c r="E5465" t="s">
        <v>2</v>
      </c>
      <c r="F5465" s="139" t="s">
        <v>121</v>
      </c>
      <c r="G5465" s="139" t="s">
        <v>121</v>
      </c>
      <c r="H5465">
        <v>12.352460000000001</v>
      </c>
      <c r="I5465">
        <v>9.9481400000000004</v>
      </c>
      <c r="J5465">
        <v>14.756779999999999</v>
      </c>
    </row>
    <row r="5466" spans="1:10" x14ac:dyDescent="0.25">
      <c r="A5466" t="s">
        <v>5751</v>
      </c>
      <c r="B5466" t="s">
        <v>165</v>
      </c>
      <c r="C5466" t="s">
        <v>160</v>
      </c>
      <c r="D5466" t="s">
        <v>56</v>
      </c>
      <c r="E5466" t="s">
        <v>2</v>
      </c>
      <c r="F5466" s="139" t="s">
        <v>121</v>
      </c>
      <c r="G5466" s="139" t="s">
        <v>121</v>
      </c>
      <c r="H5466">
        <v>13.061719999999999</v>
      </c>
      <c r="I5466">
        <v>10.51357</v>
      </c>
      <c r="J5466">
        <v>15.60988</v>
      </c>
    </row>
    <row r="5467" spans="1:10" x14ac:dyDescent="0.25">
      <c r="A5467" t="s">
        <v>5752</v>
      </c>
      <c r="B5467" t="s">
        <v>165</v>
      </c>
      <c r="C5467" t="s">
        <v>160</v>
      </c>
      <c r="D5467" t="s">
        <v>57</v>
      </c>
      <c r="E5467" t="s">
        <v>2</v>
      </c>
      <c r="F5467" s="139" t="s">
        <v>121</v>
      </c>
      <c r="G5467" s="139" t="s">
        <v>121</v>
      </c>
      <c r="H5467">
        <v>11.808539999999999</v>
      </c>
      <c r="I5467">
        <v>9.2917000000000005</v>
      </c>
      <c r="J5467">
        <v>14.325370000000001</v>
      </c>
    </row>
    <row r="5468" spans="1:10" x14ac:dyDescent="0.25">
      <c r="A5468" t="s">
        <v>5753</v>
      </c>
      <c r="B5468" t="s">
        <v>165</v>
      </c>
      <c r="C5468" t="s">
        <v>160</v>
      </c>
      <c r="D5468" t="s">
        <v>6</v>
      </c>
      <c r="E5468" t="s">
        <v>2</v>
      </c>
      <c r="F5468" s="139" t="s">
        <v>121</v>
      </c>
      <c r="G5468" s="139" t="s">
        <v>121</v>
      </c>
      <c r="H5468">
        <v>11.83868</v>
      </c>
      <c r="I5468">
        <v>10.79289</v>
      </c>
      <c r="J5468">
        <v>12.88447</v>
      </c>
    </row>
    <row r="5469" spans="1:10" x14ac:dyDescent="0.25">
      <c r="A5469" t="s">
        <v>5754</v>
      </c>
      <c r="B5469" t="s">
        <v>165</v>
      </c>
      <c r="C5469" t="s">
        <v>160</v>
      </c>
      <c r="D5469" t="s">
        <v>103</v>
      </c>
      <c r="E5469" t="s">
        <v>2</v>
      </c>
      <c r="F5469" s="139" t="s">
        <v>121</v>
      </c>
      <c r="G5469" s="139" t="s">
        <v>121</v>
      </c>
      <c r="H5469">
        <v>10.91464</v>
      </c>
      <c r="I5469">
        <v>9.4037199999999999</v>
      </c>
      <c r="J5469">
        <v>12.425550000000001</v>
      </c>
    </row>
    <row r="5470" spans="1:10" x14ac:dyDescent="0.25">
      <c r="A5470" t="s">
        <v>5737</v>
      </c>
      <c r="B5470" t="s">
        <v>165</v>
      </c>
      <c r="C5470" t="s">
        <v>160</v>
      </c>
      <c r="D5470" t="s">
        <v>13</v>
      </c>
      <c r="E5470" t="s">
        <v>2</v>
      </c>
      <c r="F5470" s="139" t="s">
        <v>121</v>
      </c>
      <c r="G5470" s="139" t="s">
        <v>121</v>
      </c>
      <c r="H5470">
        <v>9.2851400000000002</v>
      </c>
      <c r="I5470">
        <v>6.7121500000000003</v>
      </c>
      <c r="J5470">
        <v>11.85812</v>
      </c>
    </row>
    <row r="5471" spans="1:10" x14ac:dyDescent="0.25">
      <c r="A5471" t="s">
        <v>5755</v>
      </c>
      <c r="B5471" t="s">
        <v>165</v>
      </c>
      <c r="C5471" t="s">
        <v>160</v>
      </c>
      <c r="D5471" t="s">
        <v>18</v>
      </c>
      <c r="E5471" t="s">
        <v>2</v>
      </c>
      <c r="F5471" s="139" t="s">
        <v>121</v>
      </c>
      <c r="G5471" s="139" t="s">
        <v>121</v>
      </c>
      <c r="H5471">
        <v>12.39513</v>
      </c>
      <c r="I5471">
        <v>10.995229999999999</v>
      </c>
      <c r="J5471">
        <v>13.79504</v>
      </c>
    </row>
    <row r="5472" spans="1:10" x14ac:dyDescent="0.25">
      <c r="A5472" t="s">
        <v>5756</v>
      </c>
      <c r="B5472" t="s">
        <v>165</v>
      </c>
      <c r="C5472" t="s">
        <v>160</v>
      </c>
      <c r="D5472" t="s">
        <v>105</v>
      </c>
      <c r="E5472" t="s">
        <v>2</v>
      </c>
      <c r="F5472" s="139" t="s">
        <v>121</v>
      </c>
      <c r="G5472" s="139" t="s">
        <v>121</v>
      </c>
      <c r="H5472">
        <v>14.289950000000001</v>
      </c>
      <c r="I5472">
        <v>12.417309999999999</v>
      </c>
      <c r="J5472">
        <v>16.162599999999998</v>
      </c>
    </row>
    <row r="5473" spans="1:10" x14ac:dyDescent="0.25">
      <c r="A5473" t="s">
        <v>5757</v>
      </c>
      <c r="B5473" t="s">
        <v>165</v>
      </c>
      <c r="C5473" t="s">
        <v>160</v>
      </c>
      <c r="D5473" t="s">
        <v>104</v>
      </c>
      <c r="E5473" t="s">
        <v>2</v>
      </c>
      <c r="F5473" s="139" t="s">
        <v>121</v>
      </c>
      <c r="G5473" s="139" t="s">
        <v>121</v>
      </c>
      <c r="H5473">
        <v>11.16808</v>
      </c>
      <c r="I5473">
        <v>9.5918600000000005</v>
      </c>
      <c r="J5473">
        <v>12.744300000000001</v>
      </c>
    </row>
    <row r="5474" spans="1:10" x14ac:dyDescent="0.25">
      <c r="A5474" t="s">
        <v>5758</v>
      </c>
      <c r="B5474" t="s">
        <v>165</v>
      </c>
      <c r="C5474" t="s">
        <v>160</v>
      </c>
      <c r="D5474" t="s">
        <v>106</v>
      </c>
      <c r="E5474" t="s">
        <v>2</v>
      </c>
      <c r="F5474" s="139" t="s">
        <v>121</v>
      </c>
      <c r="G5474" s="139" t="s">
        <v>121</v>
      </c>
      <c r="H5474">
        <v>13.214319999999999</v>
      </c>
      <c r="I5474">
        <v>12.0389</v>
      </c>
      <c r="J5474">
        <v>14.389740000000002</v>
      </c>
    </row>
    <row r="5475" spans="1:10" x14ac:dyDescent="0.25">
      <c r="A5475" t="s">
        <v>5759</v>
      </c>
      <c r="B5475" t="s">
        <v>165</v>
      </c>
      <c r="C5475" t="s">
        <v>160</v>
      </c>
      <c r="D5475" t="s">
        <v>5</v>
      </c>
      <c r="E5475" t="s">
        <v>2</v>
      </c>
      <c r="F5475" s="139" t="s">
        <v>121</v>
      </c>
      <c r="G5475" s="139" t="s">
        <v>121</v>
      </c>
      <c r="H5475">
        <v>12.077540000000001</v>
      </c>
      <c r="I5475">
        <v>11.52693</v>
      </c>
      <c r="J5475">
        <v>12.628159999999999</v>
      </c>
    </row>
    <row r="5476" spans="1:10" x14ac:dyDescent="0.25">
      <c r="A5476" t="s">
        <v>5760</v>
      </c>
      <c r="B5476" t="s">
        <v>93</v>
      </c>
      <c r="C5476">
        <v>2002</v>
      </c>
      <c r="D5476" t="s">
        <v>5</v>
      </c>
      <c r="E5476" t="s">
        <v>101</v>
      </c>
      <c r="F5476" s="139">
        <v>33353.2185698549</v>
      </c>
      <c r="G5476" s="139">
        <v>1141.10959787055</v>
      </c>
      <c r="H5476" s="139">
        <v>1203.0194213750499</v>
      </c>
      <c r="I5476" s="139">
        <v>1190.08968439355</v>
      </c>
      <c r="J5476" s="139">
        <v>1216.0541784429499</v>
      </c>
    </row>
    <row r="5477" spans="1:10" x14ac:dyDescent="0.25">
      <c r="A5477" t="s">
        <v>5761</v>
      </c>
      <c r="B5477" t="s">
        <v>93</v>
      </c>
      <c r="C5477">
        <v>2002</v>
      </c>
      <c r="D5477" t="s">
        <v>122</v>
      </c>
      <c r="E5477" t="s">
        <v>101</v>
      </c>
      <c r="F5477" s="139">
        <v>4269.5022236530904</v>
      </c>
      <c r="G5477" s="139">
        <v>737.112362082299</v>
      </c>
      <c r="H5477" s="139">
        <v>775.29293099469396</v>
      </c>
      <c r="I5477" s="139">
        <v>752.06584792060698</v>
      </c>
      <c r="J5477" s="139">
        <v>799.05159765852</v>
      </c>
    </row>
    <row r="5478" spans="1:10" x14ac:dyDescent="0.25">
      <c r="A5478" t="s">
        <v>5762</v>
      </c>
      <c r="B5478" t="s">
        <v>93</v>
      </c>
      <c r="C5478">
        <v>2002</v>
      </c>
      <c r="D5478" t="s">
        <v>123</v>
      </c>
      <c r="E5478" t="s">
        <v>101</v>
      </c>
      <c r="F5478" s="139">
        <v>5563.4815483716602</v>
      </c>
      <c r="G5478" s="139">
        <v>945.61389868745005</v>
      </c>
      <c r="H5478" s="139">
        <v>972.52992922238695</v>
      </c>
      <c r="I5478" s="139">
        <v>947.04959083404901</v>
      </c>
      <c r="J5478" s="139">
        <v>998.52032446418195</v>
      </c>
    </row>
    <row r="5479" spans="1:10" x14ac:dyDescent="0.25">
      <c r="A5479" t="s">
        <v>5763</v>
      </c>
      <c r="B5479" t="s">
        <v>93</v>
      </c>
      <c r="C5479">
        <v>2002</v>
      </c>
      <c r="D5479" t="s">
        <v>124</v>
      </c>
      <c r="E5479" t="s">
        <v>101</v>
      </c>
      <c r="F5479" s="139">
        <v>6732.7636130698102</v>
      </c>
      <c r="G5479" s="139">
        <v>1125.44357591533</v>
      </c>
      <c r="H5479" s="139">
        <v>1159.81288844611</v>
      </c>
      <c r="I5479" s="139">
        <v>1132.1914188139599</v>
      </c>
      <c r="J5479" s="139">
        <v>1187.93647006893</v>
      </c>
    </row>
    <row r="5480" spans="1:10" x14ac:dyDescent="0.25">
      <c r="A5480" t="s">
        <v>5764</v>
      </c>
      <c r="B5480" t="s">
        <v>93</v>
      </c>
      <c r="C5480">
        <v>2002</v>
      </c>
      <c r="D5480" t="s">
        <v>125</v>
      </c>
      <c r="E5480" t="s">
        <v>101</v>
      </c>
      <c r="F5480" s="139">
        <v>7733.5909084556197</v>
      </c>
      <c r="G5480" s="139">
        <v>1314.84746154295</v>
      </c>
      <c r="H5480" s="139">
        <v>1402.42834036565</v>
      </c>
      <c r="I5480" s="139">
        <v>1371.1952531603099</v>
      </c>
      <c r="J5480" s="139">
        <v>1434.1908264792901</v>
      </c>
    </row>
    <row r="5481" spans="1:10" x14ac:dyDescent="0.25">
      <c r="A5481" t="s">
        <v>5765</v>
      </c>
      <c r="B5481" t="s">
        <v>93</v>
      </c>
      <c r="C5481">
        <v>2002</v>
      </c>
      <c r="D5481" t="s">
        <v>126</v>
      </c>
      <c r="E5481" t="s">
        <v>101</v>
      </c>
      <c r="F5481" s="139">
        <v>9053.8802763047206</v>
      </c>
      <c r="G5481" s="139">
        <v>1591.4601191597701</v>
      </c>
      <c r="H5481" s="139">
        <v>1765.1170049325401</v>
      </c>
      <c r="I5481" s="139">
        <v>1728.6178263393699</v>
      </c>
      <c r="J5481" s="139">
        <v>1802.1875520517301</v>
      </c>
    </row>
    <row r="5482" spans="1:10" x14ac:dyDescent="0.25">
      <c r="A5482" t="s">
        <v>5766</v>
      </c>
      <c r="B5482" t="s">
        <v>93</v>
      </c>
      <c r="C5482">
        <v>2002</v>
      </c>
      <c r="D5482" t="s">
        <v>6</v>
      </c>
      <c r="E5482" t="s">
        <v>101</v>
      </c>
      <c r="F5482" s="139">
        <v>7812.80604492158</v>
      </c>
      <c r="G5482" s="139">
        <v>1171.56885029872</v>
      </c>
      <c r="H5482" s="139">
        <v>1205.4910999998799</v>
      </c>
      <c r="I5482" s="139">
        <v>1178.8384067122199</v>
      </c>
      <c r="J5482" s="139">
        <v>1232.5932373415601</v>
      </c>
    </row>
    <row r="5483" spans="1:10" x14ac:dyDescent="0.25">
      <c r="A5483" t="s">
        <v>5767</v>
      </c>
      <c r="B5483" t="s">
        <v>93</v>
      </c>
      <c r="C5483">
        <v>2002</v>
      </c>
      <c r="D5483" t="s">
        <v>37</v>
      </c>
      <c r="E5483" t="s">
        <v>101</v>
      </c>
      <c r="F5483" s="139">
        <v>648.62709928688196</v>
      </c>
      <c r="G5483" s="139">
        <v>955.56372263421997</v>
      </c>
      <c r="H5483" s="139">
        <v>967.18415897107104</v>
      </c>
      <c r="I5483" s="139">
        <v>893.80152805528405</v>
      </c>
      <c r="J5483" s="139">
        <v>1044.9617121204501</v>
      </c>
    </row>
    <row r="5484" spans="1:10" x14ac:dyDescent="0.25">
      <c r="A5484" t="s">
        <v>5768</v>
      </c>
      <c r="B5484" t="s">
        <v>93</v>
      </c>
      <c r="C5484">
        <v>2002</v>
      </c>
      <c r="D5484" t="s">
        <v>38</v>
      </c>
      <c r="E5484" t="s">
        <v>101</v>
      </c>
      <c r="F5484" s="139">
        <v>1110.32840158829</v>
      </c>
      <c r="G5484" s="139">
        <v>946.21659529953797</v>
      </c>
      <c r="H5484" s="139">
        <v>970.27255216789899</v>
      </c>
      <c r="I5484" s="139">
        <v>913.84435834468195</v>
      </c>
      <c r="J5484" s="139">
        <v>1029.2640745072899</v>
      </c>
    </row>
    <row r="5485" spans="1:10" x14ac:dyDescent="0.25">
      <c r="A5485" t="s">
        <v>5769</v>
      </c>
      <c r="B5485" t="s">
        <v>93</v>
      </c>
      <c r="C5485">
        <v>2002</v>
      </c>
      <c r="D5485" t="s">
        <v>39</v>
      </c>
      <c r="E5485" t="s">
        <v>101</v>
      </c>
      <c r="F5485" s="139">
        <v>1585.08853828428</v>
      </c>
      <c r="G5485" s="139">
        <v>1432.8613486081499</v>
      </c>
      <c r="H5485" s="139">
        <v>1412.4590176049801</v>
      </c>
      <c r="I5485" s="139">
        <v>1342.94502141976</v>
      </c>
      <c r="J5485" s="139">
        <v>1484.6052508795101</v>
      </c>
    </row>
    <row r="5486" spans="1:10" x14ac:dyDescent="0.25">
      <c r="A5486" t="s">
        <v>5770</v>
      </c>
      <c r="B5486" t="s">
        <v>93</v>
      </c>
      <c r="C5486">
        <v>2002</v>
      </c>
      <c r="D5486" t="s">
        <v>40</v>
      </c>
      <c r="E5486" t="s">
        <v>101</v>
      </c>
      <c r="F5486" s="139">
        <v>1383.31138683729</v>
      </c>
      <c r="G5486" s="139">
        <v>1479.8256133392799</v>
      </c>
      <c r="H5486" s="139">
        <v>1506.7459380957</v>
      </c>
      <c r="I5486" s="139">
        <v>1427.9905218356</v>
      </c>
      <c r="J5486" s="139">
        <v>1588.6982924163201</v>
      </c>
    </row>
    <row r="5487" spans="1:10" x14ac:dyDescent="0.25">
      <c r="A5487" t="s">
        <v>5771</v>
      </c>
      <c r="B5487" t="s">
        <v>93</v>
      </c>
      <c r="C5487">
        <v>2002</v>
      </c>
      <c r="D5487" t="s">
        <v>41</v>
      </c>
      <c r="E5487" t="s">
        <v>101</v>
      </c>
      <c r="F5487" s="139">
        <v>1543.6646953305301</v>
      </c>
      <c r="G5487" s="139">
        <v>1036.3852211394201</v>
      </c>
      <c r="H5487" s="139">
        <v>1133.24200104384</v>
      </c>
      <c r="I5487" s="139">
        <v>1076.76462711513</v>
      </c>
      <c r="J5487" s="139">
        <v>1191.88706660097</v>
      </c>
    </row>
    <row r="5488" spans="1:10" x14ac:dyDescent="0.25">
      <c r="A5488" t="s">
        <v>5772</v>
      </c>
      <c r="B5488" t="s">
        <v>93</v>
      </c>
      <c r="C5488">
        <v>2002</v>
      </c>
      <c r="D5488" t="s">
        <v>42</v>
      </c>
      <c r="E5488" t="s">
        <v>101</v>
      </c>
      <c r="F5488" s="139">
        <v>1541.7859235943499</v>
      </c>
      <c r="G5488" s="139">
        <v>1198.94702250815</v>
      </c>
      <c r="H5488" s="139">
        <v>1276.16421272096</v>
      </c>
      <c r="I5488" s="139">
        <v>1212.7403375620599</v>
      </c>
      <c r="J5488" s="139">
        <v>1342.0239111947999</v>
      </c>
    </row>
    <row r="5489" spans="1:10" x14ac:dyDescent="0.25">
      <c r="A5489" t="s">
        <v>5773</v>
      </c>
      <c r="B5489" t="s">
        <v>93</v>
      </c>
      <c r="C5489">
        <v>2002</v>
      </c>
      <c r="D5489" t="s">
        <v>102</v>
      </c>
      <c r="E5489" t="s">
        <v>101</v>
      </c>
      <c r="F5489" s="139">
        <v>1100.50733955602</v>
      </c>
      <c r="G5489" s="139">
        <v>865.55298246570703</v>
      </c>
      <c r="H5489" s="139">
        <v>869.02765375824504</v>
      </c>
      <c r="I5489" s="139">
        <v>817.94287948994304</v>
      </c>
      <c r="J5489" s="139">
        <v>922.443613204249</v>
      </c>
    </row>
    <row r="5490" spans="1:10" x14ac:dyDescent="0.25">
      <c r="A5490" t="s">
        <v>5774</v>
      </c>
      <c r="B5490" t="s">
        <v>93</v>
      </c>
      <c r="C5490">
        <v>2002</v>
      </c>
      <c r="D5490" t="s">
        <v>103</v>
      </c>
      <c r="E5490" t="s">
        <v>101</v>
      </c>
      <c r="F5490" s="139">
        <v>4971.06098012861</v>
      </c>
      <c r="G5490" s="139">
        <v>1364.6488577632799</v>
      </c>
      <c r="H5490" s="139">
        <v>1381.5292126383199</v>
      </c>
      <c r="I5490" s="139">
        <v>1343.20755975053</v>
      </c>
      <c r="J5490" s="139">
        <v>1420.6629180879199</v>
      </c>
    </row>
    <row r="5491" spans="1:10" x14ac:dyDescent="0.25">
      <c r="A5491" t="s">
        <v>5775</v>
      </c>
      <c r="B5491" t="s">
        <v>93</v>
      </c>
      <c r="C5491">
        <v>2002</v>
      </c>
      <c r="D5491" t="s">
        <v>43</v>
      </c>
      <c r="E5491" t="s">
        <v>101</v>
      </c>
      <c r="F5491" s="139">
        <v>736.75048533346603</v>
      </c>
      <c r="G5491" s="139">
        <v>975.82845739531899</v>
      </c>
      <c r="H5491" s="139">
        <v>995.25162428480803</v>
      </c>
      <c r="I5491" s="139">
        <v>923.98514044014598</v>
      </c>
      <c r="J5491" s="139">
        <v>1070.5148895561699</v>
      </c>
    </row>
    <row r="5492" spans="1:10" x14ac:dyDescent="0.25">
      <c r="A5492" t="s">
        <v>5776</v>
      </c>
      <c r="B5492" t="s">
        <v>93</v>
      </c>
      <c r="C5492">
        <v>2002</v>
      </c>
      <c r="D5492" t="s">
        <v>44</v>
      </c>
      <c r="E5492" t="s">
        <v>101</v>
      </c>
      <c r="F5492" s="139">
        <v>1785.1040204583301</v>
      </c>
      <c r="G5492" s="139">
        <v>1563.8778585831601</v>
      </c>
      <c r="H5492" s="139">
        <v>1592.0868206620501</v>
      </c>
      <c r="I5492" s="139">
        <v>1518.51954883906</v>
      </c>
      <c r="J5492" s="139">
        <v>1668.27597475276</v>
      </c>
    </row>
    <row r="5493" spans="1:10" x14ac:dyDescent="0.25">
      <c r="A5493" t="s">
        <v>5777</v>
      </c>
      <c r="B5493" t="s">
        <v>93</v>
      </c>
      <c r="C5493">
        <v>2002</v>
      </c>
      <c r="D5493" t="s">
        <v>45</v>
      </c>
      <c r="E5493" t="s">
        <v>101</v>
      </c>
      <c r="F5493" s="139">
        <v>2449.2064743367901</v>
      </c>
      <c r="G5493" s="139">
        <v>1402.5279304216899</v>
      </c>
      <c r="H5493" s="139">
        <v>1423.76209935411</v>
      </c>
      <c r="I5493" s="139">
        <v>1367.6621805969</v>
      </c>
      <c r="J5493" s="139">
        <v>1481.56405807635</v>
      </c>
    </row>
    <row r="5494" spans="1:10" x14ac:dyDescent="0.25">
      <c r="A5494" t="s">
        <v>5778</v>
      </c>
      <c r="B5494" t="s">
        <v>93</v>
      </c>
      <c r="C5494">
        <v>2002</v>
      </c>
      <c r="D5494" t="s">
        <v>18</v>
      </c>
      <c r="E5494" t="s">
        <v>101</v>
      </c>
      <c r="F5494" s="139">
        <v>6873.1559097506097</v>
      </c>
      <c r="G5494" s="139">
        <v>1404.3270824353001</v>
      </c>
      <c r="H5494" s="139">
        <v>1473.20648775983</v>
      </c>
      <c r="I5494" s="139">
        <v>1438.4518415529201</v>
      </c>
      <c r="J5494" s="139">
        <v>1508.58636499929</v>
      </c>
    </row>
    <row r="5495" spans="1:10" x14ac:dyDescent="0.25">
      <c r="A5495" t="s">
        <v>5779</v>
      </c>
      <c r="B5495" t="s">
        <v>93</v>
      </c>
      <c r="C5495">
        <v>2002</v>
      </c>
      <c r="D5495" t="s">
        <v>46</v>
      </c>
      <c r="E5495" t="s">
        <v>101</v>
      </c>
      <c r="F5495" s="139">
        <v>3003.6371273339</v>
      </c>
      <c r="G5495" s="139">
        <v>1336.4050309598899</v>
      </c>
      <c r="H5495" s="139">
        <v>1397.4208954867599</v>
      </c>
      <c r="I5495" s="139">
        <v>1347.6904459447301</v>
      </c>
      <c r="J5495" s="139">
        <v>1448.51159002652</v>
      </c>
    </row>
    <row r="5496" spans="1:10" x14ac:dyDescent="0.25">
      <c r="A5496" t="s">
        <v>5780</v>
      </c>
      <c r="B5496" t="s">
        <v>93</v>
      </c>
      <c r="C5496">
        <v>2002</v>
      </c>
      <c r="D5496" t="s">
        <v>47</v>
      </c>
      <c r="E5496" t="s">
        <v>101</v>
      </c>
      <c r="F5496" s="139">
        <v>1920.3878882730401</v>
      </c>
      <c r="G5496" s="139">
        <v>1423.2369791026799</v>
      </c>
      <c r="H5496" s="139">
        <v>1480.76072652575</v>
      </c>
      <c r="I5496" s="139">
        <v>1415.02049124204</v>
      </c>
      <c r="J5496" s="139">
        <v>1548.7582808320799</v>
      </c>
    </row>
    <row r="5497" spans="1:10" x14ac:dyDescent="0.25">
      <c r="A5497" t="s">
        <v>5781</v>
      </c>
      <c r="B5497" t="s">
        <v>93</v>
      </c>
      <c r="C5497">
        <v>2002</v>
      </c>
      <c r="D5497" t="s">
        <v>48</v>
      </c>
      <c r="E5497" t="s">
        <v>101</v>
      </c>
      <c r="F5497" s="139">
        <v>1949.1308941437101</v>
      </c>
      <c r="G5497" s="139">
        <v>1502.32454979051</v>
      </c>
      <c r="H5497" s="139">
        <v>1616.4332635629701</v>
      </c>
      <c r="I5497" s="139">
        <v>1544.88244473238</v>
      </c>
      <c r="J5497" s="139">
        <v>1690.4223971827</v>
      </c>
    </row>
    <row r="5498" spans="1:10" x14ac:dyDescent="0.25">
      <c r="A5498" t="s">
        <v>5782</v>
      </c>
      <c r="B5498" t="s">
        <v>93</v>
      </c>
      <c r="C5498">
        <v>2002</v>
      </c>
      <c r="D5498" t="s">
        <v>104</v>
      </c>
      <c r="E5498" t="s">
        <v>101</v>
      </c>
      <c r="F5498" s="139">
        <v>3441.63663423354</v>
      </c>
      <c r="G5498" s="139">
        <v>796.122284116017</v>
      </c>
      <c r="H5498" s="139">
        <v>894.47814388895097</v>
      </c>
      <c r="I5498" s="139">
        <v>864.34062601022902</v>
      </c>
      <c r="J5498" s="139">
        <v>925.38499364091194</v>
      </c>
    </row>
    <row r="5499" spans="1:10" x14ac:dyDescent="0.25">
      <c r="A5499" t="s">
        <v>5783</v>
      </c>
      <c r="B5499" t="s">
        <v>93</v>
      </c>
      <c r="C5499">
        <v>2002</v>
      </c>
      <c r="D5499" t="s">
        <v>49</v>
      </c>
      <c r="E5499" t="s">
        <v>101</v>
      </c>
      <c r="F5499" s="139">
        <v>1002.94906970991</v>
      </c>
      <c r="G5499" s="139">
        <v>833.852185094579</v>
      </c>
      <c r="H5499" s="139">
        <v>895.25247083547902</v>
      </c>
      <c r="I5499" s="139">
        <v>840.37186269485005</v>
      </c>
      <c r="J5499" s="139">
        <v>952.75956407813999</v>
      </c>
    </row>
    <row r="5500" spans="1:10" x14ac:dyDescent="0.25">
      <c r="A5500" t="s">
        <v>5784</v>
      </c>
      <c r="B5500" t="s">
        <v>93</v>
      </c>
      <c r="C5500">
        <v>2002</v>
      </c>
      <c r="D5500" t="s">
        <v>50</v>
      </c>
      <c r="E5500" t="s">
        <v>101</v>
      </c>
      <c r="F5500" s="139">
        <v>2438.68756452363</v>
      </c>
      <c r="G5500" s="139">
        <v>781.57802344189395</v>
      </c>
      <c r="H5500" s="139">
        <v>898.39867838327996</v>
      </c>
      <c r="I5500" s="139">
        <v>862.15457232254403</v>
      </c>
      <c r="J5500" s="139">
        <v>935.74481876377195</v>
      </c>
    </row>
    <row r="5501" spans="1:10" x14ac:dyDescent="0.25">
      <c r="A5501" t="s">
        <v>5785</v>
      </c>
      <c r="B5501" t="s">
        <v>93</v>
      </c>
      <c r="C5501">
        <v>2002</v>
      </c>
      <c r="D5501" t="s">
        <v>105</v>
      </c>
      <c r="E5501" t="s">
        <v>101</v>
      </c>
      <c r="F5501" s="139">
        <v>2944.20630639623</v>
      </c>
      <c r="G5501" s="139">
        <v>1023.03626812382</v>
      </c>
      <c r="H5501" s="139">
        <v>1101.6675840600701</v>
      </c>
      <c r="I5501" s="139">
        <v>1061.8712433358401</v>
      </c>
      <c r="J5501" s="139">
        <v>1142.5635459779101</v>
      </c>
    </row>
    <row r="5502" spans="1:10" x14ac:dyDescent="0.25">
      <c r="A5502" t="s">
        <v>5786</v>
      </c>
      <c r="B5502" t="s">
        <v>93</v>
      </c>
      <c r="C5502">
        <v>2002</v>
      </c>
      <c r="D5502" t="s">
        <v>51</v>
      </c>
      <c r="E5502" t="s">
        <v>101</v>
      </c>
      <c r="F5502" s="139">
        <v>2159.40383611075</v>
      </c>
      <c r="G5502" s="139">
        <v>931.60069721553702</v>
      </c>
      <c r="H5502" s="139">
        <v>1002.36888493854</v>
      </c>
      <c r="I5502" s="139">
        <v>960.15716707259196</v>
      </c>
      <c r="J5502" s="139">
        <v>1045.9459924891601</v>
      </c>
    </row>
    <row r="5503" spans="1:10" x14ac:dyDescent="0.25">
      <c r="A5503" t="s">
        <v>5787</v>
      </c>
      <c r="B5503" t="s">
        <v>93</v>
      </c>
      <c r="C5503">
        <v>2002</v>
      </c>
      <c r="D5503" t="s">
        <v>52</v>
      </c>
      <c r="E5503" t="s">
        <v>101</v>
      </c>
      <c r="F5503" s="139">
        <v>784.80247028548195</v>
      </c>
      <c r="G5503" s="139">
        <v>1401.5330921592299</v>
      </c>
      <c r="H5503" s="139">
        <v>1514.98541454169</v>
      </c>
      <c r="I5503" s="139">
        <v>1409.74262647962</v>
      </c>
      <c r="J5503" s="139">
        <v>1625.9414905316301</v>
      </c>
    </row>
    <row r="5504" spans="1:10" x14ac:dyDescent="0.25">
      <c r="A5504" t="s">
        <v>5788</v>
      </c>
      <c r="B5504" t="s">
        <v>93</v>
      </c>
      <c r="C5504">
        <v>2002</v>
      </c>
      <c r="D5504" t="s">
        <v>106</v>
      </c>
      <c r="E5504" t="s">
        <v>101</v>
      </c>
      <c r="F5504" s="139">
        <v>6209.8453548683801</v>
      </c>
      <c r="G5504" s="139">
        <v>1118.74592032536</v>
      </c>
      <c r="H5504" s="139">
        <v>1202.2808295130601</v>
      </c>
      <c r="I5504" s="139">
        <v>1172.32355607914</v>
      </c>
      <c r="J5504" s="139">
        <v>1232.80537605008</v>
      </c>
    </row>
    <row r="5505" spans="1:10" x14ac:dyDescent="0.25">
      <c r="A5505" t="s">
        <v>5789</v>
      </c>
      <c r="B5505" t="s">
        <v>93</v>
      </c>
      <c r="C5505">
        <v>2002</v>
      </c>
      <c r="D5505" t="s">
        <v>53</v>
      </c>
      <c r="E5505" t="s">
        <v>101</v>
      </c>
      <c r="F5505" s="139">
        <v>1942.1658539795201</v>
      </c>
      <c r="G5505" s="139">
        <v>1137.25924836015</v>
      </c>
      <c r="H5505" s="139">
        <v>1243.65879489029</v>
      </c>
      <c r="I5505" s="139">
        <v>1188.31251458066</v>
      </c>
      <c r="J5505" s="139">
        <v>1300.8946125679399</v>
      </c>
    </row>
    <row r="5506" spans="1:10" x14ac:dyDescent="0.25">
      <c r="A5506" t="s">
        <v>5790</v>
      </c>
      <c r="B5506" t="s">
        <v>93</v>
      </c>
      <c r="C5506">
        <v>2002</v>
      </c>
      <c r="D5506" t="s">
        <v>54</v>
      </c>
      <c r="E5506" t="s">
        <v>101</v>
      </c>
      <c r="F5506" s="139">
        <v>1031.8701172782201</v>
      </c>
      <c r="G5506" s="139">
        <v>1485.73132131288</v>
      </c>
      <c r="H5506" s="139">
        <v>1582.5027569179999</v>
      </c>
      <c r="I5506" s="139">
        <v>1486.70761795051</v>
      </c>
      <c r="J5506" s="139">
        <v>1682.8161072846899</v>
      </c>
    </row>
    <row r="5507" spans="1:10" x14ac:dyDescent="0.25">
      <c r="A5507" t="s">
        <v>5791</v>
      </c>
      <c r="B5507" t="s">
        <v>93</v>
      </c>
      <c r="C5507">
        <v>2002</v>
      </c>
      <c r="D5507" t="s">
        <v>55</v>
      </c>
      <c r="E5507" t="s">
        <v>101</v>
      </c>
      <c r="F5507" s="139">
        <v>1060.9887271509201</v>
      </c>
      <c r="G5507" s="139">
        <v>1169.7780894717901</v>
      </c>
      <c r="H5507" s="139">
        <v>1241.75194413748</v>
      </c>
      <c r="I5507" s="139">
        <v>1167.4972245987101</v>
      </c>
      <c r="J5507" s="139">
        <v>1319.45929308668</v>
      </c>
    </row>
    <row r="5508" spans="1:10" x14ac:dyDescent="0.25">
      <c r="A5508" t="s">
        <v>5792</v>
      </c>
      <c r="B5508" t="s">
        <v>93</v>
      </c>
      <c r="C5508">
        <v>2002</v>
      </c>
      <c r="D5508" t="s">
        <v>56</v>
      </c>
      <c r="E5508" t="s">
        <v>101</v>
      </c>
      <c r="F5508" s="139">
        <v>739.57172669459396</v>
      </c>
      <c r="G5508" s="139">
        <v>865.83669140170502</v>
      </c>
      <c r="H5508" s="139">
        <v>898.53599711898698</v>
      </c>
      <c r="I5508" s="139">
        <v>834.19838435145698</v>
      </c>
      <c r="J5508" s="139">
        <v>966.47470688001999</v>
      </c>
    </row>
    <row r="5509" spans="1:10" x14ac:dyDescent="0.25">
      <c r="A5509" t="s">
        <v>5793</v>
      </c>
      <c r="B5509" t="s">
        <v>93</v>
      </c>
      <c r="C5509">
        <v>2002</v>
      </c>
      <c r="D5509" t="s">
        <v>57</v>
      </c>
      <c r="E5509" t="s">
        <v>101</v>
      </c>
      <c r="F5509" s="139">
        <v>1435.24892976509</v>
      </c>
      <c r="G5509" s="139">
        <v>1034.58514187223</v>
      </c>
      <c r="H5509" s="139">
        <v>1132.3936569483101</v>
      </c>
      <c r="I5509" s="139">
        <v>1074.0330083567901</v>
      </c>
      <c r="J5509" s="139">
        <v>1193.0791519524601</v>
      </c>
    </row>
    <row r="5510" spans="1:10" x14ac:dyDescent="0.25">
      <c r="A5510" t="s">
        <v>5794</v>
      </c>
      <c r="B5510" t="s">
        <v>93</v>
      </c>
      <c r="C5510">
        <v>2003</v>
      </c>
      <c r="D5510" t="s">
        <v>5</v>
      </c>
      <c r="E5510" t="s">
        <v>101</v>
      </c>
      <c r="F5510" s="139">
        <v>35678.585853135097</v>
      </c>
      <c r="G5510" s="139">
        <v>1214.4987850492</v>
      </c>
      <c r="H5510" s="139">
        <v>1276.8391725245201</v>
      </c>
      <c r="I5510" s="139">
        <v>1263.56249370974</v>
      </c>
      <c r="J5510" s="139">
        <v>1290.2201004528599</v>
      </c>
    </row>
    <row r="5511" spans="1:10" x14ac:dyDescent="0.25">
      <c r="A5511" t="s">
        <v>5795</v>
      </c>
      <c r="B5511" t="s">
        <v>93</v>
      </c>
      <c r="C5511">
        <v>2003</v>
      </c>
      <c r="D5511" t="s">
        <v>122</v>
      </c>
      <c r="E5511" t="s">
        <v>101</v>
      </c>
      <c r="F5511" s="139">
        <v>4460.8695208549898</v>
      </c>
      <c r="G5511" s="139">
        <v>763.86190850426897</v>
      </c>
      <c r="H5511" s="139">
        <v>797.75696710030797</v>
      </c>
      <c r="I5511" s="139">
        <v>774.35409245092103</v>
      </c>
      <c r="J5511" s="139">
        <v>821.68369087036297</v>
      </c>
    </row>
    <row r="5512" spans="1:10" x14ac:dyDescent="0.25">
      <c r="A5512" t="s">
        <v>5796</v>
      </c>
      <c r="B5512" t="s">
        <v>93</v>
      </c>
      <c r="C5512">
        <v>2003</v>
      </c>
      <c r="D5512" t="s">
        <v>123</v>
      </c>
      <c r="E5512" t="s">
        <v>101</v>
      </c>
      <c r="F5512" s="139">
        <v>5964.34934257855</v>
      </c>
      <c r="G5512" s="139">
        <v>1006.31853795045</v>
      </c>
      <c r="H5512" s="139">
        <v>1028.5090201979899</v>
      </c>
      <c r="I5512" s="139">
        <v>1002.46581003831</v>
      </c>
      <c r="J5512" s="139">
        <v>1055.0555405750599</v>
      </c>
    </row>
    <row r="5513" spans="1:10" x14ac:dyDescent="0.25">
      <c r="A5513" t="s">
        <v>5797</v>
      </c>
      <c r="B5513" t="s">
        <v>93</v>
      </c>
      <c r="C5513">
        <v>2003</v>
      </c>
      <c r="D5513" t="s">
        <v>124</v>
      </c>
      <c r="E5513" t="s">
        <v>101</v>
      </c>
      <c r="F5513" s="139">
        <v>7213.3488046641496</v>
      </c>
      <c r="G5513" s="139">
        <v>1197.34362991275</v>
      </c>
      <c r="H5513" s="139">
        <v>1227.9769796062301</v>
      </c>
      <c r="I5513" s="139">
        <v>1199.69636091793</v>
      </c>
      <c r="J5513" s="139">
        <v>1256.75410285979</v>
      </c>
    </row>
    <row r="5514" spans="1:10" x14ac:dyDescent="0.25">
      <c r="A5514" t="s">
        <v>5798</v>
      </c>
      <c r="B5514" t="s">
        <v>93</v>
      </c>
      <c r="C5514">
        <v>2003</v>
      </c>
      <c r="D5514" t="s">
        <v>125</v>
      </c>
      <c r="E5514" t="s">
        <v>101</v>
      </c>
      <c r="F5514" s="139">
        <v>8340.1546805609305</v>
      </c>
      <c r="G5514" s="139">
        <v>1413.0993371028201</v>
      </c>
      <c r="H5514" s="139">
        <v>1505.7771770660599</v>
      </c>
      <c r="I5514" s="139">
        <v>1473.4713741642399</v>
      </c>
      <c r="J5514" s="139">
        <v>1538.6100903430699</v>
      </c>
    </row>
    <row r="5515" spans="1:10" x14ac:dyDescent="0.25">
      <c r="A5515" t="s">
        <v>5799</v>
      </c>
      <c r="B5515" t="s">
        <v>93</v>
      </c>
      <c r="C5515">
        <v>2003</v>
      </c>
      <c r="D5515" t="s">
        <v>126</v>
      </c>
      <c r="E5515" t="s">
        <v>101</v>
      </c>
      <c r="F5515" s="139">
        <v>9699.8635044764505</v>
      </c>
      <c r="G5515" s="139">
        <v>1706.5416893727499</v>
      </c>
      <c r="H5515" s="139">
        <v>1897.52767962855</v>
      </c>
      <c r="I5515" s="139">
        <v>1859.59807297256</v>
      </c>
      <c r="J5515" s="139">
        <v>1936.03076704675</v>
      </c>
    </row>
    <row r="5516" spans="1:10" x14ac:dyDescent="0.25">
      <c r="A5516" t="s">
        <v>5800</v>
      </c>
      <c r="B5516" t="s">
        <v>93</v>
      </c>
      <c r="C5516">
        <v>2003</v>
      </c>
      <c r="D5516" t="s">
        <v>6</v>
      </c>
      <c r="E5516" t="s">
        <v>101</v>
      </c>
      <c r="F5516" s="139">
        <v>8023.0545887042299</v>
      </c>
      <c r="G5516" s="139">
        <v>1198.594292666</v>
      </c>
      <c r="H5516" s="139">
        <v>1225.33746274748</v>
      </c>
      <c r="I5516" s="139">
        <v>1198.5830494904501</v>
      </c>
      <c r="J5516" s="139">
        <v>1252.5370299828</v>
      </c>
    </row>
    <row r="5517" spans="1:10" x14ac:dyDescent="0.25">
      <c r="A5517" t="s">
        <v>5801</v>
      </c>
      <c r="B5517" t="s">
        <v>93</v>
      </c>
      <c r="C5517">
        <v>2003</v>
      </c>
      <c r="D5517" t="s">
        <v>37</v>
      </c>
      <c r="E5517" t="s">
        <v>101</v>
      </c>
      <c r="F5517" s="139">
        <v>769.54417492532104</v>
      </c>
      <c r="G5517" s="139">
        <v>1129.35746246745</v>
      </c>
      <c r="H5517" s="139">
        <v>1132.73978188925</v>
      </c>
      <c r="I5517" s="139">
        <v>1053.5707154741499</v>
      </c>
      <c r="J5517" s="139">
        <v>1216.25034141623</v>
      </c>
    </row>
    <row r="5518" spans="1:10" x14ac:dyDescent="0.25">
      <c r="A5518" t="s">
        <v>5802</v>
      </c>
      <c r="B5518" t="s">
        <v>93</v>
      </c>
      <c r="C5518">
        <v>2003</v>
      </c>
      <c r="D5518" t="s">
        <v>38</v>
      </c>
      <c r="E5518" t="s">
        <v>101</v>
      </c>
      <c r="F5518" s="139">
        <v>1300.0086928982601</v>
      </c>
      <c r="G5518" s="139">
        <v>1101.49691828495</v>
      </c>
      <c r="H5518" s="139">
        <v>1123.0990540861301</v>
      </c>
      <c r="I5518" s="139">
        <v>1062.61046730866</v>
      </c>
      <c r="J5518" s="139">
        <v>1186.1222915260601</v>
      </c>
    </row>
    <row r="5519" spans="1:10" x14ac:dyDescent="0.25">
      <c r="A5519" t="s">
        <v>5803</v>
      </c>
      <c r="B5519" t="s">
        <v>93</v>
      </c>
      <c r="C5519">
        <v>2003</v>
      </c>
      <c r="D5519" t="s">
        <v>39</v>
      </c>
      <c r="E5519" t="s">
        <v>101</v>
      </c>
      <c r="F5519" s="139">
        <v>1549.31045314844</v>
      </c>
      <c r="G5519" s="139">
        <v>1392.6636462214501</v>
      </c>
      <c r="H5519" s="139">
        <v>1354.1613794459699</v>
      </c>
      <c r="I5519" s="139">
        <v>1286.67487490812</v>
      </c>
      <c r="J5519" s="139">
        <v>1424.2333007735299</v>
      </c>
    </row>
    <row r="5520" spans="1:10" x14ac:dyDescent="0.25">
      <c r="A5520" t="s">
        <v>5804</v>
      </c>
      <c r="B5520" t="s">
        <v>93</v>
      </c>
      <c r="C5520">
        <v>2003</v>
      </c>
      <c r="D5520" t="s">
        <v>40</v>
      </c>
      <c r="E5520" t="s">
        <v>101</v>
      </c>
      <c r="F5520" s="139">
        <v>1247.46275992139</v>
      </c>
      <c r="G5520" s="139">
        <v>1328.8976051659699</v>
      </c>
      <c r="H5520" s="139">
        <v>1337.63220023697</v>
      </c>
      <c r="I5520" s="139">
        <v>1263.9329967779199</v>
      </c>
      <c r="J5520" s="139">
        <v>1414.4854936715701</v>
      </c>
    </row>
    <row r="5521" spans="1:10" x14ac:dyDescent="0.25">
      <c r="A5521" t="s">
        <v>5805</v>
      </c>
      <c r="B5521" t="s">
        <v>93</v>
      </c>
      <c r="C5521">
        <v>2003</v>
      </c>
      <c r="D5521" t="s">
        <v>41</v>
      </c>
      <c r="E5521" t="s">
        <v>101</v>
      </c>
      <c r="F5521" s="139">
        <v>1604.6230031406501</v>
      </c>
      <c r="G5521" s="139">
        <v>1075.6576145899201</v>
      </c>
      <c r="H5521" s="139">
        <v>1162.45921365662</v>
      </c>
      <c r="I5521" s="139">
        <v>1105.59177459128</v>
      </c>
      <c r="J5521" s="139">
        <v>1221.46659331355</v>
      </c>
    </row>
    <row r="5522" spans="1:10" x14ac:dyDescent="0.25">
      <c r="A5522" t="s">
        <v>5806</v>
      </c>
      <c r="B5522" t="s">
        <v>93</v>
      </c>
      <c r="C5522">
        <v>2003</v>
      </c>
      <c r="D5522" t="s">
        <v>42</v>
      </c>
      <c r="E5522" t="s">
        <v>101</v>
      </c>
      <c r="F5522" s="139">
        <v>1552.1055046702099</v>
      </c>
      <c r="G5522" s="139">
        <v>1203.98521857224</v>
      </c>
      <c r="H5522" s="139">
        <v>1278.9807451888501</v>
      </c>
      <c r="I5522" s="139">
        <v>1215.60419448426</v>
      </c>
      <c r="J5522" s="139">
        <v>1344.78302686346</v>
      </c>
    </row>
    <row r="5523" spans="1:10" x14ac:dyDescent="0.25">
      <c r="A5523" t="s">
        <v>5807</v>
      </c>
      <c r="B5523" t="s">
        <v>93</v>
      </c>
      <c r="C5523">
        <v>2003</v>
      </c>
      <c r="D5523" t="s">
        <v>102</v>
      </c>
      <c r="E5523" t="s">
        <v>101</v>
      </c>
      <c r="F5523" s="139">
        <v>1246.63805928068</v>
      </c>
      <c r="G5523" s="139">
        <v>971.69652697351898</v>
      </c>
      <c r="H5523" s="139">
        <v>971.31369949648695</v>
      </c>
      <c r="I5523" s="139">
        <v>917.55192223917902</v>
      </c>
      <c r="J5523" s="139">
        <v>1027.37708742665</v>
      </c>
    </row>
    <row r="5524" spans="1:10" x14ac:dyDescent="0.25">
      <c r="A5524" t="s">
        <v>5808</v>
      </c>
      <c r="B5524" t="s">
        <v>93</v>
      </c>
      <c r="C5524">
        <v>2003</v>
      </c>
      <c r="D5524" t="s">
        <v>103</v>
      </c>
      <c r="E5524" t="s">
        <v>101</v>
      </c>
      <c r="F5524" s="139">
        <v>5361.7875918779</v>
      </c>
      <c r="G5524" s="139">
        <v>1461.5310953952301</v>
      </c>
      <c r="H5524" s="139">
        <v>1470.4736276220699</v>
      </c>
      <c r="I5524" s="139">
        <v>1431.1305650529901</v>
      </c>
      <c r="J5524" s="139">
        <v>1510.6190874751001</v>
      </c>
    </row>
    <row r="5525" spans="1:10" x14ac:dyDescent="0.25">
      <c r="A5525" t="s">
        <v>5809</v>
      </c>
      <c r="B5525" t="s">
        <v>93</v>
      </c>
      <c r="C5525">
        <v>2003</v>
      </c>
      <c r="D5525" t="s">
        <v>43</v>
      </c>
      <c r="E5525" t="s">
        <v>101</v>
      </c>
      <c r="F5525" s="139">
        <v>813.54570819749301</v>
      </c>
      <c r="G5525" s="139">
        <v>1076.3891827277901</v>
      </c>
      <c r="H5525" s="139">
        <v>1102.25195260493</v>
      </c>
      <c r="I5525" s="139">
        <v>1026.9425004312</v>
      </c>
      <c r="J5525" s="139">
        <v>1181.5747272435301</v>
      </c>
    </row>
    <row r="5526" spans="1:10" x14ac:dyDescent="0.25">
      <c r="A5526" t="s">
        <v>5810</v>
      </c>
      <c r="B5526" t="s">
        <v>93</v>
      </c>
      <c r="C5526">
        <v>2003</v>
      </c>
      <c r="D5526" t="s">
        <v>44</v>
      </c>
      <c r="E5526" t="s">
        <v>101</v>
      </c>
      <c r="F5526" s="139">
        <v>1699.3645641477101</v>
      </c>
      <c r="G5526" s="139">
        <v>1475.82183135271</v>
      </c>
      <c r="H5526" s="139">
        <v>1487.35872285237</v>
      </c>
      <c r="I5526" s="139">
        <v>1416.85321838297</v>
      </c>
      <c r="J5526" s="139">
        <v>1560.44085313049</v>
      </c>
    </row>
    <row r="5527" spans="1:10" x14ac:dyDescent="0.25">
      <c r="A5527" t="s">
        <v>5811</v>
      </c>
      <c r="B5527" t="s">
        <v>93</v>
      </c>
      <c r="C5527">
        <v>2003</v>
      </c>
      <c r="D5527" t="s">
        <v>45</v>
      </c>
      <c r="E5527" t="s">
        <v>101</v>
      </c>
      <c r="F5527" s="139">
        <v>2848.8773195326899</v>
      </c>
      <c r="G5527" s="139">
        <v>1617.458011578</v>
      </c>
      <c r="H5527" s="139">
        <v>1629.26871708618</v>
      </c>
      <c r="I5527" s="139">
        <v>1569.6337407490601</v>
      </c>
      <c r="J5527" s="139">
        <v>1690.57924475202</v>
      </c>
    </row>
    <row r="5528" spans="1:10" x14ac:dyDescent="0.25">
      <c r="A5528" t="s">
        <v>5812</v>
      </c>
      <c r="B5528" t="s">
        <v>93</v>
      </c>
      <c r="C5528">
        <v>2003</v>
      </c>
      <c r="D5528" t="s">
        <v>18</v>
      </c>
      <c r="E5528" t="s">
        <v>101</v>
      </c>
      <c r="F5528" s="139">
        <v>7347.4533660873904</v>
      </c>
      <c r="G5528" s="139">
        <v>1488.49880293091</v>
      </c>
      <c r="H5528" s="139">
        <v>1560.90657807914</v>
      </c>
      <c r="I5528" s="139">
        <v>1525.26606126358</v>
      </c>
      <c r="J5528" s="139">
        <v>1597.1670207918301</v>
      </c>
    </row>
    <row r="5529" spans="1:10" x14ac:dyDescent="0.25">
      <c r="A5529" t="s">
        <v>5813</v>
      </c>
      <c r="B5529" t="s">
        <v>93</v>
      </c>
      <c r="C5529">
        <v>2003</v>
      </c>
      <c r="D5529" t="s">
        <v>46</v>
      </c>
      <c r="E5529" t="s">
        <v>101</v>
      </c>
      <c r="F5529" s="139">
        <v>3200.9274043558198</v>
      </c>
      <c r="G5529" s="139">
        <v>1414.1495049064799</v>
      </c>
      <c r="H5529" s="139">
        <v>1480.1772411077</v>
      </c>
      <c r="I5529" s="139">
        <v>1429.10311852582</v>
      </c>
      <c r="J5529" s="139">
        <v>1532.60398741165</v>
      </c>
    </row>
    <row r="5530" spans="1:10" x14ac:dyDescent="0.25">
      <c r="A5530" t="s">
        <v>5814</v>
      </c>
      <c r="B5530" t="s">
        <v>93</v>
      </c>
      <c r="C5530">
        <v>2003</v>
      </c>
      <c r="D5530" t="s">
        <v>47</v>
      </c>
      <c r="E5530" t="s">
        <v>101</v>
      </c>
      <c r="F5530" s="139">
        <v>2094.9619063872401</v>
      </c>
      <c r="G5530" s="139">
        <v>1537.7785899064399</v>
      </c>
      <c r="H5530" s="139">
        <v>1592.69586562892</v>
      </c>
      <c r="I5530" s="139">
        <v>1524.9314494958301</v>
      </c>
      <c r="J5530" s="139">
        <v>1662.6862645957301</v>
      </c>
    </row>
    <row r="5531" spans="1:10" x14ac:dyDescent="0.25">
      <c r="A5531" t="s">
        <v>5815</v>
      </c>
      <c r="B5531" t="s">
        <v>93</v>
      </c>
      <c r="C5531">
        <v>2003</v>
      </c>
      <c r="D5531" t="s">
        <v>48</v>
      </c>
      <c r="E5531" t="s">
        <v>101</v>
      </c>
      <c r="F5531" s="139">
        <v>2051.56405534439</v>
      </c>
      <c r="G5531" s="139">
        <v>1565.69697123176</v>
      </c>
      <c r="H5531" s="139">
        <v>1684.5046066770001</v>
      </c>
      <c r="I5531" s="139">
        <v>1611.7765242655</v>
      </c>
      <c r="J5531" s="139">
        <v>1759.64731641051</v>
      </c>
    </row>
    <row r="5532" spans="1:10" x14ac:dyDescent="0.25">
      <c r="A5532" t="s">
        <v>5816</v>
      </c>
      <c r="B5532" t="s">
        <v>93</v>
      </c>
      <c r="C5532">
        <v>2003</v>
      </c>
      <c r="D5532" t="s">
        <v>104</v>
      </c>
      <c r="E5532" t="s">
        <v>101</v>
      </c>
      <c r="F5532" s="139">
        <v>3369.2820389429198</v>
      </c>
      <c r="G5532" s="139">
        <v>775.92821225419902</v>
      </c>
      <c r="H5532" s="139">
        <v>885.47099507725602</v>
      </c>
      <c r="I5532" s="139">
        <v>855.330572640588</v>
      </c>
      <c r="J5532" s="139">
        <v>916.38915774377699</v>
      </c>
    </row>
    <row r="5533" spans="1:10" x14ac:dyDescent="0.25">
      <c r="A5533" t="s">
        <v>5817</v>
      </c>
      <c r="B5533" t="s">
        <v>93</v>
      </c>
      <c r="C5533">
        <v>2003</v>
      </c>
      <c r="D5533" t="s">
        <v>49</v>
      </c>
      <c r="E5533" t="s">
        <v>101</v>
      </c>
      <c r="F5533" s="139">
        <v>1072.1227530717599</v>
      </c>
      <c r="G5533" s="139">
        <v>886.19834110742397</v>
      </c>
      <c r="H5533" s="139">
        <v>947.94944997014204</v>
      </c>
      <c r="I5533" s="139">
        <v>891.68149739344699</v>
      </c>
      <c r="J5533" s="139">
        <v>1006.8197352196</v>
      </c>
    </row>
    <row r="5534" spans="1:10" x14ac:dyDescent="0.25">
      <c r="A5534" t="s">
        <v>5818</v>
      </c>
      <c r="B5534" t="s">
        <v>93</v>
      </c>
      <c r="C5534">
        <v>2003</v>
      </c>
      <c r="D5534" t="s">
        <v>50</v>
      </c>
      <c r="E5534" t="s">
        <v>101</v>
      </c>
      <c r="F5534" s="139">
        <v>2297.1592858711601</v>
      </c>
      <c r="G5534" s="139">
        <v>733.34034141574296</v>
      </c>
      <c r="H5534" s="139">
        <v>862.93679663780802</v>
      </c>
      <c r="I5534" s="139">
        <v>827.14324598210601</v>
      </c>
      <c r="J5534" s="139">
        <v>899.85227555180404</v>
      </c>
    </row>
    <row r="5535" spans="1:10" x14ac:dyDescent="0.25">
      <c r="A5535" t="s">
        <v>5819</v>
      </c>
      <c r="B5535" t="s">
        <v>93</v>
      </c>
      <c r="C5535">
        <v>2003</v>
      </c>
      <c r="D5535" t="s">
        <v>105</v>
      </c>
      <c r="E5535" t="s">
        <v>101</v>
      </c>
      <c r="F5535" s="139">
        <v>3577.08193750399</v>
      </c>
      <c r="G5535" s="139">
        <v>1240.6810366070499</v>
      </c>
      <c r="H5535" s="139">
        <v>1335.1536967877701</v>
      </c>
      <c r="I5535" s="139">
        <v>1291.36739946126</v>
      </c>
      <c r="J5535" s="139">
        <v>1380.03608335596</v>
      </c>
    </row>
    <row r="5536" spans="1:10" x14ac:dyDescent="0.25">
      <c r="A5536" t="s">
        <v>5820</v>
      </c>
      <c r="B5536" t="s">
        <v>93</v>
      </c>
      <c r="C5536">
        <v>2003</v>
      </c>
      <c r="D5536" t="s">
        <v>51</v>
      </c>
      <c r="E5536" t="s">
        <v>101</v>
      </c>
      <c r="F5536" s="139">
        <v>2658.3482760311999</v>
      </c>
      <c r="G5536" s="139">
        <v>1144.05957799768</v>
      </c>
      <c r="H5536" s="139">
        <v>1235.24916602693</v>
      </c>
      <c r="I5536" s="139">
        <v>1188.31560542991</v>
      </c>
      <c r="J5536" s="139">
        <v>1283.5485902610201</v>
      </c>
    </row>
    <row r="5537" spans="1:10" x14ac:dyDescent="0.25">
      <c r="A5537" t="s">
        <v>5821</v>
      </c>
      <c r="B5537" t="s">
        <v>93</v>
      </c>
      <c r="C5537">
        <v>2003</v>
      </c>
      <c r="D5537" t="s">
        <v>52</v>
      </c>
      <c r="E5537" t="s">
        <v>101</v>
      </c>
      <c r="F5537" s="139">
        <v>918.73366147278398</v>
      </c>
      <c r="G5537" s="139">
        <v>1641.9152202176499</v>
      </c>
      <c r="H5537" s="139">
        <v>1753.9110263377499</v>
      </c>
      <c r="I5537" s="139">
        <v>1641.2790792195301</v>
      </c>
      <c r="J5537" s="139">
        <v>1872.18155823302</v>
      </c>
    </row>
    <row r="5538" spans="1:10" x14ac:dyDescent="0.25">
      <c r="A5538" t="s">
        <v>5822</v>
      </c>
      <c r="B5538" t="s">
        <v>93</v>
      </c>
      <c r="C5538">
        <v>2003</v>
      </c>
      <c r="D5538" t="s">
        <v>106</v>
      </c>
      <c r="E5538" t="s">
        <v>101</v>
      </c>
      <c r="F5538" s="139">
        <v>6753.2882707380804</v>
      </c>
      <c r="G5538" s="139">
        <v>1212.3611886373701</v>
      </c>
      <c r="H5538" s="139">
        <v>1300.95800839602</v>
      </c>
      <c r="I5538" s="139">
        <v>1269.8700373161601</v>
      </c>
      <c r="J5538" s="139">
        <v>1332.6102386136299</v>
      </c>
    </row>
    <row r="5539" spans="1:10" x14ac:dyDescent="0.25">
      <c r="A5539" t="s">
        <v>5823</v>
      </c>
      <c r="B5539" t="s">
        <v>93</v>
      </c>
      <c r="C5539">
        <v>2003</v>
      </c>
      <c r="D5539" t="s">
        <v>53</v>
      </c>
      <c r="E5539" t="s">
        <v>101</v>
      </c>
      <c r="F5539" s="139">
        <v>2068.4659663145799</v>
      </c>
      <c r="G5539" s="139">
        <v>1207.0668500869899</v>
      </c>
      <c r="H5539" s="139">
        <v>1325.9775218872401</v>
      </c>
      <c r="I5539" s="139">
        <v>1268.77909814903</v>
      </c>
      <c r="J5539" s="139">
        <v>1385.0670609277299</v>
      </c>
    </row>
    <row r="5540" spans="1:10" x14ac:dyDescent="0.25">
      <c r="A5540" t="s">
        <v>5824</v>
      </c>
      <c r="B5540" t="s">
        <v>93</v>
      </c>
      <c r="C5540">
        <v>2003</v>
      </c>
      <c r="D5540" t="s">
        <v>54</v>
      </c>
      <c r="E5540" t="s">
        <v>101</v>
      </c>
      <c r="F5540" s="139">
        <v>1164.2578674797801</v>
      </c>
      <c r="G5540" s="139">
        <v>1681.77307950509</v>
      </c>
      <c r="H5540" s="139">
        <v>1769.4681786061401</v>
      </c>
      <c r="I5540" s="139">
        <v>1668.57556210601</v>
      </c>
      <c r="J5540" s="139">
        <v>1874.83397542339</v>
      </c>
    </row>
    <row r="5541" spans="1:10" x14ac:dyDescent="0.25">
      <c r="A5541" t="s">
        <v>5825</v>
      </c>
      <c r="B5541" t="s">
        <v>93</v>
      </c>
      <c r="C5541">
        <v>2003</v>
      </c>
      <c r="D5541" t="s">
        <v>55</v>
      </c>
      <c r="E5541" t="s">
        <v>101</v>
      </c>
      <c r="F5541" s="139">
        <v>1051.26321225627</v>
      </c>
      <c r="G5541" s="139">
        <v>1158.81261065076</v>
      </c>
      <c r="H5541" s="139">
        <v>1237.6630650275599</v>
      </c>
      <c r="I5541" s="139">
        <v>1163.36863775899</v>
      </c>
      <c r="J5541" s="139">
        <v>1315.42831649192</v>
      </c>
    </row>
    <row r="5542" spans="1:10" x14ac:dyDescent="0.25">
      <c r="A5542" t="s">
        <v>5826</v>
      </c>
      <c r="B5542" t="s">
        <v>93</v>
      </c>
      <c r="C5542">
        <v>2003</v>
      </c>
      <c r="D5542" t="s">
        <v>56</v>
      </c>
      <c r="E5542" t="s">
        <v>101</v>
      </c>
      <c r="F5542" s="139">
        <v>907.66171533049999</v>
      </c>
      <c r="G5542" s="139">
        <v>1048.0477054794801</v>
      </c>
      <c r="H5542" s="139">
        <v>1071.1884664382601</v>
      </c>
      <c r="I5542" s="139">
        <v>1001.88591497455</v>
      </c>
      <c r="J5542" s="139">
        <v>1143.98211992147</v>
      </c>
    </row>
    <row r="5543" spans="1:10" x14ac:dyDescent="0.25">
      <c r="A5543" t="s">
        <v>5827</v>
      </c>
      <c r="B5543" t="s">
        <v>93</v>
      </c>
      <c r="C5543">
        <v>2003</v>
      </c>
      <c r="D5543" t="s">
        <v>57</v>
      </c>
      <c r="E5543" t="s">
        <v>101</v>
      </c>
      <c r="F5543" s="139">
        <v>1561.6395093569599</v>
      </c>
      <c r="G5543" s="139">
        <v>1122.5045171878901</v>
      </c>
      <c r="H5543" s="139">
        <v>1222.1204122855399</v>
      </c>
      <c r="I5543" s="139">
        <v>1161.6896042262999</v>
      </c>
      <c r="J5543" s="139">
        <v>1284.85698432039</v>
      </c>
    </row>
    <row r="5544" spans="1:10" x14ac:dyDescent="0.25">
      <c r="A5544" t="s">
        <v>5828</v>
      </c>
      <c r="B5544" t="s">
        <v>93</v>
      </c>
      <c r="C5544">
        <v>2004</v>
      </c>
      <c r="D5544" t="s">
        <v>5</v>
      </c>
      <c r="E5544" t="s">
        <v>101</v>
      </c>
      <c r="F5544" s="139">
        <v>37954.604465480203</v>
      </c>
      <c r="G5544" s="139">
        <v>1283.36789492606</v>
      </c>
      <c r="H5544" s="139">
        <v>1346.46281097937</v>
      </c>
      <c r="I5544" s="139">
        <v>1332.8854637058801</v>
      </c>
      <c r="J5544" s="139">
        <v>1360.14350857829</v>
      </c>
    </row>
    <row r="5545" spans="1:10" x14ac:dyDescent="0.25">
      <c r="A5545" t="s">
        <v>5829</v>
      </c>
      <c r="B5545" t="s">
        <v>93</v>
      </c>
      <c r="C5545">
        <v>2004</v>
      </c>
      <c r="D5545" t="s">
        <v>122</v>
      </c>
      <c r="E5545" t="s">
        <v>101</v>
      </c>
      <c r="F5545" s="139">
        <v>4960.7505939715002</v>
      </c>
      <c r="G5545" s="139">
        <v>844.02822880788904</v>
      </c>
      <c r="H5545" s="139">
        <v>876.88849671480705</v>
      </c>
      <c r="I5545" s="139">
        <v>852.48553826732598</v>
      </c>
      <c r="J5545" s="139">
        <v>901.80910789060204</v>
      </c>
    </row>
    <row r="5546" spans="1:10" x14ac:dyDescent="0.25">
      <c r="A5546" t="s">
        <v>5830</v>
      </c>
      <c r="B5546" t="s">
        <v>93</v>
      </c>
      <c r="C5546">
        <v>2004</v>
      </c>
      <c r="D5546" t="s">
        <v>123</v>
      </c>
      <c r="E5546" t="s">
        <v>101</v>
      </c>
      <c r="F5546" s="139">
        <v>6397.7382445665498</v>
      </c>
      <c r="G5546" s="139">
        <v>1067.91650022977</v>
      </c>
      <c r="H5546" s="139">
        <v>1086.88765987227</v>
      </c>
      <c r="I5546" s="139">
        <v>1060.2857163420599</v>
      </c>
      <c r="J5546" s="139">
        <v>1113.9858108661399</v>
      </c>
    </row>
    <row r="5547" spans="1:10" x14ac:dyDescent="0.25">
      <c r="A5547" t="s">
        <v>5831</v>
      </c>
      <c r="B5547" t="s">
        <v>93</v>
      </c>
      <c r="C5547">
        <v>2004</v>
      </c>
      <c r="D5547" t="s">
        <v>124</v>
      </c>
      <c r="E5547" t="s">
        <v>101</v>
      </c>
      <c r="F5547" s="139">
        <v>7518.8569236183002</v>
      </c>
      <c r="G5547" s="139">
        <v>1239.7902792950399</v>
      </c>
      <c r="H5547" s="139">
        <v>1268.9608345377501</v>
      </c>
      <c r="I5547" s="139">
        <v>1240.33601713086</v>
      </c>
      <c r="J5547" s="139">
        <v>1298.0777857462399</v>
      </c>
    </row>
    <row r="5548" spans="1:10" x14ac:dyDescent="0.25">
      <c r="A5548" t="s">
        <v>5832</v>
      </c>
      <c r="B5548" t="s">
        <v>93</v>
      </c>
      <c r="C5548">
        <v>2004</v>
      </c>
      <c r="D5548" t="s">
        <v>125</v>
      </c>
      <c r="E5548" t="s">
        <v>101</v>
      </c>
      <c r="F5548" s="139">
        <v>8797.9274628663206</v>
      </c>
      <c r="G5548" s="139">
        <v>1482.9425583188799</v>
      </c>
      <c r="H5548" s="139">
        <v>1576.0734001247999</v>
      </c>
      <c r="I5548" s="139">
        <v>1543.13870332125</v>
      </c>
      <c r="J5548" s="139">
        <v>1609.53117720299</v>
      </c>
    </row>
    <row r="5549" spans="1:10" x14ac:dyDescent="0.25">
      <c r="A5549" t="s">
        <v>5833</v>
      </c>
      <c r="B5549" t="s">
        <v>93</v>
      </c>
      <c r="C5549">
        <v>2004</v>
      </c>
      <c r="D5549" t="s">
        <v>126</v>
      </c>
      <c r="E5549" t="s">
        <v>101</v>
      </c>
      <c r="F5549" s="139">
        <v>10279.331240457501</v>
      </c>
      <c r="G5549" s="139">
        <v>1800.6998732521799</v>
      </c>
      <c r="H5549" s="139">
        <v>2012.8682597852201</v>
      </c>
      <c r="I5549" s="139">
        <v>1973.7788067921299</v>
      </c>
      <c r="J5549" s="139">
        <v>2052.5316926892401</v>
      </c>
    </row>
    <row r="5550" spans="1:10" x14ac:dyDescent="0.25">
      <c r="A5550" t="s">
        <v>5834</v>
      </c>
      <c r="B5550" t="s">
        <v>93</v>
      </c>
      <c r="C5550">
        <v>2004</v>
      </c>
      <c r="D5550" t="s">
        <v>6</v>
      </c>
      <c r="E5550" t="s">
        <v>101</v>
      </c>
      <c r="F5550" s="139">
        <v>8441.5328395736306</v>
      </c>
      <c r="G5550" s="139">
        <v>1255.35478741269</v>
      </c>
      <c r="H5550" s="139">
        <v>1276.40317802974</v>
      </c>
      <c r="I5550" s="139">
        <v>1249.2170845151099</v>
      </c>
      <c r="J5550" s="139">
        <v>1304.0301517968701</v>
      </c>
    </row>
    <row r="5551" spans="1:10" x14ac:dyDescent="0.25">
      <c r="A5551" t="s">
        <v>5835</v>
      </c>
      <c r="B5551" t="s">
        <v>93</v>
      </c>
      <c r="C5551">
        <v>2004</v>
      </c>
      <c r="D5551" t="s">
        <v>37</v>
      </c>
      <c r="E5551" t="s">
        <v>101</v>
      </c>
      <c r="F5551" s="139">
        <v>910.91646140257603</v>
      </c>
      <c r="G5551" s="139">
        <v>1324.91158408008</v>
      </c>
      <c r="H5551" s="139">
        <v>1322.90065980073</v>
      </c>
      <c r="I5551" s="139">
        <v>1237.74945684102</v>
      </c>
      <c r="J5551" s="139">
        <v>1412.3334573141201</v>
      </c>
    </row>
    <row r="5552" spans="1:10" x14ac:dyDescent="0.25">
      <c r="A5552" t="s">
        <v>5836</v>
      </c>
      <c r="B5552" t="s">
        <v>93</v>
      </c>
      <c r="C5552">
        <v>2004</v>
      </c>
      <c r="D5552" t="s">
        <v>38</v>
      </c>
      <c r="E5552" t="s">
        <v>101</v>
      </c>
      <c r="F5552" s="139">
        <v>1482.23345816348</v>
      </c>
      <c r="G5552" s="139">
        <v>1248.50149355504</v>
      </c>
      <c r="H5552" s="139">
        <v>1264.06400855621</v>
      </c>
      <c r="I5552" s="139">
        <v>1200.1806905480701</v>
      </c>
      <c r="J5552" s="139">
        <v>1330.45064310563</v>
      </c>
    </row>
    <row r="5553" spans="1:10" x14ac:dyDescent="0.25">
      <c r="A5553" t="s">
        <v>5837</v>
      </c>
      <c r="B5553" t="s">
        <v>93</v>
      </c>
      <c r="C5553">
        <v>2004</v>
      </c>
      <c r="D5553" t="s">
        <v>39</v>
      </c>
      <c r="E5553" t="s">
        <v>101</v>
      </c>
      <c r="F5553" s="139">
        <v>1624.73192793455</v>
      </c>
      <c r="G5553" s="139">
        <v>1447.1390265912701</v>
      </c>
      <c r="H5553" s="139">
        <v>1401.6782154344301</v>
      </c>
      <c r="I5553" s="139">
        <v>1333.34743401162</v>
      </c>
      <c r="J5553" s="139">
        <v>1472.5640182904301</v>
      </c>
    </row>
    <row r="5554" spans="1:10" x14ac:dyDescent="0.25">
      <c r="A5554" t="s">
        <v>5838</v>
      </c>
      <c r="B5554" t="s">
        <v>93</v>
      </c>
      <c r="C5554">
        <v>2004</v>
      </c>
      <c r="D5554" t="s">
        <v>40</v>
      </c>
      <c r="E5554" t="s">
        <v>101</v>
      </c>
      <c r="F5554" s="139">
        <v>1278.13254915231</v>
      </c>
      <c r="G5554" s="139">
        <v>1359.5708426255901</v>
      </c>
      <c r="H5554" s="139">
        <v>1357.3684451844699</v>
      </c>
      <c r="I5554" s="139">
        <v>1283.43096733419</v>
      </c>
      <c r="J5554" s="139">
        <v>1434.43113317082</v>
      </c>
    </row>
    <row r="5555" spans="1:10" x14ac:dyDescent="0.25">
      <c r="A5555" t="s">
        <v>5839</v>
      </c>
      <c r="B5555" t="s">
        <v>93</v>
      </c>
      <c r="C5555">
        <v>2004</v>
      </c>
      <c r="D5555" t="s">
        <v>41</v>
      </c>
      <c r="E5555" t="s">
        <v>101</v>
      </c>
      <c r="F5555" s="139">
        <v>1646.6763079827001</v>
      </c>
      <c r="G5555" s="139">
        <v>1100.1238019406001</v>
      </c>
      <c r="H5555" s="139">
        <v>1190.55501456511</v>
      </c>
      <c r="I5555" s="139">
        <v>1133.03086830794</v>
      </c>
      <c r="J5555" s="139">
        <v>1250.2154283713401</v>
      </c>
    </row>
    <row r="5556" spans="1:10" x14ac:dyDescent="0.25">
      <c r="A5556" t="s">
        <v>5840</v>
      </c>
      <c r="B5556" t="s">
        <v>93</v>
      </c>
      <c r="C5556">
        <v>2004</v>
      </c>
      <c r="D5556" t="s">
        <v>42</v>
      </c>
      <c r="E5556" t="s">
        <v>101</v>
      </c>
      <c r="F5556" s="139">
        <v>1498.8421349380901</v>
      </c>
      <c r="G5556" s="139">
        <v>1161.84809498709</v>
      </c>
      <c r="H5556" s="139">
        <v>1235.6657895829401</v>
      </c>
      <c r="I5556" s="139">
        <v>1173.3987361618399</v>
      </c>
      <c r="J5556" s="139">
        <v>1300.3589796296901</v>
      </c>
    </row>
    <row r="5557" spans="1:10" x14ac:dyDescent="0.25">
      <c r="A5557" t="s">
        <v>5841</v>
      </c>
      <c r="B5557" t="s">
        <v>93</v>
      </c>
      <c r="C5557">
        <v>2004</v>
      </c>
      <c r="D5557" t="s">
        <v>102</v>
      </c>
      <c r="E5557" t="s">
        <v>101</v>
      </c>
      <c r="F5557" s="139">
        <v>1294.0214683019501</v>
      </c>
      <c r="G5557" s="139">
        <v>998.71995269044203</v>
      </c>
      <c r="H5557" s="139">
        <v>992.05105106511598</v>
      </c>
      <c r="I5557" s="139">
        <v>938.07346895531202</v>
      </c>
      <c r="J5557" s="139">
        <v>1048.2957999329999</v>
      </c>
    </row>
    <row r="5558" spans="1:10" x14ac:dyDescent="0.25">
      <c r="A5558" t="s">
        <v>5842</v>
      </c>
      <c r="B5558" t="s">
        <v>93</v>
      </c>
      <c r="C5558">
        <v>2004</v>
      </c>
      <c r="D5558" t="s">
        <v>103</v>
      </c>
      <c r="E5558" t="s">
        <v>101</v>
      </c>
      <c r="F5558" s="139">
        <v>5348.9923738110301</v>
      </c>
      <c r="G5558" s="139">
        <v>1446.88587027267</v>
      </c>
      <c r="H5558" s="139">
        <v>1445.3603677011699</v>
      </c>
      <c r="I5558" s="139">
        <v>1406.62617884306</v>
      </c>
      <c r="J5558" s="139">
        <v>1484.8854908503299</v>
      </c>
    </row>
    <row r="5559" spans="1:10" x14ac:dyDescent="0.25">
      <c r="A5559" t="s">
        <v>5843</v>
      </c>
      <c r="B5559" t="s">
        <v>93</v>
      </c>
      <c r="C5559">
        <v>2004</v>
      </c>
      <c r="D5559" t="s">
        <v>43</v>
      </c>
      <c r="E5559" t="s">
        <v>101</v>
      </c>
      <c r="F5559" s="139">
        <v>786.36553168310502</v>
      </c>
      <c r="G5559" s="139">
        <v>1037.76381614398</v>
      </c>
      <c r="H5559" s="139">
        <v>1050.8286459399901</v>
      </c>
      <c r="I5559" s="139">
        <v>977.68723557176099</v>
      </c>
      <c r="J5559" s="139">
        <v>1127.93660053553</v>
      </c>
    </row>
    <row r="5560" spans="1:10" x14ac:dyDescent="0.25">
      <c r="A5560" t="s">
        <v>5844</v>
      </c>
      <c r="B5560" t="s">
        <v>93</v>
      </c>
      <c r="C5560">
        <v>2004</v>
      </c>
      <c r="D5560" t="s">
        <v>44</v>
      </c>
      <c r="E5560" t="s">
        <v>101</v>
      </c>
      <c r="F5560" s="139">
        <v>1694.7107112977201</v>
      </c>
      <c r="G5560" s="139">
        <v>1455.5868960196101</v>
      </c>
      <c r="H5560" s="139">
        <v>1455.35738645522</v>
      </c>
      <c r="I5560" s="139">
        <v>1386.2209599652999</v>
      </c>
      <c r="J5560" s="139">
        <v>1527.0239420063399</v>
      </c>
    </row>
    <row r="5561" spans="1:10" x14ac:dyDescent="0.25">
      <c r="A5561" t="s">
        <v>5845</v>
      </c>
      <c r="B5561" t="s">
        <v>93</v>
      </c>
      <c r="C5561">
        <v>2004</v>
      </c>
      <c r="D5561" t="s">
        <v>45</v>
      </c>
      <c r="E5561" t="s">
        <v>101</v>
      </c>
      <c r="F5561" s="139">
        <v>2867.9161308302</v>
      </c>
      <c r="G5561" s="139">
        <v>1615.8457412825701</v>
      </c>
      <c r="H5561" s="139">
        <v>1620.8630552612101</v>
      </c>
      <c r="I5561" s="139">
        <v>1561.68969776886</v>
      </c>
      <c r="J5561" s="139">
        <v>1681.6933812329801</v>
      </c>
    </row>
    <row r="5562" spans="1:10" x14ac:dyDescent="0.25">
      <c r="A5562" t="s">
        <v>5846</v>
      </c>
      <c r="B5562" t="s">
        <v>93</v>
      </c>
      <c r="C5562">
        <v>2004</v>
      </c>
      <c r="D5562" t="s">
        <v>18</v>
      </c>
      <c r="E5562" t="s">
        <v>101</v>
      </c>
      <c r="F5562" s="139">
        <v>7761.0264103769396</v>
      </c>
      <c r="G5562" s="139">
        <v>1560.73626650812</v>
      </c>
      <c r="H5562" s="139">
        <v>1635.7731543180701</v>
      </c>
      <c r="I5562" s="139">
        <v>1599.4231003882801</v>
      </c>
      <c r="J5562" s="139">
        <v>1672.73823925379</v>
      </c>
    </row>
    <row r="5563" spans="1:10" x14ac:dyDescent="0.25">
      <c r="A5563" t="s">
        <v>5847</v>
      </c>
      <c r="B5563" t="s">
        <v>93</v>
      </c>
      <c r="C5563">
        <v>2004</v>
      </c>
      <c r="D5563" t="s">
        <v>46</v>
      </c>
      <c r="E5563" t="s">
        <v>101</v>
      </c>
      <c r="F5563" s="139">
        <v>3198.3684366924099</v>
      </c>
      <c r="G5563" s="139">
        <v>1401.7111513447601</v>
      </c>
      <c r="H5563" s="139">
        <v>1471.62279536608</v>
      </c>
      <c r="I5563" s="139">
        <v>1420.80199118217</v>
      </c>
      <c r="J5563" s="139">
        <v>1523.79006066438</v>
      </c>
    </row>
    <row r="5564" spans="1:10" x14ac:dyDescent="0.25">
      <c r="A5564" t="s">
        <v>5848</v>
      </c>
      <c r="B5564" t="s">
        <v>93</v>
      </c>
      <c r="C5564">
        <v>2004</v>
      </c>
      <c r="D5564" t="s">
        <v>47</v>
      </c>
      <c r="E5564" t="s">
        <v>101</v>
      </c>
      <c r="F5564" s="139">
        <v>2347.6116876998199</v>
      </c>
      <c r="G5564" s="139">
        <v>1711.7859240650901</v>
      </c>
      <c r="H5564" s="139">
        <v>1763.86265565293</v>
      </c>
      <c r="I5564" s="139">
        <v>1692.94811927106</v>
      </c>
      <c r="J5564" s="139">
        <v>1836.97554422401</v>
      </c>
    </row>
    <row r="5565" spans="1:10" x14ac:dyDescent="0.25">
      <c r="A5565" t="s">
        <v>5849</v>
      </c>
      <c r="B5565" t="s">
        <v>93</v>
      </c>
      <c r="C5565">
        <v>2004</v>
      </c>
      <c r="D5565" t="s">
        <v>48</v>
      </c>
      <c r="E5565" t="s">
        <v>101</v>
      </c>
      <c r="F5565" s="139">
        <v>2215.0462859848099</v>
      </c>
      <c r="G5565" s="139">
        <v>1678.7394074778599</v>
      </c>
      <c r="H5565" s="139">
        <v>1791.09400459215</v>
      </c>
      <c r="I5565" s="139">
        <v>1716.66224421938</v>
      </c>
      <c r="J5565" s="139">
        <v>1867.9023862941999</v>
      </c>
    </row>
    <row r="5566" spans="1:10" x14ac:dyDescent="0.25">
      <c r="A5566" t="s">
        <v>5850</v>
      </c>
      <c r="B5566" t="s">
        <v>93</v>
      </c>
      <c r="C5566">
        <v>2004</v>
      </c>
      <c r="D5566" t="s">
        <v>104</v>
      </c>
      <c r="E5566" t="s">
        <v>101</v>
      </c>
      <c r="F5566" s="139">
        <v>4138.1027055847799</v>
      </c>
      <c r="G5566" s="139">
        <v>942.19096210946702</v>
      </c>
      <c r="H5566" s="139">
        <v>1081.7501421141001</v>
      </c>
      <c r="I5566" s="139">
        <v>1048.48042189853</v>
      </c>
      <c r="J5566" s="139">
        <v>1115.7934335310099</v>
      </c>
    </row>
    <row r="5567" spans="1:10" x14ac:dyDescent="0.25">
      <c r="A5567" t="s">
        <v>5851</v>
      </c>
      <c r="B5567" t="s">
        <v>93</v>
      </c>
      <c r="C5567">
        <v>2004</v>
      </c>
      <c r="D5567" t="s">
        <v>49</v>
      </c>
      <c r="E5567" t="s">
        <v>101</v>
      </c>
      <c r="F5567" s="139">
        <v>1336.6386326531899</v>
      </c>
      <c r="G5567" s="139">
        <v>1094.69916925594</v>
      </c>
      <c r="H5567" s="139">
        <v>1164.0427538541101</v>
      </c>
      <c r="I5567" s="139">
        <v>1102.05815586372</v>
      </c>
      <c r="J5567" s="139">
        <v>1228.58804411598</v>
      </c>
    </row>
    <row r="5568" spans="1:10" x14ac:dyDescent="0.25">
      <c r="A5568" t="s">
        <v>5852</v>
      </c>
      <c r="B5568" t="s">
        <v>93</v>
      </c>
      <c r="C5568">
        <v>2004</v>
      </c>
      <c r="D5568" t="s">
        <v>50</v>
      </c>
      <c r="E5568" t="s">
        <v>101</v>
      </c>
      <c r="F5568" s="139">
        <v>2801.4640729315702</v>
      </c>
      <c r="G5568" s="139">
        <v>883.46670059873099</v>
      </c>
      <c r="H5568" s="139">
        <v>1051.8760592527001</v>
      </c>
      <c r="I5568" s="139">
        <v>1012.29639659616</v>
      </c>
      <c r="J5568" s="139">
        <v>1092.57730032002</v>
      </c>
    </row>
    <row r="5569" spans="1:10" x14ac:dyDescent="0.25">
      <c r="A5569" t="s">
        <v>5853</v>
      </c>
      <c r="B5569" t="s">
        <v>93</v>
      </c>
      <c r="C5569">
        <v>2004</v>
      </c>
      <c r="D5569" t="s">
        <v>105</v>
      </c>
      <c r="E5569" t="s">
        <v>101</v>
      </c>
      <c r="F5569" s="139">
        <v>3803.3727768624799</v>
      </c>
      <c r="G5569" s="139">
        <v>1311.5485573215999</v>
      </c>
      <c r="H5569" s="139">
        <v>1418.9458764250701</v>
      </c>
      <c r="I5569" s="139">
        <v>1373.8020441659601</v>
      </c>
      <c r="J5569" s="139">
        <v>1465.1851910180701</v>
      </c>
    </row>
    <row r="5570" spans="1:10" x14ac:dyDescent="0.25">
      <c r="A5570" t="s">
        <v>5854</v>
      </c>
      <c r="B5570" t="s">
        <v>93</v>
      </c>
      <c r="C5570">
        <v>2004</v>
      </c>
      <c r="D5570" t="s">
        <v>51</v>
      </c>
      <c r="E5570" t="s">
        <v>101</v>
      </c>
      <c r="F5570" s="139">
        <v>2879.6542264720802</v>
      </c>
      <c r="G5570" s="139">
        <v>1230.7739961243401</v>
      </c>
      <c r="H5570" s="139">
        <v>1334.7226490082901</v>
      </c>
      <c r="I5570" s="139">
        <v>1285.9720173227599</v>
      </c>
      <c r="J5570" s="139">
        <v>1384.8355648184199</v>
      </c>
    </row>
    <row r="5571" spans="1:10" x14ac:dyDescent="0.25">
      <c r="A5571" t="s">
        <v>5855</v>
      </c>
      <c r="B5571" t="s">
        <v>93</v>
      </c>
      <c r="C5571">
        <v>2004</v>
      </c>
      <c r="D5571" t="s">
        <v>52</v>
      </c>
      <c r="E5571" t="s">
        <v>101</v>
      </c>
      <c r="F5571" s="139">
        <v>923.71855039037598</v>
      </c>
      <c r="G5571" s="139">
        <v>1648.9085155129901</v>
      </c>
      <c r="H5571" s="139">
        <v>1768.4154586949101</v>
      </c>
      <c r="I5571" s="139">
        <v>1655.14891952005</v>
      </c>
      <c r="J5571" s="139">
        <v>1887.3366142679799</v>
      </c>
    </row>
    <row r="5572" spans="1:10" x14ac:dyDescent="0.25">
      <c r="A5572" t="s">
        <v>5856</v>
      </c>
      <c r="B5572" t="s">
        <v>93</v>
      </c>
      <c r="C5572">
        <v>2004</v>
      </c>
      <c r="D5572" t="s">
        <v>106</v>
      </c>
      <c r="E5572" t="s">
        <v>101</v>
      </c>
      <c r="F5572" s="139">
        <v>7167.5558909695601</v>
      </c>
      <c r="G5572" s="139">
        <v>1281.60509007724</v>
      </c>
      <c r="H5572" s="139">
        <v>1370.4816744083</v>
      </c>
      <c r="I5572" s="139">
        <v>1338.6955175906401</v>
      </c>
      <c r="J5572" s="139">
        <v>1402.82767739786</v>
      </c>
    </row>
    <row r="5573" spans="1:10" x14ac:dyDescent="0.25">
      <c r="A5573" t="s">
        <v>5857</v>
      </c>
      <c r="B5573" t="s">
        <v>93</v>
      </c>
      <c r="C5573">
        <v>2004</v>
      </c>
      <c r="D5573" t="s">
        <v>53</v>
      </c>
      <c r="E5573" t="s">
        <v>101</v>
      </c>
      <c r="F5573" s="139">
        <v>2116.0611278545198</v>
      </c>
      <c r="G5573" s="139">
        <v>1227.69137325411</v>
      </c>
      <c r="H5573" s="139">
        <v>1348.4572548194899</v>
      </c>
      <c r="I5573" s="139">
        <v>1290.93573345709</v>
      </c>
      <c r="J5573" s="139">
        <v>1407.8586786684</v>
      </c>
    </row>
    <row r="5574" spans="1:10" x14ac:dyDescent="0.25">
      <c r="A5574" t="s">
        <v>5858</v>
      </c>
      <c r="B5574" t="s">
        <v>93</v>
      </c>
      <c r="C5574">
        <v>2004</v>
      </c>
      <c r="D5574" t="s">
        <v>54</v>
      </c>
      <c r="E5574" t="s">
        <v>101</v>
      </c>
      <c r="F5574" s="139">
        <v>1271.4300406487901</v>
      </c>
      <c r="G5574" s="139">
        <v>1836.21218429392</v>
      </c>
      <c r="H5574" s="139">
        <v>1930.2530261069101</v>
      </c>
      <c r="I5574" s="139">
        <v>1824.88719647482</v>
      </c>
      <c r="J5574" s="139">
        <v>2040.08448326757</v>
      </c>
    </row>
    <row r="5575" spans="1:10" x14ac:dyDescent="0.25">
      <c r="A5575" t="s">
        <v>5859</v>
      </c>
      <c r="B5575" t="s">
        <v>93</v>
      </c>
      <c r="C5575">
        <v>2004</v>
      </c>
      <c r="D5575" t="s">
        <v>55</v>
      </c>
      <c r="E5575" t="s">
        <v>101</v>
      </c>
      <c r="F5575" s="139">
        <v>1160.9575982191</v>
      </c>
      <c r="G5575" s="139">
        <v>1282.5993174898399</v>
      </c>
      <c r="H5575" s="139">
        <v>1355.7242517014899</v>
      </c>
      <c r="I5575" s="139">
        <v>1278.3107618823401</v>
      </c>
      <c r="J5575" s="139">
        <v>1436.5749431269801</v>
      </c>
    </row>
    <row r="5576" spans="1:10" x14ac:dyDescent="0.25">
      <c r="A5576" t="s">
        <v>5860</v>
      </c>
      <c r="B5576" t="s">
        <v>93</v>
      </c>
      <c r="C5576">
        <v>2004</v>
      </c>
      <c r="D5576" t="s">
        <v>56</v>
      </c>
      <c r="E5576" t="s">
        <v>101</v>
      </c>
      <c r="F5576" s="139">
        <v>979.70336884116205</v>
      </c>
      <c r="G5576" s="139">
        <v>1115.46683765176</v>
      </c>
      <c r="H5576" s="139">
        <v>1132.0048450434799</v>
      </c>
      <c r="I5576" s="139">
        <v>1061.4533951703499</v>
      </c>
      <c r="J5576" s="139">
        <v>1205.97363120099</v>
      </c>
    </row>
    <row r="5577" spans="1:10" x14ac:dyDescent="0.25">
      <c r="A5577" t="s">
        <v>5861</v>
      </c>
      <c r="B5577" t="s">
        <v>93</v>
      </c>
      <c r="C5577">
        <v>2004</v>
      </c>
      <c r="D5577" t="s">
        <v>57</v>
      </c>
      <c r="E5577" t="s">
        <v>101</v>
      </c>
      <c r="F5577" s="139">
        <v>1639.4037554060201</v>
      </c>
      <c r="G5577" s="139">
        <v>1176.75195627639</v>
      </c>
      <c r="H5577" s="139">
        <v>1282.26947281406</v>
      </c>
      <c r="I5577" s="139">
        <v>1220.3751254026099</v>
      </c>
      <c r="J5577" s="139">
        <v>1346.46757989608</v>
      </c>
    </row>
    <row r="5578" spans="1:10" x14ac:dyDescent="0.25">
      <c r="A5578" t="s">
        <v>5862</v>
      </c>
      <c r="B5578" t="s">
        <v>93</v>
      </c>
      <c r="C5578">
        <v>2005</v>
      </c>
      <c r="D5578" t="s">
        <v>5</v>
      </c>
      <c r="E5578" t="s">
        <v>101</v>
      </c>
      <c r="F5578" s="139">
        <v>42473.410732705903</v>
      </c>
      <c r="G5578" s="139">
        <v>1430.4139694691901</v>
      </c>
      <c r="H5578" s="139">
        <v>1494.82254003249</v>
      </c>
      <c r="I5578" s="139">
        <v>1480.5737499277</v>
      </c>
      <c r="J5578" s="139">
        <v>1509.1738359040601</v>
      </c>
    </row>
    <row r="5579" spans="1:10" x14ac:dyDescent="0.25">
      <c r="A5579" t="s">
        <v>5863</v>
      </c>
      <c r="B5579" t="s">
        <v>93</v>
      </c>
      <c r="C5579">
        <v>2005</v>
      </c>
      <c r="D5579" t="s">
        <v>122</v>
      </c>
      <c r="E5579" t="s">
        <v>101</v>
      </c>
      <c r="F5579" s="139">
        <v>5664.3836887306397</v>
      </c>
      <c r="G5579" s="139">
        <v>960.55996458016295</v>
      </c>
      <c r="H5579" s="139">
        <v>988.83552605785906</v>
      </c>
      <c r="I5579" s="139">
        <v>963.07785043124795</v>
      </c>
      <c r="J5579" s="139">
        <v>1015.10414668675</v>
      </c>
    </row>
    <row r="5580" spans="1:10" x14ac:dyDescent="0.25">
      <c r="A5580" t="s">
        <v>5864</v>
      </c>
      <c r="B5580" t="s">
        <v>93</v>
      </c>
      <c r="C5580">
        <v>2005</v>
      </c>
      <c r="D5580" t="s">
        <v>123</v>
      </c>
      <c r="E5580" t="s">
        <v>101</v>
      </c>
      <c r="F5580" s="139">
        <v>7047.0869980364296</v>
      </c>
      <c r="G5580" s="139">
        <v>1171.04041311383</v>
      </c>
      <c r="H5580" s="139">
        <v>1183.0466406222099</v>
      </c>
      <c r="I5580" s="139">
        <v>1155.4487770215401</v>
      </c>
      <c r="J5580" s="139">
        <v>1211.1347601284899</v>
      </c>
    </row>
    <row r="5581" spans="1:10" x14ac:dyDescent="0.25">
      <c r="A5581" t="s">
        <v>5865</v>
      </c>
      <c r="B5581" t="s">
        <v>93</v>
      </c>
      <c r="C5581">
        <v>2005</v>
      </c>
      <c r="D5581" t="s">
        <v>124</v>
      </c>
      <c r="E5581" t="s">
        <v>101</v>
      </c>
      <c r="F5581" s="139">
        <v>8381.6175722092503</v>
      </c>
      <c r="G5581" s="139">
        <v>1377.7691962332799</v>
      </c>
      <c r="H5581" s="139">
        <v>1400.6184463976899</v>
      </c>
      <c r="I5581" s="139">
        <v>1370.68509320313</v>
      </c>
      <c r="J5581" s="139">
        <v>1431.0389800190101</v>
      </c>
    </row>
    <row r="5582" spans="1:10" x14ac:dyDescent="0.25">
      <c r="A5582" t="s">
        <v>5866</v>
      </c>
      <c r="B5582" t="s">
        <v>93</v>
      </c>
      <c r="C5582">
        <v>2005</v>
      </c>
      <c r="D5582" t="s">
        <v>125</v>
      </c>
      <c r="E5582" t="s">
        <v>101</v>
      </c>
      <c r="F5582" s="139">
        <v>9875.0320223694707</v>
      </c>
      <c r="G5582" s="139">
        <v>1656.88456751166</v>
      </c>
      <c r="H5582" s="139">
        <v>1760.3112793801899</v>
      </c>
      <c r="I5582" s="139">
        <v>1725.58847660319</v>
      </c>
      <c r="J5582" s="139">
        <v>1795.55436140603</v>
      </c>
    </row>
    <row r="5583" spans="1:10" x14ac:dyDescent="0.25">
      <c r="A5583" t="s">
        <v>5867</v>
      </c>
      <c r="B5583" t="s">
        <v>93</v>
      </c>
      <c r="C5583">
        <v>2005</v>
      </c>
      <c r="D5583" t="s">
        <v>126</v>
      </c>
      <c r="E5583" t="s">
        <v>101</v>
      </c>
      <c r="F5583" s="139">
        <v>11505.290451360201</v>
      </c>
      <c r="G5583" s="139">
        <v>2006.2024968979499</v>
      </c>
      <c r="H5583" s="139">
        <v>2242.7245741332499</v>
      </c>
      <c r="I5583" s="139">
        <v>2201.5326983468199</v>
      </c>
      <c r="J5583" s="139">
        <v>2284.4879142986902</v>
      </c>
    </row>
    <row r="5584" spans="1:10" x14ac:dyDescent="0.25">
      <c r="A5584" t="s">
        <v>5868</v>
      </c>
      <c r="B5584" t="s">
        <v>93</v>
      </c>
      <c r="C5584">
        <v>2005</v>
      </c>
      <c r="D5584" t="s">
        <v>6</v>
      </c>
      <c r="E5584" t="s">
        <v>101</v>
      </c>
      <c r="F5584" s="139">
        <v>8651.85880333762</v>
      </c>
      <c r="G5584" s="139">
        <v>1285.13247438644</v>
      </c>
      <c r="H5584" s="139">
        <v>1300.2900131963499</v>
      </c>
      <c r="I5584" s="139">
        <v>1272.9281176699201</v>
      </c>
      <c r="J5584" s="139">
        <v>1328.0901652303</v>
      </c>
    </row>
    <row r="5585" spans="1:10" x14ac:dyDescent="0.25">
      <c r="A5585" t="s">
        <v>5869</v>
      </c>
      <c r="B5585" t="s">
        <v>93</v>
      </c>
      <c r="C5585">
        <v>2005</v>
      </c>
      <c r="D5585" t="s">
        <v>37</v>
      </c>
      <c r="E5585" t="s">
        <v>101</v>
      </c>
      <c r="F5585" s="139">
        <v>961.15933661907297</v>
      </c>
      <c r="G5585" s="139">
        <v>1391.06930547662</v>
      </c>
      <c r="H5585" s="139">
        <v>1379.63627379939</v>
      </c>
      <c r="I5585" s="139">
        <v>1293.1422774273201</v>
      </c>
      <c r="J5585" s="139">
        <v>1470.36111788583</v>
      </c>
    </row>
    <row r="5586" spans="1:10" x14ac:dyDescent="0.25">
      <c r="A5586" t="s">
        <v>5870</v>
      </c>
      <c r="B5586" t="s">
        <v>93</v>
      </c>
      <c r="C5586">
        <v>2005</v>
      </c>
      <c r="D5586" t="s">
        <v>38</v>
      </c>
      <c r="E5586" t="s">
        <v>101</v>
      </c>
      <c r="F5586" s="139">
        <v>1541.1382601932301</v>
      </c>
      <c r="G5586" s="139">
        <v>1298.99297898132</v>
      </c>
      <c r="H5586" s="139">
        <v>1314.8731124506801</v>
      </c>
      <c r="I5586" s="139">
        <v>1249.68197040733</v>
      </c>
      <c r="J5586" s="139">
        <v>1382.56848760447</v>
      </c>
    </row>
    <row r="5587" spans="1:10" x14ac:dyDescent="0.25">
      <c r="A5587" t="s">
        <v>5871</v>
      </c>
      <c r="B5587" t="s">
        <v>93</v>
      </c>
      <c r="C5587">
        <v>2005</v>
      </c>
      <c r="D5587" t="s">
        <v>39</v>
      </c>
      <c r="E5587" t="s">
        <v>101</v>
      </c>
      <c r="F5587" s="139">
        <v>1769.31178995196</v>
      </c>
      <c r="G5587" s="139">
        <v>1574.48501428441</v>
      </c>
      <c r="H5587" s="139">
        <v>1515.1430270435201</v>
      </c>
      <c r="I5587" s="139">
        <v>1444.3615576933701</v>
      </c>
      <c r="J5587" s="139">
        <v>1588.4585479679299</v>
      </c>
    </row>
    <row r="5588" spans="1:10" x14ac:dyDescent="0.25">
      <c r="A5588" t="s">
        <v>5872</v>
      </c>
      <c r="B5588" t="s">
        <v>93</v>
      </c>
      <c r="C5588">
        <v>2005</v>
      </c>
      <c r="D5588" t="s">
        <v>40</v>
      </c>
      <c r="E5588" t="s">
        <v>101</v>
      </c>
      <c r="F5588" s="139">
        <v>1422.64958969382</v>
      </c>
      <c r="G5588" s="139">
        <v>1513.81130657582</v>
      </c>
      <c r="H5588" s="139">
        <v>1499.7363938819999</v>
      </c>
      <c r="I5588" s="139">
        <v>1422.2477143045001</v>
      </c>
      <c r="J5588" s="139">
        <v>1580.3258385630099</v>
      </c>
    </row>
    <row r="5589" spans="1:10" x14ac:dyDescent="0.25">
      <c r="A5589" t="s">
        <v>5873</v>
      </c>
      <c r="B5589" t="s">
        <v>93</v>
      </c>
      <c r="C5589">
        <v>2005</v>
      </c>
      <c r="D5589" t="s">
        <v>41</v>
      </c>
      <c r="E5589" t="s">
        <v>101</v>
      </c>
      <c r="F5589" s="139">
        <v>1712.3297915012699</v>
      </c>
      <c r="G5589" s="139">
        <v>1142.3909476958199</v>
      </c>
      <c r="H5589" s="139">
        <v>1228.27144496047</v>
      </c>
      <c r="I5589" s="139">
        <v>1170.10801300803</v>
      </c>
      <c r="J5589" s="139">
        <v>1288.55223813464</v>
      </c>
    </row>
    <row r="5590" spans="1:10" x14ac:dyDescent="0.25">
      <c r="A5590" t="s">
        <v>5874</v>
      </c>
      <c r="B5590" t="s">
        <v>93</v>
      </c>
      <c r="C5590">
        <v>2005</v>
      </c>
      <c r="D5590" t="s">
        <v>42</v>
      </c>
      <c r="E5590" t="s">
        <v>101</v>
      </c>
      <c r="F5590" s="139">
        <v>1245.27003537839</v>
      </c>
      <c r="G5590" s="139">
        <v>963.46589558015398</v>
      </c>
      <c r="H5590" s="139">
        <v>1013.70643150017</v>
      </c>
      <c r="I5590" s="139">
        <v>957.76605349459396</v>
      </c>
      <c r="J5590" s="139">
        <v>1072.0430347592301</v>
      </c>
    </row>
    <row r="5591" spans="1:10" x14ac:dyDescent="0.25">
      <c r="A5591" t="s">
        <v>5875</v>
      </c>
      <c r="B5591" t="s">
        <v>93</v>
      </c>
      <c r="C5591">
        <v>2005</v>
      </c>
      <c r="D5591" t="s">
        <v>102</v>
      </c>
      <c r="E5591" t="s">
        <v>101</v>
      </c>
      <c r="F5591" s="139">
        <v>1638.66300190058</v>
      </c>
      <c r="G5591" s="139">
        <v>1258.4770769530601</v>
      </c>
      <c r="H5591" s="139">
        <v>1236.7276789903799</v>
      </c>
      <c r="I5591" s="139">
        <v>1176.78201525195</v>
      </c>
      <c r="J5591" s="139">
        <v>1298.9050852861301</v>
      </c>
    </row>
    <row r="5592" spans="1:10" x14ac:dyDescent="0.25">
      <c r="A5592" t="s">
        <v>5876</v>
      </c>
      <c r="B5592" t="s">
        <v>93</v>
      </c>
      <c r="C5592">
        <v>2005</v>
      </c>
      <c r="D5592" t="s">
        <v>103</v>
      </c>
      <c r="E5592" t="s">
        <v>101</v>
      </c>
      <c r="F5592" s="139">
        <v>5631.88488517318</v>
      </c>
      <c r="G5592" s="139">
        <v>1518.3638661842199</v>
      </c>
      <c r="H5592" s="139">
        <v>1505.9961420305699</v>
      </c>
      <c r="I5592" s="139">
        <v>1466.6431693116899</v>
      </c>
      <c r="J5592" s="139">
        <v>1546.1320181333001</v>
      </c>
    </row>
    <row r="5593" spans="1:10" x14ac:dyDescent="0.25">
      <c r="A5593" t="s">
        <v>5877</v>
      </c>
      <c r="B5593" t="s">
        <v>93</v>
      </c>
      <c r="C5593">
        <v>2005</v>
      </c>
      <c r="D5593" t="s">
        <v>43</v>
      </c>
      <c r="E5593" t="s">
        <v>101</v>
      </c>
      <c r="F5593" s="139">
        <v>869.60699702714805</v>
      </c>
      <c r="G5593" s="139">
        <v>1152.0262264385599</v>
      </c>
      <c r="H5593" s="139">
        <v>1158.28381531331</v>
      </c>
      <c r="I5593" s="139">
        <v>1081.64309467668</v>
      </c>
      <c r="J5593" s="139">
        <v>1238.8712097686901</v>
      </c>
    </row>
    <row r="5594" spans="1:10" x14ac:dyDescent="0.25">
      <c r="A5594" t="s">
        <v>5878</v>
      </c>
      <c r="B5594" t="s">
        <v>93</v>
      </c>
      <c r="C5594">
        <v>2005</v>
      </c>
      <c r="D5594" t="s">
        <v>44</v>
      </c>
      <c r="E5594" t="s">
        <v>101</v>
      </c>
      <c r="F5594" s="139">
        <v>1876.3079443127599</v>
      </c>
      <c r="G5594" s="139">
        <v>1600.8907070686701</v>
      </c>
      <c r="H5594" s="139">
        <v>1592.96137213974</v>
      </c>
      <c r="I5594" s="139">
        <v>1520.8974968084301</v>
      </c>
      <c r="J5594" s="139">
        <v>1667.5291486937499</v>
      </c>
    </row>
    <row r="5595" spans="1:10" x14ac:dyDescent="0.25">
      <c r="A5595" t="s">
        <v>5879</v>
      </c>
      <c r="B5595" t="s">
        <v>93</v>
      </c>
      <c r="C5595">
        <v>2005</v>
      </c>
      <c r="D5595" t="s">
        <v>45</v>
      </c>
      <c r="E5595" t="s">
        <v>101</v>
      </c>
      <c r="F5595" s="139">
        <v>2885.96994383327</v>
      </c>
      <c r="G5595" s="139">
        <v>1619.24823896968</v>
      </c>
      <c r="H5595" s="139">
        <v>1612.24937370052</v>
      </c>
      <c r="I5595" s="139">
        <v>1553.5485320477801</v>
      </c>
      <c r="J5595" s="139">
        <v>1672.5887240173399</v>
      </c>
    </row>
    <row r="5596" spans="1:10" x14ac:dyDescent="0.25">
      <c r="A5596" t="s">
        <v>5880</v>
      </c>
      <c r="B5596" t="s">
        <v>93</v>
      </c>
      <c r="C5596">
        <v>2005</v>
      </c>
      <c r="D5596" t="s">
        <v>18</v>
      </c>
      <c r="E5596" t="s">
        <v>101</v>
      </c>
      <c r="F5596" s="139">
        <v>8676.4757454251103</v>
      </c>
      <c r="G5596" s="139">
        <v>1735.60755844554</v>
      </c>
      <c r="H5596" s="139">
        <v>1816.14332979235</v>
      </c>
      <c r="I5596" s="139">
        <v>1777.9708867489601</v>
      </c>
      <c r="J5596" s="139">
        <v>1854.9263066541</v>
      </c>
    </row>
    <row r="5597" spans="1:10" x14ac:dyDescent="0.25">
      <c r="A5597" t="s">
        <v>5881</v>
      </c>
      <c r="B5597" t="s">
        <v>93</v>
      </c>
      <c r="C5597">
        <v>2005</v>
      </c>
      <c r="D5597" t="s">
        <v>46</v>
      </c>
      <c r="E5597" t="s">
        <v>101</v>
      </c>
      <c r="F5597" s="139">
        <v>3918.04214188487</v>
      </c>
      <c r="G5597" s="139">
        <v>1708.34680282928</v>
      </c>
      <c r="H5597" s="139">
        <v>1797.2331106280801</v>
      </c>
      <c r="I5597" s="139">
        <v>1741.1182760573399</v>
      </c>
      <c r="J5597" s="139">
        <v>1854.6893164512901</v>
      </c>
    </row>
    <row r="5598" spans="1:10" x14ac:dyDescent="0.25">
      <c r="A5598" t="s">
        <v>5882</v>
      </c>
      <c r="B5598" t="s">
        <v>93</v>
      </c>
      <c r="C5598">
        <v>2005</v>
      </c>
      <c r="D5598" t="s">
        <v>47</v>
      </c>
      <c r="E5598" t="s">
        <v>101</v>
      </c>
      <c r="F5598" s="139">
        <v>2523.00820784597</v>
      </c>
      <c r="G5598" s="139">
        <v>1832.6492393738499</v>
      </c>
      <c r="H5598" s="139">
        <v>1882.9121595910999</v>
      </c>
      <c r="I5598" s="139">
        <v>1809.87122392739</v>
      </c>
      <c r="J5598" s="139">
        <v>1958.13592873274</v>
      </c>
    </row>
    <row r="5599" spans="1:10" x14ac:dyDescent="0.25">
      <c r="A5599" t="s">
        <v>5883</v>
      </c>
      <c r="B5599" t="s">
        <v>93</v>
      </c>
      <c r="C5599">
        <v>2005</v>
      </c>
      <c r="D5599" t="s">
        <v>48</v>
      </c>
      <c r="E5599" t="s">
        <v>101</v>
      </c>
      <c r="F5599" s="139">
        <v>2235.4253956943999</v>
      </c>
      <c r="G5599" s="139">
        <v>1682.1242621465401</v>
      </c>
      <c r="H5599" s="139">
        <v>1785.8171002158299</v>
      </c>
      <c r="I5599" s="139">
        <v>1711.95591290775</v>
      </c>
      <c r="J5599" s="139">
        <v>1862.0257276857101</v>
      </c>
    </row>
    <row r="5600" spans="1:10" x14ac:dyDescent="0.25">
      <c r="A5600" t="s">
        <v>5884</v>
      </c>
      <c r="B5600" t="s">
        <v>93</v>
      </c>
      <c r="C5600">
        <v>2005</v>
      </c>
      <c r="D5600" t="s">
        <v>104</v>
      </c>
      <c r="E5600" t="s">
        <v>101</v>
      </c>
      <c r="F5600" s="139">
        <v>5471.08880271002</v>
      </c>
      <c r="G5600" s="139">
        <v>1232.5658858312499</v>
      </c>
      <c r="H5600" s="139">
        <v>1424.9353481660501</v>
      </c>
      <c r="I5600" s="139">
        <v>1386.77079136474</v>
      </c>
      <c r="J5600" s="139">
        <v>1463.8703654830299</v>
      </c>
    </row>
    <row r="5601" spans="1:10" x14ac:dyDescent="0.25">
      <c r="A5601" t="s">
        <v>5885</v>
      </c>
      <c r="B5601" t="s">
        <v>93</v>
      </c>
      <c r="C5601">
        <v>2005</v>
      </c>
      <c r="D5601" t="s">
        <v>49</v>
      </c>
      <c r="E5601" t="s">
        <v>101</v>
      </c>
      <c r="F5601" s="139">
        <v>1647.3545607400999</v>
      </c>
      <c r="G5601" s="139">
        <v>1340.65330431252</v>
      </c>
      <c r="H5601" s="139">
        <v>1407.8763149843501</v>
      </c>
      <c r="I5601" s="139">
        <v>1340.25720396356</v>
      </c>
      <c r="J5601" s="139">
        <v>1478.00606157526</v>
      </c>
    </row>
    <row r="5602" spans="1:10" x14ac:dyDescent="0.25">
      <c r="A5602" t="s">
        <v>5886</v>
      </c>
      <c r="B5602" t="s">
        <v>93</v>
      </c>
      <c r="C5602">
        <v>2005</v>
      </c>
      <c r="D5602" t="s">
        <v>50</v>
      </c>
      <c r="E5602" t="s">
        <v>101</v>
      </c>
      <c r="F5602" s="139">
        <v>3823.7342419698898</v>
      </c>
      <c r="G5602" s="139">
        <v>1191.1907570287599</v>
      </c>
      <c r="H5602" s="139">
        <v>1441.73564743355</v>
      </c>
      <c r="I5602" s="139">
        <v>1395.2063104505801</v>
      </c>
      <c r="J5602" s="139">
        <v>1489.3910377105601</v>
      </c>
    </row>
    <row r="5603" spans="1:10" x14ac:dyDescent="0.25">
      <c r="A5603" t="s">
        <v>5887</v>
      </c>
      <c r="B5603" t="s">
        <v>93</v>
      </c>
      <c r="C5603">
        <v>2005</v>
      </c>
      <c r="D5603" t="s">
        <v>105</v>
      </c>
      <c r="E5603" t="s">
        <v>101</v>
      </c>
      <c r="F5603" s="139">
        <v>4311.8172919592798</v>
      </c>
      <c r="G5603" s="139">
        <v>1485.1486733875299</v>
      </c>
      <c r="H5603" s="139">
        <v>1599.3663804510099</v>
      </c>
      <c r="I5603" s="139">
        <v>1551.5852272422701</v>
      </c>
      <c r="J5603" s="139">
        <v>1648.23562419051</v>
      </c>
    </row>
    <row r="5604" spans="1:10" x14ac:dyDescent="0.25">
      <c r="A5604" t="s">
        <v>5888</v>
      </c>
      <c r="B5604" t="s">
        <v>93</v>
      </c>
      <c r="C5604">
        <v>2005</v>
      </c>
      <c r="D5604" t="s">
        <v>51</v>
      </c>
      <c r="E5604" t="s">
        <v>101</v>
      </c>
      <c r="F5604" s="139">
        <v>3321.41075755769</v>
      </c>
      <c r="G5604" s="139">
        <v>1418.98182490609</v>
      </c>
      <c r="H5604" s="139">
        <v>1531.0226465462099</v>
      </c>
      <c r="I5604" s="139">
        <v>1478.95906481159</v>
      </c>
      <c r="J5604" s="139">
        <v>1584.4394561669901</v>
      </c>
    </row>
    <row r="5605" spans="1:10" x14ac:dyDescent="0.25">
      <c r="A5605" t="s">
        <v>5889</v>
      </c>
      <c r="B5605" t="s">
        <v>93</v>
      </c>
      <c r="C5605">
        <v>2005</v>
      </c>
      <c r="D5605" t="s">
        <v>52</v>
      </c>
      <c r="E5605" t="s">
        <v>101</v>
      </c>
      <c r="F5605" s="139">
        <v>990.40653440156802</v>
      </c>
      <c r="G5605" s="139">
        <v>1760.44105725585</v>
      </c>
      <c r="H5605" s="139">
        <v>1876.4557932791699</v>
      </c>
      <c r="I5605" s="139">
        <v>1760.36692472442</v>
      </c>
      <c r="J5605" s="139">
        <v>1998.1364511715799</v>
      </c>
    </row>
    <row r="5606" spans="1:10" x14ac:dyDescent="0.25">
      <c r="A5606" t="s">
        <v>5890</v>
      </c>
      <c r="B5606" t="s">
        <v>93</v>
      </c>
      <c r="C5606">
        <v>2005</v>
      </c>
      <c r="D5606" t="s">
        <v>106</v>
      </c>
      <c r="E5606" t="s">
        <v>101</v>
      </c>
      <c r="F5606" s="139">
        <v>8091.6222021998501</v>
      </c>
      <c r="G5606" s="139">
        <v>1442.7761011131299</v>
      </c>
      <c r="H5606" s="139">
        <v>1530.0952739116001</v>
      </c>
      <c r="I5606" s="139">
        <v>1496.7056727097799</v>
      </c>
      <c r="J5606" s="139">
        <v>1564.0380483818101</v>
      </c>
    </row>
    <row r="5607" spans="1:10" x14ac:dyDescent="0.25">
      <c r="A5607" t="s">
        <v>5891</v>
      </c>
      <c r="B5607" t="s">
        <v>93</v>
      </c>
      <c r="C5607">
        <v>2005</v>
      </c>
      <c r="D5607" t="s">
        <v>53</v>
      </c>
      <c r="E5607" t="s">
        <v>101</v>
      </c>
      <c r="F5607" s="139">
        <v>2461.3807597841601</v>
      </c>
      <c r="G5607" s="139">
        <v>1424.5997787808301</v>
      </c>
      <c r="H5607" s="139">
        <v>1551.50044064023</v>
      </c>
      <c r="I5607" s="139">
        <v>1490.15630729093</v>
      </c>
      <c r="J5607" s="139">
        <v>1614.7010354527499</v>
      </c>
    </row>
    <row r="5608" spans="1:10" x14ac:dyDescent="0.25">
      <c r="A5608" t="s">
        <v>5892</v>
      </c>
      <c r="B5608" t="s">
        <v>93</v>
      </c>
      <c r="C5608">
        <v>2005</v>
      </c>
      <c r="D5608" t="s">
        <v>54</v>
      </c>
      <c r="E5608" t="s">
        <v>101</v>
      </c>
      <c r="F5608" s="139">
        <v>1433.05067619291</v>
      </c>
      <c r="G5608" s="139">
        <v>2071.24165490102</v>
      </c>
      <c r="H5608" s="139">
        <v>2169.47064624737</v>
      </c>
      <c r="I5608" s="139">
        <v>2057.7993682981601</v>
      </c>
      <c r="J5608" s="139">
        <v>2285.5939301805502</v>
      </c>
    </row>
    <row r="5609" spans="1:10" x14ac:dyDescent="0.25">
      <c r="A5609" t="s">
        <v>5893</v>
      </c>
      <c r="B5609" t="s">
        <v>93</v>
      </c>
      <c r="C5609">
        <v>2005</v>
      </c>
      <c r="D5609" t="s">
        <v>55</v>
      </c>
      <c r="E5609" t="s">
        <v>101</v>
      </c>
      <c r="F5609" s="139">
        <v>1237.8066670948699</v>
      </c>
      <c r="G5609" s="139">
        <v>1365.5693339822501</v>
      </c>
      <c r="H5609" s="139">
        <v>1425.93426727668</v>
      </c>
      <c r="I5609" s="139">
        <v>1347.0640561428199</v>
      </c>
      <c r="J5609" s="139">
        <v>1508.1933194266301</v>
      </c>
    </row>
    <row r="5610" spans="1:10" x14ac:dyDescent="0.25">
      <c r="A5610" t="s">
        <v>5894</v>
      </c>
      <c r="B5610" t="s">
        <v>93</v>
      </c>
      <c r="C5610">
        <v>2005</v>
      </c>
      <c r="D5610" t="s">
        <v>56</v>
      </c>
      <c r="E5610" t="s">
        <v>101</v>
      </c>
      <c r="F5610" s="139">
        <v>1064.49096116858</v>
      </c>
      <c r="G5610" s="139">
        <v>1201.30792020018</v>
      </c>
      <c r="H5610" s="139">
        <v>1217.3601258805299</v>
      </c>
      <c r="I5610" s="139">
        <v>1144.44281343996</v>
      </c>
      <c r="J5610" s="139">
        <v>1293.66215890129</v>
      </c>
    </row>
    <row r="5611" spans="1:10" x14ac:dyDescent="0.25">
      <c r="A5611" t="s">
        <v>5895</v>
      </c>
      <c r="B5611" t="s">
        <v>93</v>
      </c>
      <c r="C5611">
        <v>2005</v>
      </c>
      <c r="D5611" t="s">
        <v>57</v>
      </c>
      <c r="E5611" t="s">
        <v>101</v>
      </c>
      <c r="F5611" s="139">
        <v>1894.8931379594001</v>
      </c>
      <c r="G5611" s="139">
        <v>1357.20803194411</v>
      </c>
      <c r="H5611" s="139">
        <v>1459.8282274053599</v>
      </c>
      <c r="I5611" s="139">
        <v>1394.2885069649601</v>
      </c>
      <c r="J5611" s="139">
        <v>1527.63375634302</v>
      </c>
    </row>
    <row r="5612" spans="1:10" x14ac:dyDescent="0.25">
      <c r="A5612" t="s">
        <v>5896</v>
      </c>
      <c r="B5612" t="s">
        <v>93</v>
      </c>
      <c r="C5612">
        <v>2006</v>
      </c>
      <c r="D5612" t="s">
        <v>5</v>
      </c>
      <c r="E5612" t="s">
        <v>101</v>
      </c>
      <c r="F5612" s="139">
        <v>44883.6673764199</v>
      </c>
      <c r="G5612" s="139">
        <v>1503.3040303349201</v>
      </c>
      <c r="H5612" s="139">
        <v>1564.33676913821</v>
      </c>
      <c r="I5612" s="139">
        <v>1549.8284255810499</v>
      </c>
      <c r="J5612" s="139">
        <v>1578.9466335729001</v>
      </c>
    </row>
    <row r="5613" spans="1:10" x14ac:dyDescent="0.25">
      <c r="A5613" t="s">
        <v>5897</v>
      </c>
      <c r="B5613" t="s">
        <v>93</v>
      </c>
      <c r="C5613">
        <v>2006</v>
      </c>
      <c r="D5613" t="s">
        <v>122</v>
      </c>
      <c r="E5613" t="s">
        <v>101</v>
      </c>
      <c r="F5613" s="139">
        <v>6166.6938352313</v>
      </c>
      <c r="G5613" s="139">
        <v>1041.3071502416001</v>
      </c>
      <c r="H5613" s="139">
        <v>1062.8688584722499</v>
      </c>
      <c r="I5613" s="139">
        <v>1036.32459727745</v>
      </c>
      <c r="J5613" s="139">
        <v>1089.9175376972601</v>
      </c>
    </row>
    <row r="5614" spans="1:10" x14ac:dyDescent="0.25">
      <c r="A5614" t="s">
        <v>5898</v>
      </c>
      <c r="B5614" t="s">
        <v>93</v>
      </c>
      <c r="C5614">
        <v>2006</v>
      </c>
      <c r="D5614" t="s">
        <v>123</v>
      </c>
      <c r="E5614" t="s">
        <v>101</v>
      </c>
      <c r="F5614" s="139">
        <v>7461.5090234785803</v>
      </c>
      <c r="G5614" s="139">
        <v>1233.7865159985399</v>
      </c>
      <c r="H5614" s="139">
        <v>1238.5343309888899</v>
      </c>
      <c r="I5614" s="139">
        <v>1210.44322279581</v>
      </c>
      <c r="J5614" s="139">
        <v>1267.1102672295201</v>
      </c>
    </row>
    <row r="5615" spans="1:10" x14ac:dyDescent="0.25">
      <c r="A5615" t="s">
        <v>5899</v>
      </c>
      <c r="B5615" t="s">
        <v>93</v>
      </c>
      <c r="C5615">
        <v>2006</v>
      </c>
      <c r="D5615" t="s">
        <v>124</v>
      </c>
      <c r="E5615" t="s">
        <v>101</v>
      </c>
      <c r="F5615" s="139">
        <v>8919.4151324125305</v>
      </c>
      <c r="G5615" s="139">
        <v>1459.4262920798899</v>
      </c>
      <c r="H5615" s="139">
        <v>1477.5544062162801</v>
      </c>
      <c r="I5615" s="139">
        <v>1446.93287598648</v>
      </c>
      <c r="J5615" s="139">
        <v>1508.6589257512301</v>
      </c>
    </row>
    <row r="5616" spans="1:10" x14ac:dyDescent="0.25">
      <c r="A5616" t="s">
        <v>5900</v>
      </c>
      <c r="B5616" t="s">
        <v>93</v>
      </c>
      <c r="C5616">
        <v>2006</v>
      </c>
      <c r="D5616" t="s">
        <v>125</v>
      </c>
      <c r="E5616" t="s">
        <v>101</v>
      </c>
      <c r="F5616" s="139">
        <v>10162.3843210955</v>
      </c>
      <c r="G5616" s="139">
        <v>1693.2791790681699</v>
      </c>
      <c r="H5616" s="139">
        <v>1792.8484964050899</v>
      </c>
      <c r="I5616" s="139">
        <v>1757.97528525033</v>
      </c>
      <c r="J5616" s="139">
        <v>1828.2367391789101</v>
      </c>
    </row>
    <row r="5617" spans="1:10" x14ac:dyDescent="0.25">
      <c r="A5617" t="s">
        <v>5901</v>
      </c>
      <c r="B5617" t="s">
        <v>93</v>
      </c>
      <c r="C5617">
        <v>2006</v>
      </c>
      <c r="D5617" t="s">
        <v>126</v>
      </c>
      <c r="E5617" t="s">
        <v>101</v>
      </c>
      <c r="F5617" s="139">
        <v>12173.665064201899</v>
      </c>
      <c r="G5617" s="139">
        <v>2108.44302149236</v>
      </c>
      <c r="H5617" s="139">
        <v>2354.2934060636298</v>
      </c>
      <c r="I5617" s="139">
        <v>2312.2249488694601</v>
      </c>
      <c r="J5617" s="139">
        <v>2396.92911981616</v>
      </c>
    </row>
    <row r="5618" spans="1:10" x14ac:dyDescent="0.25">
      <c r="A5618" t="s">
        <v>5902</v>
      </c>
      <c r="B5618" t="s">
        <v>93</v>
      </c>
      <c r="C5618">
        <v>2006</v>
      </c>
      <c r="D5618" t="s">
        <v>6</v>
      </c>
      <c r="E5618" t="s">
        <v>101</v>
      </c>
      <c r="F5618" s="139">
        <v>9265.3151083851499</v>
      </c>
      <c r="G5618" s="139">
        <v>1370.8500621241201</v>
      </c>
      <c r="H5618" s="139">
        <v>1379.7824292233199</v>
      </c>
      <c r="I5618" s="139">
        <v>1351.7113270135301</v>
      </c>
      <c r="J5618" s="139">
        <v>1408.2878784519601</v>
      </c>
    </row>
    <row r="5619" spans="1:10" x14ac:dyDescent="0.25">
      <c r="A5619" t="s">
        <v>5903</v>
      </c>
      <c r="B5619" t="s">
        <v>93</v>
      </c>
      <c r="C5619">
        <v>2006</v>
      </c>
      <c r="D5619" t="s">
        <v>37</v>
      </c>
      <c r="E5619" t="s">
        <v>101</v>
      </c>
      <c r="F5619" s="139">
        <v>1054.9621835539399</v>
      </c>
      <c r="G5619" s="139">
        <v>1520.3813102466399</v>
      </c>
      <c r="H5619" s="139">
        <v>1486.6805779548699</v>
      </c>
      <c r="I5619" s="139">
        <v>1397.5692018837501</v>
      </c>
      <c r="J5619" s="139">
        <v>1579.9474934064999</v>
      </c>
    </row>
    <row r="5620" spans="1:10" x14ac:dyDescent="0.25">
      <c r="A5620" t="s">
        <v>5904</v>
      </c>
      <c r="B5620" t="s">
        <v>93</v>
      </c>
      <c r="C5620">
        <v>2006</v>
      </c>
      <c r="D5620" t="s">
        <v>38</v>
      </c>
      <c r="E5620" t="s">
        <v>101</v>
      </c>
      <c r="F5620" s="139">
        <v>1759.2468943629999</v>
      </c>
      <c r="G5620" s="139">
        <v>1477.48962321576</v>
      </c>
      <c r="H5620" s="139">
        <v>1488.6471032755301</v>
      </c>
      <c r="I5620" s="139">
        <v>1419.4905792652601</v>
      </c>
      <c r="J5620" s="139">
        <v>1560.2867155275601</v>
      </c>
    </row>
    <row r="5621" spans="1:10" x14ac:dyDescent="0.25">
      <c r="A5621" t="s">
        <v>5905</v>
      </c>
      <c r="B5621" t="s">
        <v>93</v>
      </c>
      <c r="C5621">
        <v>2006</v>
      </c>
      <c r="D5621" t="s">
        <v>39</v>
      </c>
      <c r="E5621" t="s">
        <v>101</v>
      </c>
      <c r="F5621" s="139">
        <v>1807.6451847917001</v>
      </c>
      <c r="G5621" s="139">
        <v>1599.6293801915799</v>
      </c>
      <c r="H5621" s="139">
        <v>1534.1251355601501</v>
      </c>
      <c r="I5621" s="139">
        <v>1463.0858549127699</v>
      </c>
      <c r="J5621" s="139">
        <v>1607.6800604335899</v>
      </c>
    </row>
    <row r="5622" spans="1:10" x14ac:dyDescent="0.25">
      <c r="A5622" t="s">
        <v>5906</v>
      </c>
      <c r="B5622" t="s">
        <v>93</v>
      </c>
      <c r="C5622">
        <v>2006</v>
      </c>
      <c r="D5622" t="s">
        <v>40</v>
      </c>
      <c r="E5622" t="s">
        <v>101</v>
      </c>
      <c r="F5622" s="139">
        <v>1455.6451167254299</v>
      </c>
      <c r="G5622" s="139">
        <v>1548.8387439488299</v>
      </c>
      <c r="H5622" s="139">
        <v>1528.2952685999401</v>
      </c>
      <c r="I5622" s="139">
        <v>1450.18712518083</v>
      </c>
      <c r="J5622" s="139">
        <v>1609.49256783175</v>
      </c>
    </row>
    <row r="5623" spans="1:10" x14ac:dyDescent="0.25">
      <c r="A5623" t="s">
        <v>5907</v>
      </c>
      <c r="B5623" t="s">
        <v>93</v>
      </c>
      <c r="C5623">
        <v>2006</v>
      </c>
      <c r="D5623" t="s">
        <v>41</v>
      </c>
      <c r="E5623" t="s">
        <v>101</v>
      </c>
      <c r="F5623" s="139">
        <v>1936.2440918719201</v>
      </c>
      <c r="G5623" s="139">
        <v>1289.7545990820399</v>
      </c>
      <c r="H5623" s="139">
        <v>1365.9111029779001</v>
      </c>
      <c r="I5623" s="139">
        <v>1305.08686725696</v>
      </c>
      <c r="J5623" s="139">
        <v>1428.8151274873501</v>
      </c>
    </row>
    <row r="5624" spans="1:10" x14ac:dyDescent="0.25">
      <c r="A5624" t="s">
        <v>5908</v>
      </c>
      <c r="B5624" t="s">
        <v>93</v>
      </c>
      <c r="C5624">
        <v>2006</v>
      </c>
      <c r="D5624" t="s">
        <v>42</v>
      </c>
      <c r="E5624" t="s">
        <v>101</v>
      </c>
      <c r="F5624" s="139">
        <v>1251.57163707931</v>
      </c>
      <c r="G5624" s="139">
        <v>960.44972188019904</v>
      </c>
      <c r="H5624" s="139">
        <v>1007.30252317482</v>
      </c>
      <c r="I5624" s="139">
        <v>951.861893664077</v>
      </c>
      <c r="J5624" s="139">
        <v>1065.11184525362</v>
      </c>
    </row>
    <row r="5625" spans="1:10" x14ac:dyDescent="0.25">
      <c r="A5625" t="s">
        <v>5909</v>
      </c>
      <c r="B5625" t="s">
        <v>93</v>
      </c>
      <c r="C5625">
        <v>2006</v>
      </c>
      <c r="D5625" t="s">
        <v>102</v>
      </c>
      <c r="E5625" t="s">
        <v>101</v>
      </c>
      <c r="F5625" s="139">
        <v>1848.42466516887</v>
      </c>
      <c r="G5625" s="139">
        <v>1410.61277743604</v>
      </c>
      <c r="H5625" s="139">
        <v>1368.7006543074699</v>
      </c>
      <c r="I5625" s="139">
        <v>1306.1632277556</v>
      </c>
      <c r="J5625" s="139">
        <v>1433.4276210190701</v>
      </c>
    </row>
    <row r="5626" spans="1:10" x14ac:dyDescent="0.25">
      <c r="A5626" t="s">
        <v>5910</v>
      </c>
      <c r="B5626" t="s">
        <v>93</v>
      </c>
      <c r="C5626">
        <v>2006</v>
      </c>
      <c r="D5626" t="s">
        <v>103</v>
      </c>
      <c r="E5626" t="s">
        <v>101</v>
      </c>
      <c r="F5626" s="139">
        <v>5732.8030798996397</v>
      </c>
      <c r="G5626" s="139">
        <v>1536.43375389941</v>
      </c>
      <c r="H5626" s="139">
        <v>1523.3599211349999</v>
      </c>
      <c r="I5626" s="139">
        <v>1483.88882722066</v>
      </c>
      <c r="J5626" s="139">
        <v>1563.60925052268</v>
      </c>
    </row>
    <row r="5627" spans="1:10" x14ac:dyDescent="0.25">
      <c r="A5627" t="s">
        <v>5911</v>
      </c>
      <c r="B5627" t="s">
        <v>93</v>
      </c>
      <c r="C5627">
        <v>2006</v>
      </c>
      <c r="D5627" t="s">
        <v>43</v>
      </c>
      <c r="E5627" t="s">
        <v>101</v>
      </c>
      <c r="F5627" s="139">
        <v>929.94453544491296</v>
      </c>
      <c r="G5627" s="139">
        <v>1234.29764997599</v>
      </c>
      <c r="H5627" s="139">
        <v>1234.6790434504601</v>
      </c>
      <c r="I5627" s="139">
        <v>1155.4423666095199</v>
      </c>
      <c r="J5627" s="139">
        <v>1317.8578371245901</v>
      </c>
    </row>
    <row r="5628" spans="1:10" x14ac:dyDescent="0.25">
      <c r="A5628" t="s">
        <v>5912</v>
      </c>
      <c r="B5628" t="s">
        <v>93</v>
      </c>
      <c r="C5628">
        <v>2006</v>
      </c>
      <c r="D5628" t="s">
        <v>44</v>
      </c>
      <c r="E5628" t="s">
        <v>101</v>
      </c>
      <c r="F5628" s="139">
        <v>1897.08784468873</v>
      </c>
      <c r="G5628" s="139">
        <v>1603.92282984894</v>
      </c>
      <c r="H5628" s="139">
        <v>1593.8640113189499</v>
      </c>
      <c r="I5628" s="139">
        <v>1522.1450629844001</v>
      </c>
      <c r="J5628" s="139">
        <v>1668.0609317297301</v>
      </c>
    </row>
    <row r="5629" spans="1:10" x14ac:dyDescent="0.25">
      <c r="A5629" t="s">
        <v>5913</v>
      </c>
      <c r="B5629" t="s">
        <v>93</v>
      </c>
      <c r="C5629">
        <v>2006</v>
      </c>
      <c r="D5629" t="s">
        <v>45</v>
      </c>
      <c r="E5629" t="s">
        <v>101</v>
      </c>
      <c r="F5629" s="139">
        <v>2905.7706997659998</v>
      </c>
      <c r="G5629" s="139">
        <v>1618.77768727494</v>
      </c>
      <c r="H5629" s="139">
        <v>1610.93913101164</v>
      </c>
      <c r="I5629" s="139">
        <v>1552.5022092489701</v>
      </c>
      <c r="J5629" s="139">
        <v>1671.0015425142799</v>
      </c>
    </row>
    <row r="5630" spans="1:10" x14ac:dyDescent="0.25">
      <c r="A5630" t="s">
        <v>5914</v>
      </c>
      <c r="B5630" t="s">
        <v>93</v>
      </c>
      <c r="C5630">
        <v>2006</v>
      </c>
      <c r="D5630" t="s">
        <v>18</v>
      </c>
      <c r="E5630" t="s">
        <v>101</v>
      </c>
      <c r="F5630" s="139">
        <v>8757.8741430447499</v>
      </c>
      <c r="G5630" s="139">
        <v>1740.1593830561001</v>
      </c>
      <c r="H5630" s="139">
        <v>1814.4305196513801</v>
      </c>
      <c r="I5630" s="139">
        <v>1776.4672299342899</v>
      </c>
      <c r="J5630" s="139">
        <v>1852.99814480088</v>
      </c>
    </row>
    <row r="5631" spans="1:10" x14ac:dyDescent="0.25">
      <c r="A5631" t="s">
        <v>5915</v>
      </c>
      <c r="B5631" t="s">
        <v>93</v>
      </c>
      <c r="C5631">
        <v>2006</v>
      </c>
      <c r="D5631" t="s">
        <v>46</v>
      </c>
      <c r="E5631" t="s">
        <v>101</v>
      </c>
      <c r="F5631" s="139">
        <v>3875.02566203794</v>
      </c>
      <c r="G5631" s="139">
        <v>1679.00484938362</v>
      </c>
      <c r="H5631" s="139">
        <v>1762.7530190939201</v>
      </c>
      <c r="I5631" s="139">
        <v>1707.39829753247</v>
      </c>
      <c r="J5631" s="139">
        <v>1819.43836321558</v>
      </c>
    </row>
    <row r="5632" spans="1:10" x14ac:dyDescent="0.25">
      <c r="A5632" t="s">
        <v>5916</v>
      </c>
      <c r="B5632" t="s">
        <v>93</v>
      </c>
      <c r="C5632">
        <v>2006</v>
      </c>
      <c r="D5632" t="s">
        <v>47</v>
      </c>
      <c r="E5632" t="s">
        <v>101</v>
      </c>
      <c r="F5632" s="139">
        <v>2693.3272973968101</v>
      </c>
      <c r="G5632" s="139">
        <v>1947.1290366727201</v>
      </c>
      <c r="H5632" s="139">
        <v>1992.4994904635601</v>
      </c>
      <c r="I5632" s="139">
        <v>1917.6610946446799</v>
      </c>
      <c r="J5632" s="139">
        <v>2069.50142385354</v>
      </c>
    </row>
    <row r="5633" spans="1:10" x14ac:dyDescent="0.25">
      <c r="A5633" t="s">
        <v>5917</v>
      </c>
      <c r="B5633" t="s">
        <v>93</v>
      </c>
      <c r="C5633">
        <v>2006</v>
      </c>
      <c r="D5633" t="s">
        <v>48</v>
      </c>
      <c r="E5633" t="s">
        <v>101</v>
      </c>
      <c r="F5633" s="139">
        <v>2189.5211836101498</v>
      </c>
      <c r="G5633" s="139">
        <v>1631.97369160889</v>
      </c>
      <c r="H5633" s="139">
        <v>1726.2575088692199</v>
      </c>
      <c r="I5633" s="139">
        <v>1654.1872816754201</v>
      </c>
      <c r="J5633" s="139">
        <v>1800.64256363964</v>
      </c>
    </row>
    <row r="5634" spans="1:10" x14ac:dyDescent="0.25">
      <c r="A5634" t="s">
        <v>5918</v>
      </c>
      <c r="B5634" t="s">
        <v>93</v>
      </c>
      <c r="C5634">
        <v>2006</v>
      </c>
      <c r="D5634" t="s">
        <v>104</v>
      </c>
      <c r="E5634" t="s">
        <v>101</v>
      </c>
      <c r="F5634" s="139">
        <v>5961.2080730494999</v>
      </c>
      <c r="G5634" s="139">
        <v>1332.3874568737001</v>
      </c>
      <c r="H5634" s="139">
        <v>1538.9794336090899</v>
      </c>
      <c r="I5634" s="139">
        <v>1499.46536750634</v>
      </c>
      <c r="J5634" s="139">
        <v>1579.2573505673599</v>
      </c>
    </row>
    <row r="5635" spans="1:10" x14ac:dyDescent="0.25">
      <c r="A5635" t="s">
        <v>5919</v>
      </c>
      <c r="B5635" t="s">
        <v>93</v>
      </c>
      <c r="C5635">
        <v>2006</v>
      </c>
      <c r="D5635" t="s">
        <v>49</v>
      </c>
      <c r="E5635" t="s">
        <v>101</v>
      </c>
      <c r="F5635" s="139">
        <v>1780.77735475846</v>
      </c>
      <c r="G5635" s="139">
        <v>1440.26896585178</v>
      </c>
      <c r="H5635" s="139">
        <v>1503.5596670263301</v>
      </c>
      <c r="I5635" s="139">
        <v>1434.0845952923701</v>
      </c>
      <c r="J5635" s="139">
        <v>1575.5138429936601</v>
      </c>
    </row>
    <row r="5636" spans="1:10" x14ac:dyDescent="0.25">
      <c r="A5636" t="s">
        <v>5920</v>
      </c>
      <c r="B5636" t="s">
        <v>93</v>
      </c>
      <c r="C5636">
        <v>2006</v>
      </c>
      <c r="D5636" t="s">
        <v>50</v>
      </c>
      <c r="E5636" t="s">
        <v>101</v>
      </c>
      <c r="F5636" s="139">
        <v>4180.4307182910197</v>
      </c>
      <c r="G5636" s="139">
        <v>1291.18891986528</v>
      </c>
      <c r="H5636" s="139">
        <v>1559.9649184805401</v>
      </c>
      <c r="I5636" s="139">
        <v>1511.7409355172399</v>
      </c>
      <c r="J5636" s="139">
        <v>1609.3044182235301</v>
      </c>
    </row>
    <row r="5637" spans="1:10" x14ac:dyDescent="0.25">
      <c r="A5637" t="s">
        <v>5921</v>
      </c>
      <c r="B5637" t="s">
        <v>93</v>
      </c>
      <c r="C5637">
        <v>2006</v>
      </c>
      <c r="D5637" t="s">
        <v>105</v>
      </c>
      <c r="E5637" t="s">
        <v>101</v>
      </c>
      <c r="F5637" s="139">
        <v>4574.5377184973804</v>
      </c>
      <c r="G5637" s="139">
        <v>1571.3581061065499</v>
      </c>
      <c r="H5637" s="139">
        <v>1683.52293489415</v>
      </c>
      <c r="I5637" s="139">
        <v>1634.6988178998099</v>
      </c>
      <c r="J5637" s="139">
        <v>1733.42609946065</v>
      </c>
    </row>
    <row r="5638" spans="1:10" x14ac:dyDescent="0.25">
      <c r="A5638" t="s">
        <v>5922</v>
      </c>
      <c r="B5638" t="s">
        <v>93</v>
      </c>
      <c r="C5638">
        <v>2006</v>
      </c>
      <c r="D5638" t="s">
        <v>51</v>
      </c>
      <c r="E5638" t="s">
        <v>101</v>
      </c>
      <c r="F5638" s="139">
        <v>3570.82922036119</v>
      </c>
      <c r="G5638" s="139">
        <v>1522.7871281279999</v>
      </c>
      <c r="H5638" s="139">
        <v>1631.2377130044199</v>
      </c>
      <c r="I5638" s="139">
        <v>1577.73891992677</v>
      </c>
      <c r="J5638" s="139">
        <v>1686.0769134883401</v>
      </c>
    </row>
    <row r="5639" spans="1:10" x14ac:dyDescent="0.25">
      <c r="A5639" t="s">
        <v>5923</v>
      </c>
      <c r="B5639" t="s">
        <v>93</v>
      </c>
      <c r="C5639">
        <v>2006</v>
      </c>
      <c r="D5639" t="s">
        <v>52</v>
      </c>
      <c r="E5639" t="s">
        <v>101</v>
      </c>
      <c r="F5639" s="139">
        <v>1003.70849813617</v>
      </c>
      <c r="G5639" s="139">
        <v>1772.4910345527201</v>
      </c>
      <c r="H5639" s="139">
        <v>1895.0367239366001</v>
      </c>
      <c r="I5639" s="139">
        <v>1778.6407116318501</v>
      </c>
      <c r="J5639" s="139">
        <v>2017.00107285697</v>
      </c>
    </row>
    <row r="5640" spans="1:10" x14ac:dyDescent="0.25">
      <c r="A5640" t="s">
        <v>5924</v>
      </c>
      <c r="B5640" t="s">
        <v>93</v>
      </c>
      <c r="C5640">
        <v>2006</v>
      </c>
      <c r="D5640" t="s">
        <v>106</v>
      </c>
      <c r="E5640" t="s">
        <v>101</v>
      </c>
      <c r="F5640" s="139">
        <v>8743.5045883741896</v>
      </c>
      <c r="G5640" s="139">
        <v>1550.7671958635899</v>
      </c>
      <c r="H5640" s="139">
        <v>1635.3531418339801</v>
      </c>
      <c r="I5640" s="139">
        <v>1601.00855797497</v>
      </c>
      <c r="J5640" s="139">
        <v>1670.2449081863299</v>
      </c>
    </row>
    <row r="5641" spans="1:10" x14ac:dyDescent="0.25">
      <c r="A5641" t="s">
        <v>5925</v>
      </c>
      <c r="B5641" t="s">
        <v>93</v>
      </c>
      <c r="C5641">
        <v>2006</v>
      </c>
      <c r="D5641" t="s">
        <v>53</v>
      </c>
      <c r="E5641" t="s">
        <v>101</v>
      </c>
      <c r="F5641" s="139">
        <v>2643.1885062845299</v>
      </c>
      <c r="G5641" s="139">
        <v>1521.33837510117</v>
      </c>
      <c r="H5641" s="139">
        <v>1647.01590742241</v>
      </c>
      <c r="I5641" s="139">
        <v>1584.15236834239</v>
      </c>
      <c r="J5641" s="139">
        <v>1711.71422830347</v>
      </c>
    </row>
    <row r="5642" spans="1:10" x14ac:dyDescent="0.25">
      <c r="A5642" t="s">
        <v>5926</v>
      </c>
      <c r="B5642" t="s">
        <v>93</v>
      </c>
      <c r="C5642">
        <v>2006</v>
      </c>
      <c r="D5642" t="s">
        <v>54</v>
      </c>
      <c r="E5642" t="s">
        <v>101</v>
      </c>
      <c r="F5642" s="139">
        <v>1516.61953995403</v>
      </c>
      <c r="G5642" s="139">
        <v>2178.7380260796299</v>
      </c>
      <c r="H5642" s="139">
        <v>2255.2837816327801</v>
      </c>
      <c r="I5642" s="139">
        <v>2142.41545830935</v>
      </c>
      <c r="J5642" s="139">
        <v>2372.5234412365899</v>
      </c>
    </row>
    <row r="5643" spans="1:10" x14ac:dyDescent="0.25">
      <c r="A5643" t="s">
        <v>5927</v>
      </c>
      <c r="B5643" t="s">
        <v>93</v>
      </c>
      <c r="C5643">
        <v>2006</v>
      </c>
      <c r="D5643" t="s">
        <v>55</v>
      </c>
      <c r="E5643" t="s">
        <v>101</v>
      </c>
      <c r="F5643" s="139">
        <v>1378.3418339298701</v>
      </c>
      <c r="G5643" s="139">
        <v>1517.6633273837001</v>
      </c>
      <c r="H5643" s="139">
        <v>1582.6229891642799</v>
      </c>
      <c r="I5643" s="139">
        <v>1499.6030106052399</v>
      </c>
      <c r="J5643" s="139">
        <v>1669.01922299032</v>
      </c>
    </row>
    <row r="5644" spans="1:10" x14ac:dyDescent="0.25">
      <c r="A5644" t="s">
        <v>5928</v>
      </c>
      <c r="B5644" t="s">
        <v>93</v>
      </c>
      <c r="C5644">
        <v>2006</v>
      </c>
      <c r="D5644" t="s">
        <v>56</v>
      </c>
      <c r="E5644" t="s">
        <v>101</v>
      </c>
      <c r="F5644" s="139">
        <v>1241.13956989599</v>
      </c>
      <c r="G5644" s="139">
        <v>1393.1300593736501</v>
      </c>
      <c r="H5644" s="139">
        <v>1387.6200226087401</v>
      </c>
      <c r="I5644" s="139">
        <v>1310.4897308940899</v>
      </c>
      <c r="J5644" s="139">
        <v>1468.05983858933</v>
      </c>
    </row>
    <row r="5645" spans="1:10" x14ac:dyDescent="0.25">
      <c r="A5645" t="s">
        <v>5929</v>
      </c>
      <c r="B5645" t="s">
        <v>93</v>
      </c>
      <c r="C5645">
        <v>2006</v>
      </c>
      <c r="D5645" t="s">
        <v>57</v>
      </c>
      <c r="E5645" t="s">
        <v>101</v>
      </c>
      <c r="F5645" s="139">
        <v>1964.2151383099001</v>
      </c>
      <c r="G5645" s="139">
        <v>1397.45095463755</v>
      </c>
      <c r="H5645" s="139">
        <v>1511.68738667243</v>
      </c>
      <c r="I5645" s="139">
        <v>1444.96363218081</v>
      </c>
      <c r="J5645" s="139">
        <v>1580.6760482966599</v>
      </c>
    </row>
    <row r="5646" spans="1:10" x14ac:dyDescent="0.25">
      <c r="A5646" t="s">
        <v>5930</v>
      </c>
      <c r="B5646" t="s">
        <v>93</v>
      </c>
      <c r="C5646">
        <v>2007</v>
      </c>
      <c r="D5646" t="s">
        <v>5</v>
      </c>
      <c r="E5646" t="s">
        <v>101</v>
      </c>
      <c r="F5646" s="139">
        <v>45301.6904525305</v>
      </c>
      <c r="G5646" s="139">
        <v>1506.8923767240201</v>
      </c>
      <c r="H5646" s="139">
        <v>1562.8541239907599</v>
      </c>
      <c r="I5646" s="139">
        <v>1548.42537158448</v>
      </c>
      <c r="J5646" s="139">
        <v>1577.3833716342599</v>
      </c>
    </row>
    <row r="5647" spans="1:10" x14ac:dyDescent="0.25">
      <c r="A5647" t="s">
        <v>5931</v>
      </c>
      <c r="B5647" t="s">
        <v>93</v>
      </c>
      <c r="C5647">
        <v>2007</v>
      </c>
      <c r="D5647" t="s">
        <v>122</v>
      </c>
      <c r="E5647" t="s">
        <v>101</v>
      </c>
      <c r="F5647" s="139">
        <v>6343.74323510256</v>
      </c>
      <c r="G5647" s="139">
        <v>1064.6258110217</v>
      </c>
      <c r="H5647" s="139">
        <v>1076.0553279874</v>
      </c>
      <c r="I5647" s="139">
        <v>1049.56131989746</v>
      </c>
      <c r="J5647" s="139">
        <v>1103.0456506352</v>
      </c>
    </row>
    <row r="5648" spans="1:10" x14ac:dyDescent="0.25">
      <c r="A5648" t="s">
        <v>5932</v>
      </c>
      <c r="B5648" t="s">
        <v>93</v>
      </c>
      <c r="C5648">
        <v>2007</v>
      </c>
      <c r="D5648" t="s">
        <v>123</v>
      </c>
      <c r="E5648" t="s">
        <v>101</v>
      </c>
      <c r="F5648" s="139">
        <v>7857.1326811722702</v>
      </c>
      <c r="G5648" s="139">
        <v>1289.48353932756</v>
      </c>
      <c r="H5648" s="139">
        <v>1284.7886209286301</v>
      </c>
      <c r="I5648" s="139">
        <v>1256.3790257091</v>
      </c>
      <c r="J5648" s="139">
        <v>1313.67592098006</v>
      </c>
    </row>
    <row r="5649" spans="1:10" x14ac:dyDescent="0.25">
      <c r="A5649" t="s">
        <v>5933</v>
      </c>
      <c r="B5649" t="s">
        <v>93</v>
      </c>
      <c r="C5649">
        <v>2007</v>
      </c>
      <c r="D5649" t="s">
        <v>124</v>
      </c>
      <c r="E5649" t="s">
        <v>101</v>
      </c>
      <c r="F5649" s="139">
        <v>8900.8582558376293</v>
      </c>
      <c r="G5649" s="139">
        <v>1446.3086540775701</v>
      </c>
      <c r="H5649" s="139">
        <v>1456.38072010977</v>
      </c>
      <c r="I5649" s="139">
        <v>1426.1569152235199</v>
      </c>
      <c r="J5649" s="139">
        <v>1487.08174204642</v>
      </c>
    </row>
    <row r="5650" spans="1:10" x14ac:dyDescent="0.25">
      <c r="A5650" t="s">
        <v>5934</v>
      </c>
      <c r="B5650" t="s">
        <v>93</v>
      </c>
      <c r="C5650">
        <v>2007</v>
      </c>
      <c r="D5650" t="s">
        <v>125</v>
      </c>
      <c r="E5650" t="s">
        <v>101</v>
      </c>
      <c r="F5650" s="139">
        <v>10214.876204805299</v>
      </c>
      <c r="G5650" s="139">
        <v>1691.09547641879</v>
      </c>
      <c r="H5650" s="139">
        <v>1788.9095450874299</v>
      </c>
      <c r="I5650" s="139">
        <v>1754.1915792525101</v>
      </c>
      <c r="J5650" s="139">
        <v>1824.1389199079999</v>
      </c>
    </row>
    <row r="5651" spans="1:10" x14ac:dyDescent="0.25">
      <c r="A5651" t="s">
        <v>5935</v>
      </c>
      <c r="B5651" t="s">
        <v>93</v>
      </c>
      <c r="C5651">
        <v>2007</v>
      </c>
      <c r="D5651" t="s">
        <v>126</v>
      </c>
      <c r="E5651" t="s">
        <v>101</v>
      </c>
      <c r="F5651" s="139">
        <v>11985.080075612799</v>
      </c>
      <c r="G5651" s="139">
        <v>2060.5277177573498</v>
      </c>
      <c r="H5651" s="139">
        <v>2304.0313817052402</v>
      </c>
      <c r="I5651" s="139">
        <v>2262.5264417287199</v>
      </c>
      <c r="J5651" s="139">
        <v>2346.1003985932002</v>
      </c>
    </row>
    <row r="5652" spans="1:10" x14ac:dyDescent="0.25">
      <c r="A5652" t="s">
        <v>5936</v>
      </c>
      <c r="B5652" t="s">
        <v>93</v>
      </c>
      <c r="C5652">
        <v>2007</v>
      </c>
      <c r="D5652" t="s">
        <v>6</v>
      </c>
      <c r="E5652" t="s">
        <v>101</v>
      </c>
      <c r="F5652" s="139">
        <v>10290.0579761469</v>
      </c>
      <c r="G5652" s="139">
        <v>1514.3907483089199</v>
      </c>
      <c r="H5652" s="139">
        <v>1519.5127472609799</v>
      </c>
      <c r="I5652" s="139">
        <v>1490.16208453585</v>
      </c>
      <c r="J5652" s="139">
        <v>1549.2941613811799</v>
      </c>
    </row>
    <row r="5653" spans="1:10" x14ac:dyDescent="0.25">
      <c r="A5653" t="s">
        <v>5937</v>
      </c>
      <c r="B5653" t="s">
        <v>93</v>
      </c>
      <c r="C5653">
        <v>2007</v>
      </c>
      <c r="D5653" t="s">
        <v>37</v>
      </c>
      <c r="E5653" t="s">
        <v>101</v>
      </c>
      <c r="F5653" s="139">
        <v>1162.4340315121999</v>
      </c>
      <c r="G5653" s="139">
        <v>1667.7676205339999</v>
      </c>
      <c r="H5653" s="139">
        <v>1616.2214684315099</v>
      </c>
      <c r="I5653" s="139">
        <v>1523.7940715740399</v>
      </c>
      <c r="J5653" s="139">
        <v>1712.7500224911801</v>
      </c>
    </row>
    <row r="5654" spans="1:10" x14ac:dyDescent="0.25">
      <c r="A5654" t="s">
        <v>5938</v>
      </c>
      <c r="B5654" t="s">
        <v>93</v>
      </c>
      <c r="C5654">
        <v>2007</v>
      </c>
      <c r="D5654" t="s">
        <v>38</v>
      </c>
      <c r="E5654" t="s">
        <v>101</v>
      </c>
      <c r="F5654" s="139">
        <v>1867.6545949665499</v>
      </c>
      <c r="G5654" s="139">
        <v>1564.2260297212299</v>
      </c>
      <c r="H5654" s="139">
        <v>1564.6110680700299</v>
      </c>
      <c r="I5654" s="139">
        <v>1493.98821835025</v>
      </c>
      <c r="J5654" s="139">
        <v>1637.6935361918199</v>
      </c>
    </row>
    <row r="5655" spans="1:10" x14ac:dyDescent="0.25">
      <c r="A5655" t="s">
        <v>5939</v>
      </c>
      <c r="B5655" t="s">
        <v>93</v>
      </c>
      <c r="C5655">
        <v>2007</v>
      </c>
      <c r="D5655" t="s">
        <v>39</v>
      </c>
      <c r="E5655" t="s">
        <v>101</v>
      </c>
      <c r="F5655" s="139">
        <v>1860.8307981734999</v>
      </c>
      <c r="G5655" s="139">
        <v>1635.4926243856501</v>
      </c>
      <c r="H5655" s="139">
        <v>1552.6206602715399</v>
      </c>
      <c r="I5655" s="139">
        <v>1481.6931188902499</v>
      </c>
      <c r="J5655" s="139">
        <v>1626.0230433541101</v>
      </c>
    </row>
    <row r="5656" spans="1:10" x14ac:dyDescent="0.25">
      <c r="A5656" t="s">
        <v>5940</v>
      </c>
      <c r="B5656" t="s">
        <v>93</v>
      </c>
      <c r="C5656">
        <v>2007</v>
      </c>
      <c r="D5656" t="s">
        <v>40</v>
      </c>
      <c r="E5656" t="s">
        <v>101</v>
      </c>
      <c r="F5656" s="139">
        <v>1565.29746454562</v>
      </c>
      <c r="G5656" s="139">
        <v>1655.87375917235</v>
      </c>
      <c r="H5656" s="139">
        <v>1636.14896173891</v>
      </c>
      <c r="I5656" s="139">
        <v>1555.4724265716</v>
      </c>
      <c r="J5656" s="139">
        <v>1719.90007151655</v>
      </c>
    </row>
    <row r="5657" spans="1:10" x14ac:dyDescent="0.25">
      <c r="A5657" t="s">
        <v>5941</v>
      </c>
      <c r="B5657" t="s">
        <v>93</v>
      </c>
      <c r="C5657">
        <v>2007</v>
      </c>
      <c r="D5657" t="s">
        <v>41</v>
      </c>
      <c r="E5657" t="s">
        <v>101</v>
      </c>
      <c r="F5657" s="139">
        <v>2146.7474752294602</v>
      </c>
      <c r="G5657" s="139">
        <v>1423.4215701447199</v>
      </c>
      <c r="H5657" s="139">
        <v>1504.9605241100301</v>
      </c>
      <c r="I5657" s="139">
        <v>1441.3237040388301</v>
      </c>
      <c r="J5657" s="139">
        <v>1570.66192173682</v>
      </c>
    </row>
    <row r="5658" spans="1:10" x14ac:dyDescent="0.25">
      <c r="A5658" t="s">
        <v>5942</v>
      </c>
      <c r="B5658" t="s">
        <v>93</v>
      </c>
      <c r="C5658">
        <v>2007</v>
      </c>
      <c r="D5658" t="s">
        <v>42</v>
      </c>
      <c r="E5658" t="s">
        <v>101</v>
      </c>
      <c r="F5658" s="139">
        <v>1687.0936117197</v>
      </c>
      <c r="G5658" s="139">
        <v>1285.2773528867299</v>
      </c>
      <c r="H5658" s="139">
        <v>1352.4485969741199</v>
      </c>
      <c r="I5658" s="139">
        <v>1288.2093002603201</v>
      </c>
      <c r="J5658" s="139">
        <v>1419.0442141193</v>
      </c>
    </row>
    <row r="5659" spans="1:10" x14ac:dyDescent="0.25">
      <c r="A5659" t="s">
        <v>5943</v>
      </c>
      <c r="B5659" t="s">
        <v>93</v>
      </c>
      <c r="C5659">
        <v>2007</v>
      </c>
      <c r="D5659" t="s">
        <v>102</v>
      </c>
      <c r="E5659" t="s">
        <v>101</v>
      </c>
      <c r="F5659" s="139">
        <v>1890.8873272630301</v>
      </c>
      <c r="G5659" s="139">
        <v>1432.68576568246</v>
      </c>
      <c r="H5659" s="139">
        <v>1368.6558876797201</v>
      </c>
      <c r="I5659" s="139">
        <v>1306.78695946022</v>
      </c>
      <c r="J5659" s="139">
        <v>1432.6660268610201</v>
      </c>
    </row>
    <row r="5660" spans="1:10" x14ac:dyDescent="0.25">
      <c r="A5660" t="s">
        <v>5944</v>
      </c>
      <c r="B5660" t="s">
        <v>93</v>
      </c>
      <c r="C5660">
        <v>2007</v>
      </c>
      <c r="D5660" t="s">
        <v>103</v>
      </c>
      <c r="E5660" t="s">
        <v>101</v>
      </c>
      <c r="F5660" s="139">
        <v>5525.6375693898899</v>
      </c>
      <c r="G5660" s="139">
        <v>1468.4909028887801</v>
      </c>
      <c r="H5660" s="139">
        <v>1445.95195962203</v>
      </c>
      <c r="I5660" s="139">
        <v>1407.7656917142201</v>
      </c>
      <c r="J5660" s="139">
        <v>1484.9052695099001</v>
      </c>
    </row>
    <row r="5661" spans="1:10" x14ac:dyDescent="0.25">
      <c r="A5661" t="s">
        <v>5945</v>
      </c>
      <c r="B5661" t="s">
        <v>93</v>
      </c>
      <c r="C5661">
        <v>2007</v>
      </c>
      <c r="D5661" t="s">
        <v>43</v>
      </c>
      <c r="E5661" t="s">
        <v>101</v>
      </c>
      <c r="F5661" s="139">
        <v>837.09989449316004</v>
      </c>
      <c r="G5661" s="139">
        <v>1111.3027301239399</v>
      </c>
      <c r="H5661" s="139">
        <v>1100.60984822872</v>
      </c>
      <c r="I5661" s="139">
        <v>1026.20162900887</v>
      </c>
      <c r="J5661" s="139">
        <v>1178.9255720765</v>
      </c>
    </row>
    <row r="5662" spans="1:10" x14ac:dyDescent="0.25">
      <c r="A5662" t="s">
        <v>5946</v>
      </c>
      <c r="B5662" t="s">
        <v>93</v>
      </c>
      <c r="C5662">
        <v>2007</v>
      </c>
      <c r="D5662" t="s">
        <v>44</v>
      </c>
      <c r="E5662" t="s">
        <v>101</v>
      </c>
      <c r="F5662" s="139">
        <v>1937.7177767825401</v>
      </c>
      <c r="G5662" s="139">
        <v>1619.6236850405701</v>
      </c>
      <c r="H5662" s="139">
        <v>1590.5586110874101</v>
      </c>
      <c r="I5662" s="139">
        <v>1519.7219779024699</v>
      </c>
      <c r="J5662" s="139">
        <v>1663.81645270646</v>
      </c>
    </row>
    <row r="5663" spans="1:10" x14ac:dyDescent="0.25">
      <c r="A5663" t="s">
        <v>5947</v>
      </c>
      <c r="B5663" t="s">
        <v>93</v>
      </c>
      <c r="C5663">
        <v>2007</v>
      </c>
      <c r="D5663" t="s">
        <v>45</v>
      </c>
      <c r="E5663" t="s">
        <v>101</v>
      </c>
      <c r="F5663" s="139">
        <v>2750.81989811418</v>
      </c>
      <c r="G5663" s="139">
        <v>1517.1580231610201</v>
      </c>
      <c r="H5663" s="139">
        <v>1502.9493177527299</v>
      </c>
      <c r="I5663" s="139">
        <v>1446.9085022095001</v>
      </c>
      <c r="J5663" s="139">
        <v>1560.5929558018599</v>
      </c>
    </row>
    <row r="5664" spans="1:10" x14ac:dyDescent="0.25">
      <c r="A5664" t="s">
        <v>5948</v>
      </c>
      <c r="B5664" t="s">
        <v>93</v>
      </c>
      <c r="C5664">
        <v>2007</v>
      </c>
      <c r="D5664" t="s">
        <v>18</v>
      </c>
      <c r="E5664" t="s">
        <v>101</v>
      </c>
      <c r="F5664" s="139">
        <v>8041.1524451575397</v>
      </c>
      <c r="G5664" s="139">
        <v>1584.8820072999599</v>
      </c>
      <c r="H5664" s="139">
        <v>1649.22366777416</v>
      </c>
      <c r="I5664" s="139">
        <v>1613.2161281716501</v>
      </c>
      <c r="J5664" s="139">
        <v>1685.8296389596501</v>
      </c>
    </row>
    <row r="5665" spans="1:10" x14ac:dyDescent="0.25">
      <c r="A5665" t="s">
        <v>5949</v>
      </c>
      <c r="B5665" t="s">
        <v>93</v>
      </c>
      <c r="C5665">
        <v>2007</v>
      </c>
      <c r="D5665" t="s">
        <v>46</v>
      </c>
      <c r="E5665" t="s">
        <v>101</v>
      </c>
      <c r="F5665" s="139">
        <v>3573.4413290285102</v>
      </c>
      <c r="G5665" s="139">
        <v>1537.2284819016199</v>
      </c>
      <c r="H5665" s="139">
        <v>1609.2691990757301</v>
      </c>
      <c r="I5665" s="139">
        <v>1556.6372600196701</v>
      </c>
      <c r="J5665" s="139">
        <v>1663.2193378893201</v>
      </c>
    </row>
    <row r="5666" spans="1:10" x14ac:dyDescent="0.25">
      <c r="A5666" t="s">
        <v>5950</v>
      </c>
      <c r="B5666" t="s">
        <v>93</v>
      </c>
      <c r="C5666">
        <v>2007</v>
      </c>
      <c r="D5666" t="s">
        <v>47</v>
      </c>
      <c r="E5666" t="s">
        <v>101</v>
      </c>
      <c r="F5666" s="139">
        <v>2405.0866156163802</v>
      </c>
      <c r="G5666" s="139">
        <v>1730.8135722679599</v>
      </c>
      <c r="H5666" s="139">
        <v>1766.9279095158699</v>
      </c>
      <c r="I5666" s="139">
        <v>1696.7494457702301</v>
      </c>
      <c r="J5666" s="139">
        <v>1839.25531570505</v>
      </c>
    </row>
    <row r="5667" spans="1:10" x14ac:dyDescent="0.25">
      <c r="A5667" t="s">
        <v>5951</v>
      </c>
      <c r="B5667" t="s">
        <v>93</v>
      </c>
      <c r="C5667">
        <v>2007</v>
      </c>
      <c r="D5667" t="s">
        <v>48</v>
      </c>
      <c r="E5667" t="s">
        <v>101</v>
      </c>
      <c r="F5667" s="139">
        <v>2062.6245005127498</v>
      </c>
      <c r="G5667" s="139">
        <v>1517.20461387193</v>
      </c>
      <c r="H5667" s="139">
        <v>1601.96535567915</v>
      </c>
      <c r="I5667" s="139">
        <v>1533.0890682362101</v>
      </c>
      <c r="J5667" s="139">
        <v>1673.1221370810599</v>
      </c>
    </row>
    <row r="5668" spans="1:10" x14ac:dyDescent="0.25">
      <c r="A5668" t="s">
        <v>5952</v>
      </c>
      <c r="B5668" t="s">
        <v>93</v>
      </c>
      <c r="C5668">
        <v>2007</v>
      </c>
      <c r="D5668" t="s">
        <v>104</v>
      </c>
      <c r="E5668" t="s">
        <v>101</v>
      </c>
      <c r="F5668" s="139">
        <v>6343.9037832410504</v>
      </c>
      <c r="G5668" s="139">
        <v>1400.6428799370001</v>
      </c>
      <c r="H5668" s="139">
        <v>1624.05409005098</v>
      </c>
      <c r="I5668" s="139">
        <v>1583.6404986293001</v>
      </c>
      <c r="J5668" s="139">
        <v>1665.22474311685</v>
      </c>
    </row>
    <row r="5669" spans="1:10" x14ac:dyDescent="0.25">
      <c r="A5669" t="s">
        <v>5953</v>
      </c>
      <c r="B5669" t="s">
        <v>93</v>
      </c>
      <c r="C5669">
        <v>2007</v>
      </c>
      <c r="D5669" t="s">
        <v>49</v>
      </c>
      <c r="E5669" t="s">
        <v>101</v>
      </c>
      <c r="F5669" s="139">
        <v>1872.44730293476</v>
      </c>
      <c r="G5669" s="139">
        <v>1501.17636447324</v>
      </c>
      <c r="H5669" s="139">
        <v>1567.48519018416</v>
      </c>
      <c r="I5669" s="139">
        <v>1496.88745554195</v>
      </c>
      <c r="J5669" s="139">
        <v>1640.5384597956399</v>
      </c>
    </row>
    <row r="5670" spans="1:10" x14ac:dyDescent="0.25">
      <c r="A5670" t="s">
        <v>5954</v>
      </c>
      <c r="B5670" t="s">
        <v>93</v>
      </c>
      <c r="C5670">
        <v>2007</v>
      </c>
      <c r="D5670" t="s">
        <v>50</v>
      </c>
      <c r="E5670" t="s">
        <v>101</v>
      </c>
      <c r="F5670" s="139">
        <v>4471.4564803062904</v>
      </c>
      <c r="G5670" s="139">
        <v>1362.4347890608899</v>
      </c>
      <c r="H5670" s="139">
        <v>1659.3729260413299</v>
      </c>
      <c r="I5670" s="139">
        <v>1609.7817572557401</v>
      </c>
      <c r="J5670" s="139">
        <v>1710.07281070573</v>
      </c>
    </row>
    <row r="5671" spans="1:10" x14ac:dyDescent="0.25">
      <c r="A5671" t="s">
        <v>5955</v>
      </c>
      <c r="B5671" t="s">
        <v>93</v>
      </c>
      <c r="C5671">
        <v>2007</v>
      </c>
      <c r="D5671" t="s">
        <v>105</v>
      </c>
      <c r="E5671" t="s">
        <v>101</v>
      </c>
      <c r="F5671" s="139">
        <v>4694.8520527307901</v>
      </c>
      <c r="G5671" s="139">
        <v>1609.78866451249</v>
      </c>
      <c r="H5671" s="139">
        <v>1717.1571725379199</v>
      </c>
      <c r="I5671" s="139">
        <v>1667.9832600362399</v>
      </c>
      <c r="J5671" s="139">
        <v>1767.4036791055801</v>
      </c>
    </row>
    <row r="5672" spans="1:10" x14ac:dyDescent="0.25">
      <c r="A5672" t="s">
        <v>5956</v>
      </c>
      <c r="B5672" t="s">
        <v>93</v>
      </c>
      <c r="C5672">
        <v>2007</v>
      </c>
      <c r="D5672" t="s">
        <v>51</v>
      </c>
      <c r="E5672" t="s">
        <v>101</v>
      </c>
      <c r="F5672" s="139">
        <v>3637.0529824749901</v>
      </c>
      <c r="G5672" s="139">
        <v>1551.1739116884401</v>
      </c>
      <c r="H5672" s="139">
        <v>1656.6471305008799</v>
      </c>
      <c r="I5672" s="139">
        <v>1602.80087343999</v>
      </c>
      <c r="J5672" s="139">
        <v>1711.82999325069</v>
      </c>
    </row>
    <row r="5673" spans="1:10" x14ac:dyDescent="0.25">
      <c r="A5673" t="s">
        <v>5957</v>
      </c>
      <c r="B5673" t="s">
        <v>93</v>
      </c>
      <c r="C5673">
        <v>2007</v>
      </c>
      <c r="D5673" t="s">
        <v>52</v>
      </c>
      <c r="E5673" t="s">
        <v>101</v>
      </c>
      <c r="F5673" s="139">
        <v>1057.7990702557699</v>
      </c>
      <c r="G5673" s="139">
        <v>1850.1724070029099</v>
      </c>
      <c r="H5673" s="139">
        <v>1963.6852889873501</v>
      </c>
      <c r="I5673" s="139">
        <v>1846.0744810004701</v>
      </c>
      <c r="J5673" s="139">
        <v>2086.77310682704</v>
      </c>
    </row>
    <row r="5674" spans="1:10" x14ac:dyDescent="0.25">
      <c r="A5674" t="s">
        <v>5958</v>
      </c>
      <c r="B5674" t="s">
        <v>93</v>
      </c>
      <c r="C5674">
        <v>2007</v>
      </c>
      <c r="D5674" t="s">
        <v>106</v>
      </c>
      <c r="E5674" t="s">
        <v>101</v>
      </c>
      <c r="F5674" s="139">
        <v>8515.1992986009991</v>
      </c>
      <c r="G5674" s="139">
        <v>1502.82190320059</v>
      </c>
      <c r="H5674" s="139">
        <v>1577.9767281335</v>
      </c>
      <c r="I5674" s="139">
        <v>1544.40766738656</v>
      </c>
      <c r="J5674" s="139">
        <v>1612.0878015133901</v>
      </c>
    </row>
    <row r="5675" spans="1:10" x14ac:dyDescent="0.25">
      <c r="A5675" t="s">
        <v>5959</v>
      </c>
      <c r="B5675" t="s">
        <v>93</v>
      </c>
      <c r="C5675">
        <v>2007</v>
      </c>
      <c r="D5675" t="s">
        <v>53</v>
      </c>
      <c r="E5675" t="s">
        <v>101</v>
      </c>
      <c r="F5675" s="139">
        <v>2520.14276641685</v>
      </c>
      <c r="G5675" s="139">
        <v>1440.1885662459799</v>
      </c>
      <c r="H5675" s="139">
        <v>1544.6417734735601</v>
      </c>
      <c r="I5675" s="139">
        <v>1484.3457370716001</v>
      </c>
      <c r="J5675" s="139">
        <v>1606.7408020990099</v>
      </c>
    </row>
    <row r="5676" spans="1:10" x14ac:dyDescent="0.25">
      <c r="A5676" t="s">
        <v>5960</v>
      </c>
      <c r="B5676" t="s">
        <v>93</v>
      </c>
      <c r="C5676">
        <v>2007</v>
      </c>
      <c r="D5676" t="s">
        <v>54</v>
      </c>
      <c r="E5676" t="s">
        <v>101</v>
      </c>
      <c r="F5676" s="139">
        <v>1379.7594010620101</v>
      </c>
      <c r="G5676" s="139">
        <v>1979.9948354194</v>
      </c>
      <c r="H5676" s="139">
        <v>2048.4855269364698</v>
      </c>
      <c r="I5676" s="139">
        <v>1941.02250471449</v>
      </c>
      <c r="J5676" s="139">
        <v>2160.31655825796</v>
      </c>
    </row>
    <row r="5677" spans="1:10" x14ac:dyDescent="0.25">
      <c r="A5677" t="s">
        <v>5961</v>
      </c>
      <c r="B5677" t="s">
        <v>93</v>
      </c>
      <c r="C5677">
        <v>2007</v>
      </c>
      <c r="D5677" t="s">
        <v>55</v>
      </c>
      <c r="E5677" t="s">
        <v>101</v>
      </c>
      <c r="F5677" s="139">
        <v>1413.1297187034199</v>
      </c>
      <c r="G5677" s="139">
        <v>1553.33361037596</v>
      </c>
      <c r="H5677" s="139">
        <v>1615.91550355506</v>
      </c>
      <c r="I5677" s="139">
        <v>1532.1847014223999</v>
      </c>
      <c r="J5677" s="139">
        <v>1703.00836811972</v>
      </c>
    </row>
    <row r="5678" spans="1:10" x14ac:dyDescent="0.25">
      <c r="A5678" t="s">
        <v>5962</v>
      </c>
      <c r="B5678" t="s">
        <v>93</v>
      </c>
      <c r="C5678">
        <v>2007</v>
      </c>
      <c r="D5678" t="s">
        <v>56</v>
      </c>
      <c r="E5678" t="s">
        <v>101</v>
      </c>
      <c r="F5678" s="139">
        <v>1124.6249624618899</v>
      </c>
      <c r="G5678" s="139">
        <v>1255.27386648572</v>
      </c>
      <c r="H5678" s="139">
        <v>1240.9644915710301</v>
      </c>
      <c r="I5678" s="139">
        <v>1168.601476178</v>
      </c>
      <c r="J5678" s="139">
        <v>1316.59321990326</v>
      </c>
    </row>
    <row r="5679" spans="1:10" x14ac:dyDescent="0.25">
      <c r="A5679" t="s">
        <v>5963</v>
      </c>
      <c r="B5679" t="s">
        <v>93</v>
      </c>
      <c r="C5679">
        <v>2007</v>
      </c>
      <c r="D5679" t="s">
        <v>57</v>
      </c>
      <c r="E5679" t="s">
        <v>101</v>
      </c>
      <c r="F5679" s="139">
        <v>2077.5424499569499</v>
      </c>
      <c r="G5679" s="139">
        <v>1469.5156532628901</v>
      </c>
      <c r="H5679" s="139">
        <v>1584.78778134665</v>
      </c>
      <c r="I5679" s="139">
        <v>1516.7555767885201</v>
      </c>
      <c r="J5679" s="139">
        <v>1655.0642838199601</v>
      </c>
    </row>
    <row r="5680" spans="1:10" x14ac:dyDescent="0.25">
      <c r="A5680" t="s">
        <v>5964</v>
      </c>
      <c r="B5680" t="s">
        <v>93</v>
      </c>
      <c r="C5680">
        <v>2008</v>
      </c>
      <c r="D5680" t="s">
        <v>5</v>
      </c>
      <c r="E5680" t="s">
        <v>101</v>
      </c>
      <c r="F5680" s="139">
        <v>47986.869906379099</v>
      </c>
      <c r="G5680" s="139">
        <v>1585.8882728943199</v>
      </c>
      <c r="H5680" s="139">
        <v>1639.96380731865</v>
      </c>
      <c r="I5680" s="139">
        <v>1625.2473229261</v>
      </c>
      <c r="J5680" s="139">
        <v>1654.77987102676</v>
      </c>
    </row>
    <row r="5681" spans="1:10" x14ac:dyDescent="0.25">
      <c r="A5681" t="s">
        <v>5965</v>
      </c>
      <c r="B5681" t="s">
        <v>93</v>
      </c>
      <c r="C5681">
        <v>2008</v>
      </c>
      <c r="D5681" t="s">
        <v>122</v>
      </c>
      <c r="E5681" t="s">
        <v>101</v>
      </c>
      <c r="F5681" s="139">
        <v>7057.1752771663396</v>
      </c>
      <c r="G5681" s="139">
        <v>1178.77937098246</v>
      </c>
      <c r="H5681" s="139">
        <v>1181.3261357347999</v>
      </c>
      <c r="I5681" s="139">
        <v>1153.7149430836801</v>
      </c>
      <c r="J5681" s="139">
        <v>1209.4274669281399</v>
      </c>
    </row>
    <row r="5682" spans="1:10" x14ac:dyDescent="0.25">
      <c r="A5682" t="s">
        <v>5966</v>
      </c>
      <c r="B5682" t="s">
        <v>93</v>
      </c>
      <c r="C5682">
        <v>2008</v>
      </c>
      <c r="D5682" t="s">
        <v>123</v>
      </c>
      <c r="E5682" t="s">
        <v>101</v>
      </c>
      <c r="F5682" s="139">
        <v>8192.1058338231705</v>
      </c>
      <c r="G5682" s="139">
        <v>1336.00996675074</v>
      </c>
      <c r="H5682" s="139">
        <v>1322.8506438478</v>
      </c>
      <c r="I5682" s="139">
        <v>1294.1853887940799</v>
      </c>
      <c r="J5682" s="139">
        <v>1351.98785470558</v>
      </c>
    </row>
    <row r="5683" spans="1:10" x14ac:dyDescent="0.25">
      <c r="A5683" t="s">
        <v>5967</v>
      </c>
      <c r="B5683" t="s">
        <v>93</v>
      </c>
      <c r="C5683">
        <v>2008</v>
      </c>
      <c r="D5683" t="s">
        <v>124</v>
      </c>
      <c r="E5683" t="s">
        <v>101</v>
      </c>
      <c r="F5683" s="139">
        <v>9437.5358986909305</v>
      </c>
      <c r="G5683" s="139">
        <v>1522.9471394023301</v>
      </c>
      <c r="H5683" s="139">
        <v>1527.9108652257801</v>
      </c>
      <c r="I5683" s="139">
        <v>1497.1006053042699</v>
      </c>
      <c r="J5683" s="139">
        <v>1559.19344857193</v>
      </c>
    </row>
    <row r="5684" spans="1:10" x14ac:dyDescent="0.25">
      <c r="A5684" t="s">
        <v>5968</v>
      </c>
      <c r="B5684" t="s">
        <v>93</v>
      </c>
      <c r="C5684">
        <v>2008</v>
      </c>
      <c r="D5684" t="s">
        <v>125</v>
      </c>
      <c r="E5684" t="s">
        <v>101</v>
      </c>
      <c r="F5684" s="139">
        <v>10495.5664064066</v>
      </c>
      <c r="G5684" s="139">
        <v>1724.4264527704399</v>
      </c>
      <c r="H5684" s="139">
        <v>1824.9309140262701</v>
      </c>
      <c r="I5684" s="139">
        <v>1789.98599767156</v>
      </c>
      <c r="J5684" s="139">
        <v>1860.3835969264201</v>
      </c>
    </row>
    <row r="5685" spans="1:10" x14ac:dyDescent="0.25">
      <c r="A5685" t="s">
        <v>5969</v>
      </c>
      <c r="B5685" t="s">
        <v>93</v>
      </c>
      <c r="C5685">
        <v>2008</v>
      </c>
      <c r="D5685" t="s">
        <v>126</v>
      </c>
      <c r="E5685" t="s">
        <v>101</v>
      </c>
      <c r="F5685" s="139">
        <v>12804.4864902921</v>
      </c>
      <c r="G5685" s="139">
        <v>2186.2784804357502</v>
      </c>
      <c r="H5685" s="139">
        <v>2450.0293580883599</v>
      </c>
      <c r="I5685" s="139">
        <v>2407.3096175099699</v>
      </c>
      <c r="J5685" s="139">
        <v>2493.31066405207</v>
      </c>
    </row>
    <row r="5686" spans="1:10" x14ac:dyDescent="0.25">
      <c r="A5686" t="s">
        <v>5970</v>
      </c>
      <c r="B5686" t="s">
        <v>93</v>
      </c>
      <c r="C5686">
        <v>2008</v>
      </c>
      <c r="D5686" t="s">
        <v>6</v>
      </c>
      <c r="E5686" t="s">
        <v>101</v>
      </c>
      <c r="F5686" s="139">
        <v>10990.6239212942</v>
      </c>
      <c r="G5686" s="139">
        <v>1610.00813327213</v>
      </c>
      <c r="H5686" s="139">
        <v>1605.90434951927</v>
      </c>
      <c r="I5686" s="139">
        <v>1575.8668017677801</v>
      </c>
      <c r="J5686" s="139">
        <v>1636.36833618282</v>
      </c>
    </row>
    <row r="5687" spans="1:10" x14ac:dyDescent="0.25">
      <c r="A5687" t="s">
        <v>5971</v>
      </c>
      <c r="B5687" t="s">
        <v>93</v>
      </c>
      <c r="C5687">
        <v>2008</v>
      </c>
      <c r="D5687" t="s">
        <v>37</v>
      </c>
      <c r="E5687" t="s">
        <v>101</v>
      </c>
      <c r="F5687" s="139">
        <v>1268.57527891526</v>
      </c>
      <c r="G5687" s="139">
        <v>1814.4277117044101</v>
      </c>
      <c r="H5687" s="139">
        <v>1743.37338461119</v>
      </c>
      <c r="I5687" s="139">
        <v>1647.8309208005801</v>
      </c>
      <c r="J5687" s="139">
        <v>1842.9698000465601</v>
      </c>
    </row>
    <row r="5688" spans="1:10" x14ac:dyDescent="0.25">
      <c r="A5688" t="s">
        <v>5972</v>
      </c>
      <c r="B5688" t="s">
        <v>93</v>
      </c>
      <c r="C5688">
        <v>2008</v>
      </c>
      <c r="D5688" t="s">
        <v>38</v>
      </c>
      <c r="E5688" t="s">
        <v>101</v>
      </c>
      <c r="F5688" s="139">
        <v>2003.3773388463201</v>
      </c>
      <c r="G5688" s="139">
        <v>1673.02234633835</v>
      </c>
      <c r="H5688" s="139">
        <v>1655.6107303179499</v>
      </c>
      <c r="I5688" s="139">
        <v>1583.3022187817601</v>
      </c>
      <c r="J5688" s="139">
        <v>1730.34916816126</v>
      </c>
    </row>
    <row r="5689" spans="1:10" x14ac:dyDescent="0.25">
      <c r="A5689" t="s">
        <v>5973</v>
      </c>
      <c r="B5689" t="s">
        <v>93</v>
      </c>
      <c r="C5689">
        <v>2008</v>
      </c>
      <c r="D5689" t="s">
        <v>39</v>
      </c>
      <c r="E5689" t="s">
        <v>101</v>
      </c>
      <c r="F5689" s="139">
        <v>2018.6632346419699</v>
      </c>
      <c r="G5689" s="139">
        <v>1765.0131892192701</v>
      </c>
      <c r="H5689" s="139">
        <v>1667.0695752095901</v>
      </c>
      <c r="I5689" s="139">
        <v>1593.8114385085701</v>
      </c>
      <c r="J5689" s="139">
        <v>1742.7800403382701</v>
      </c>
    </row>
    <row r="5690" spans="1:10" x14ac:dyDescent="0.25">
      <c r="A5690" t="s">
        <v>5974</v>
      </c>
      <c r="B5690" t="s">
        <v>93</v>
      </c>
      <c r="C5690">
        <v>2008</v>
      </c>
      <c r="D5690" t="s">
        <v>40</v>
      </c>
      <c r="E5690" t="s">
        <v>101</v>
      </c>
      <c r="F5690" s="139">
        <v>1638.66090612626</v>
      </c>
      <c r="G5690" s="139">
        <v>1729.65822536259</v>
      </c>
      <c r="H5690" s="139">
        <v>1697.7726577501901</v>
      </c>
      <c r="I5690" s="139">
        <v>1615.92825509829</v>
      </c>
      <c r="J5690" s="139">
        <v>1782.6640823928501</v>
      </c>
    </row>
    <row r="5691" spans="1:10" x14ac:dyDescent="0.25">
      <c r="A5691" t="s">
        <v>5975</v>
      </c>
      <c r="B5691" t="s">
        <v>93</v>
      </c>
      <c r="C5691">
        <v>2008</v>
      </c>
      <c r="D5691" t="s">
        <v>41</v>
      </c>
      <c r="E5691" t="s">
        <v>101</v>
      </c>
      <c r="F5691" s="139">
        <v>2295.5106854260098</v>
      </c>
      <c r="G5691" s="139">
        <v>1515.1785700596099</v>
      </c>
      <c r="H5691" s="139">
        <v>1587.10946500815</v>
      </c>
      <c r="I5691" s="139">
        <v>1522.23147413073</v>
      </c>
      <c r="J5691" s="139">
        <v>1654.0217618665299</v>
      </c>
    </row>
    <row r="5692" spans="1:10" x14ac:dyDescent="0.25">
      <c r="A5692" t="s">
        <v>5976</v>
      </c>
      <c r="B5692" t="s">
        <v>93</v>
      </c>
      <c r="C5692">
        <v>2008</v>
      </c>
      <c r="D5692" t="s">
        <v>42</v>
      </c>
      <c r="E5692" t="s">
        <v>101</v>
      </c>
      <c r="F5692" s="139">
        <v>1765.8364773383501</v>
      </c>
      <c r="G5692" s="139">
        <v>1334.0055430104401</v>
      </c>
      <c r="H5692" s="139">
        <v>1398.0147677180701</v>
      </c>
      <c r="I5692" s="139">
        <v>1333.0766330090401</v>
      </c>
      <c r="J5692" s="139">
        <v>1465.2800879541201</v>
      </c>
    </row>
    <row r="5693" spans="1:10" x14ac:dyDescent="0.25">
      <c r="A5693" t="s">
        <v>5977</v>
      </c>
      <c r="B5693" t="s">
        <v>93</v>
      </c>
      <c r="C5693">
        <v>2008</v>
      </c>
      <c r="D5693" t="s">
        <v>102</v>
      </c>
      <c r="E5693" t="s">
        <v>101</v>
      </c>
      <c r="F5693" s="139">
        <v>2005.17481751777</v>
      </c>
      <c r="G5693" s="139">
        <v>1509.1821153183801</v>
      </c>
      <c r="H5693" s="139">
        <v>1427.2071078543599</v>
      </c>
      <c r="I5693" s="139">
        <v>1364.5416921887399</v>
      </c>
      <c r="J5693" s="139">
        <v>1491.9774322800499</v>
      </c>
    </row>
    <row r="5694" spans="1:10" x14ac:dyDescent="0.25">
      <c r="A5694" t="s">
        <v>5978</v>
      </c>
      <c r="B5694" t="s">
        <v>93</v>
      </c>
      <c r="C5694">
        <v>2008</v>
      </c>
      <c r="D5694" t="s">
        <v>103</v>
      </c>
      <c r="E5694" t="s">
        <v>101</v>
      </c>
      <c r="F5694" s="139">
        <v>5274.60946713461</v>
      </c>
      <c r="G5694" s="139">
        <v>1393.10696872728</v>
      </c>
      <c r="H5694" s="139">
        <v>1361.2568414372799</v>
      </c>
      <c r="I5694" s="139">
        <v>1324.43943437848</v>
      </c>
      <c r="J5694" s="139">
        <v>1398.8313852676199</v>
      </c>
    </row>
    <row r="5695" spans="1:10" x14ac:dyDescent="0.25">
      <c r="A5695" t="s">
        <v>5979</v>
      </c>
      <c r="B5695" t="s">
        <v>93</v>
      </c>
      <c r="C5695">
        <v>2008</v>
      </c>
      <c r="D5695" t="s">
        <v>43</v>
      </c>
      <c r="E5695" t="s">
        <v>101</v>
      </c>
      <c r="F5695" s="139">
        <v>881.61850919605297</v>
      </c>
      <c r="G5695" s="139">
        <v>1175.94604473203</v>
      </c>
      <c r="H5695" s="139">
        <v>1144.7879543438701</v>
      </c>
      <c r="I5695" s="139">
        <v>1069.32167263469</v>
      </c>
      <c r="J5695" s="139">
        <v>1224.11312767498</v>
      </c>
    </row>
    <row r="5696" spans="1:10" x14ac:dyDescent="0.25">
      <c r="A5696" t="s">
        <v>5980</v>
      </c>
      <c r="B5696" t="s">
        <v>93</v>
      </c>
      <c r="C5696">
        <v>2008</v>
      </c>
      <c r="D5696" t="s">
        <v>44</v>
      </c>
      <c r="E5696" t="s">
        <v>101</v>
      </c>
      <c r="F5696" s="139">
        <v>1797.26618201885</v>
      </c>
      <c r="G5696" s="139">
        <v>1483.7008453603801</v>
      </c>
      <c r="H5696" s="139">
        <v>1426.4922249500901</v>
      </c>
      <c r="I5696" s="139">
        <v>1360.6234163726399</v>
      </c>
      <c r="J5696" s="139">
        <v>1494.7004371862199</v>
      </c>
    </row>
    <row r="5697" spans="1:10" x14ac:dyDescent="0.25">
      <c r="A5697" t="s">
        <v>5981</v>
      </c>
      <c r="B5697" t="s">
        <v>93</v>
      </c>
      <c r="C5697">
        <v>2008</v>
      </c>
      <c r="D5697" t="s">
        <v>45</v>
      </c>
      <c r="E5697" t="s">
        <v>101</v>
      </c>
      <c r="F5697" s="139">
        <v>2595.7247759197098</v>
      </c>
      <c r="G5697" s="139">
        <v>1422.1824684384001</v>
      </c>
      <c r="H5697" s="139">
        <v>1407.8680038299001</v>
      </c>
      <c r="I5697" s="139">
        <v>1353.7960013647601</v>
      </c>
      <c r="J5697" s="139">
        <v>1463.53278771897</v>
      </c>
    </row>
    <row r="5698" spans="1:10" x14ac:dyDescent="0.25">
      <c r="A5698" t="s">
        <v>5982</v>
      </c>
      <c r="B5698" t="s">
        <v>93</v>
      </c>
      <c r="C5698">
        <v>2008</v>
      </c>
      <c r="D5698" t="s">
        <v>18</v>
      </c>
      <c r="E5698" t="s">
        <v>101</v>
      </c>
      <c r="F5698" s="139">
        <v>8470.0972588011591</v>
      </c>
      <c r="G5698" s="139">
        <v>1658.21851404206</v>
      </c>
      <c r="H5698" s="139">
        <v>1722.5051163983801</v>
      </c>
      <c r="I5698" s="139">
        <v>1685.8506747378999</v>
      </c>
      <c r="J5698" s="139">
        <v>1759.75297554553</v>
      </c>
    </row>
    <row r="5699" spans="1:10" x14ac:dyDescent="0.25">
      <c r="A5699" t="s">
        <v>5983</v>
      </c>
      <c r="B5699" t="s">
        <v>93</v>
      </c>
      <c r="C5699">
        <v>2008</v>
      </c>
      <c r="D5699" t="s">
        <v>46</v>
      </c>
      <c r="E5699" t="s">
        <v>101</v>
      </c>
      <c r="F5699" s="139">
        <v>4053.2215120043202</v>
      </c>
      <c r="G5699" s="139">
        <v>1731.1176318359301</v>
      </c>
      <c r="H5699" s="139">
        <v>1818.4483472055899</v>
      </c>
      <c r="I5699" s="139">
        <v>1762.56856511007</v>
      </c>
      <c r="J5699" s="139">
        <v>1875.6411278748201</v>
      </c>
    </row>
    <row r="5700" spans="1:10" x14ac:dyDescent="0.25">
      <c r="A5700" t="s">
        <v>5984</v>
      </c>
      <c r="B5700" t="s">
        <v>93</v>
      </c>
      <c r="C5700">
        <v>2008</v>
      </c>
      <c r="D5700" t="s">
        <v>47</v>
      </c>
      <c r="E5700" t="s">
        <v>101</v>
      </c>
      <c r="F5700" s="139">
        <v>2482.7694841893999</v>
      </c>
      <c r="G5700" s="139">
        <v>1780.00550912985</v>
      </c>
      <c r="H5700" s="139">
        <v>1804.5743087503199</v>
      </c>
      <c r="I5700" s="139">
        <v>1734.0167226068399</v>
      </c>
      <c r="J5700" s="139">
        <v>1877.25781364319</v>
      </c>
    </row>
    <row r="5701" spans="1:10" x14ac:dyDescent="0.25">
      <c r="A5701" t="s">
        <v>5985</v>
      </c>
      <c r="B5701" t="s">
        <v>93</v>
      </c>
      <c r="C5701">
        <v>2008</v>
      </c>
      <c r="D5701" t="s">
        <v>48</v>
      </c>
      <c r="E5701" t="s">
        <v>101</v>
      </c>
      <c r="F5701" s="139">
        <v>1934.1062626074299</v>
      </c>
      <c r="G5701" s="139">
        <v>1409.9553581975099</v>
      </c>
      <c r="H5701" s="139">
        <v>1482.1980945893599</v>
      </c>
      <c r="I5701" s="139">
        <v>1416.4160473148499</v>
      </c>
      <c r="J5701" s="139">
        <v>1550.2307212829601</v>
      </c>
    </row>
    <row r="5702" spans="1:10" x14ac:dyDescent="0.25">
      <c r="A5702" t="s">
        <v>5986</v>
      </c>
      <c r="B5702" t="s">
        <v>93</v>
      </c>
      <c r="C5702">
        <v>2008</v>
      </c>
      <c r="D5702" t="s">
        <v>104</v>
      </c>
      <c r="E5702" t="s">
        <v>101</v>
      </c>
      <c r="F5702" s="139">
        <v>7265.89402632158</v>
      </c>
      <c r="G5702" s="139">
        <v>1584.6993424953801</v>
      </c>
      <c r="H5702" s="139">
        <v>1825.9357674427099</v>
      </c>
      <c r="I5702" s="139">
        <v>1783.42648180527</v>
      </c>
      <c r="J5702" s="139">
        <v>1869.18863159285</v>
      </c>
    </row>
    <row r="5703" spans="1:10" x14ac:dyDescent="0.25">
      <c r="A5703" t="s">
        <v>5987</v>
      </c>
      <c r="B5703" t="s">
        <v>93</v>
      </c>
      <c r="C5703">
        <v>2008</v>
      </c>
      <c r="D5703" t="s">
        <v>49</v>
      </c>
      <c r="E5703" t="s">
        <v>101</v>
      </c>
      <c r="F5703" s="139">
        <v>2136.3349120375701</v>
      </c>
      <c r="G5703" s="139">
        <v>1699.3746963620099</v>
      </c>
      <c r="H5703" s="139">
        <v>1761.8762604482399</v>
      </c>
      <c r="I5703" s="139">
        <v>1687.52686722812</v>
      </c>
      <c r="J5703" s="139">
        <v>1838.64375662563</v>
      </c>
    </row>
    <row r="5704" spans="1:10" x14ac:dyDescent="0.25">
      <c r="A5704" t="s">
        <v>5988</v>
      </c>
      <c r="B5704" t="s">
        <v>93</v>
      </c>
      <c r="C5704">
        <v>2008</v>
      </c>
      <c r="D5704" t="s">
        <v>50</v>
      </c>
      <c r="E5704" t="s">
        <v>101</v>
      </c>
      <c r="F5704" s="139">
        <v>5129.5591142840003</v>
      </c>
      <c r="G5704" s="139">
        <v>1541.3801839851001</v>
      </c>
      <c r="H5704" s="139">
        <v>1868.1438013951199</v>
      </c>
      <c r="I5704" s="139">
        <v>1815.9242803730499</v>
      </c>
      <c r="J5704" s="139">
        <v>1921.45244888959</v>
      </c>
    </row>
    <row r="5705" spans="1:10" x14ac:dyDescent="0.25">
      <c r="A5705" t="s">
        <v>5989</v>
      </c>
      <c r="B5705" t="s">
        <v>93</v>
      </c>
      <c r="C5705">
        <v>2008</v>
      </c>
      <c r="D5705" t="s">
        <v>105</v>
      </c>
      <c r="E5705" t="s">
        <v>101</v>
      </c>
      <c r="F5705" s="139">
        <v>4710.2929712721098</v>
      </c>
      <c r="G5705" s="139">
        <v>1610.84120052259</v>
      </c>
      <c r="H5705" s="139">
        <v>1712.35427913185</v>
      </c>
      <c r="I5705" s="139">
        <v>1663.39472707699</v>
      </c>
      <c r="J5705" s="139">
        <v>1762.37997671976</v>
      </c>
    </row>
    <row r="5706" spans="1:10" x14ac:dyDescent="0.25">
      <c r="A5706" t="s">
        <v>5990</v>
      </c>
      <c r="B5706" t="s">
        <v>93</v>
      </c>
      <c r="C5706">
        <v>2008</v>
      </c>
      <c r="D5706" t="s">
        <v>51</v>
      </c>
      <c r="E5706" t="s">
        <v>101</v>
      </c>
      <c r="F5706" s="139">
        <v>3702.1684354835402</v>
      </c>
      <c r="G5706" s="139">
        <v>1577.2432454642701</v>
      </c>
      <c r="H5706" s="139">
        <v>1677.8931245460501</v>
      </c>
      <c r="I5706" s="139">
        <v>1623.82804315159</v>
      </c>
      <c r="J5706" s="139">
        <v>1733.28822834023</v>
      </c>
    </row>
    <row r="5707" spans="1:10" x14ac:dyDescent="0.25">
      <c r="A5707" t="s">
        <v>5991</v>
      </c>
      <c r="B5707" t="s">
        <v>93</v>
      </c>
      <c r="C5707">
        <v>2008</v>
      </c>
      <c r="D5707" t="s">
        <v>52</v>
      </c>
      <c r="E5707" t="s">
        <v>101</v>
      </c>
      <c r="F5707" s="139">
        <v>1008.12453578857</v>
      </c>
      <c r="G5707" s="139">
        <v>1747.54634549398</v>
      </c>
      <c r="H5707" s="139">
        <v>1851.1663570728001</v>
      </c>
      <c r="I5707" s="139">
        <v>1737.65777762834</v>
      </c>
      <c r="J5707" s="139">
        <v>1970.0929233781601</v>
      </c>
    </row>
    <row r="5708" spans="1:10" x14ac:dyDescent="0.25">
      <c r="A5708" t="s">
        <v>5992</v>
      </c>
      <c r="B5708" t="s">
        <v>93</v>
      </c>
      <c r="C5708">
        <v>2008</v>
      </c>
      <c r="D5708" t="s">
        <v>106</v>
      </c>
      <c r="E5708" t="s">
        <v>101</v>
      </c>
      <c r="F5708" s="139">
        <v>9270.1774440376903</v>
      </c>
      <c r="G5708" s="139">
        <v>1626.27273914483</v>
      </c>
      <c r="H5708" s="139">
        <v>1706.1984034443999</v>
      </c>
      <c r="I5708" s="139">
        <v>1671.40695947938</v>
      </c>
      <c r="J5708" s="139">
        <v>1741.5280365526501</v>
      </c>
    </row>
    <row r="5709" spans="1:10" x14ac:dyDescent="0.25">
      <c r="A5709" t="s">
        <v>5993</v>
      </c>
      <c r="B5709" t="s">
        <v>93</v>
      </c>
      <c r="C5709">
        <v>2008</v>
      </c>
      <c r="D5709" t="s">
        <v>53</v>
      </c>
      <c r="E5709" t="s">
        <v>101</v>
      </c>
      <c r="F5709" s="139">
        <v>2837.2394318439501</v>
      </c>
      <c r="G5709" s="139">
        <v>1609.69904052783</v>
      </c>
      <c r="H5709" s="139">
        <v>1728.9196354688099</v>
      </c>
      <c r="I5709" s="139">
        <v>1665.22645307177</v>
      </c>
      <c r="J5709" s="139">
        <v>1794.4061150090899</v>
      </c>
    </row>
    <row r="5710" spans="1:10" x14ac:dyDescent="0.25">
      <c r="A5710" t="s">
        <v>5994</v>
      </c>
      <c r="B5710" t="s">
        <v>93</v>
      </c>
      <c r="C5710">
        <v>2008</v>
      </c>
      <c r="D5710" t="s">
        <v>54</v>
      </c>
      <c r="E5710" t="s">
        <v>101</v>
      </c>
      <c r="F5710" s="139">
        <v>1441.6450518829599</v>
      </c>
      <c r="G5710" s="139">
        <v>2064.8024232067601</v>
      </c>
      <c r="H5710" s="139">
        <v>2127.0311299130899</v>
      </c>
      <c r="I5710" s="139">
        <v>2017.8747202617201</v>
      </c>
      <c r="J5710" s="139">
        <v>2240.52601187958</v>
      </c>
    </row>
    <row r="5711" spans="1:10" x14ac:dyDescent="0.25">
      <c r="A5711" t="s">
        <v>5995</v>
      </c>
      <c r="B5711" t="s">
        <v>93</v>
      </c>
      <c r="C5711">
        <v>2008</v>
      </c>
      <c r="D5711" t="s">
        <v>55</v>
      </c>
      <c r="E5711" t="s">
        <v>101</v>
      </c>
      <c r="F5711" s="139">
        <v>1485.6136331062</v>
      </c>
      <c r="G5711" s="139">
        <v>1630.8578315873699</v>
      </c>
      <c r="H5711" s="139">
        <v>1695.80008074129</v>
      </c>
      <c r="I5711" s="139">
        <v>1610.0848353586</v>
      </c>
      <c r="J5711" s="139">
        <v>1784.8702382393899</v>
      </c>
    </row>
    <row r="5712" spans="1:10" x14ac:dyDescent="0.25">
      <c r="A5712" t="s">
        <v>5996</v>
      </c>
      <c r="B5712" t="s">
        <v>93</v>
      </c>
      <c r="C5712">
        <v>2008</v>
      </c>
      <c r="D5712" t="s">
        <v>56</v>
      </c>
      <c r="E5712" t="s">
        <v>101</v>
      </c>
      <c r="F5712" s="139">
        <v>1200.74535158148</v>
      </c>
      <c r="G5712" s="139">
        <v>1332.5476385061199</v>
      </c>
      <c r="H5712" s="139">
        <v>1312.76021259924</v>
      </c>
      <c r="I5712" s="139">
        <v>1238.5813167164499</v>
      </c>
      <c r="J5712" s="139">
        <v>1390.17635374099</v>
      </c>
    </row>
    <row r="5713" spans="1:10" x14ac:dyDescent="0.25">
      <c r="A5713" t="s">
        <v>5997</v>
      </c>
      <c r="B5713" t="s">
        <v>93</v>
      </c>
      <c r="C5713">
        <v>2008</v>
      </c>
      <c r="D5713" t="s">
        <v>57</v>
      </c>
      <c r="E5713" t="s">
        <v>101</v>
      </c>
      <c r="F5713" s="139">
        <v>2304.9339756230902</v>
      </c>
      <c r="G5713" s="139">
        <v>1614.73265119591</v>
      </c>
      <c r="H5713" s="139">
        <v>1757.70685431118</v>
      </c>
      <c r="I5713" s="139">
        <v>1685.99200833999</v>
      </c>
      <c r="J5713" s="139">
        <v>1831.6657014202301</v>
      </c>
    </row>
    <row r="5714" spans="1:10" x14ac:dyDescent="0.25">
      <c r="A5714" t="s">
        <v>5998</v>
      </c>
      <c r="B5714" t="s">
        <v>93</v>
      </c>
      <c r="C5714">
        <v>2009</v>
      </c>
      <c r="D5714" t="s">
        <v>5</v>
      </c>
      <c r="E5714" t="s">
        <v>101</v>
      </c>
      <c r="F5714" s="139">
        <v>47602.949289966498</v>
      </c>
      <c r="G5714" s="139">
        <v>1566.46773177569</v>
      </c>
      <c r="H5714" s="139">
        <v>1612.3750279768999</v>
      </c>
      <c r="I5714" s="139">
        <v>1597.85453212728</v>
      </c>
      <c r="J5714" s="139">
        <v>1626.9941738862899</v>
      </c>
    </row>
    <row r="5715" spans="1:10" x14ac:dyDescent="0.25">
      <c r="A5715" t="s">
        <v>5999</v>
      </c>
      <c r="B5715" t="s">
        <v>93</v>
      </c>
      <c r="C5715">
        <v>2009</v>
      </c>
      <c r="D5715" t="s">
        <v>122</v>
      </c>
      <c r="E5715" t="s">
        <v>101</v>
      </c>
      <c r="F5715" s="139">
        <v>7031.5919567844403</v>
      </c>
      <c r="G5715" s="139">
        <v>1170.73589096214</v>
      </c>
      <c r="H5715" s="139">
        <v>1160.4328020345899</v>
      </c>
      <c r="I5715" s="139">
        <v>1133.2745508246501</v>
      </c>
      <c r="J5715" s="139">
        <v>1188.0740362486499</v>
      </c>
    </row>
    <row r="5716" spans="1:10" x14ac:dyDescent="0.25">
      <c r="A5716" t="s">
        <v>6000</v>
      </c>
      <c r="B5716" t="s">
        <v>93</v>
      </c>
      <c r="C5716">
        <v>2009</v>
      </c>
      <c r="D5716" t="s">
        <v>123</v>
      </c>
      <c r="E5716" t="s">
        <v>101</v>
      </c>
      <c r="F5716" s="139">
        <v>8185.8868277539204</v>
      </c>
      <c r="G5716" s="139">
        <v>1329.79520411874</v>
      </c>
      <c r="H5716" s="139">
        <v>1306.55844539552</v>
      </c>
      <c r="I5716" s="139">
        <v>1278.2317002729901</v>
      </c>
      <c r="J5716" s="139">
        <v>1335.35175170309</v>
      </c>
    </row>
    <row r="5717" spans="1:10" x14ac:dyDescent="0.25">
      <c r="A5717" t="s">
        <v>6001</v>
      </c>
      <c r="B5717" t="s">
        <v>93</v>
      </c>
      <c r="C5717">
        <v>2009</v>
      </c>
      <c r="D5717" t="s">
        <v>124</v>
      </c>
      <c r="E5717" t="s">
        <v>101</v>
      </c>
      <c r="F5717" s="139">
        <v>9264.4801305955098</v>
      </c>
      <c r="G5717" s="139">
        <v>1488.37032066348</v>
      </c>
      <c r="H5717" s="139">
        <v>1484.5802633763799</v>
      </c>
      <c r="I5717" s="139">
        <v>1454.36956909645</v>
      </c>
      <c r="J5717" s="139">
        <v>1515.2584320455501</v>
      </c>
    </row>
    <row r="5718" spans="1:10" x14ac:dyDescent="0.25">
      <c r="A5718" t="s">
        <v>6002</v>
      </c>
      <c r="B5718" t="s">
        <v>93</v>
      </c>
      <c r="C5718">
        <v>2009</v>
      </c>
      <c r="D5718" t="s">
        <v>125</v>
      </c>
      <c r="E5718" t="s">
        <v>101</v>
      </c>
      <c r="F5718" s="139">
        <v>10509.1383388552</v>
      </c>
      <c r="G5718" s="139">
        <v>1718.0132088374801</v>
      </c>
      <c r="H5718" s="139">
        <v>1814.4943202182701</v>
      </c>
      <c r="I5718" s="139">
        <v>1779.78752438077</v>
      </c>
      <c r="J5718" s="139">
        <v>1849.7050942329899</v>
      </c>
    </row>
    <row r="5719" spans="1:10" x14ac:dyDescent="0.25">
      <c r="A5719" t="s">
        <v>6003</v>
      </c>
      <c r="B5719" t="s">
        <v>93</v>
      </c>
      <c r="C5719">
        <v>2009</v>
      </c>
      <c r="D5719" t="s">
        <v>126</v>
      </c>
      <c r="E5719" t="s">
        <v>101</v>
      </c>
      <c r="F5719" s="139">
        <v>12611.852035977499</v>
      </c>
      <c r="G5719" s="139">
        <v>2142.9667210928801</v>
      </c>
      <c r="H5719" s="139">
        <v>2403.9453167516599</v>
      </c>
      <c r="I5719" s="139">
        <v>2361.72562772222</v>
      </c>
      <c r="J5719" s="139">
        <v>2446.7242512002299</v>
      </c>
    </row>
    <row r="5720" spans="1:10" x14ac:dyDescent="0.25">
      <c r="A5720" t="s">
        <v>6004</v>
      </c>
      <c r="B5720" t="s">
        <v>93</v>
      </c>
      <c r="C5720">
        <v>2009</v>
      </c>
      <c r="D5720" t="s">
        <v>6</v>
      </c>
      <c r="E5720" t="s">
        <v>101</v>
      </c>
      <c r="F5720" s="139">
        <v>10995.053388087101</v>
      </c>
      <c r="G5720" s="139">
        <v>1606.11377688158</v>
      </c>
      <c r="H5720" s="139">
        <v>1595.2630391446601</v>
      </c>
      <c r="I5720" s="139">
        <v>1565.4242872092</v>
      </c>
      <c r="J5720" s="139">
        <v>1625.52532170789</v>
      </c>
    </row>
    <row r="5721" spans="1:10" x14ac:dyDescent="0.25">
      <c r="A5721" t="s">
        <v>6005</v>
      </c>
      <c r="B5721" t="s">
        <v>93</v>
      </c>
      <c r="C5721">
        <v>2009</v>
      </c>
      <c r="D5721" t="s">
        <v>37</v>
      </c>
      <c r="E5721" t="s">
        <v>101</v>
      </c>
      <c r="F5721" s="139">
        <v>1183.1289998028701</v>
      </c>
      <c r="G5721" s="139">
        <v>1692.9898114058601</v>
      </c>
      <c r="H5721" s="139">
        <v>1608.79379194532</v>
      </c>
      <c r="I5721" s="139">
        <v>1517.5502460355401</v>
      </c>
      <c r="J5721" s="139">
        <v>1704.0495469703999</v>
      </c>
    </row>
    <row r="5722" spans="1:10" x14ac:dyDescent="0.25">
      <c r="A5722" t="s">
        <v>6006</v>
      </c>
      <c r="B5722" t="s">
        <v>93</v>
      </c>
      <c r="C5722">
        <v>2009</v>
      </c>
      <c r="D5722" t="s">
        <v>38</v>
      </c>
      <c r="E5722" t="s">
        <v>101</v>
      </c>
      <c r="F5722" s="139">
        <v>1955.3673476829599</v>
      </c>
      <c r="G5722" s="139">
        <v>1624.81498677371</v>
      </c>
      <c r="H5722" s="139">
        <v>1609.8882281285</v>
      </c>
      <c r="I5722" s="139">
        <v>1538.7025341302499</v>
      </c>
      <c r="J5722" s="139">
        <v>1683.4958503110099</v>
      </c>
    </row>
    <row r="5723" spans="1:10" x14ac:dyDescent="0.25">
      <c r="A5723" t="s">
        <v>6007</v>
      </c>
      <c r="B5723" t="s">
        <v>93</v>
      </c>
      <c r="C5723">
        <v>2009</v>
      </c>
      <c r="D5723" t="s">
        <v>39</v>
      </c>
      <c r="E5723" t="s">
        <v>101</v>
      </c>
      <c r="F5723" s="139">
        <v>2053.3459969421601</v>
      </c>
      <c r="G5723" s="139">
        <v>1791.3909049162501</v>
      </c>
      <c r="H5723" s="139">
        <v>1683.9414241491399</v>
      </c>
      <c r="I5723" s="139">
        <v>1610.44573386612</v>
      </c>
      <c r="J5723" s="139">
        <v>1759.87614861682</v>
      </c>
    </row>
    <row r="5724" spans="1:10" x14ac:dyDescent="0.25">
      <c r="A5724" t="s">
        <v>6008</v>
      </c>
      <c r="B5724" t="s">
        <v>93</v>
      </c>
      <c r="C5724">
        <v>2009</v>
      </c>
      <c r="D5724" t="s">
        <v>40</v>
      </c>
      <c r="E5724" t="s">
        <v>101</v>
      </c>
      <c r="F5724" s="139">
        <v>1677.0863400451001</v>
      </c>
      <c r="G5724" s="139">
        <v>1775.7468341505</v>
      </c>
      <c r="H5724" s="139">
        <v>1734.3655366139601</v>
      </c>
      <c r="I5724" s="139">
        <v>1651.6758280046899</v>
      </c>
      <c r="J5724" s="139">
        <v>1820.0975512821001</v>
      </c>
    </row>
    <row r="5725" spans="1:10" x14ac:dyDescent="0.25">
      <c r="A5725" t="s">
        <v>6009</v>
      </c>
      <c r="B5725" t="s">
        <v>93</v>
      </c>
      <c r="C5725">
        <v>2009</v>
      </c>
      <c r="D5725" t="s">
        <v>41</v>
      </c>
      <c r="E5725" t="s">
        <v>101</v>
      </c>
      <c r="F5725" s="139">
        <v>2318.52262494045</v>
      </c>
      <c r="G5725" s="139">
        <v>1525.49437440567</v>
      </c>
      <c r="H5725" s="139">
        <v>1583.2661141195699</v>
      </c>
      <c r="I5725" s="139">
        <v>1518.94848640696</v>
      </c>
      <c r="J5725" s="139">
        <v>1649.59027204923</v>
      </c>
    </row>
    <row r="5726" spans="1:10" x14ac:dyDescent="0.25">
      <c r="A5726" t="s">
        <v>6010</v>
      </c>
      <c r="B5726" t="s">
        <v>93</v>
      </c>
      <c r="C5726">
        <v>2009</v>
      </c>
      <c r="D5726" t="s">
        <v>42</v>
      </c>
      <c r="E5726" t="s">
        <v>101</v>
      </c>
      <c r="F5726" s="139">
        <v>1807.6020786735101</v>
      </c>
      <c r="G5726" s="139">
        <v>1356.09143529278</v>
      </c>
      <c r="H5726" s="139">
        <v>1425.7901730164201</v>
      </c>
      <c r="I5726" s="139">
        <v>1360.3745772254499</v>
      </c>
      <c r="J5726" s="139">
        <v>1493.52229516548</v>
      </c>
    </row>
    <row r="5727" spans="1:10" x14ac:dyDescent="0.25">
      <c r="A5727" t="s">
        <v>6011</v>
      </c>
      <c r="B5727" t="s">
        <v>93</v>
      </c>
      <c r="C5727">
        <v>2009</v>
      </c>
      <c r="D5727" t="s">
        <v>102</v>
      </c>
      <c r="E5727" t="s">
        <v>101</v>
      </c>
      <c r="F5727" s="139">
        <v>2113.8571432006902</v>
      </c>
      <c r="G5727" s="139">
        <v>1588.29148936862</v>
      </c>
      <c r="H5727" s="139">
        <v>1484.9438688267601</v>
      </c>
      <c r="I5727" s="139">
        <v>1421.37852252163</v>
      </c>
      <c r="J5727" s="139">
        <v>1550.58774237692</v>
      </c>
    </row>
    <row r="5728" spans="1:10" x14ac:dyDescent="0.25">
      <c r="A5728" t="s">
        <v>6012</v>
      </c>
      <c r="B5728" t="s">
        <v>93</v>
      </c>
      <c r="C5728">
        <v>2009</v>
      </c>
      <c r="D5728" t="s">
        <v>103</v>
      </c>
      <c r="E5728" t="s">
        <v>101</v>
      </c>
      <c r="F5728" s="139">
        <v>5130.3108428569103</v>
      </c>
      <c r="G5728" s="139">
        <v>1353.4618937443499</v>
      </c>
      <c r="H5728" s="139">
        <v>1313.14026575458</v>
      </c>
      <c r="I5728" s="139">
        <v>1277.1159937161301</v>
      </c>
      <c r="J5728" s="139">
        <v>1349.9158292622801</v>
      </c>
    </row>
    <row r="5729" spans="1:10" x14ac:dyDescent="0.25">
      <c r="A5729" t="s">
        <v>6013</v>
      </c>
      <c r="B5729" t="s">
        <v>93</v>
      </c>
      <c r="C5729">
        <v>2009</v>
      </c>
      <c r="D5729" t="s">
        <v>43</v>
      </c>
      <c r="E5729" t="s">
        <v>101</v>
      </c>
      <c r="F5729" s="139">
        <v>855.18854076936896</v>
      </c>
      <c r="G5729" s="139">
        <v>1145.7202925556201</v>
      </c>
      <c r="H5729" s="139">
        <v>1115.7261293372801</v>
      </c>
      <c r="I5729" s="139">
        <v>1040.9645152969699</v>
      </c>
      <c r="J5729" s="139">
        <v>1194.37088356037</v>
      </c>
    </row>
    <row r="5730" spans="1:10" x14ac:dyDescent="0.25">
      <c r="A5730" t="s">
        <v>6014</v>
      </c>
      <c r="B5730" t="s">
        <v>93</v>
      </c>
      <c r="C5730">
        <v>2009</v>
      </c>
      <c r="D5730" t="s">
        <v>44</v>
      </c>
      <c r="E5730" t="s">
        <v>101</v>
      </c>
      <c r="F5730" s="139">
        <v>1800.80027475923</v>
      </c>
      <c r="G5730" s="139">
        <v>1481.37202500697</v>
      </c>
      <c r="H5730" s="139">
        <v>1410.2152292083599</v>
      </c>
      <c r="I5730" s="139">
        <v>1345.12166717836</v>
      </c>
      <c r="J5730" s="139">
        <v>1477.6183473833701</v>
      </c>
    </row>
    <row r="5731" spans="1:10" x14ac:dyDescent="0.25">
      <c r="A5731" t="s">
        <v>6015</v>
      </c>
      <c r="B5731" t="s">
        <v>93</v>
      </c>
      <c r="C5731">
        <v>2009</v>
      </c>
      <c r="D5731" t="s">
        <v>45</v>
      </c>
      <c r="E5731" t="s">
        <v>101</v>
      </c>
      <c r="F5731" s="139">
        <v>2474.32202732831</v>
      </c>
      <c r="G5731" s="139">
        <v>1353.22732098504</v>
      </c>
      <c r="H5731" s="139">
        <v>1329.5155437917001</v>
      </c>
      <c r="I5731" s="139">
        <v>1277.24695208553</v>
      </c>
      <c r="J5731" s="139">
        <v>1383.3617325723001</v>
      </c>
    </row>
    <row r="5732" spans="1:10" x14ac:dyDescent="0.25">
      <c r="A5732" t="s">
        <v>6016</v>
      </c>
      <c r="B5732" t="s">
        <v>93</v>
      </c>
      <c r="C5732">
        <v>2009</v>
      </c>
      <c r="D5732" t="s">
        <v>18</v>
      </c>
      <c r="E5732" t="s">
        <v>101</v>
      </c>
      <c r="F5732" s="139">
        <v>8018.6981683918402</v>
      </c>
      <c r="G5732" s="139">
        <v>1563.33980640135</v>
      </c>
      <c r="H5732" s="139">
        <v>1617.79523145489</v>
      </c>
      <c r="I5732" s="139">
        <v>1582.43240667073</v>
      </c>
      <c r="J5732" s="139">
        <v>1653.7466027665801</v>
      </c>
    </row>
    <row r="5733" spans="1:10" x14ac:dyDescent="0.25">
      <c r="A5733" t="s">
        <v>6017</v>
      </c>
      <c r="B5733" t="s">
        <v>93</v>
      </c>
      <c r="C5733">
        <v>2009</v>
      </c>
      <c r="D5733" t="s">
        <v>46</v>
      </c>
      <c r="E5733" t="s">
        <v>101</v>
      </c>
      <c r="F5733" s="139">
        <v>3828.8292543935199</v>
      </c>
      <c r="G5733" s="139">
        <v>1625.1328535929499</v>
      </c>
      <c r="H5733" s="139">
        <v>1700.7186057808799</v>
      </c>
      <c r="I5733" s="139">
        <v>1646.98514183049</v>
      </c>
      <c r="J5733" s="139">
        <v>1755.75159257528</v>
      </c>
    </row>
    <row r="5734" spans="1:10" x14ac:dyDescent="0.25">
      <c r="A5734" t="s">
        <v>6018</v>
      </c>
      <c r="B5734" t="s">
        <v>93</v>
      </c>
      <c r="C5734">
        <v>2009</v>
      </c>
      <c r="D5734" t="s">
        <v>47</v>
      </c>
      <c r="E5734" t="s">
        <v>101</v>
      </c>
      <c r="F5734" s="139">
        <v>2459.5734320274901</v>
      </c>
      <c r="G5734" s="139">
        <v>1762.66755916172</v>
      </c>
      <c r="H5734" s="139">
        <v>1778.3082396464799</v>
      </c>
      <c r="I5734" s="139">
        <v>1708.4551097692199</v>
      </c>
      <c r="J5734" s="139">
        <v>1850.2761287522901</v>
      </c>
    </row>
    <row r="5735" spans="1:10" x14ac:dyDescent="0.25">
      <c r="A5735" t="s">
        <v>6019</v>
      </c>
      <c r="B5735" t="s">
        <v>93</v>
      </c>
      <c r="C5735">
        <v>2009</v>
      </c>
      <c r="D5735" t="s">
        <v>48</v>
      </c>
      <c r="E5735" t="s">
        <v>101</v>
      </c>
      <c r="F5735" s="139">
        <v>1730.29548197083</v>
      </c>
      <c r="G5735" s="139">
        <v>1255.81202468435</v>
      </c>
      <c r="H5735" s="139">
        <v>1311.07370405141</v>
      </c>
      <c r="I5735" s="139">
        <v>1249.6518271054499</v>
      </c>
      <c r="J5735" s="139">
        <v>1374.71969227506</v>
      </c>
    </row>
    <row r="5736" spans="1:10" x14ac:dyDescent="0.25">
      <c r="A5736" t="s">
        <v>6020</v>
      </c>
      <c r="B5736" t="s">
        <v>93</v>
      </c>
      <c r="C5736">
        <v>2009</v>
      </c>
      <c r="D5736" t="s">
        <v>104</v>
      </c>
      <c r="E5736" t="s">
        <v>101</v>
      </c>
      <c r="F5736" s="139">
        <v>6924.7867822663402</v>
      </c>
      <c r="G5736" s="139">
        <v>1492.9965594837499</v>
      </c>
      <c r="H5736" s="139">
        <v>1724.59401959805</v>
      </c>
      <c r="I5736" s="139">
        <v>1683.5385494642201</v>
      </c>
      <c r="J5736" s="139">
        <v>1766.3852858072901</v>
      </c>
    </row>
    <row r="5737" spans="1:10" x14ac:dyDescent="0.25">
      <c r="A5737" t="s">
        <v>6021</v>
      </c>
      <c r="B5737" t="s">
        <v>93</v>
      </c>
      <c r="C5737">
        <v>2009</v>
      </c>
      <c r="D5737" t="s">
        <v>49</v>
      </c>
      <c r="E5737" t="s">
        <v>101</v>
      </c>
      <c r="F5737" s="139">
        <v>2080.4015673758299</v>
      </c>
      <c r="G5737" s="139">
        <v>1648.99222220306</v>
      </c>
      <c r="H5737" s="139">
        <v>1700.3530490155699</v>
      </c>
      <c r="I5737" s="139">
        <v>1627.6986928077499</v>
      </c>
      <c r="J5737" s="139">
        <v>1775.4025048644801</v>
      </c>
    </row>
    <row r="5738" spans="1:10" x14ac:dyDescent="0.25">
      <c r="A5738" t="s">
        <v>6022</v>
      </c>
      <c r="B5738" t="s">
        <v>93</v>
      </c>
      <c r="C5738">
        <v>2009</v>
      </c>
      <c r="D5738" t="s">
        <v>50</v>
      </c>
      <c r="E5738" t="s">
        <v>101</v>
      </c>
      <c r="F5738" s="139">
        <v>4844.3852148905098</v>
      </c>
      <c r="G5738" s="139">
        <v>1434.7102420482699</v>
      </c>
      <c r="H5738" s="139">
        <v>1749.2561773985101</v>
      </c>
      <c r="I5738" s="139">
        <v>1699.0795145873401</v>
      </c>
      <c r="J5738" s="139">
        <v>1800.5100810353399</v>
      </c>
    </row>
    <row r="5739" spans="1:10" x14ac:dyDescent="0.25">
      <c r="A5739" t="s">
        <v>6023</v>
      </c>
      <c r="B5739" t="s">
        <v>93</v>
      </c>
      <c r="C5739">
        <v>2009</v>
      </c>
      <c r="D5739" t="s">
        <v>105</v>
      </c>
      <c r="E5739" t="s">
        <v>101</v>
      </c>
      <c r="F5739" s="139">
        <v>4926.3889731733398</v>
      </c>
      <c r="G5739" s="139">
        <v>1681.94120607217</v>
      </c>
      <c r="H5739" s="139">
        <v>1778.48598836119</v>
      </c>
      <c r="I5739" s="139">
        <v>1728.79389050435</v>
      </c>
      <c r="J5739" s="139">
        <v>1829.23590284396</v>
      </c>
    </row>
    <row r="5740" spans="1:10" x14ac:dyDescent="0.25">
      <c r="A5740" t="s">
        <v>6024</v>
      </c>
      <c r="B5740" t="s">
        <v>93</v>
      </c>
      <c r="C5740">
        <v>2009</v>
      </c>
      <c r="D5740" t="s">
        <v>51</v>
      </c>
      <c r="E5740" t="s">
        <v>101</v>
      </c>
      <c r="F5740" s="139">
        <v>3791.55659823016</v>
      </c>
      <c r="G5740" s="139">
        <v>1615.1947441372699</v>
      </c>
      <c r="H5740" s="139">
        <v>1710.6553601493199</v>
      </c>
      <c r="I5740" s="139">
        <v>1656.23870229522</v>
      </c>
      <c r="J5740" s="139">
        <v>1766.39460281124</v>
      </c>
    </row>
    <row r="5741" spans="1:10" x14ac:dyDescent="0.25">
      <c r="A5741" t="s">
        <v>6025</v>
      </c>
      <c r="B5741" t="s">
        <v>93</v>
      </c>
      <c r="C5741">
        <v>2009</v>
      </c>
      <c r="D5741" t="s">
        <v>52</v>
      </c>
      <c r="E5741" t="s">
        <v>101</v>
      </c>
      <c r="F5741" s="139">
        <v>1134.83237494317</v>
      </c>
      <c r="G5741" s="139">
        <v>1951.35906001646</v>
      </c>
      <c r="H5741" s="139">
        <v>2055.1213856679301</v>
      </c>
      <c r="I5741" s="139">
        <v>1936.21434509856</v>
      </c>
      <c r="J5741" s="139">
        <v>2179.3698706943801</v>
      </c>
    </row>
    <row r="5742" spans="1:10" x14ac:dyDescent="0.25">
      <c r="A5742" t="s">
        <v>6026</v>
      </c>
      <c r="B5742" t="s">
        <v>93</v>
      </c>
      <c r="C5742">
        <v>2009</v>
      </c>
      <c r="D5742" t="s">
        <v>106</v>
      </c>
      <c r="E5742" t="s">
        <v>101</v>
      </c>
      <c r="F5742" s="139">
        <v>9493.8539919903105</v>
      </c>
      <c r="G5742" s="139">
        <v>1658.2629702455299</v>
      </c>
      <c r="H5742" s="139">
        <v>1732.24316278029</v>
      </c>
      <c r="I5742" s="139">
        <v>1697.3662085651699</v>
      </c>
      <c r="J5742" s="139">
        <v>1767.6531815139499</v>
      </c>
    </row>
    <row r="5743" spans="1:10" x14ac:dyDescent="0.25">
      <c r="A5743" t="s">
        <v>6027</v>
      </c>
      <c r="B5743" t="s">
        <v>93</v>
      </c>
      <c r="C5743">
        <v>2009</v>
      </c>
      <c r="D5743" t="s">
        <v>53</v>
      </c>
      <c r="E5743" t="s">
        <v>101</v>
      </c>
      <c r="F5743" s="139">
        <v>2871.7645057714899</v>
      </c>
      <c r="G5743" s="139">
        <v>1621.00966124865</v>
      </c>
      <c r="H5743" s="139">
        <v>1725.55480413183</v>
      </c>
      <c r="I5743" s="139">
        <v>1662.4929572434301</v>
      </c>
      <c r="J5743" s="139">
        <v>1790.38130293515</v>
      </c>
    </row>
    <row r="5744" spans="1:10" x14ac:dyDescent="0.25">
      <c r="A5744" t="s">
        <v>6028</v>
      </c>
      <c r="B5744" t="s">
        <v>93</v>
      </c>
      <c r="C5744">
        <v>2009</v>
      </c>
      <c r="D5744" t="s">
        <v>54</v>
      </c>
      <c r="E5744" t="s">
        <v>101</v>
      </c>
      <c r="F5744" s="139">
        <v>1372.9122347422301</v>
      </c>
      <c r="G5744" s="139">
        <v>1965.5150103682699</v>
      </c>
      <c r="H5744" s="139">
        <v>2026.0089050763499</v>
      </c>
      <c r="I5744" s="139">
        <v>1919.5419158684299</v>
      </c>
      <c r="J5744" s="139">
        <v>2136.8144360890501</v>
      </c>
    </row>
    <row r="5745" spans="1:10" x14ac:dyDescent="0.25">
      <c r="A5745" t="s">
        <v>6029</v>
      </c>
      <c r="B5745" t="s">
        <v>93</v>
      </c>
      <c r="C5745">
        <v>2009</v>
      </c>
      <c r="D5745" t="s">
        <v>55</v>
      </c>
      <c r="E5745" t="s">
        <v>101</v>
      </c>
      <c r="F5745" s="139">
        <v>1521.4964007659801</v>
      </c>
      <c r="G5745" s="139">
        <v>1668.32575002574</v>
      </c>
      <c r="H5745" s="139">
        <v>1720.3693461922901</v>
      </c>
      <c r="I5745" s="139">
        <v>1634.5208185772201</v>
      </c>
      <c r="J5745" s="139">
        <v>1809.5373005783999</v>
      </c>
    </row>
    <row r="5746" spans="1:10" x14ac:dyDescent="0.25">
      <c r="A5746" t="s">
        <v>6030</v>
      </c>
      <c r="B5746" t="s">
        <v>93</v>
      </c>
      <c r="C5746">
        <v>2009</v>
      </c>
      <c r="D5746" t="s">
        <v>56</v>
      </c>
      <c r="E5746" t="s">
        <v>101</v>
      </c>
      <c r="F5746" s="139">
        <v>1230.46677022321</v>
      </c>
      <c r="G5746" s="139">
        <v>1358.77598664179</v>
      </c>
      <c r="H5746" s="139">
        <v>1329.2422576973299</v>
      </c>
      <c r="I5746" s="139">
        <v>1255.01753984999</v>
      </c>
      <c r="J5746" s="139">
        <v>1406.6659337296801</v>
      </c>
    </row>
    <row r="5747" spans="1:10" x14ac:dyDescent="0.25">
      <c r="A5747" t="s">
        <v>6031</v>
      </c>
      <c r="B5747" t="s">
        <v>93</v>
      </c>
      <c r="C5747">
        <v>2009</v>
      </c>
      <c r="D5747" t="s">
        <v>57</v>
      </c>
      <c r="E5747" t="s">
        <v>101</v>
      </c>
      <c r="F5747" s="139">
        <v>2497.2140804873902</v>
      </c>
      <c r="G5747" s="139">
        <v>1737.15615012375</v>
      </c>
      <c r="H5747" s="139">
        <v>1887.0499440302401</v>
      </c>
      <c r="I5747" s="139">
        <v>1813.0959651343301</v>
      </c>
      <c r="J5747" s="139">
        <v>1963.22561563624</v>
      </c>
    </row>
    <row r="5748" spans="1:10" x14ac:dyDescent="0.25">
      <c r="A5748" t="s">
        <v>6032</v>
      </c>
      <c r="B5748" t="s">
        <v>93</v>
      </c>
      <c r="C5748">
        <v>2010</v>
      </c>
      <c r="D5748" t="s">
        <v>5</v>
      </c>
      <c r="E5748" t="s">
        <v>101</v>
      </c>
      <c r="F5748" s="139">
        <v>50845.046312983002</v>
      </c>
      <c r="G5748" s="139">
        <v>1667.0665495830301</v>
      </c>
      <c r="H5748" s="139">
        <v>1710.5208733532099</v>
      </c>
      <c r="I5748" s="139">
        <v>1695.6219064033401</v>
      </c>
      <c r="J5748" s="139">
        <v>1725.5177693697999</v>
      </c>
    </row>
    <row r="5749" spans="1:10" x14ac:dyDescent="0.25">
      <c r="A5749" t="s">
        <v>6033</v>
      </c>
      <c r="B5749" t="s">
        <v>93</v>
      </c>
      <c r="C5749">
        <v>2010</v>
      </c>
      <c r="D5749" t="s">
        <v>122</v>
      </c>
      <c r="E5749" t="s">
        <v>101</v>
      </c>
      <c r="F5749" s="139">
        <v>7466.32849601404</v>
      </c>
      <c r="G5749" s="139">
        <v>1241.2002666508199</v>
      </c>
      <c r="H5749" s="139">
        <v>1217.3201597759901</v>
      </c>
      <c r="I5749" s="139">
        <v>1189.6703150390599</v>
      </c>
      <c r="J5749" s="139">
        <v>1245.4470612261</v>
      </c>
    </row>
    <row r="5750" spans="1:10" x14ac:dyDescent="0.25">
      <c r="A5750" t="s">
        <v>6034</v>
      </c>
      <c r="B5750" t="s">
        <v>93</v>
      </c>
      <c r="C5750">
        <v>2010</v>
      </c>
      <c r="D5750" t="s">
        <v>123</v>
      </c>
      <c r="E5750" t="s">
        <v>101</v>
      </c>
      <c r="F5750" s="139">
        <v>8835.4166411769602</v>
      </c>
      <c r="G5750" s="139">
        <v>1433.7576213852601</v>
      </c>
      <c r="H5750" s="139">
        <v>1399.64735136996</v>
      </c>
      <c r="I5750" s="139">
        <v>1370.4369150933501</v>
      </c>
      <c r="J5750" s="139">
        <v>1429.3207240070601</v>
      </c>
    </row>
    <row r="5751" spans="1:10" x14ac:dyDescent="0.25">
      <c r="A5751" t="s">
        <v>6035</v>
      </c>
      <c r="B5751" t="s">
        <v>93</v>
      </c>
      <c r="C5751">
        <v>2010</v>
      </c>
      <c r="D5751" t="s">
        <v>124</v>
      </c>
      <c r="E5751" t="s">
        <v>101</v>
      </c>
      <c r="F5751" s="139">
        <v>9949.5304291799202</v>
      </c>
      <c r="G5751" s="139">
        <v>1592.79134716164</v>
      </c>
      <c r="H5751" s="139">
        <v>1583.5101362017101</v>
      </c>
      <c r="I5751" s="139">
        <v>1552.42402693898</v>
      </c>
      <c r="J5751" s="139">
        <v>1615.0602717367401</v>
      </c>
    </row>
    <row r="5752" spans="1:10" x14ac:dyDescent="0.25">
      <c r="A5752" t="s">
        <v>6036</v>
      </c>
      <c r="B5752" t="s">
        <v>93</v>
      </c>
      <c r="C5752">
        <v>2010</v>
      </c>
      <c r="D5752" t="s">
        <v>125</v>
      </c>
      <c r="E5752" t="s">
        <v>101</v>
      </c>
      <c r="F5752" s="139">
        <v>11332.291251914499</v>
      </c>
      <c r="G5752" s="139">
        <v>1840.6377506065701</v>
      </c>
      <c r="H5752" s="139">
        <v>1945.6015601875199</v>
      </c>
      <c r="I5752" s="139">
        <v>1909.77497683</v>
      </c>
      <c r="J5752" s="139">
        <v>1981.9289826833301</v>
      </c>
    </row>
    <row r="5753" spans="1:10" x14ac:dyDescent="0.25">
      <c r="A5753" t="s">
        <v>6037</v>
      </c>
      <c r="B5753" t="s">
        <v>93</v>
      </c>
      <c r="C5753">
        <v>2010</v>
      </c>
      <c r="D5753" t="s">
        <v>126</v>
      </c>
      <c r="E5753" t="s">
        <v>101</v>
      </c>
      <c r="F5753" s="139">
        <v>13261.4794946977</v>
      </c>
      <c r="G5753" s="139">
        <v>2240.6598048676801</v>
      </c>
      <c r="H5753" s="139">
        <v>2519.4649421430099</v>
      </c>
      <c r="I5753" s="139">
        <v>2476.3363382224102</v>
      </c>
      <c r="J5753" s="139">
        <v>2563.15056160932</v>
      </c>
    </row>
    <row r="5754" spans="1:10" x14ac:dyDescent="0.25">
      <c r="A5754" t="s">
        <v>6038</v>
      </c>
      <c r="B5754" t="s">
        <v>93</v>
      </c>
      <c r="C5754">
        <v>2010</v>
      </c>
      <c r="D5754" t="s">
        <v>6</v>
      </c>
      <c r="E5754" t="s">
        <v>101</v>
      </c>
      <c r="F5754" s="139">
        <v>11623.485451811999</v>
      </c>
      <c r="G5754" s="139">
        <v>1694.6054884397599</v>
      </c>
      <c r="H5754" s="139">
        <v>1673.6844027811701</v>
      </c>
      <c r="I5754" s="139">
        <v>1643.23716061758</v>
      </c>
      <c r="J5754" s="139">
        <v>1704.5518769979799</v>
      </c>
    </row>
    <row r="5755" spans="1:10" x14ac:dyDescent="0.25">
      <c r="A5755" t="s">
        <v>6039</v>
      </c>
      <c r="B5755" t="s">
        <v>93</v>
      </c>
      <c r="C5755">
        <v>2010</v>
      </c>
      <c r="D5755" t="s">
        <v>37</v>
      </c>
      <c r="E5755" t="s">
        <v>101</v>
      </c>
      <c r="F5755" s="139">
        <v>1228.91662290417</v>
      </c>
      <c r="G5755" s="139">
        <v>1759.79354016607</v>
      </c>
      <c r="H5755" s="139">
        <v>1665.1047211201101</v>
      </c>
      <c r="I5755" s="139">
        <v>1572.4429562354701</v>
      </c>
      <c r="J5755" s="139">
        <v>1761.76262656994</v>
      </c>
    </row>
    <row r="5756" spans="1:10" x14ac:dyDescent="0.25">
      <c r="A5756" t="s">
        <v>6040</v>
      </c>
      <c r="B5756" t="s">
        <v>93</v>
      </c>
      <c r="C5756">
        <v>2010</v>
      </c>
      <c r="D5756" t="s">
        <v>38</v>
      </c>
      <c r="E5756" t="s">
        <v>101</v>
      </c>
      <c r="F5756" s="139">
        <v>2016.27386253344</v>
      </c>
      <c r="G5756" s="139">
        <v>1664.21019564479</v>
      </c>
      <c r="H5756" s="139">
        <v>1650.8372567716201</v>
      </c>
      <c r="I5756" s="139">
        <v>1578.9147936337399</v>
      </c>
      <c r="J5756" s="139">
        <v>1725.16878877974</v>
      </c>
    </row>
    <row r="5757" spans="1:10" x14ac:dyDescent="0.25">
      <c r="A5757" t="s">
        <v>6041</v>
      </c>
      <c r="B5757" t="s">
        <v>93</v>
      </c>
      <c r="C5757">
        <v>2010</v>
      </c>
      <c r="D5757" t="s">
        <v>39</v>
      </c>
      <c r="E5757" t="s">
        <v>101</v>
      </c>
      <c r="F5757" s="139">
        <v>2121.3656304914198</v>
      </c>
      <c r="G5757" s="139">
        <v>1849.78081171537</v>
      </c>
      <c r="H5757" s="139">
        <v>1688.8617837156401</v>
      </c>
      <c r="I5757" s="139">
        <v>1616.3433732891499</v>
      </c>
      <c r="J5757" s="139">
        <v>1763.7472027301101</v>
      </c>
    </row>
    <row r="5758" spans="1:10" x14ac:dyDescent="0.25">
      <c r="A5758" t="s">
        <v>6042</v>
      </c>
      <c r="B5758" t="s">
        <v>93</v>
      </c>
      <c r="C5758">
        <v>2010</v>
      </c>
      <c r="D5758" t="s">
        <v>40</v>
      </c>
      <c r="E5758" t="s">
        <v>101</v>
      </c>
      <c r="F5758" s="139">
        <v>1683.01497980613</v>
      </c>
      <c r="G5758" s="139">
        <v>1787.55095994363</v>
      </c>
      <c r="H5758" s="139">
        <v>1731.33177624326</v>
      </c>
      <c r="I5758" s="139">
        <v>1648.89557546836</v>
      </c>
      <c r="J5758" s="139">
        <v>1816.7955017802899</v>
      </c>
    </row>
    <row r="5759" spans="1:10" x14ac:dyDescent="0.25">
      <c r="A5759" t="s">
        <v>6043</v>
      </c>
      <c r="B5759" t="s">
        <v>93</v>
      </c>
      <c r="C5759">
        <v>2010</v>
      </c>
      <c r="D5759" t="s">
        <v>41</v>
      </c>
      <c r="E5759" t="s">
        <v>101</v>
      </c>
      <c r="F5759" s="139">
        <v>2465.4215230585301</v>
      </c>
      <c r="G5759" s="139">
        <v>1621.1346153725201</v>
      </c>
      <c r="H5759" s="139">
        <v>1676.2704580346899</v>
      </c>
      <c r="I5759" s="139">
        <v>1610.26186360376</v>
      </c>
      <c r="J5759" s="139">
        <v>1744.2750099226901</v>
      </c>
    </row>
    <row r="5760" spans="1:10" x14ac:dyDescent="0.25">
      <c r="A5760" t="s">
        <v>6044</v>
      </c>
      <c r="B5760" t="s">
        <v>93</v>
      </c>
      <c r="C5760">
        <v>2010</v>
      </c>
      <c r="D5760" t="s">
        <v>42</v>
      </c>
      <c r="E5760" t="s">
        <v>101</v>
      </c>
      <c r="F5760" s="139">
        <v>2108.4928330183302</v>
      </c>
      <c r="G5760" s="139">
        <v>1573.3964383125999</v>
      </c>
      <c r="H5760" s="139">
        <v>1650.1121453057599</v>
      </c>
      <c r="I5760" s="139">
        <v>1579.9977577628899</v>
      </c>
      <c r="J5760" s="139">
        <v>1722.5221745491101</v>
      </c>
    </row>
    <row r="5761" spans="1:10" x14ac:dyDescent="0.25">
      <c r="A5761" t="s">
        <v>6045</v>
      </c>
      <c r="B5761" t="s">
        <v>93</v>
      </c>
      <c r="C5761">
        <v>2010</v>
      </c>
      <c r="D5761" t="s">
        <v>102</v>
      </c>
      <c r="E5761" t="s">
        <v>101</v>
      </c>
      <c r="F5761" s="139">
        <v>1946.36881880905</v>
      </c>
      <c r="G5761" s="139">
        <v>1464.7788338242999</v>
      </c>
      <c r="H5761" s="139">
        <v>1346.9195311036201</v>
      </c>
      <c r="I5761" s="139">
        <v>1286.82916805782</v>
      </c>
      <c r="J5761" s="139">
        <v>1409.0591381919801</v>
      </c>
    </row>
    <row r="5762" spans="1:10" x14ac:dyDescent="0.25">
      <c r="A5762" t="s">
        <v>6046</v>
      </c>
      <c r="B5762" t="s">
        <v>93</v>
      </c>
      <c r="C5762">
        <v>2010</v>
      </c>
      <c r="D5762" t="s">
        <v>103</v>
      </c>
      <c r="E5762" t="s">
        <v>101</v>
      </c>
      <c r="F5762" s="139">
        <v>5952.9789900996902</v>
      </c>
      <c r="G5762" s="139">
        <v>1565.76993124573</v>
      </c>
      <c r="H5762" s="139">
        <v>1517.53859215133</v>
      </c>
      <c r="I5762" s="139">
        <v>1478.8750678413701</v>
      </c>
      <c r="J5762" s="139">
        <v>1556.95004732088</v>
      </c>
    </row>
    <row r="5763" spans="1:10" x14ac:dyDescent="0.25">
      <c r="A5763" t="s">
        <v>6047</v>
      </c>
      <c r="B5763" t="s">
        <v>93</v>
      </c>
      <c r="C5763">
        <v>2010</v>
      </c>
      <c r="D5763" t="s">
        <v>43</v>
      </c>
      <c r="E5763" t="s">
        <v>101</v>
      </c>
      <c r="F5763" s="139">
        <v>919.29402263272198</v>
      </c>
      <c r="G5763" s="139">
        <v>1222.1891628657399</v>
      </c>
      <c r="H5763" s="139">
        <v>1188.16829131794</v>
      </c>
      <c r="I5763" s="139">
        <v>1111.30723914394</v>
      </c>
      <c r="J5763" s="139">
        <v>1268.8759595066799</v>
      </c>
    </row>
    <row r="5764" spans="1:10" x14ac:dyDescent="0.25">
      <c r="A5764" t="s">
        <v>6048</v>
      </c>
      <c r="B5764" t="s">
        <v>93</v>
      </c>
      <c r="C5764">
        <v>2010</v>
      </c>
      <c r="D5764" t="s">
        <v>44</v>
      </c>
      <c r="E5764" t="s">
        <v>101</v>
      </c>
      <c r="F5764" s="139">
        <v>2205.3963560348602</v>
      </c>
      <c r="G5764" s="139">
        <v>1808.0872612481901</v>
      </c>
      <c r="H5764" s="139">
        <v>1735.6592698095001</v>
      </c>
      <c r="I5764" s="139">
        <v>1663.16814652428</v>
      </c>
      <c r="J5764" s="139">
        <v>1810.4701967938099</v>
      </c>
    </row>
    <row r="5765" spans="1:10" x14ac:dyDescent="0.25">
      <c r="A5765" t="s">
        <v>6049</v>
      </c>
      <c r="B5765" t="s">
        <v>93</v>
      </c>
      <c r="C5765">
        <v>2010</v>
      </c>
      <c r="D5765" t="s">
        <v>45</v>
      </c>
      <c r="E5765" t="s">
        <v>101</v>
      </c>
      <c r="F5765" s="139">
        <v>2828.2886114321</v>
      </c>
      <c r="G5765" s="139">
        <v>1545.47912145751</v>
      </c>
      <c r="H5765" s="139">
        <v>1506.3277340540301</v>
      </c>
      <c r="I5765" s="139">
        <v>1450.91517826518</v>
      </c>
      <c r="J5765" s="139">
        <v>1563.30294895112</v>
      </c>
    </row>
    <row r="5766" spans="1:10" x14ac:dyDescent="0.25">
      <c r="A5766" t="s">
        <v>6050</v>
      </c>
      <c r="B5766" t="s">
        <v>93</v>
      </c>
      <c r="C5766">
        <v>2010</v>
      </c>
      <c r="D5766" t="s">
        <v>18</v>
      </c>
      <c r="E5766" t="s">
        <v>101</v>
      </c>
      <c r="F5766" s="139">
        <v>8609.5335708688199</v>
      </c>
      <c r="G5766" s="139">
        <v>1670.39183013248</v>
      </c>
      <c r="H5766" s="139">
        <v>1722.77795085148</v>
      </c>
      <c r="I5766" s="139">
        <v>1686.4387747713299</v>
      </c>
      <c r="J5766" s="139">
        <v>1759.7006144981499</v>
      </c>
    </row>
    <row r="5767" spans="1:10" x14ac:dyDescent="0.25">
      <c r="A5767" t="s">
        <v>6051</v>
      </c>
      <c r="B5767" t="s">
        <v>93</v>
      </c>
      <c r="C5767">
        <v>2010</v>
      </c>
      <c r="D5767" t="s">
        <v>46</v>
      </c>
      <c r="E5767" t="s">
        <v>101</v>
      </c>
      <c r="F5767" s="139">
        <v>3944.5521774857102</v>
      </c>
      <c r="G5767" s="139">
        <v>1662.18682550986</v>
      </c>
      <c r="H5767" s="139">
        <v>1742.17669827089</v>
      </c>
      <c r="I5767" s="139">
        <v>1687.9457459099001</v>
      </c>
      <c r="J5767" s="139">
        <v>1797.6995687669801</v>
      </c>
    </row>
    <row r="5768" spans="1:10" x14ac:dyDescent="0.25">
      <c r="A5768" t="s">
        <v>6052</v>
      </c>
      <c r="B5768" t="s">
        <v>93</v>
      </c>
      <c r="C5768">
        <v>2010</v>
      </c>
      <c r="D5768" t="s">
        <v>47</v>
      </c>
      <c r="E5768" t="s">
        <v>101</v>
      </c>
      <c r="F5768" s="139">
        <v>2556.5821483426098</v>
      </c>
      <c r="G5768" s="139">
        <v>1830.8641976701299</v>
      </c>
      <c r="H5768" s="139">
        <v>1846.8157439823599</v>
      </c>
      <c r="I5768" s="139">
        <v>1775.63899657712</v>
      </c>
      <c r="J5768" s="139">
        <v>1920.1053717592499</v>
      </c>
    </row>
    <row r="5769" spans="1:10" x14ac:dyDescent="0.25">
      <c r="A5769" t="s">
        <v>6053</v>
      </c>
      <c r="B5769" t="s">
        <v>93</v>
      </c>
      <c r="C5769">
        <v>2010</v>
      </c>
      <c r="D5769" t="s">
        <v>48</v>
      </c>
      <c r="E5769" t="s">
        <v>101</v>
      </c>
      <c r="F5769" s="139">
        <v>2108.3992450404899</v>
      </c>
      <c r="G5769" s="139">
        <v>1522.62874178744</v>
      </c>
      <c r="H5769" s="139">
        <v>1569.1066409923901</v>
      </c>
      <c r="I5769" s="139">
        <v>1502.5327062475201</v>
      </c>
      <c r="J5769" s="139">
        <v>1637.8603473779599</v>
      </c>
    </row>
    <row r="5770" spans="1:10" x14ac:dyDescent="0.25">
      <c r="A5770" t="s">
        <v>6054</v>
      </c>
      <c r="B5770" t="s">
        <v>93</v>
      </c>
      <c r="C5770">
        <v>2010</v>
      </c>
      <c r="D5770" t="s">
        <v>104</v>
      </c>
      <c r="E5770" t="s">
        <v>101</v>
      </c>
      <c r="F5770" s="139">
        <v>7070.8577060585703</v>
      </c>
      <c r="G5770" s="139">
        <v>1511.39343533294</v>
      </c>
      <c r="H5770" s="139">
        <v>1734.94978693045</v>
      </c>
      <c r="I5770" s="139">
        <v>1694.0827137251299</v>
      </c>
      <c r="J5770" s="139">
        <v>1776.5416005951599</v>
      </c>
    </row>
    <row r="5771" spans="1:10" x14ac:dyDescent="0.25">
      <c r="A5771" t="s">
        <v>6055</v>
      </c>
      <c r="B5771" t="s">
        <v>93</v>
      </c>
      <c r="C5771">
        <v>2010</v>
      </c>
      <c r="D5771" t="s">
        <v>49</v>
      </c>
      <c r="E5771" t="s">
        <v>101</v>
      </c>
      <c r="F5771" s="139">
        <v>2139.8857760123901</v>
      </c>
      <c r="G5771" s="139">
        <v>1692.4789623224499</v>
      </c>
      <c r="H5771" s="139">
        <v>1730.9776030886201</v>
      </c>
      <c r="I5771" s="139">
        <v>1658.0713872092001</v>
      </c>
      <c r="J5771" s="139">
        <v>1806.2529815108001</v>
      </c>
    </row>
    <row r="5772" spans="1:10" x14ac:dyDescent="0.25">
      <c r="A5772" t="s">
        <v>6056</v>
      </c>
      <c r="B5772" t="s">
        <v>93</v>
      </c>
      <c r="C5772">
        <v>2010</v>
      </c>
      <c r="D5772" t="s">
        <v>50</v>
      </c>
      <c r="E5772" t="s">
        <v>101</v>
      </c>
      <c r="F5772" s="139">
        <v>4930.9719300461702</v>
      </c>
      <c r="G5772" s="139">
        <v>1444.33012403154</v>
      </c>
      <c r="H5772" s="139">
        <v>1749.61888273863</v>
      </c>
      <c r="I5772" s="139">
        <v>1699.8411944561999</v>
      </c>
      <c r="J5772" s="139">
        <v>1800.45571132806</v>
      </c>
    </row>
    <row r="5773" spans="1:10" x14ac:dyDescent="0.25">
      <c r="A5773" t="s">
        <v>6057</v>
      </c>
      <c r="B5773" t="s">
        <v>93</v>
      </c>
      <c r="C5773">
        <v>2010</v>
      </c>
      <c r="D5773" t="s">
        <v>105</v>
      </c>
      <c r="E5773" t="s">
        <v>101</v>
      </c>
      <c r="F5773" s="139">
        <v>4790.1297853453398</v>
      </c>
      <c r="G5773" s="139">
        <v>1635.1244522465599</v>
      </c>
      <c r="H5773" s="139">
        <v>1726.04067904258</v>
      </c>
      <c r="I5773" s="139">
        <v>1677.2074331656599</v>
      </c>
      <c r="J5773" s="139">
        <v>1775.92831508111</v>
      </c>
    </row>
    <row r="5774" spans="1:10" x14ac:dyDescent="0.25">
      <c r="A5774" t="s">
        <v>6058</v>
      </c>
      <c r="B5774" t="s">
        <v>93</v>
      </c>
      <c r="C5774">
        <v>2010</v>
      </c>
      <c r="D5774" t="s">
        <v>51</v>
      </c>
      <c r="E5774" t="s">
        <v>101</v>
      </c>
      <c r="F5774" s="139">
        <v>3755.9500227769199</v>
      </c>
      <c r="G5774" s="139">
        <v>1601.96453229645</v>
      </c>
      <c r="H5774" s="139">
        <v>1690.20917653523</v>
      </c>
      <c r="I5774" s="139">
        <v>1636.26038346736</v>
      </c>
      <c r="J5774" s="139">
        <v>1745.4754669529</v>
      </c>
    </row>
    <row r="5775" spans="1:10" x14ac:dyDescent="0.25">
      <c r="A5775" t="s">
        <v>6059</v>
      </c>
      <c r="B5775" t="s">
        <v>93</v>
      </c>
      <c r="C5775">
        <v>2010</v>
      </c>
      <c r="D5775" t="s">
        <v>52</v>
      </c>
      <c r="E5775" t="s">
        <v>101</v>
      </c>
      <c r="F5775" s="139">
        <v>1034.1797625684101</v>
      </c>
      <c r="G5775" s="139">
        <v>1768.0402143306301</v>
      </c>
      <c r="H5775" s="139">
        <v>1871.0787086278899</v>
      </c>
      <c r="I5775" s="139">
        <v>1757.9430038610701</v>
      </c>
      <c r="J5775" s="139">
        <v>1989.5443836443501</v>
      </c>
    </row>
    <row r="5776" spans="1:10" x14ac:dyDescent="0.25">
      <c r="A5776" t="s">
        <v>6060</v>
      </c>
      <c r="B5776" t="s">
        <v>93</v>
      </c>
      <c r="C5776">
        <v>2010</v>
      </c>
      <c r="D5776" t="s">
        <v>106</v>
      </c>
      <c r="E5776" t="s">
        <v>101</v>
      </c>
      <c r="F5776" s="139">
        <v>10851.6919899895</v>
      </c>
      <c r="G5776" s="139">
        <v>1887.9797052061101</v>
      </c>
      <c r="H5776" s="139">
        <v>1965.28474063765</v>
      </c>
      <c r="I5776" s="139">
        <v>1928.29986910658</v>
      </c>
      <c r="J5776" s="139">
        <v>2002.7980582354701</v>
      </c>
    </row>
    <row r="5777" spans="1:10" x14ac:dyDescent="0.25">
      <c r="A5777" t="s">
        <v>6061</v>
      </c>
      <c r="B5777" t="s">
        <v>93</v>
      </c>
      <c r="C5777">
        <v>2010</v>
      </c>
      <c r="D5777" t="s">
        <v>53</v>
      </c>
      <c r="E5777" t="s">
        <v>101</v>
      </c>
      <c r="F5777" s="139">
        <v>3213.84572561604</v>
      </c>
      <c r="G5777" s="139">
        <v>1804.5074006412301</v>
      </c>
      <c r="H5777" s="139">
        <v>1919.9291380356699</v>
      </c>
      <c r="I5777" s="139">
        <v>1853.62811282798</v>
      </c>
      <c r="J5777" s="139">
        <v>1987.98246542067</v>
      </c>
    </row>
    <row r="5778" spans="1:10" x14ac:dyDescent="0.25">
      <c r="A5778" t="s">
        <v>6062</v>
      </c>
      <c r="B5778" t="s">
        <v>93</v>
      </c>
      <c r="C5778">
        <v>2010</v>
      </c>
      <c r="D5778" t="s">
        <v>54</v>
      </c>
      <c r="E5778" t="s">
        <v>101</v>
      </c>
      <c r="F5778" s="139">
        <v>1599.03066371307</v>
      </c>
      <c r="G5778" s="139">
        <v>2290.9405193745802</v>
      </c>
      <c r="H5778" s="139">
        <v>2361.1867916630899</v>
      </c>
      <c r="I5778" s="139">
        <v>2246.2762926339901</v>
      </c>
      <c r="J5778" s="139">
        <v>2480.4291216219599</v>
      </c>
    </row>
    <row r="5779" spans="1:10" x14ac:dyDescent="0.25">
      <c r="A5779" t="s">
        <v>6063</v>
      </c>
      <c r="B5779" t="s">
        <v>93</v>
      </c>
      <c r="C5779">
        <v>2010</v>
      </c>
      <c r="D5779" t="s">
        <v>55</v>
      </c>
      <c r="E5779" t="s">
        <v>101</v>
      </c>
      <c r="F5779" s="139">
        <v>1893.6697784661701</v>
      </c>
      <c r="G5779" s="139">
        <v>2079.58464580075</v>
      </c>
      <c r="H5779" s="139">
        <v>2133.5801920317599</v>
      </c>
      <c r="I5779" s="139">
        <v>2038.06799598523</v>
      </c>
      <c r="J5779" s="139">
        <v>2232.3954775871198</v>
      </c>
    </row>
    <row r="5780" spans="1:10" x14ac:dyDescent="0.25">
      <c r="A5780" t="s">
        <v>6064</v>
      </c>
      <c r="B5780" t="s">
        <v>93</v>
      </c>
      <c r="C5780">
        <v>2010</v>
      </c>
      <c r="D5780" t="s">
        <v>56</v>
      </c>
      <c r="E5780" t="s">
        <v>101</v>
      </c>
      <c r="F5780" s="139">
        <v>1430.8458449290099</v>
      </c>
      <c r="G5780" s="139">
        <v>1572.08166138812</v>
      </c>
      <c r="H5780" s="139">
        <v>1507.0091189852401</v>
      </c>
      <c r="I5780" s="139">
        <v>1428.9724864746399</v>
      </c>
      <c r="J5780" s="139">
        <v>1588.15929126227</v>
      </c>
    </row>
    <row r="5781" spans="1:10" x14ac:dyDescent="0.25">
      <c r="A5781" t="s">
        <v>6065</v>
      </c>
      <c r="B5781" t="s">
        <v>93</v>
      </c>
      <c r="C5781">
        <v>2010</v>
      </c>
      <c r="D5781" t="s">
        <v>57</v>
      </c>
      <c r="E5781" t="s">
        <v>101</v>
      </c>
      <c r="F5781" s="139">
        <v>2714.2999772652602</v>
      </c>
      <c r="G5781" s="139">
        <v>1874.4777230204199</v>
      </c>
      <c r="H5781" s="139">
        <v>2036.2536158519299</v>
      </c>
      <c r="I5781" s="139">
        <v>1959.8526978438699</v>
      </c>
      <c r="J5781" s="139">
        <v>2114.8545582151801</v>
      </c>
    </row>
    <row r="5782" spans="1:10" x14ac:dyDescent="0.25">
      <c r="A5782" t="s">
        <v>6066</v>
      </c>
      <c r="B5782" t="s">
        <v>93</v>
      </c>
      <c r="C5782">
        <v>2011</v>
      </c>
      <c r="D5782" t="s">
        <v>5</v>
      </c>
      <c r="E5782" t="s">
        <v>101</v>
      </c>
      <c r="F5782" s="139">
        <v>51100.881029273303</v>
      </c>
      <c r="G5782" s="139">
        <v>1667.9150582152199</v>
      </c>
      <c r="H5782" s="139">
        <v>1707.2514157539999</v>
      </c>
      <c r="I5782" s="139">
        <v>1692.4200478673099</v>
      </c>
      <c r="J5782" s="139">
        <v>1722.18002316508</v>
      </c>
    </row>
    <row r="5783" spans="1:10" x14ac:dyDescent="0.25">
      <c r="A5783" t="s">
        <v>6067</v>
      </c>
      <c r="B5783" t="s">
        <v>93</v>
      </c>
      <c r="C5783">
        <v>2011</v>
      </c>
      <c r="D5783" t="s">
        <v>122</v>
      </c>
      <c r="E5783" t="s">
        <v>101</v>
      </c>
      <c r="F5783" s="139">
        <v>7401.1252401844004</v>
      </c>
      <c r="G5783" s="139">
        <v>1226.25327893094</v>
      </c>
      <c r="H5783" s="139">
        <v>1193.1898396393899</v>
      </c>
      <c r="I5783" s="139">
        <v>1165.9566787168901</v>
      </c>
      <c r="J5783" s="139">
        <v>1220.8949529922199</v>
      </c>
    </row>
    <row r="5784" spans="1:10" x14ac:dyDescent="0.25">
      <c r="A5784" t="s">
        <v>6068</v>
      </c>
      <c r="B5784" t="s">
        <v>93</v>
      </c>
      <c r="C5784">
        <v>2011</v>
      </c>
      <c r="D5784" t="s">
        <v>123</v>
      </c>
      <c r="E5784" t="s">
        <v>101</v>
      </c>
      <c r="F5784" s="139">
        <v>8881.8856620778606</v>
      </c>
      <c r="G5784" s="139">
        <v>1439.4180122548</v>
      </c>
      <c r="H5784" s="139">
        <v>1394.68520868474</v>
      </c>
      <c r="I5784" s="139">
        <v>1365.6442781793</v>
      </c>
      <c r="J5784" s="139">
        <v>1424.18517307104</v>
      </c>
    </row>
    <row r="5785" spans="1:10" x14ac:dyDescent="0.25">
      <c r="A5785" t="s">
        <v>6069</v>
      </c>
      <c r="B5785" t="s">
        <v>93</v>
      </c>
      <c r="C5785">
        <v>2011</v>
      </c>
      <c r="D5785" t="s">
        <v>124</v>
      </c>
      <c r="E5785" t="s">
        <v>101</v>
      </c>
      <c r="F5785" s="139">
        <v>10218.8602109439</v>
      </c>
      <c r="G5785" s="139">
        <v>1630.0908471745199</v>
      </c>
      <c r="H5785" s="139">
        <v>1614.59819320714</v>
      </c>
      <c r="I5785" s="139">
        <v>1583.31929168895</v>
      </c>
      <c r="J5785" s="139">
        <v>1646.3377544151999</v>
      </c>
    </row>
    <row r="5786" spans="1:10" x14ac:dyDescent="0.25">
      <c r="A5786" t="s">
        <v>6070</v>
      </c>
      <c r="B5786" t="s">
        <v>93</v>
      </c>
      <c r="C5786">
        <v>2011</v>
      </c>
      <c r="D5786" t="s">
        <v>125</v>
      </c>
      <c r="E5786" t="s">
        <v>101</v>
      </c>
      <c r="F5786" s="139">
        <v>11640.2802604017</v>
      </c>
      <c r="G5786" s="139">
        <v>1879.48652185524</v>
      </c>
      <c r="H5786" s="139">
        <v>1986.40111100219</v>
      </c>
      <c r="I5786" s="139">
        <v>1950.31357075901</v>
      </c>
      <c r="J5786" s="139">
        <v>2022.9863683568101</v>
      </c>
    </row>
    <row r="5787" spans="1:10" x14ac:dyDescent="0.25">
      <c r="A5787" t="s">
        <v>6071</v>
      </c>
      <c r="B5787" t="s">
        <v>93</v>
      </c>
      <c r="C5787">
        <v>2011</v>
      </c>
      <c r="D5787" t="s">
        <v>126</v>
      </c>
      <c r="E5787" t="s">
        <v>101</v>
      </c>
      <c r="F5787" s="139">
        <v>12958.7296556655</v>
      </c>
      <c r="G5787" s="139">
        <v>2170.88511703416</v>
      </c>
      <c r="H5787" s="139">
        <v>2449.9509665036999</v>
      </c>
      <c r="I5787" s="139">
        <v>2407.5320154512401</v>
      </c>
      <c r="J5787" s="139">
        <v>2492.9241764387398</v>
      </c>
    </row>
    <row r="5788" spans="1:10" x14ac:dyDescent="0.25">
      <c r="A5788" t="s">
        <v>6072</v>
      </c>
      <c r="B5788" t="s">
        <v>93</v>
      </c>
      <c r="C5788">
        <v>2011</v>
      </c>
      <c r="D5788" t="s">
        <v>6</v>
      </c>
      <c r="E5788" t="s">
        <v>101</v>
      </c>
      <c r="F5788" s="139">
        <v>11610.280456921701</v>
      </c>
      <c r="G5788" s="139">
        <v>1686.5185573455799</v>
      </c>
      <c r="H5788" s="139">
        <v>1661.2673320860099</v>
      </c>
      <c r="I5788" s="139">
        <v>1631.0174473003201</v>
      </c>
      <c r="J5788" s="139">
        <v>1691.9349641763299</v>
      </c>
    </row>
    <row r="5789" spans="1:10" x14ac:dyDescent="0.25">
      <c r="A5789" t="s">
        <v>6073</v>
      </c>
      <c r="B5789" t="s">
        <v>93</v>
      </c>
      <c r="C5789">
        <v>2011</v>
      </c>
      <c r="D5789" t="s">
        <v>37</v>
      </c>
      <c r="E5789" t="s">
        <v>101</v>
      </c>
      <c r="F5789" s="139">
        <v>1231.3559944943199</v>
      </c>
      <c r="G5789" s="139">
        <v>1761.2689978892599</v>
      </c>
      <c r="H5789" s="139">
        <v>1668.60990169774</v>
      </c>
      <c r="I5789" s="139">
        <v>1575.6491540643999</v>
      </c>
      <c r="J5789" s="139">
        <v>1765.5756173687</v>
      </c>
    </row>
    <row r="5790" spans="1:10" x14ac:dyDescent="0.25">
      <c r="A5790" t="s">
        <v>6074</v>
      </c>
      <c r="B5790" t="s">
        <v>93</v>
      </c>
      <c r="C5790">
        <v>2011</v>
      </c>
      <c r="D5790" t="s">
        <v>38</v>
      </c>
      <c r="E5790" t="s">
        <v>101</v>
      </c>
      <c r="F5790" s="139">
        <v>2171.0748751592901</v>
      </c>
      <c r="G5790" s="139">
        <v>1786.55470582465</v>
      </c>
      <c r="H5790" s="139">
        <v>1765.7366351196999</v>
      </c>
      <c r="I5790" s="139">
        <v>1691.5117515685199</v>
      </c>
      <c r="J5790" s="139">
        <v>1842.35583707863</v>
      </c>
    </row>
    <row r="5791" spans="1:10" x14ac:dyDescent="0.25">
      <c r="A5791" t="s">
        <v>6075</v>
      </c>
      <c r="B5791" t="s">
        <v>93</v>
      </c>
      <c r="C5791">
        <v>2011</v>
      </c>
      <c r="D5791" t="s">
        <v>39</v>
      </c>
      <c r="E5791" t="s">
        <v>101</v>
      </c>
      <c r="F5791" s="139">
        <v>2086.64988103835</v>
      </c>
      <c r="G5791" s="139">
        <v>1809.34904621538</v>
      </c>
      <c r="H5791" s="139">
        <v>1651.1951680544601</v>
      </c>
      <c r="I5791" s="139">
        <v>1579.54920287507</v>
      </c>
      <c r="J5791" s="139">
        <v>1725.19938784127</v>
      </c>
    </row>
    <row r="5792" spans="1:10" x14ac:dyDescent="0.25">
      <c r="A5792" t="s">
        <v>6076</v>
      </c>
      <c r="B5792" t="s">
        <v>93</v>
      </c>
      <c r="C5792">
        <v>2011</v>
      </c>
      <c r="D5792" t="s">
        <v>40</v>
      </c>
      <c r="E5792" t="s">
        <v>101</v>
      </c>
      <c r="F5792" s="139">
        <v>1561.2780224553901</v>
      </c>
      <c r="G5792" s="139">
        <v>1662.36653121881</v>
      </c>
      <c r="H5792" s="139">
        <v>1615.5016162890199</v>
      </c>
      <c r="I5792" s="139">
        <v>1535.6120765532901</v>
      </c>
      <c r="J5792" s="139">
        <v>1698.43973666894</v>
      </c>
    </row>
    <row r="5793" spans="1:10" x14ac:dyDescent="0.25">
      <c r="A5793" t="s">
        <v>6077</v>
      </c>
      <c r="B5793" t="s">
        <v>93</v>
      </c>
      <c r="C5793">
        <v>2011</v>
      </c>
      <c r="D5793" t="s">
        <v>41</v>
      </c>
      <c r="E5793" t="s">
        <v>101</v>
      </c>
      <c r="F5793" s="139">
        <v>2485.2277221791701</v>
      </c>
      <c r="G5793" s="139">
        <v>1627.8855293118099</v>
      </c>
      <c r="H5793" s="139">
        <v>1670.93993951126</v>
      </c>
      <c r="I5793" s="139">
        <v>1605.4435433266301</v>
      </c>
      <c r="J5793" s="139">
        <v>1738.4087670681199</v>
      </c>
    </row>
    <row r="5794" spans="1:10" x14ac:dyDescent="0.25">
      <c r="A5794" t="s">
        <v>6078</v>
      </c>
      <c r="B5794" t="s">
        <v>93</v>
      </c>
      <c r="C5794">
        <v>2011</v>
      </c>
      <c r="D5794" t="s">
        <v>42</v>
      </c>
      <c r="E5794" t="s">
        <v>101</v>
      </c>
      <c r="F5794" s="139">
        <v>2074.6939615952001</v>
      </c>
      <c r="G5794" s="139">
        <v>1536.01389027556</v>
      </c>
      <c r="H5794" s="139">
        <v>1609.1406013695</v>
      </c>
      <c r="I5794" s="139">
        <v>1540.2413032161201</v>
      </c>
      <c r="J5794" s="139">
        <v>1680.3143897981299</v>
      </c>
    </row>
    <row r="5795" spans="1:10" x14ac:dyDescent="0.25">
      <c r="A5795" t="s">
        <v>6079</v>
      </c>
      <c r="B5795" t="s">
        <v>93</v>
      </c>
      <c r="C5795">
        <v>2011</v>
      </c>
      <c r="D5795" t="s">
        <v>102</v>
      </c>
      <c r="E5795" t="s">
        <v>101</v>
      </c>
      <c r="F5795" s="139">
        <v>2199.9892025527101</v>
      </c>
      <c r="G5795" s="139">
        <v>1653.24466078463</v>
      </c>
      <c r="H5795" s="139">
        <v>1513.1521704906199</v>
      </c>
      <c r="I5795" s="139">
        <v>1449.5426399794401</v>
      </c>
      <c r="J5795" s="139">
        <v>1578.7998269377899</v>
      </c>
    </row>
    <row r="5796" spans="1:10" x14ac:dyDescent="0.25">
      <c r="A5796" t="s">
        <v>6080</v>
      </c>
      <c r="B5796" t="s">
        <v>93</v>
      </c>
      <c r="C5796">
        <v>2011</v>
      </c>
      <c r="D5796" t="s">
        <v>103</v>
      </c>
      <c r="E5796" t="s">
        <v>101</v>
      </c>
      <c r="F5796" s="139">
        <v>6123.5759156207496</v>
      </c>
      <c r="G5796" s="139">
        <v>1603.5886619217499</v>
      </c>
      <c r="H5796" s="139">
        <v>1555.00390313921</v>
      </c>
      <c r="I5796" s="139">
        <v>1515.8893773433099</v>
      </c>
      <c r="J5796" s="139">
        <v>1594.8643582520101</v>
      </c>
    </row>
    <row r="5797" spans="1:10" x14ac:dyDescent="0.25">
      <c r="A5797" t="s">
        <v>6081</v>
      </c>
      <c r="B5797" t="s">
        <v>93</v>
      </c>
      <c r="C5797">
        <v>2011</v>
      </c>
      <c r="D5797" t="s">
        <v>43</v>
      </c>
      <c r="E5797" t="s">
        <v>101</v>
      </c>
      <c r="F5797" s="139">
        <v>983.16919444415396</v>
      </c>
      <c r="G5797" s="139">
        <v>1305.7909692058399</v>
      </c>
      <c r="H5797" s="139">
        <v>1278.2521191880601</v>
      </c>
      <c r="I5797" s="139">
        <v>1198.12808949086</v>
      </c>
      <c r="J5797" s="139">
        <v>1362.25013006264</v>
      </c>
    </row>
    <row r="5798" spans="1:10" x14ac:dyDescent="0.25">
      <c r="A5798" t="s">
        <v>6082</v>
      </c>
      <c r="B5798" t="s">
        <v>93</v>
      </c>
      <c r="C5798">
        <v>2011</v>
      </c>
      <c r="D5798" t="s">
        <v>44</v>
      </c>
      <c r="E5798" t="s">
        <v>101</v>
      </c>
      <c r="F5798" s="139">
        <v>2260.8375463004099</v>
      </c>
      <c r="G5798" s="139">
        <v>1843.88078450116</v>
      </c>
      <c r="H5798" s="139">
        <v>1770.86320423907</v>
      </c>
      <c r="I5798" s="139">
        <v>1697.7181394048</v>
      </c>
      <c r="J5798" s="139">
        <v>1846.31962056779</v>
      </c>
    </row>
    <row r="5799" spans="1:10" x14ac:dyDescent="0.25">
      <c r="A5799" t="s">
        <v>6083</v>
      </c>
      <c r="B5799" t="s">
        <v>93</v>
      </c>
      <c r="C5799">
        <v>2011</v>
      </c>
      <c r="D5799" t="s">
        <v>45</v>
      </c>
      <c r="E5799" t="s">
        <v>101</v>
      </c>
      <c r="F5799" s="139">
        <v>2879.5691748761801</v>
      </c>
      <c r="G5799" s="139">
        <v>1565.31502594364</v>
      </c>
      <c r="H5799" s="139">
        <v>1526.7004079057499</v>
      </c>
      <c r="I5799" s="139">
        <v>1470.9896392339899</v>
      </c>
      <c r="J5799" s="139">
        <v>1583.96797761015</v>
      </c>
    </row>
    <row r="5800" spans="1:10" x14ac:dyDescent="0.25">
      <c r="A5800" t="s">
        <v>6084</v>
      </c>
      <c r="B5800" t="s">
        <v>93</v>
      </c>
      <c r="C5800">
        <v>2011</v>
      </c>
      <c r="D5800" t="s">
        <v>18</v>
      </c>
      <c r="E5800" t="s">
        <v>101</v>
      </c>
      <c r="F5800" s="139">
        <v>8593.2111360761501</v>
      </c>
      <c r="G5800" s="139">
        <v>1658.98191942873</v>
      </c>
      <c r="H5800" s="139">
        <v>1704.29077006327</v>
      </c>
      <c r="I5800" s="139">
        <v>1668.3191838059099</v>
      </c>
      <c r="J5800" s="139">
        <v>1740.8404947628301</v>
      </c>
    </row>
    <row r="5801" spans="1:10" x14ac:dyDescent="0.25">
      <c r="A5801" t="s">
        <v>6085</v>
      </c>
      <c r="B5801" t="s">
        <v>93</v>
      </c>
      <c r="C5801">
        <v>2011</v>
      </c>
      <c r="D5801" t="s">
        <v>46</v>
      </c>
      <c r="E5801" t="s">
        <v>101</v>
      </c>
      <c r="F5801" s="139">
        <v>4029.25007186622</v>
      </c>
      <c r="G5801" s="139">
        <v>1688.0611635404</v>
      </c>
      <c r="H5801" s="139">
        <v>1763.64427867483</v>
      </c>
      <c r="I5801" s="139">
        <v>1709.32675879914</v>
      </c>
      <c r="J5801" s="139">
        <v>1819.24192902155</v>
      </c>
    </row>
    <row r="5802" spans="1:10" x14ac:dyDescent="0.25">
      <c r="A5802" t="s">
        <v>6086</v>
      </c>
      <c r="B5802" t="s">
        <v>93</v>
      </c>
      <c r="C5802">
        <v>2011</v>
      </c>
      <c r="D5802" t="s">
        <v>47</v>
      </c>
      <c r="E5802" t="s">
        <v>101</v>
      </c>
      <c r="F5802" s="139">
        <v>2416.0625035906801</v>
      </c>
      <c r="G5802" s="139">
        <v>1727.2394220694</v>
      </c>
      <c r="H5802" s="139">
        <v>1732.4034818938401</v>
      </c>
      <c r="I5802" s="139">
        <v>1663.75257470468</v>
      </c>
      <c r="J5802" s="139">
        <v>1803.15169547496</v>
      </c>
    </row>
    <row r="5803" spans="1:10" x14ac:dyDescent="0.25">
      <c r="A5803" t="s">
        <v>6087</v>
      </c>
      <c r="B5803" t="s">
        <v>93</v>
      </c>
      <c r="C5803">
        <v>2011</v>
      </c>
      <c r="D5803" t="s">
        <v>48</v>
      </c>
      <c r="E5803" t="s">
        <v>101</v>
      </c>
      <c r="F5803" s="139">
        <v>2147.89856061925</v>
      </c>
      <c r="G5803" s="139">
        <v>1540.7062338564299</v>
      </c>
      <c r="H5803" s="139">
        <v>1583.5954164145901</v>
      </c>
      <c r="I5803" s="139">
        <v>1517.0657787073401</v>
      </c>
      <c r="J5803" s="139">
        <v>1652.28289499735</v>
      </c>
    </row>
    <row r="5804" spans="1:10" x14ac:dyDescent="0.25">
      <c r="A5804" t="s">
        <v>6088</v>
      </c>
      <c r="B5804" t="s">
        <v>93</v>
      </c>
      <c r="C5804">
        <v>2011</v>
      </c>
      <c r="D5804" t="s">
        <v>104</v>
      </c>
      <c r="E5804" t="s">
        <v>101</v>
      </c>
      <c r="F5804" s="139">
        <v>6140.9154148345997</v>
      </c>
      <c r="G5804" s="139">
        <v>1300.70795724711</v>
      </c>
      <c r="H5804" s="139">
        <v>1494.4861132138001</v>
      </c>
      <c r="I5804" s="139">
        <v>1456.7695421640001</v>
      </c>
      <c r="J5804" s="139">
        <v>1532.9209271735899</v>
      </c>
    </row>
    <row r="5805" spans="1:10" x14ac:dyDescent="0.25">
      <c r="A5805" t="s">
        <v>6089</v>
      </c>
      <c r="B5805" t="s">
        <v>93</v>
      </c>
      <c r="C5805">
        <v>2011</v>
      </c>
      <c r="D5805" t="s">
        <v>49</v>
      </c>
      <c r="E5805" t="s">
        <v>101</v>
      </c>
      <c r="F5805" s="139">
        <v>2049.0724491559299</v>
      </c>
      <c r="G5805" s="139">
        <v>1617.53127918276</v>
      </c>
      <c r="H5805" s="139">
        <v>1650.6530310538001</v>
      </c>
      <c r="I5805" s="139">
        <v>1579.60864717955</v>
      </c>
      <c r="J5805" s="139">
        <v>1724.0576019401401</v>
      </c>
    </row>
    <row r="5806" spans="1:10" x14ac:dyDescent="0.25">
      <c r="A5806" t="s">
        <v>6090</v>
      </c>
      <c r="B5806" t="s">
        <v>93</v>
      </c>
      <c r="C5806">
        <v>2011</v>
      </c>
      <c r="D5806" t="s">
        <v>50</v>
      </c>
      <c r="E5806" t="s">
        <v>101</v>
      </c>
      <c r="F5806" s="139">
        <v>4091.8429656786798</v>
      </c>
      <c r="G5806" s="139">
        <v>1184.5238754056199</v>
      </c>
      <c r="H5806" s="139">
        <v>1434.9513569098999</v>
      </c>
      <c r="I5806" s="139">
        <v>1390.2190787531099</v>
      </c>
      <c r="J5806" s="139">
        <v>1480.72966634197</v>
      </c>
    </row>
    <row r="5807" spans="1:10" x14ac:dyDescent="0.25">
      <c r="A5807" t="s">
        <v>6091</v>
      </c>
      <c r="B5807" t="s">
        <v>93</v>
      </c>
      <c r="C5807">
        <v>2011</v>
      </c>
      <c r="D5807" t="s">
        <v>105</v>
      </c>
      <c r="E5807" t="s">
        <v>101</v>
      </c>
      <c r="F5807" s="139">
        <v>5257.4886172258703</v>
      </c>
      <c r="G5807" s="139">
        <v>1792.9939627131</v>
      </c>
      <c r="H5807" s="139">
        <v>1887.1814640621301</v>
      </c>
      <c r="I5807" s="139">
        <v>1836.2324137692699</v>
      </c>
      <c r="J5807" s="139">
        <v>1939.1799872597401</v>
      </c>
    </row>
    <row r="5808" spans="1:10" x14ac:dyDescent="0.25">
      <c r="A5808" t="s">
        <v>6092</v>
      </c>
      <c r="B5808" t="s">
        <v>93</v>
      </c>
      <c r="C5808">
        <v>2011</v>
      </c>
      <c r="D5808" t="s">
        <v>51</v>
      </c>
      <c r="E5808" t="s">
        <v>101</v>
      </c>
      <c r="F5808" s="139">
        <v>4090.5354668589298</v>
      </c>
      <c r="G5808" s="139">
        <v>1745.3100258387001</v>
      </c>
      <c r="H5808" s="139">
        <v>1838.55159701101</v>
      </c>
      <c r="I5808" s="139">
        <v>1782.3347948908299</v>
      </c>
      <c r="J5808" s="139">
        <v>1896.08320030136</v>
      </c>
    </row>
    <row r="5809" spans="1:10" x14ac:dyDescent="0.25">
      <c r="A5809" t="s">
        <v>6093</v>
      </c>
      <c r="B5809" t="s">
        <v>93</v>
      </c>
      <c r="C5809">
        <v>2011</v>
      </c>
      <c r="D5809" t="s">
        <v>52</v>
      </c>
      <c r="E5809" t="s">
        <v>101</v>
      </c>
      <c r="F5809" s="139">
        <v>1166.95315036694</v>
      </c>
      <c r="G5809" s="139">
        <v>1982.89434396516</v>
      </c>
      <c r="H5809" s="139">
        <v>2076.0791688918198</v>
      </c>
      <c r="I5809" s="139">
        <v>1957.87597592252</v>
      </c>
      <c r="J5809" s="139">
        <v>2199.5168228091802</v>
      </c>
    </row>
    <row r="5810" spans="1:10" x14ac:dyDescent="0.25">
      <c r="A5810" t="s">
        <v>6094</v>
      </c>
      <c r="B5810" t="s">
        <v>93</v>
      </c>
      <c r="C5810">
        <v>2011</v>
      </c>
      <c r="D5810" t="s">
        <v>106</v>
      </c>
      <c r="E5810" t="s">
        <v>101</v>
      </c>
      <c r="F5810" s="139">
        <v>11175.420286041501</v>
      </c>
      <c r="G5810" s="139">
        <v>1936.5561763926701</v>
      </c>
      <c r="H5810" s="139">
        <v>2013.8253255243301</v>
      </c>
      <c r="I5810" s="139">
        <v>1976.4804708407</v>
      </c>
      <c r="J5810" s="139">
        <v>2051.6959238843501</v>
      </c>
    </row>
    <row r="5811" spans="1:10" x14ac:dyDescent="0.25">
      <c r="A5811" t="s">
        <v>6095</v>
      </c>
      <c r="B5811" t="s">
        <v>93</v>
      </c>
      <c r="C5811">
        <v>2011</v>
      </c>
      <c r="D5811" t="s">
        <v>53</v>
      </c>
      <c r="E5811" t="s">
        <v>101</v>
      </c>
      <c r="F5811" s="139">
        <v>3461.7856088040398</v>
      </c>
      <c r="G5811" s="139">
        <v>1936.31663635267</v>
      </c>
      <c r="H5811" s="139">
        <v>2048.8397328000401</v>
      </c>
      <c r="I5811" s="139">
        <v>1980.6470215356101</v>
      </c>
      <c r="J5811" s="139">
        <v>2118.7680808483501</v>
      </c>
    </row>
    <row r="5812" spans="1:10" x14ac:dyDescent="0.25">
      <c r="A5812" t="s">
        <v>6096</v>
      </c>
      <c r="B5812" t="s">
        <v>93</v>
      </c>
      <c r="C5812">
        <v>2011</v>
      </c>
      <c r="D5812" t="s">
        <v>54</v>
      </c>
      <c r="E5812" t="s">
        <v>101</v>
      </c>
      <c r="F5812" s="139">
        <v>1691.50030071428</v>
      </c>
      <c r="G5812" s="139">
        <v>2422.9363156968402</v>
      </c>
      <c r="H5812" s="139">
        <v>2505.3272689322198</v>
      </c>
      <c r="I5812" s="139">
        <v>2386.6993207210298</v>
      </c>
      <c r="J5812" s="139">
        <v>2628.30074731594</v>
      </c>
    </row>
    <row r="5813" spans="1:10" x14ac:dyDescent="0.25">
      <c r="A5813" t="s">
        <v>6097</v>
      </c>
      <c r="B5813" t="s">
        <v>93</v>
      </c>
      <c r="C5813">
        <v>2011</v>
      </c>
      <c r="D5813" t="s">
        <v>55</v>
      </c>
      <c r="E5813" t="s">
        <v>101</v>
      </c>
      <c r="F5813" s="139">
        <v>1874.83225324001</v>
      </c>
      <c r="G5813" s="139">
        <v>2055.9625542713102</v>
      </c>
      <c r="H5813" s="139">
        <v>2108.4897464692699</v>
      </c>
      <c r="I5813" s="139">
        <v>2013.67115353643</v>
      </c>
      <c r="J5813" s="139">
        <v>2206.6041875225201</v>
      </c>
    </row>
    <row r="5814" spans="1:10" x14ac:dyDescent="0.25">
      <c r="A5814" t="s">
        <v>6098</v>
      </c>
      <c r="B5814" t="s">
        <v>93</v>
      </c>
      <c r="C5814">
        <v>2011</v>
      </c>
      <c r="D5814" t="s">
        <v>56</v>
      </c>
      <c r="E5814" t="s">
        <v>101</v>
      </c>
      <c r="F5814" s="139">
        <v>1462.16801070618</v>
      </c>
      <c r="G5814" s="139">
        <v>1597.8581224659899</v>
      </c>
      <c r="H5814" s="139">
        <v>1519.6690177437399</v>
      </c>
      <c r="I5814" s="139">
        <v>1441.74345902502</v>
      </c>
      <c r="J5814" s="139">
        <v>1600.6694804490401</v>
      </c>
    </row>
    <row r="5815" spans="1:10" x14ac:dyDescent="0.25">
      <c r="A5815" t="s">
        <v>6099</v>
      </c>
      <c r="B5815" t="s">
        <v>93</v>
      </c>
      <c r="C5815">
        <v>2011</v>
      </c>
      <c r="D5815" t="s">
        <v>57</v>
      </c>
      <c r="E5815" t="s">
        <v>101</v>
      </c>
      <c r="F5815" s="139">
        <v>2685.13411257701</v>
      </c>
      <c r="G5815" s="139">
        <v>1841.8452601961901</v>
      </c>
      <c r="H5815" s="139">
        <v>2011.2801809146999</v>
      </c>
      <c r="I5815" s="139">
        <v>1935.39337259948</v>
      </c>
      <c r="J5815" s="139">
        <v>2089.36423355754</v>
      </c>
    </row>
    <row r="5816" spans="1:10" x14ac:dyDescent="0.25">
      <c r="A5816" t="s">
        <v>6100</v>
      </c>
      <c r="B5816" t="s">
        <v>93</v>
      </c>
      <c r="C5816">
        <v>2012</v>
      </c>
      <c r="D5816" t="s">
        <v>5</v>
      </c>
      <c r="E5816" t="s">
        <v>101</v>
      </c>
      <c r="F5816" s="139">
        <v>51145.610623946799</v>
      </c>
      <c r="G5816" s="139">
        <v>1663.77670440972</v>
      </c>
      <c r="H5816" s="139">
        <v>1697.1723289736799</v>
      </c>
      <c r="I5816" s="139">
        <v>1682.4386636030399</v>
      </c>
      <c r="J5816" s="139">
        <v>1712.0025508941901</v>
      </c>
    </row>
    <row r="5817" spans="1:10" x14ac:dyDescent="0.25">
      <c r="A5817" t="s">
        <v>6101</v>
      </c>
      <c r="B5817" t="s">
        <v>93</v>
      </c>
      <c r="C5817">
        <v>2012</v>
      </c>
      <c r="D5817" t="s">
        <v>122</v>
      </c>
      <c r="E5817" t="s">
        <v>101</v>
      </c>
      <c r="F5817" s="139">
        <v>7549.1382306824898</v>
      </c>
      <c r="G5817" s="139">
        <v>1246.83725193488</v>
      </c>
      <c r="H5817" s="139">
        <v>1200.43760398515</v>
      </c>
      <c r="I5817" s="139">
        <v>1173.3080213103401</v>
      </c>
      <c r="J5817" s="139">
        <v>1228.0326682674499</v>
      </c>
    </row>
    <row r="5818" spans="1:10" x14ac:dyDescent="0.25">
      <c r="A5818" t="s">
        <v>6102</v>
      </c>
      <c r="B5818" t="s">
        <v>93</v>
      </c>
      <c r="C5818">
        <v>2012</v>
      </c>
      <c r="D5818" t="s">
        <v>123</v>
      </c>
      <c r="E5818" t="s">
        <v>101</v>
      </c>
      <c r="F5818" s="139">
        <v>9171.2757963980293</v>
      </c>
      <c r="G5818" s="139">
        <v>1481.4913322033401</v>
      </c>
      <c r="H5818" s="139">
        <v>1427.6770761068401</v>
      </c>
      <c r="I5818" s="139">
        <v>1398.4137243335399</v>
      </c>
      <c r="J5818" s="139">
        <v>1457.3955580883101</v>
      </c>
    </row>
    <row r="5819" spans="1:10" x14ac:dyDescent="0.25">
      <c r="A5819" t="s">
        <v>6103</v>
      </c>
      <c r="B5819" t="s">
        <v>93</v>
      </c>
      <c r="C5819">
        <v>2012</v>
      </c>
      <c r="D5819" t="s">
        <v>124</v>
      </c>
      <c r="E5819" t="s">
        <v>101</v>
      </c>
      <c r="F5819" s="139">
        <v>10435.1531457003</v>
      </c>
      <c r="G5819" s="139">
        <v>1659.5398117837999</v>
      </c>
      <c r="H5819" s="139">
        <v>1633.4148764650799</v>
      </c>
      <c r="I5819" s="139">
        <v>1602.10050183458</v>
      </c>
      <c r="J5819" s="139">
        <v>1665.1855899360501</v>
      </c>
    </row>
    <row r="5820" spans="1:10" x14ac:dyDescent="0.25">
      <c r="A5820" t="s">
        <v>6104</v>
      </c>
      <c r="B5820" t="s">
        <v>93</v>
      </c>
      <c r="C5820">
        <v>2012</v>
      </c>
      <c r="D5820" t="s">
        <v>125</v>
      </c>
      <c r="E5820" t="s">
        <v>101</v>
      </c>
      <c r="F5820" s="139">
        <v>11479.666660263199</v>
      </c>
      <c r="G5820" s="139">
        <v>1846.62388749153</v>
      </c>
      <c r="H5820" s="139">
        <v>1949.47335059444</v>
      </c>
      <c r="I5820" s="139">
        <v>1913.8278012281301</v>
      </c>
      <c r="J5820" s="139">
        <v>1985.61397471433</v>
      </c>
    </row>
    <row r="5821" spans="1:10" x14ac:dyDescent="0.25">
      <c r="A5821" t="s">
        <v>6105</v>
      </c>
      <c r="B5821" t="s">
        <v>93</v>
      </c>
      <c r="C5821">
        <v>2012</v>
      </c>
      <c r="D5821" t="s">
        <v>126</v>
      </c>
      <c r="E5821" t="s">
        <v>101</v>
      </c>
      <c r="F5821" s="139">
        <v>12510.376790902799</v>
      </c>
      <c r="G5821" s="139">
        <v>2088.2229759206798</v>
      </c>
      <c r="H5821" s="139">
        <v>2365.9580115111298</v>
      </c>
      <c r="I5821" s="139">
        <v>2324.3245861047799</v>
      </c>
      <c r="J5821" s="139">
        <v>2408.14516515372</v>
      </c>
    </row>
    <row r="5822" spans="1:10" x14ac:dyDescent="0.25">
      <c r="A5822" t="s">
        <v>6106</v>
      </c>
      <c r="B5822" t="s">
        <v>93</v>
      </c>
      <c r="C5822">
        <v>2012</v>
      </c>
      <c r="D5822" t="s">
        <v>6</v>
      </c>
      <c r="E5822" t="s">
        <v>101</v>
      </c>
      <c r="F5822" s="139">
        <v>11546.9303952009</v>
      </c>
      <c r="G5822" s="139">
        <v>1672.4162476356801</v>
      </c>
      <c r="H5822" s="139">
        <v>1637.3731346665099</v>
      </c>
      <c r="I5822" s="139">
        <v>1607.4639837418799</v>
      </c>
      <c r="J5822" s="139">
        <v>1667.69646755693</v>
      </c>
    </row>
    <row r="5823" spans="1:10" x14ac:dyDescent="0.25">
      <c r="A5823" t="s">
        <v>6107</v>
      </c>
      <c r="B5823" t="s">
        <v>93</v>
      </c>
      <c r="C5823">
        <v>2012</v>
      </c>
      <c r="D5823" t="s">
        <v>37</v>
      </c>
      <c r="E5823" t="s">
        <v>101</v>
      </c>
      <c r="F5823" s="139">
        <v>1328.94781214761</v>
      </c>
      <c r="G5823" s="139">
        <v>1897.1688562971799</v>
      </c>
      <c r="H5823" s="139">
        <v>1781.23514235529</v>
      </c>
      <c r="I5823" s="139">
        <v>1685.61598692656</v>
      </c>
      <c r="J5823" s="139">
        <v>1880.8161646758001</v>
      </c>
    </row>
    <row r="5824" spans="1:10" x14ac:dyDescent="0.25">
      <c r="A5824" t="s">
        <v>6108</v>
      </c>
      <c r="B5824" t="s">
        <v>93</v>
      </c>
      <c r="C5824">
        <v>2012</v>
      </c>
      <c r="D5824" t="s">
        <v>38</v>
      </c>
      <c r="E5824" t="s">
        <v>101</v>
      </c>
      <c r="F5824" s="139">
        <v>2139.6318832841798</v>
      </c>
      <c r="G5824" s="139">
        <v>1751.75769455567</v>
      </c>
      <c r="H5824" s="139">
        <v>1723.6064132832</v>
      </c>
      <c r="I5824" s="139">
        <v>1650.5213148473599</v>
      </c>
      <c r="J5824" s="139">
        <v>1799.0666306522601</v>
      </c>
    </row>
    <row r="5825" spans="1:10" x14ac:dyDescent="0.25">
      <c r="A5825" t="s">
        <v>6109</v>
      </c>
      <c r="B5825" t="s">
        <v>93</v>
      </c>
      <c r="C5825">
        <v>2012</v>
      </c>
      <c r="D5825" t="s">
        <v>39</v>
      </c>
      <c r="E5825" t="s">
        <v>101</v>
      </c>
      <c r="F5825" s="139">
        <v>2013.63947999112</v>
      </c>
      <c r="G5825" s="139">
        <v>1743.1844176004099</v>
      </c>
      <c r="H5825" s="139">
        <v>1588.1518038842601</v>
      </c>
      <c r="I5825" s="139">
        <v>1517.9238476728799</v>
      </c>
      <c r="J5825" s="139">
        <v>1660.7336373435701</v>
      </c>
    </row>
    <row r="5826" spans="1:10" x14ac:dyDescent="0.25">
      <c r="A5826" t="s">
        <v>6110</v>
      </c>
      <c r="B5826" t="s">
        <v>93</v>
      </c>
      <c r="C5826">
        <v>2012</v>
      </c>
      <c r="D5826" t="s">
        <v>40</v>
      </c>
      <c r="E5826" t="s">
        <v>101</v>
      </c>
      <c r="F5826" s="139">
        <v>1578.98856612707</v>
      </c>
      <c r="G5826" s="139">
        <v>1678.59648132914</v>
      </c>
      <c r="H5826" s="139">
        <v>1617.4717246656201</v>
      </c>
      <c r="I5826" s="139">
        <v>1537.90401557773</v>
      </c>
      <c r="J5826" s="139">
        <v>1700.05830258422</v>
      </c>
    </row>
    <row r="5827" spans="1:10" x14ac:dyDescent="0.25">
      <c r="A5827" t="s">
        <v>6111</v>
      </c>
      <c r="B5827" t="s">
        <v>93</v>
      </c>
      <c r="C5827">
        <v>2012</v>
      </c>
      <c r="D5827" t="s">
        <v>41</v>
      </c>
      <c r="E5827" t="s">
        <v>101</v>
      </c>
      <c r="F5827" s="139">
        <v>2404.88568574808</v>
      </c>
      <c r="G5827" s="139">
        <v>1574.4653998861399</v>
      </c>
      <c r="H5827" s="139">
        <v>1608.16689579073</v>
      </c>
      <c r="I5827" s="139">
        <v>1544.12697234047</v>
      </c>
      <c r="J5827" s="139">
        <v>1674.1678760642001</v>
      </c>
    </row>
    <row r="5828" spans="1:10" x14ac:dyDescent="0.25">
      <c r="A5828" t="s">
        <v>6112</v>
      </c>
      <c r="B5828" t="s">
        <v>93</v>
      </c>
      <c r="C5828">
        <v>2012</v>
      </c>
      <c r="D5828" t="s">
        <v>42</v>
      </c>
      <c r="E5828" t="s">
        <v>101</v>
      </c>
      <c r="F5828" s="139">
        <v>2080.8369679028701</v>
      </c>
      <c r="G5828" s="139">
        <v>1530.9389915338299</v>
      </c>
      <c r="H5828" s="139">
        <v>1601.5159785999499</v>
      </c>
      <c r="I5828" s="139">
        <v>1533.10561999474</v>
      </c>
      <c r="J5828" s="139">
        <v>1672.18129039512</v>
      </c>
    </row>
    <row r="5829" spans="1:10" x14ac:dyDescent="0.25">
      <c r="A5829" t="s">
        <v>6113</v>
      </c>
      <c r="B5829" t="s">
        <v>93</v>
      </c>
      <c r="C5829">
        <v>2012</v>
      </c>
      <c r="D5829" t="s">
        <v>102</v>
      </c>
      <c r="E5829" t="s">
        <v>101</v>
      </c>
      <c r="F5829" s="139">
        <v>2276.6694711272298</v>
      </c>
      <c r="G5829" s="139">
        <v>1712.3995661044801</v>
      </c>
      <c r="H5829" s="139">
        <v>1547.0817170283799</v>
      </c>
      <c r="I5829" s="139">
        <v>1483.0124018778299</v>
      </c>
      <c r="J5829" s="139">
        <v>1613.16842048635</v>
      </c>
    </row>
    <row r="5830" spans="1:10" x14ac:dyDescent="0.25">
      <c r="A5830" t="s">
        <v>6114</v>
      </c>
      <c r="B5830" t="s">
        <v>93</v>
      </c>
      <c r="C5830">
        <v>2012</v>
      </c>
      <c r="D5830" t="s">
        <v>103</v>
      </c>
      <c r="E5830" t="s">
        <v>101</v>
      </c>
      <c r="F5830" s="139">
        <v>6504.9629763386702</v>
      </c>
      <c r="G5830" s="139">
        <v>1696.6606441188201</v>
      </c>
      <c r="H5830" s="139">
        <v>1626.0903550000201</v>
      </c>
      <c r="I5830" s="139">
        <v>1586.38038483367</v>
      </c>
      <c r="J5830" s="139">
        <v>1666.5348446166299</v>
      </c>
    </row>
    <row r="5831" spans="1:10" x14ac:dyDescent="0.25">
      <c r="A5831" t="s">
        <v>6115</v>
      </c>
      <c r="B5831" t="s">
        <v>93</v>
      </c>
      <c r="C5831">
        <v>2012</v>
      </c>
      <c r="D5831" t="s">
        <v>43</v>
      </c>
      <c r="E5831" t="s">
        <v>101</v>
      </c>
      <c r="F5831" s="139">
        <v>1053.71289777838</v>
      </c>
      <c r="G5831" s="139">
        <v>1385.62567101278</v>
      </c>
      <c r="H5831" s="139">
        <v>1355.9539627740601</v>
      </c>
      <c r="I5831" s="139">
        <v>1273.6373926144299</v>
      </c>
      <c r="J5831" s="139">
        <v>1442.1115422606199</v>
      </c>
    </row>
    <row r="5832" spans="1:10" x14ac:dyDescent="0.25">
      <c r="A5832" t="s">
        <v>6116</v>
      </c>
      <c r="B5832" t="s">
        <v>93</v>
      </c>
      <c r="C5832">
        <v>2012</v>
      </c>
      <c r="D5832" t="s">
        <v>44</v>
      </c>
      <c r="E5832" t="s">
        <v>101</v>
      </c>
      <c r="F5832" s="139">
        <v>2394.2426864988201</v>
      </c>
      <c r="G5832" s="139">
        <v>1945.9850339324701</v>
      </c>
      <c r="H5832" s="139">
        <v>1841.3389990067501</v>
      </c>
      <c r="I5832" s="139">
        <v>1767.3629152885201</v>
      </c>
      <c r="J5832" s="139">
        <v>1917.5855228647299</v>
      </c>
    </row>
    <row r="5833" spans="1:10" x14ac:dyDescent="0.25">
      <c r="A5833" t="s">
        <v>6117</v>
      </c>
      <c r="B5833" t="s">
        <v>93</v>
      </c>
      <c r="C5833">
        <v>2012</v>
      </c>
      <c r="D5833" t="s">
        <v>45</v>
      </c>
      <c r="E5833" t="s">
        <v>101</v>
      </c>
      <c r="F5833" s="139">
        <v>3057.00739206147</v>
      </c>
      <c r="G5833" s="139">
        <v>1658.5596510693399</v>
      </c>
      <c r="H5833" s="139">
        <v>1595.1285789347401</v>
      </c>
      <c r="I5833" s="139">
        <v>1538.6306096454</v>
      </c>
      <c r="J5833" s="139">
        <v>1653.1581498212799</v>
      </c>
    </row>
    <row r="5834" spans="1:10" x14ac:dyDescent="0.25">
      <c r="A5834" t="s">
        <v>6118</v>
      </c>
      <c r="B5834" t="s">
        <v>93</v>
      </c>
      <c r="C5834">
        <v>2012</v>
      </c>
      <c r="D5834" t="s">
        <v>18</v>
      </c>
      <c r="E5834" t="s">
        <v>101</v>
      </c>
      <c r="F5834" s="139">
        <v>8415.4037347658796</v>
      </c>
      <c r="G5834" s="139">
        <v>1619.9637204759899</v>
      </c>
      <c r="H5834" s="139">
        <v>1659.5563425233099</v>
      </c>
      <c r="I5834" s="139">
        <v>1624.1762826035001</v>
      </c>
      <c r="J5834" s="139">
        <v>1695.5110633054501</v>
      </c>
    </row>
    <row r="5835" spans="1:10" x14ac:dyDescent="0.25">
      <c r="A5835" t="s">
        <v>6119</v>
      </c>
      <c r="B5835" t="s">
        <v>93</v>
      </c>
      <c r="C5835">
        <v>2012</v>
      </c>
      <c r="D5835" t="s">
        <v>46</v>
      </c>
      <c r="E5835" t="s">
        <v>101</v>
      </c>
      <c r="F5835" s="139">
        <v>3855.1037624065102</v>
      </c>
      <c r="G5835" s="139">
        <v>1608.75328623625</v>
      </c>
      <c r="H5835" s="139">
        <v>1683.55561929641</v>
      </c>
      <c r="I5835" s="139">
        <v>1630.5828687831599</v>
      </c>
      <c r="J5835" s="139">
        <v>1737.80506383326</v>
      </c>
    </row>
    <row r="5836" spans="1:10" x14ac:dyDescent="0.25">
      <c r="A5836" t="s">
        <v>6120</v>
      </c>
      <c r="B5836" t="s">
        <v>93</v>
      </c>
      <c r="C5836">
        <v>2012</v>
      </c>
      <c r="D5836" t="s">
        <v>47</v>
      </c>
      <c r="E5836" t="s">
        <v>101</v>
      </c>
      <c r="F5836" s="139">
        <v>2454.5669178594499</v>
      </c>
      <c r="G5836" s="139">
        <v>1751.91061028596</v>
      </c>
      <c r="H5836" s="139">
        <v>1748.59547879969</v>
      </c>
      <c r="I5836" s="139">
        <v>1679.86207300763</v>
      </c>
      <c r="J5836" s="139">
        <v>1819.4119012399699</v>
      </c>
    </row>
    <row r="5837" spans="1:10" x14ac:dyDescent="0.25">
      <c r="A5837" t="s">
        <v>6121</v>
      </c>
      <c r="B5837" t="s">
        <v>93</v>
      </c>
      <c r="C5837">
        <v>2012</v>
      </c>
      <c r="D5837" t="s">
        <v>48</v>
      </c>
      <c r="E5837" t="s">
        <v>101</v>
      </c>
      <c r="F5837" s="139">
        <v>2105.7330544999199</v>
      </c>
      <c r="G5837" s="139">
        <v>1506.89355553165</v>
      </c>
      <c r="H5837" s="139">
        <v>1535.7711723836801</v>
      </c>
      <c r="I5837" s="139">
        <v>1470.6561481972301</v>
      </c>
      <c r="J5837" s="139">
        <v>1603.01957393974</v>
      </c>
    </row>
    <row r="5838" spans="1:10" x14ac:dyDescent="0.25">
      <c r="A5838" t="s">
        <v>6122</v>
      </c>
      <c r="B5838" t="s">
        <v>93</v>
      </c>
      <c r="C5838">
        <v>2012</v>
      </c>
      <c r="D5838" t="s">
        <v>104</v>
      </c>
      <c r="E5838" t="s">
        <v>101</v>
      </c>
      <c r="F5838" s="139">
        <v>6669.5633424174102</v>
      </c>
      <c r="G5838" s="139">
        <v>1403.16149456316</v>
      </c>
      <c r="H5838" s="139">
        <v>1616.3580823067</v>
      </c>
      <c r="I5838" s="139">
        <v>1577.27694403499</v>
      </c>
      <c r="J5838" s="139">
        <v>1656.1530420368899</v>
      </c>
    </row>
    <row r="5839" spans="1:10" x14ac:dyDescent="0.25">
      <c r="A5839" t="s">
        <v>6123</v>
      </c>
      <c r="B5839" t="s">
        <v>93</v>
      </c>
      <c r="C5839">
        <v>2012</v>
      </c>
      <c r="D5839" t="s">
        <v>49</v>
      </c>
      <c r="E5839" t="s">
        <v>101</v>
      </c>
      <c r="F5839" s="139">
        <v>2127.7467627462001</v>
      </c>
      <c r="G5839" s="139">
        <v>1677.62357999716</v>
      </c>
      <c r="H5839" s="139">
        <v>1691.0768329810901</v>
      </c>
      <c r="I5839" s="139">
        <v>1619.7005313193999</v>
      </c>
      <c r="J5839" s="139">
        <v>1764.7793061085899</v>
      </c>
    </row>
    <row r="5840" spans="1:10" x14ac:dyDescent="0.25">
      <c r="A5840" t="s">
        <v>6124</v>
      </c>
      <c r="B5840" t="s">
        <v>93</v>
      </c>
      <c r="C5840">
        <v>2012</v>
      </c>
      <c r="D5840" t="s">
        <v>50</v>
      </c>
      <c r="E5840" t="s">
        <v>101</v>
      </c>
      <c r="F5840" s="139">
        <v>4541.8165796712101</v>
      </c>
      <c r="G5840" s="139">
        <v>1303.2734028147499</v>
      </c>
      <c r="H5840" s="139">
        <v>1589.7116163822</v>
      </c>
      <c r="I5840" s="139">
        <v>1542.7457975536199</v>
      </c>
      <c r="J5840" s="139">
        <v>1637.71919100432</v>
      </c>
    </row>
    <row r="5841" spans="1:10" x14ac:dyDescent="0.25">
      <c r="A5841" t="s">
        <v>6125</v>
      </c>
      <c r="B5841" t="s">
        <v>93</v>
      </c>
      <c r="C5841">
        <v>2012</v>
      </c>
      <c r="D5841" t="s">
        <v>105</v>
      </c>
      <c r="E5841" t="s">
        <v>101</v>
      </c>
      <c r="F5841" s="139">
        <v>5059.0486953282898</v>
      </c>
      <c r="G5841" s="139">
        <v>1717.8608594750699</v>
      </c>
      <c r="H5841" s="139">
        <v>1809.34160097582</v>
      </c>
      <c r="I5841" s="139">
        <v>1759.57744903661</v>
      </c>
      <c r="J5841" s="139">
        <v>1860.15095992638</v>
      </c>
    </row>
    <row r="5842" spans="1:10" x14ac:dyDescent="0.25">
      <c r="A5842" t="s">
        <v>6126</v>
      </c>
      <c r="B5842" t="s">
        <v>93</v>
      </c>
      <c r="C5842">
        <v>2012</v>
      </c>
      <c r="D5842" t="s">
        <v>51</v>
      </c>
      <c r="E5842" t="s">
        <v>101</v>
      </c>
      <c r="F5842" s="139">
        <v>3980.3052255923899</v>
      </c>
      <c r="G5842" s="139">
        <v>1689.4406281828001</v>
      </c>
      <c r="H5842" s="139">
        <v>1779.6496133762801</v>
      </c>
      <c r="I5842" s="139">
        <v>1724.51964882682</v>
      </c>
      <c r="J5842" s="139">
        <v>1836.0869237791901</v>
      </c>
    </row>
    <row r="5843" spans="1:10" x14ac:dyDescent="0.25">
      <c r="A5843" t="s">
        <v>6127</v>
      </c>
      <c r="B5843" t="s">
        <v>93</v>
      </c>
      <c r="C5843">
        <v>2012</v>
      </c>
      <c r="D5843" t="s">
        <v>52</v>
      </c>
      <c r="E5843" t="s">
        <v>101</v>
      </c>
      <c r="F5843" s="139">
        <v>1078.7434697359099</v>
      </c>
      <c r="G5843" s="139">
        <v>1831.54516237547</v>
      </c>
      <c r="H5843" s="139">
        <v>1928.7720464260599</v>
      </c>
      <c r="I5843" s="139">
        <v>1814.65886527928</v>
      </c>
      <c r="J5843" s="139">
        <v>2048.1462119509401</v>
      </c>
    </row>
    <row r="5844" spans="1:10" x14ac:dyDescent="0.25">
      <c r="A5844" t="s">
        <v>6128</v>
      </c>
      <c r="B5844" t="s">
        <v>93</v>
      </c>
      <c r="C5844">
        <v>2012</v>
      </c>
      <c r="D5844" t="s">
        <v>106</v>
      </c>
      <c r="E5844" t="s">
        <v>101</v>
      </c>
      <c r="F5844" s="139">
        <v>10673.032008768299</v>
      </c>
      <c r="G5844" s="139">
        <v>1846.6060318191001</v>
      </c>
      <c r="H5844" s="139">
        <v>1911.0622936513901</v>
      </c>
      <c r="I5844" s="139">
        <v>1874.8341208087099</v>
      </c>
      <c r="J5844" s="139">
        <v>1947.81244955792</v>
      </c>
    </row>
    <row r="5845" spans="1:10" x14ac:dyDescent="0.25">
      <c r="A5845" t="s">
        <v>6129</v>
      </c>
      <c r="B5845" t="s">
        <v>93</v>
      </c>
      <c r="C5845">
        <v>2012</v>
      </c>
      <c r="D5845" t="s">
        <v>53</v>
      </c>
      <c r="E5845" t="s">
        <v>101</v>
      </c>
      <c r="F5845" s="139">
        <v>3335.5027879649501</v>
      </c>
      <c r="G5845" s="139">
        <v>1863.1803845141601</v>
      </c>
      <c r="H5845" s="139">
        <v>1962.6068849296701</v>
      </c>
      <c r="I5845" s="139">
        <v>1896.17445625921</v>
      </c>
      <c r="J5845" s="139">
        <v>2030.7623106470701</v>
      </c>
    </row>
    <row r="5846" spans="1:10" x14ac:dyDescent="0.25">
      <c r="A5846" t="s">
        <v>6130</v>
      </c>
      <c r="B5846" t="s">
        <v>93</v>
      </c>
      <c r="C5846">
        <v>2012</v>
      </c>
      <c r="D5846" t="s">
        <v>54</v>
      </c>
      <c r="E5846" t="s">
        <v>101</v>
      </c>
      <c r="F5846" s="139">
        <v>1529.0517179815699</v>
      </c>
      <c r="G5846" s="139">
        <v>2189.9282718649802</v>
      </c>
      <c r="H5846" s="139">
        <v>2255.7069067487901</v>
      </c>
      <c r="I5846" s="139">
        <v>2143.5356238730001</v>
      </c>
      <c r="J5846" s="139">
        <v>2372.20445918923</v>
      </c>
    </row>
    <row r="5847" spans="1:10" x14ac:dyDescent="0.25">
      <c r="A5847" t="s">
        <v>6131</v>
      </c>
      <c r="B5847" t="s">
        <v>93</v>
      </c>
      <c r="C5847">
        <v>2012</v>
      </c>
      <c r="D5847" t="s">
        <v>55</v>
      </c>
      <c r="E5847" t="s">
        <v>101</v>
      </c>
      <c r="F5847" s="139">
        <v>1759.0744372018901</v>
      </c>
      <c r="G5847" s="139">
        <v>1925.1788701154501</v>
      </c>
      <c r="H5847" s="139">
        <v>1965.56096537484</v>
      </c>
      <c r="I5847" s="139">
        <v>1874.3852058817199</v>
      </c>
      <c r="J5847" s="139">
        <v>2060.0105847884902</v>
      </c>
    </row>
    <row r="5848" spans="1:10" x14ac:dyDescent="0.25">
      <c r="A5848" t="s">
        <v>6132</v>
      </c>
      <c r="B5848" t="s">
        <v>93</v>
      </c>
      <c r="C5848">
        <v>2012</v>
      </c>
      <c r="D5848" t="s">
        <v>56</v>
      </c>
      <c r="E5848" t="s">
        <v>101</v>
      </c>
      <c r="F5848" s="139">
        <v>1488.4655319620599</v>
      </c>
      <c r="G5848" s="139">
        <v>1623.91639878469</v>
      </c>
      <c r="H5848" s="139">
        <v>1529.7732080984299</v>
      </c>
      <c r="I5848" s="139">
        <v>1451.9101086117901</v>
      </c>
      <c r="J5848" s="139">
        <v>1610.6809016531299</v>
      </c>
    </row>
    <row r="5849" spans="1:10" x14ac:dyDescent="0.25">
      <c r="A5849" t="s">
        <v>6133</v>
      </c>
      <c r="B5849" t="s">
        <v>93</v>
      </c>
      <c r="C5849">
        <v>2012</v>
      </c>
      <c r="D5849" t="s">
        <v>57</v>
      </c>
      <c r="E5849" t="s">
        <v>101</v>
      </c>
      <c r="F5849" s="139">
        <v>2560.9375336578601</v>
      </c>
      <c r="G5849" s="139">
        <v>1752.79422724451</v>
      </c>
      <c r="H5849" s="139">
        <v>1912.7904773078701</v>
      </c>
      <c r="I5849" s="139">
        <v>1838.9947248721001</v>
      </c>
      <c r="J5849" s="139">
        <v>1988.7749612766199</v>
      </c>
    </row>
    <row r="5850" spans="1:10" x14ac:dyDescent="0.25">
      <c r="A5850" t="s">
        <v>6134</v>
      </c>
      <c r="B5850" t="s">
        <v>93</v>
      </c>
      <c r="C5850">
        <v>2002</v>
      </c>
      <c r="D5850" t="s">
        <v>5</v>
      </c>
      <c r="E5850" t="s">
        <v>1</v>
      </c>
      <c r="F5850" s="139">
        <v>21311.5841162418</v>
      </c>
      <c r="G5850" s="139">
        <v>1505.7369979094899</v>
      </c>
      <c r="H5850" s="139">
        <v>1665.0318442759001</v>
      </c>
      <c r="I5850" s="139">
        <v>1642.2055611862299</v>
      </c>
      <c r="J5850" s="139">
        <v>1688.0903314966699</v>
      </c>
    </row>
    <row r="5851" spans="1:10" x14ac:dyDescent="0.25">
      <c r="A5851" t="s">
        <v>6135</v>
      </c>
      <c r="B5851" t="s">
        <v>93</v>
      </c>
      <c r="C5851">
        <v>2002</v>
      </c>
      <c r="D5851" t="s">
        <v>122</v>
      </c>
      <c r="E5851" t="s">
        <v>1</v>
      </c>
      <c r="F5851" s="139">
        <v>2701.79338217439</v>
      </c>
      <c r="G5851" s="139">
        <v>960.016409709767</v>
      </c>
      <c r="H5851" s="139">
        <v>1076.76217546418</v>
      </c>
      <c r="I5851" s="139">
        <v>1035.2375115464099</v>
      </c>
      <c r="J5851" s="139">
        <v>1119.48538282403</v>
      </c>
    </row>
    <row r="5852" spans="1:10" x14ac:dyDescent="0.25">
      <c r="A5852" t="s">
        <v>6136</v>
      </c>
      <c r="B5852" t="s">
        <v>93</v>
      </c>
      <c r="C5852">
        <v>2002</v>
      </c>
      <c r="D5852" t="s">
        <v>123</v>
      </c>
      <c r="E5852" t="s">
        <v>1</v>
      </c>
      <c r="F5852" s="139">
        <v>3488.92005683865</v>
      </c>
      <c r="G5852" s="139">
        <v>1217.12740774132</v>
      </c>
      <c r="H5852" s="139">
        <v>1324.40615778027</v>
      </c>
      <c r="I5852" s="139">
        <v>1279.6255701212799</v>
      </c>
      <c r="J5852" s="139">
        <v>1370.32199554356</v>
      </c>
    </row>
    <row r="5853" spans="1:10" x14ac:dyDescent="0.25">
      <c r="A5853" t="s">
        <v>6137</v>
      </c>
      <c r="B5853" t="s">
        <v>93</v>
      </c>
      <c r="C5853">
        <v>2002</v>
      </c>
      <c r="D5853" t="s">
        <v>124</v>
      </c>
      <c r="E5853" t="s">
        <v>1</v>
      </c>
      <c r="F5853" s="139">
        <v>4274.0426394687702</v>
      </c>
      <c r="G5853" s="139">
        <v>1473.0408096021599</v>
      </c>
      <c r="H5853" s="139">
        <v>1595.5915943059999</v>
      </c>
      <c r="I5853" s="139">
        <v>1547.0857102273401</v>
      </c>
      <c r="J5853" s="139">
        <v>1645.2070046926699</v>
      </c>
    </row>
    <row r="5854" spans="1:10" x14ac:dyDescent="0.25">
      <c r="A5854" t="s">
        <v>6138</v>
      </c>
      <c r="B5854" t="s">
        <v>93</v>
      </c>
      <c r="C5854">
        <v>2002</v>
      </c>
      <c r="D5854" t="s">
        <v>125</v>
      </c>
      <c r="E5854" t="s">
        <v>1</v>
      </c>
      <c r="F5854" s="139">
        <v>4995.7985828564497</v>
      </c>
      <c r="G5854" s="139">
        <v>1756.5357941494899</v>
      </c>
      <c r="H5854" s="139">
        <v>1961.63143758612</v>
      </c>
      <c r="I5854" s="139">
        <v>1906.39449775244</v>
      </c>
      <c r="J5854" s="139">
        <v>2018.0359369298001</v>
      </c>
    </row>
    <row r="5855" spans="1:10" x14ac:dyDescent="0.25">
      <c r="A5855" t="s">
        <v>6139</v>
      </c>
      <c r="B5855" t="s">
        <v>93</v>
      </c>
      <c r="C5855">
        <v>2002</v>
      </c>
      <c r="D5855" t="s">
        <v>126</v>
      </c>
      <c r="E5855" t="s">
        <v>1</v>
      </c>
      <c r="F5855" s="139">
        <v>5851.0294549035598</v>
      </c>
      <c r="G5855" s="139">
        <v>2145.4976146643899</v>
      </c>
      <c r="H5855" s="139">
        <v>2467.2305623925299</v>
      </c>
      <c r="I5855" s="139">
        <v>2402.6792562515502</v>
      </c>
      <c r="J5855" s="139">
        <v>2533.0415371037202</v>
      </c>
    </row>
    <row r="5856" spans="1:10" x14ac:dyDescent="0.25">
      <c r="A5856" t="s">
        <v>6140</v>
      </c>
      <c r="B5856" t="s">
        <v>93</v>
      </c>
      <c r="C5856">
        <v>2002</v>
      </c>
      <c r="D5856" t="s">
        <v>6</v>
      </c>
      <c r="E5856" t="s">
        <v>1</v>
      </c>
      <c r="F5856" s="139">
        <v>5069.1793051434497</v>
      </c>
      <c r="G5856" s="139">
        <v>1571.2441510942999</v>
      </c>
      <c r="H5856" s="139">
        <v>1692.04201319139</v>
      </c>
      <c r="I5856" s="139">
        <v>1644.9582330993901</v>
      </c>
      <c r="J5856" s="139">
        <v>1740.11370379086</v>
      </c>
    </row>
    <row r="5857" spans="1:10" x14ac:dyDescent="0.25">
      <c r="A5857" t="s">
        <v>6141</v>
      </c>
      <c r="B5857" t="s">
        <v>93</v>
      </c>
      <c r="C5857">
        <v>2002</v>
      </c>
      <c r="D5857" t="s">
        <v>37</v>
      </c>
      <c r="E5857" t="s">
        <v>1</v>
      </c>
      <c r="F5857" s="139">
        <v>427.22858178010301</v>
      </c>
      <c r="G5857" s="139">
        <v>1299.5150924081499</v>
      </c>
      <c r="H5857" s="139">
        <v>1366.0581759296999</v>
      </c>
      <c r="I5857" s="139">
        <v>1237.6591446697801</v>
      </c>
      <c r="J5857" s="139">
        <v>1504.0041405177601</v>
      </c>
    </row>
    <row r="5858" spans="1:10" x14ac:dyDescent="0.25">
      <c r="A5858" t="s">
        <v>6142</v>
      </c>
      <c r="B5858" t="s">
        <v>93</v>
      </c>
      <c r="C5858">
        <v>2002</v>
      </c>
      <c r="D5858" t="s">
        <v>38</v>
      </c>
      <c r="E5858" t="s">
        <v>1</v>
      </c>
      <c r="F5858" s="139">
        <v>735.13316998203697</v>
      </c>
      <c r="G5858" s="139">
        <v>1305.9515197492301</v>
      </c>
      <c r="H5858" s="139">
        <v>1395.9819100242</v>
      </c>
      <c r="I5858" s="139">
        <v>1295.0424375600701</v>
      </c>
      <c r="J5858" s="139">
        <v>1502.58870393808</v>
      </c>
    </row>
    <row r="5859" spans="1:10" x14ac:dyDescent="0.25">
      <c r="A5859" t="s">
        <v>6143</v>
      </c>
      <c r="B5859" t="s">
        <v>93</v>
      </c>
      <c r="C5859">
        <v>2002</v>
      </c>
      <c r="D5859" t="s">
        <v>39</v>
      </c>
      <c r="E5859" t="s">
        <v>1</v>
      </c>
      <c r="F5859" s="139">
        <v>1028.2546027188901</v>
      </c>
      <c r="G5859" s="139">
        <v>1951.0732092119699</v>
      </c>
      <c r="H5859" s="139">
        <v>1995.23310944847</v>
      </c>
      <c r="I5859" s="139">
        <v>1873.8787293033399</v>
      </c>
      <c r="J5859" s="139">
        <v>2122.3215245245101</v>
      </c>
    </row>
    <row r="5860" spans="1:10" x14ac:dyDescent="0.25">
      <c r="A5860" t="s">
        <v>6144</v>
      </c>
      <c r="B5860" t="s">
        <v>93</v>
      </c>
      <c r="C5860">
        <v>2002</v>
      </c>
      <c r="D5860" t="s">
        <v>40</v>
      </c>
      <c r="E5860" t="s">
        <v>1</v>
      </c>
      <c r="F5860" s="139">
        <v>858.19592124535404</v>
      </c>
      <c r="G5860" s="139">
        <v>1914.41938352225</v>
      </c>
      <c r="H5860" s="139">
        <v>2012.50854593337</v>
      </c>
      <c r="I5860" s="139">
        <v>1878.94836907529</v>
      </c>
      <c r="J5860" s="139">
        <v>2152.99336878535</v>
      </c>
    </row>
    <row r="5861" spans="1:10" x14ac:dyDescent="0.25">
      <c r="A5861" t="s">
        <v>6145</v>
      </c>
      <c r="B5861" t="s">
        <v>93</v>
      </c>
      <c r="C5861">
        <v>2002</v>
      </c>
      <c r="D5861" t="s">
        <v>41</v>
      </c>
      <c r="E5861" t="s">
        <v>1</v>
      </c>
      <c r="F5861" s="139">
        <v>1015.42914743407</v>
      </c>
      <c r="G5861" s="139">
        <v>1390.48454329779</v>
      </c>
      <c r="H5861" s="139">
        <v>1613.2087308103901</v>
      </c>
      <c r="I5861" s="139">
        <v>1511.4467187760999</v>
      </c>
      <c r="J5861" s="139">
        <v>1719.81008702793</v>
      </c>
    </row>
    <row r="5862" spans="1:10" x14ac:dyDescent="0.25">
      <c r="A5862" t="s">
        <v>6146</v>
      </c>
      <c r="B5862" t="s">
        <v>93</v>
      </c>
      <c r="C5862">
        <v>2002</v>
      </c>
      <c r="D5862" t="s">
        <v>42</v>
      </c>
      <c r="E5862" t="s">
        <v>1</v>
      </c>
      <c r="F5862" s="139">
        <v>1004.93788198295</v>
      </c>
      <c r="G5862" s="139">
        <v>1597.72629015701</v>
      </c>
      <c r="H5862" s="139">
        <v>1797.6462681130799</v>
      </c>
      <c r="I5862" s="139">
        <v>1683.86230410758</v>
      </c>
      <c r="J5862" s="139">
        <v>1916.87019206884</v>
      </c>
    </row>
    <row r="5863" spans="1:10" x14ac:dyDescent="0.25">
      <c r="A5863" t="s">
        <v>6147</v>
      </c>
      <c r="B5863" t="s">
        <v>93</v>
      </c>
      <c r="C5863">
        <v>2002</v>
      </c>
      <c r="D5863" t="s">
        <v>102</v>
      </c>
      <c r="E5863" t="s">
        <v>1</v>
      </c>
      <c r="F5863" s="139">
        <v>683.16757142302697</v>
      </c>
      <c r="G5863" s="139">
        <v>1088.3143571647499</v>
      </c>
      <c r="H5863" s="139">
        <v>1137.1651805818101</v>
      </c>
      <c r="I5863" s="139">
        <v>1052.09927859393</v>
      </c>
      <c r="J5863" s="139">
        <v>1227.19113436925</v>
      </c>
    </row>
    <row r="5864" spans="1:10" x14ac:dyDescent="0.25">
      <c r="A5864" t="s">
        <v>6148</v>
      </c>
      <c r="B5864" t="s">
        <v>93</v>
      </c>
      <c r="C5864">
        <v>2002</v>
      </c>
      <c r="D5864" t="s">
        <v>103</v>
      </c>
      <c r="E5864" t="s">
        <v>1</v>
      </c>
      <c r="F5864" s="139">
        <v>3122.5226698905299</v>
      </c>
      <c r="G5864" s="139">
        <v>1775.46194079213</v>
      </c>
      <c r="H5864" s="139">
        <v>1865.3051364600001</v>
      </c>
      <c r="I5864" s="139">
        <v>1799.14730470373</v>
      </c>
      <c r="J5864" s="139">
        <v>1933.2372451229401</v>
      </c>
    </row>
    <row r="5865" spans="1:10" x14ac:dyDescent="0.25">
      <c r="A5865" t="s">
        <v>6149</v>
      </c>
      <c r="B5865" t="s">
        <v>93</v>
      </c>
      <c r="C5865">
        <v>2002</v>
      </c>
      <c r="D5865" t="s">
        <v>43</v>
      </c>
      <c r="E5865" t="s">
        <v>1</v>
      </c>
      <c r="F5865" s="139">
        <v>459.76601852838098</v>
      </c>
      <c r="G5865" s="139">
        <v>1249.4999960006</v>
      </c>
      <c r="H5865" s="139">
        <v>1315.5062153583499</v>
      </c>
      <c r="I5865" s="139">
        <v>1195.9849725289801</v>
      </c>
      <c r="J5865" s="139">
        <v>1443.5817074858801</v>
      </c>
    </row>
    <row r="5866" spans="1:10" x14ac:dyDescent="0.25">
      <c r="A5866" t="s">
        <v>6150</v>
      </c>
      <c r="B5866" t="s">
        <v>93</v>
      </c>
      <c r="C5866">
        <v>2002</v>
      </c>
      <c r="D5866" t="s">
        <v>44</v>
      </c>
      <c r="E5866" t="s">
        <v>1</v>
      </c>
      <c r="F5866" s="139">
        <v>1138.00935524904</v>
      </c>
      <c r="G5866" s="139">
        <v>2070.6514952037701</v>
      </c>
      <c r="H5866" s="139">
        <v>2181.2854005795102</v>
      </c>
      <c r="I5866" s="139">
        <v>2053.26444057037</v>
      </c>
      <c r="J5866" s="139">
        <v>2315.04898347582</v>
      </c>
    </row>
    <row r="5867" spans="1:10" x14ac:dyDescent="0.25">
      <c r="A5867" t="s">
        <v>6151</v>
      </c>
      <c r="B5867" t="s">
        <v>93</v>
      </c>
      <c r="C5867">
        <v>2002</v>
      </c>
      <c r="D5867" t="s">
        <v>45</v>
      </c>
      <c r="E5867" t="s">
        <v>1</v>
      </c>
      <c r="F5867" s="139">
        <v>1524.74729611309</v>
      </c>
      <c r="G5867" s="139">
        <v>1812.67213860988</v>
      </c>
      <c r="H5867" s="139">
        <v>1917.1102590841299</v>
      </c>
      <c r="I5867" s="139">
        <v>1819.6815965163401</v>
      </c>
      <c r="J5867" s="139">
        <v>2018.30200389787</v>
      </c>
    </row>
    <row r="5868" spans="1:10" x14ac:dyDescent="0.25">
      <c r="A5868" t="s">
        <v>6152</v>
      </c>
      <c r="B5868" t="s">
        <v>93</v>
      </c>
      <c r="C5868">
        <v>2002</v>
      </c>
      <c r="D5868" t="s">
        <v>18</v>
      </c>
      <c r="E5868" t="s">
        <v>1</v>
      </c>
      <c r="F5868" s="139">
        <v>4461.5264305458404</v>
      </c>
      <c r="G5868" s="139">
        <v>1879.7642379430099</v>
      </c>
      <c r="H5868" s="139">
        <v>2071.4712180858501</v>
      </c>
      <c r="I5868" s="139">
        <v>2009.67590079771</v>
      </c>
      <c r="J5868" s="139">
        <v>2134.6496564845802</v>
      </c>
    </row>
    <row r="5869" spans="1:10" x14ac:dyDescent="0.25">
      <c r="A5869" t="s">
        <v>6153</v>
      </c>
      <c r="B5869" t="s">
        <v>93</v>
      </c>
      <c r="C5869">
        <v>2002</v>
      </c>
      <c r="D5869" t="s">
        <v>46</v>
      </c>
      <c r="E5869" t="s">
        <v>1</v>
      </c>
      <c r="F5869" s="139">
        <v>1969.33087539043</v>
      </c>
      <c r="G5869" s="139">
        <v>1807.93639353919</v>
      </c>
      <c r="H5869" s="139">
        <v>1971.7714466406901</v>
      </c>
      <c r="I5869" s="139">
        <v>1883.9368585735699</v>
      </c>
      <c r="J5869" s="139">
        <v>2062.5835922924298</v>
      </c>
    </row>
    <row r="5870" spans="1:10" x14ac:dyDescent="0.25">
      <c r="A5870" t="s">
        <v>6154</v>
      </c>
      <c r="B5870" t="s">
        <v>93</v>
      </c>
      <c r="C5870">
        <v>2002</v>
      </c>
      <c r="D5870" t="s">
        <v>47</v>
      </c>
      <c r="E5870" t="s">
        <v>1</v>
      </c>
      <c r="F5870" s="139">
        <v>1230.1107185973101</v>
      </c>
      <c r="G5870" s="139">
        <v>1883.9856012088701</v>
      </c>
      <c r="H5870" s="139">
        <v>2057.4432105394299</v>
      </c>
      <c r="I5870" s="139">
        <v>1941.65841715998</v>
      </c>
      <c r="J5870" s="139">
        <v>2178.2188692984701</v>
      </c>
    </row>
    <row r="5871" spans="1:10" x14ac:dyDescent="0.25">
      <c r="A5871" t="s">
        <v>6155</v>
      </c>
      <c r="B5871" t="s">
        <v>93</v>
      </c>
      <c r="C5871">
        <v>2002</v>
      </c>
      <c r="D5871" t="s">
        <v>48</v>
      </c>
      <c r="E5871" t="s">
        <v>1</v>
      </c>
      <c r="F5871" s="139">
        <v>1262.08483655806</v>
      </c>
      <c r="G5871" s="139">
        <v>1999.3423153394999</v>
      </c>
      <c r="H5871" s="139">
        <v>2292.8742798316898</v>
      </c>
      <c r="I5871" s="139">
        <v>2162.9632622987701</v>
      </c>
      <c r="J5871" s="139">
        <v>2428.3120217789001</v>
      </c>
    </row>
    <row r="5872" spans="1:10" x14ac:dyDescent="0.25">
      <c r="A5872" t="s">
        <v>6156</v>
      </c>
      <c r="B5872" t="s">
        <v>93</v>
      </c>
      <c r="C5872">
        <v>2002</v>
      </c>
      <c r="D5872" t="s">
        <v>104</v>
      </c>
      <c r="E5872" t="s">
        <v>1</v>
      </c>
      <c r="F5872" s="139">
        <v>2144.0485687023202</v>
      </c>
      <c r="G5872" s="139">
        <v>1031.6804214695901</v>
      </c>
      <c r="H5872" s="139">
        <v>1220.7222507069901</v>
      </c>
      <c r="I5872" s="139">
        <v>1167.59394463899</v>
      </c>
      <c r="J5872" s="139">
        <v>1275.5753090872699</v>
      </c>
    </row>
    <row r="5873" spans="1:10" x14ac:dyDescent="0.25">
      <c r="A5873" t="s">
        <v>6157</v>
      </c>
      <c r="B5873" t="s">
        <v>93</v>
      </c>
      <c r="C5873">
        <v>2002</v>
      </c>
      <c r="D5873" t="s">
        <v>49</v>
      </c>
      <c r="E5873" t="s">
        <v>1</v>
      </c>
      <c r="F5873" s="139">
        <v>614.95033870113002</v>
      </c>
      <c r="G5873" s="139">
        <v>1063.1737672259001</v>
      </c>
      <c r="H5873" s="139">
        <v>1215.3524660011301</v>
      </c>
      <c r="I5873" s="139">
        <v>1119.0822506391601</v>
      </c>
      <c r="J5873" s="139">
        <v>1317.5493201587301</v>
      </c>
    </row>
    <row r="5874" spans="1:10" x14ac:dyDescent="0.25">
      <c r="A5874" t="s">
        <v>6158</v>
      </c>
      <c r="B5874" t="s">
        <v>93</v>
      </c>
      <c r="C5874">
        <v>2002</v>
      </c>
      <c r="D5874" t="s">
        <v>50</v>
      </c>
      <c r="E5874" t="s">
        <v>1</v>
      </c>
      <c r="F5874" s="139">
        <v>1529.0982300011899</v>
      </c>
      <c r="G5874" s="139">
        <v>1019.53475796852</v>
      </c>
      <c r="H5874" s="139">
        <v>1226.07342121947</v>
      </c>
      <c r="I5874" s="139">
        <v>1162.32286948666</v>
      </c>
      <c r="J5874" s="139">
        <v>1292.2826930577901</v>
      </c>
    </row>
    <row r="5875" spans="1:10" x14ac:dyDescent="0.25">
      <c r="A5875" t="s">
        <v>6159</v>
      </c>
      <c r="B5875" t="s">
        <v>93</v>
      </c>
      <c r="C5875">
        <v>2002</v>
      </c>
      <c r="D5875" t="s">
        <v>105</v>
      </c>
      <c r="E5875" t="s">
        <v>1</v>
      </c>
      <c r="F5875" s="139">
        <v>1881.5840408320901</v>
      </c>
      <c r="G5875" s="139">
        <v>1348.76708971219</v>
      </c>
      <c r="H5875" s="139">
        <v>1530.4768443395101</v>
      </c>
      <c r="I5875" s="139">
        <v>1459.03276598769</v>
      </c>
      <c r="J5875" s="139">
        <v>1604.3997396654499</v>
      </c>
    </row>
    <row r="5876" spans="1:10" x14ac:dyDescent="0.25">
      <c r="A5876" t="s">
        <v>6160</v>
      </c>
      <c r="B5876" t="s">
        <v>93</v>
      </c>
      <c r="C5876">
        <v>2002</v>
      </c>
      <c r="D5876" t="s">
        <v>51</v>
      </c>
      <c r="E5876" t="s">
        <v>1</v>
      </c>
      <c r="F5876" s="139">
        <v>1366.62729210506</v>
      </c>
      <c r="G5876" s="139">
        <v>1215.8064962457699</v>
      </c>
      <c r="H5876" s="139">
        <v>1383.5875763152801</v>
      </c>
      <c r="I5876" s="139">
        <v>1307.7218100309001</v>
      </c>
      <c r="J5876" s="139">
        <v>1462.5521403149801</v>
      </c>
    </row>
    <row r="5877" spans="1:10" x14ac:dyDescent="0.25">
      <c r="A5877" t="s">
        <v>6161</v>
      </c>
      <c r="B5877" t="s">
        <v>93</v>
      </c>
      <c r="C5877">
        <v>2002</v>
      </c>
      <c r="D5877" t="s">
        <v>52</v>
      </c>
      <c r="E5877" t="s">
        <v>1</v>
      </c>
      <c r="F5877" s="139">
        <v>514.95674872702898</v>
      </c>
      <c r="G5877" s="139">
        <v>1900.2795259125</v>
      </c>
      <c r="H5877" s="139">
        <v>2143.8589669856801</v>
      </c>
      <c r="I5877" s="139">
        <v>1955.97129373899</v>
      </c>
      <c r="J5877" s="139">
        <v>2344.4259054037998</v>
      </c>
    </row>
    <row r="5878" spans="1:10" x14ac:dyDescent="0.25">
      <c r="A5878" t="s">
        <v>6162</v>
      </c>
      <c r="B5878" t="s">
        <v>93</v>
      </c>
      <c r="C5878">
        <v>2002</v>
      </c>
      <c r="D5878" t="s">
        <v>106</v>
      </c>
      <c r="E5878" t="s">
        <v>1</v>
      </c>
      <c r="F5878" s="139">
        <v>3949.5555297045498</v>
      </c>
      <c r="G5878" s="139">
        <v>1465.93109337531</v>
      </c>
      <c r="H5878" s="139">
        <v>1660.2826427422699</v>
      </c>
      <c r="I5878" s="139">
        <v>1606.9936908961899</v>
      </c>
      <c r="J5878" s="139">
        <v>1714.8402569976899</v>
      </c>
    </row>
    <row r="5879" spans="1:10" x14ac:dyDescent="0.25">
      <c r="A5879" t="s">
        <v>6163</v>
      </c>
      <c r="B5879" t="s">
        <v>93</v>
      </c>
      <c r="C5879">
        <v>2002</v>
      </c>
      <c r="D5879" t="s">
        <v>53</v>
      </c>
      <c r="E5879" t="s">
        <v>1</v>
      </c>
      <c r="F5879" s="139">
        <v>1233.8045292783299</v>
      </c>
      <c r="G5879" s="139">
        <v>1482.0296804582899</v>
      </c>
      <c r="H5879" s="139">
        <v>1711.12392758332</v>
      </c>
      <c r="I5879" s="139">
        <v>1611.7913092445599</v>
      </c>
      <c r="J5879" s="139">
        <v>1814.7316807878001</v>
      </c>
    </row>
    <row r="5880" spans="1:10" x14ac:dyDescent="0.25">
      <c r="A5880" t="s">
        <v>6164</v>
      </c>
      <c r="B5880" t="s">
        <v>93</v>
      </c>
      <c r="C5880">
        <v>2002</v>
      </c>
      <c r="D5880" t="s">
        <v>54</v>
      </c>
      <c r="E5880" t="s">
        <v>1</v>
      </c>
      <c r="F5880" s="139">
        <v>631.37261912506301</v>
      </c>
      <c r="G5880" s="139">
        <v>1878.0231985635</v>
      </c>
      <c r="H5880" s="139">
        <v>2105.6388226815702</v>
      </c>
      <c r="I5880" s="139">
        <v>1937.80685981433</v>
      </c>
      <c r="J5880" s="139">
        <v>2283.6632379876601</v>
      </c>
    </row>
    <row r="5881" spans="1:10" x14ac:dyDescent="0.25">
      <c r="A5881" t="s">
        <v>6165</v>
      </c>
      <c r="B5881" t="s">
        <v>93</v>
      </c>
      <c r="C5881">
        <v>2002</v>
      </c>
      <c r="D5881" t="s">
        <v>55</v>
      </c>
      <c r="E5881" t="s">
        <v>1</v>
      </c>
      <c r="F5881" s="139">
        <v>688.20186657025795</v>
      </c>
      <c r="G5881" s="139">
        <v>1565.0911183713699</v>
      </c>
      <c r="H5881" s="139">
        <v>1749.0415843544299</v>
      </c>
      <c r="I5881" s="139">
        <v>1615.6627547983301</v>
      </c>
      <c r="J5881" s="139">
        <v>1890.1681166978699</v>
      </c>
    </row>
    <row r="5882" spans="1:10" x14ac:dyDescent="0.25">
      <c r="A5882" t="s">
        <v>6166</v>
      </c>
      <c r="B5882" t="s">
        <v>93</v>
      </c>
      <c r="C5882">
        <v>2002</v>
      </c>
      <c r="D5882" t="s">
        <v>56</v>
      </c>
      <c r="E5882" t="s">
        <v>1</v>
      </c>
      <c r="F5882" s="139">
        <v>468.14882099457498</v>
      </c>
      <c r="G5882" s="139">
        <v>1125.73659643768</v>
      </c>
      <c r="H5882" s="139">
        <v>1240.17063936563</v>
      </c>
      <c r="I5882" s="139">
        <v>1127.7596476313299</v>
      </c>
      <c r="J5882" s="139">
        <v>1360.5518676527799</v>
      </c>
    </row>
    <row r="5883" spans="1:10" x14ac:dyDescent="0.25">
      <c r="A5883" t="s">
        <v>6167</v>
      </c>
      <c r="B5883" t="s">
        <v>93</v>
      </c>
      <c r="C5883">
        <v>2002</v>
      </c>
      <c r="D5883" t="s">
        <v>57</v>
      </c>
      <c r="E5883" t="s">
        <v>1</v>
      </c>
      <c r="F5883" s="139">
        <v>928.02769373631099</v>
      </c>
      <c r="G5883" s="139">
        <v>1385.21933537773</v>
      </c>
      <c r="H5883" s="139">
        <v>1592.79838934395</v>
      </c>
      <c r="I5883" s="139">
        <v>1488.43753812406</v>
      </c>
      <c r="J5883" s="139">
        <v>1702.3568190014601</v>
      </c>
    </row>
    <row r="5884" spans="1:10" x14ac:dyDescent="0.25">
      <c r="A5884" t="s">
        <v>6168</v>
      </c>
      <c r="B5884" t="s">
        <v>93</v>
      </c>
      <c r="C5884">
        <v>2003</v>
      </c>
      <c r="D5884" t="s">
        <v>5</v>
      </c>
      <c r="E5884" t="s">
        <v>1</v>
      </c>
      <c r="F5884" s="139">
        <v>22952.271906740101</v>
      </c>
      <c r="G5884" s="139">
        <v>1609.10036053881</v>
      </c>
      <c r="H5884" s="139">
        <v>1783.7622091946</v>
      </c>
      <c r="I5884" s="139">
        <v>1760.14407291156</v>
      </c>
      <c r="J5884" s="139">
        <v>1807.6118109900401</v>
      </c>
    </row>
    <row r="5885" spans="1:10" x14ac:dyDescent="0.25">
      <c r="A5885" t="s">
        <v>6169</v>
      </c>
      <c r="B5885" t="s">
        <v>93</v>
      </c>
      <c r="C5885">
        <v>2003</v>
      </c>
      <c r="D5885" t="s">
        <v>122</v>
      </c>
      <c r="E5885" t="s">
        <v>1</v>
      </c>
      <c r="F5885" s="139">
        <v>2859.46011531572</v>
      </c>
      <c r="G5885" s="139">
        <v>1005.00845818612</v>
      </c>
      <c r="H5885" s="139">
        <v>1124.22461036504</v>
      </c>
      <c r="I5885" s="139">
        <v>1082.0976650406999</v>
      </c>
      <c r="J5885" s="139">
        <v>1167.53296144708</v>
      </c>
    </row>
    <row r="5886" spans="1:10" x14ac:dyDescent="0.25">
      <c r="A5886" t="s">
        <v>6170</v>
      </c>
      <c r="B5886" t="s">
        <v>93</v>
      </c>
      <c r="C5886">
        <v>2003</v>
      </c>
      <c r="D5886" t="s">
        <v>123</v>
      </c>
      <c r="E5886" t="s">
        <v>1</v>
      </c>
      <c r="F5886" s="139">
        <v>3770.3891247217298</v>
      </c>
      <c r="G5886" s="139">
        <v>1304.082402834</v>
      </c>
      <c r="H5886" s="139">
        <v>1411.43362989352</v>
      </c>
      <c r="I5886" s="139">
        <v>1365.5056442625701</v>
      </c>
      <c r="J5886" s="139">
        <v>1458.48105608521</v>
      </c>
    </row>
    <row r="5887" spans="1:10" x14ac:dyDescent="0.25">
      <c r="A5887" t="s">
        <v>6171</v>
      </c>
      <c r="B5887" t="s">
        <v>93</v>
      </c>
      <c r="C5887">
        <v>2003</v>
      </c>
      <c r="D5887" t="s">
        <v>124</v>
      </c>
      <c r="E5887" t="s">
        <v>1</v>
      </c>
      <c r="F5887" s="139">
        <v>4481.5878871976001</v>
      </c>
      <c r="G5887" s="139">
        <v>1528.54010900551</v>
      </c>
      <c r="H5887" s="139">
        <v>1653.58933951636</v>
      </c>
      <c r="I5887" s="139">
        <v>1604.3600724791499</v>
      </c>
      <c r="J5887" s="139">
        <v>1703.9179712513601</v>
      </c>
    </row>
    <row r="5888" spans="1:10" x14ac:dyDescent="0.25">
      <c r="A5888" t="s">
        <v>6172</v>
      </c>
      <c r="B5888" t="s">
        <v>93</v>
      </c>
      <c r="C5888">
        <v>2003</v>
      </c>
      <c r="D5888" t="s">
        <v>125</v>
      </c>
      <c r="E5888" t="s">
        <v>1</v>
      </c>
      <c r="F5888" s="139">
        <v>5450.6560157163303</v>
      </c>
      <c r="G5888" s="139">
        <v>1905.41738150826</v>
      </c>
      <c r="H5888" s="139">
        <v>2146.0001053637302</v>
      </c>
      <c r="I5888" s="139">
        <v>2087.91934091548</v>
      </c>
      <c r="J5888" s="139">
        <v>2205.2556159821502</v>
      </c>
    </row>
    <row r="5889" spans="1:10" x14ac:dyDescent="0.25">
      <c r="A5889" t="s">
        <v>6173</v>
      </c>
      <c r="B5889" t="s">
        <v>93</v>
      </c>
      <c r="C5889">
        <v>2003</v>
      </c>
      <c r="D5889" t="s">
        <v>126</v>
      </c>
      <c r="E5889" t="s">
        <v>1</v>
      </c>
      <c r="F5889" s="139">
        <v>6390.17876378869</v>
      </c>
      <c r="G5889" s="139">
        <v>2336.3943620208302</v>
      </c>
      <c r="H5889" s="139">
        <v>2717.8612800003398</v>
      </c>
      <c r="I5889" s="139">
        <v>2649.5160398917101</v>
      </c>
      <c r="J5889" s="139">
        <v>2787.4821291029898</v>
      </c>
    </row>
    <row r="5890" spans="1:10" x14ac:dyDescent="0.25">
      <c r="A5890" t="s">
        <v>6174</v>
      </c>
      <c r="B5890" t="s">
        <v>93</v>
      </c>
      <c r="C5890">
        <v>2003</v>
      </c>
      <c r="D5890" t="s">
        <v>6</v>
      </c>
      <c r="E5890" t="s">
        <v>1</v>
      </c>
      <c r="F5890" s="139">
        <v>5219.6686024055798</v>
      </c>
      <c r="G5890" s="139">
        <v>1608.0012699720801</v>
      </c>
      <c r="H5890" s="139">
        <v>1727.6795289977099</v>
      </c>
      <c r="I5890" s="139">
        <v>1680.2534286739599</v>
      </c>
      <c r="J5890" s="139">
        <v>1776.0861078769501</v>
      </c>
    </row>
    <row r="5891" spans="1:10" x14ac:dyDescent="0.25">
      <c r="A5891" t="s">
        <v>6175</v>
      </c>
      <c r="B5891" t="s">
        <v>93</v>
      </c>
      <c r="C5891">
        <v>2003</v>
      </c>
      <c r="D5891" t="s">
        <v>37</v>
      </c>
      <c r="E5891" t="s">
        <v>1</v>
      </c>
      <c r="F5891" s="139">
        <v>509.57298801866199</v>
      </c>
      <c r="G5891" s="139">
        <v>1540.47277130101</v>
      </c>
      <c r="H5891" s="139">
        <v>1607.71337852943</v>
      </c>
      <c r="I5891" s="139">
        <v>1468.5560365418701</v>
      </c>
      <c r="J5891" s="139">
        <v>1756.3127981100099</v>
      </c>
    </row>
    <row r="5892" spans="1:10" x14ac:dyDescent="0.25">
      <c r="A5892" t="s">
        <v>6176</v>
      </c>
      <c r="B5892" t="s">
        <v>93</v>
      </c>
      <c r="C5892">
        <v>2003</v>
      </c>
      <c r="D5892" t="s">
        <v>38</v>
      </c>
      <c r="E5892" t="s">
        <v>1</v>
      </c>
      <c r="F5892" s="139">
        <v>817.22038370840903</v>
      </c>
      <c r="G5892" s="139">
        <v>1437.37645538371</v>
      </c>
      <c r="H5892" s="139">
        <v>1538.9564165158999</v>
      </c>
      <c r="I5892" s="139">
        <v>1432.9755573494499</v>
      </c>
      <c r="J5892" s="139">
        <v>1650.5720309897999</v>
      </c>
    </row>
    <row r="5893" spans="1:10" x14ac:dyDescent="0.25">
      <c r="A5893" t="s">
        <v>6177</v>
      </c>
      <c r="B5893" t="s">
        <v>93</v>
      </c>
      <c r="C5893">
        <v>2003</v>
      </c>
      <c r="D5893" t="s">
        <v>39</v>
      </c>
      <c r="E5893" t="s">
        <v>1</v>
      </c>
      <c r="F5893" s="139">
        <v>1005.30582950754</v>
      </c>
      <c r="G5893" s="139">
        <v>1891.7706281544299</v>
      </c>
      <c r="H5893" s="139">
        <v>1909.4343910949899</v>
      </c>
      <c r="I5893" s="139">
        <v>1791.93645288221</v>
      </c>
      <c r="J5893" s="139">
        <v>2032.548797786</v>
      </c>
    </row>
    <row r="5894" spans="1:10" x14ac:dyDescent="0.25">
      <c r="A5894" t="s">
        <v>6178</v>
      </c>
      <c r="B5894" t="s">
        <v>93</v>
      </c>
      <c r="C5894">
        <v>2003</v>
      </c>
      <c r="D5894" t="s">
        <v>40</v>
      </c>
      <c r="E5894" t="s">
        <v>1</v>
      </c>
      <c r="F5894" s="139">
        <v>827.07389793072605</v>
      </c>
      <c r="G5894" s="139">
        <v>1832.9319813193399</v>
      </c>
      <c r="H5894" s="139">
        <v>1923.00420022198</v>
      </c>
      <c r="I5894" s="139">
        <v>1792.67553173141</v>
      </c>
      <c r="J5894" s="139">
        <v>2060.2195502704299</v>
      </c>
    </row>
    <row r="5895" spans="1:10" x14ac:dyDescent="0.25">
      <c r="A5895" t="s">
        <v>6179</v>
      </c>
      <c r="B5895" t="s">
        <v>93</v>
      </c>
      <c r="C5895">
        <v>2003</v>
      </c>
      <c r="D5895" t="s">
        <v>41</v>
      </c>
      <c r="E5895" t="s">
        <v>1</v>
      </c>
      <c r="F5895" s="139">
        <v>1075.6386155770699</v>
      </c>
      <c r="G5895" s="139">
        <v>1469.3914396637699</v>
      </c>
      <c r="H5895" s="139">
        <v>1688.5876356721701</v>
      </c>
      <c r="I5895" s="139">
        <v>1585.0844317757901</v>
      </c>
      <c r="J5895" s="139">
        <v>1796.86972524206</v>
      </c>
    </row>
    <row r="5896" spans="1:10" x14ac:dyDescent="0.25">
      <c r="A5896" t="s">
        <v>6180</v>
      </c>
      <c r="B5896" t="s">
        <v>93</v>
      </c>
      <c r="C5896">
        <v>2003</v>
      </c>
      <c r="D5896" t="s">
        <v>42</v>
      </c>
      <c r="E5896" t="s">
        <v>1</v>
      </c>
      <c r="F5896" s="139">
        <v>984.85688766313797</v>
      </c>
      <c r="G5896" s="139">
        <v>1558.1945853384</v>
      </c>
      <c r="H5896" s="139">
        <v>1765.3790833931901</v>
      </c>
      <c r="I5896" s="139">
        <v>1652.4574974822899</v>
      </c>
      <c r="J5896" s="139">
        <v>1883.7556026945799</v>
      </c>
    </row>
    <row r="5897" spans="1:10" x14ac:dyDescent="0.25">
      <c r="A5897" t="s">
        <v>6181</v>
      </c>
      <c r="B5897" t="s">
        <v>93</v>
      </c>
      <c r="C5897">
        <v>2003</v>
      </c>
      <c r="D5897" t="s">
        <v>102</v>
      </c>
      <c r="E5897" t="s">
        <v>1</v>
      </c>
      <c r="F5897" s="139">
        <v>723.70420371479304</v>
      </c>
      <c r="G5897" s="139">
        <v>1141.3992645923699</v>
      </c>
      <c r="H5897" s="139">
        <v>1191.4554030609499</v>
      </c>
      <c r="I5897" s="139">
        <v>1104.61185008186</v>
      </c>
      <c r="J5897" s="139">
        <v>1283.2143804642001</v>
      </c>
    </row>
    <row r="5898" spans="1:10" x14ac:dyDescent="0.25">
      <c r="A5898" t="s">
        <v>6182</v>
      </c>
      <c r="B5898" t="s">
        <v>93</v>
      </c>
      <c r="C5898">
        <v>2003</v>
      </c>
      <c r="D5898" t="s">
        <v>103</v>
      </c>
      <c r="E5898" t="s">
        <v>1</v>
      </c>
      <c r="F5898" s="139">
        <v>3454.21649643009</v>
      </c>
      <c r="G5898" s="139">
        <v>1945.66477206062</v>
      </c>
      <c r="H5898" s="139">
        <v>2047.48712681028</v>
      </c>
      <c r="I5898" s="139">
        <v>1977.9365052222099</v>
      </c>
      <c r="J5898" s="139">
        <v>2118.8099122425601</v>
      </c>
    </row>
    <row r="5899" spans="1:10" x14ac:dyDescent="0.25">
      <c r="A5899" t="s">
        <v>6183</v>
      </c>
      <c r="B5899" t="s">
        <v>93</v>
      </c>
      <c r="C5899">
        <v>2003</v>
      </c>
      <c r="D5899" t="s">
        <v>43</v>
      </c>
      <c r="E5899" t="s">
        <v>1</v>
      </c>
      <c r="F5899" s="139">
        <v>508.741861578152</v>
      </c>
      <c r="G5899" s="139">
        <v>1376.54056382421</v>
      </c>
      <c r="H5899" s="139">
        <v>1468.7637144780699</v>
      </c>
      <c r="I5899" s="139">
        <v>1340.7158306470301</v>
      </c>
      <c r="J5899" s="139">
        <v>1605.50723349076</v>
      </c>
    </row>
    <row r="5900" spans="1:10" x14ac:dyDescent="0.25">
      <c r="A5900" t="s">
        <v>6184</v>
      </c>
      <c r="B5900" t="s">
        <v>93</v>
      </c>
      <c r="C5900">
        <v>2003</v>
      </c>
      <c r="D5900" t="s">
        <v>44</v>
      </c>
      <c r="E5900" t="s">
        <v>1</v>
      </c>
      <c r="F5900" s="139">
        <v>1112.82835198049</v>
      </c>
      <c r="G5900" s="139">
        <v>2005.2767852608199</v>
      </c>
      <c r="H5900" s="139">
        <v>2109.09997713745</v>
      </c>
      <c r="I5900" s="139">
        <v>1983.6099440810201</v>
      </c>
      <c r="J5900" s="139">
        <v>2240.2840026812701</v>
      </c>
    </row>
    <row r="5901" spans="1:10" x14ac:dyDescent="0.25">
      <c r="A5901" t="s">
        <v>6185</v>
      </c>
      <c r="B5901" t="s">
        <v>93</v>
      </c>
      <c r="C5901">
        <v>2003</v>
      </c>
      <c r="D5901" t="s">
        <v>45</v>
      </c>
      <c r="E5901" t="s">
        <v>1</v>
      </c>
      <c r="F5901" s="139">
        <v>1832.64628287142</v>
      </c>
      <c r="G5901" s="139">
        <v>2154.0018134147699</v>
      </c>
      <c r="H5901" s="139">
        <v>2280.8608981050902</v>
      </c>
      <c r="I5901" s="139">
        <v>2173.9301189662001</v>
      </c>
      <c r="J5901" s="139">
        <v>2391.5518949417801</v>
      </c>
    </row>
    <row r="5902" spans="1:10" x14ac:dyDescent="0.25">
      <c r="A5902" t="s">
        <v>6186</v>
      </c>
      <c r="B5902" t="s">
        <v>93</v>
      </c>
      <c r="C5902">
        <v>2003</v>
      </c>
      <c r="D5902" t="s">
        <v>18</v>
      </c>
      <c r="E5902" t="s">
        <v>1</v>
      </c>
      <c r="F5902" s="139">
        <v>4776.7580649847996</v>
      </c>
      <c r="G5902" s="139">
        <v>1990.5563859736401</v>
      </c>
      <c r="H5902" s="139">
        <v>2203.73859116627</v>
      </c>
      <c r="I5902" s="139">
        <v>2140.10782912081</v>
      </c>
      <c r="J5902" s="139">
        <v>2268.74519065513</v>
      </c>
    </row>
    <row r="5903" spans="1:10" x14ac:dyDescent="0.25">
      <c r="A5903" t="s">
        <v>6187</v>
      </c>
      <c r="B5903" t="s">
        <v>93</v>
      </c>
      <c r="C5903">
        <v>2003</v>
      </c>
      <c r="D5903" t="s">
        <v>46</v>
      </c>
      <c r="E5903" t="s">
        <v>1</v>
      </c>
      <c r="F5903" s="139">
        <v>2069.9462078200499</v>
      </c>
      <c r="G5903" s="139">
        <v>1879.39440871994</v>
      </c>
      <c r="H5903" s="139">
        <v>2063.7901909181201</v>
      </c>
      <c r="I5903" s="139">
        <v>1974.08337956325</v>
      </c>
      <c r="J5903" s="139">
        <v>2156.4618419326098</v>
      </c>
    </row>
    <row r="5904" spans="1:10" x14ac:dyDescent="0.25">
      <c r="A5904" t="s">
        <v>6188</v>
      </c>
      <c r="B5904" t="s">
        <v>93</v>
      </c>
      <c r="C5904">
        <v>2003</v>
      </c>
      <c r="D5904" t="s">
        <v>47</v>
      </c>
      <c r="E5904" t="s">
        <v>1</v>
      </c>
      <c r="F5904" s="139">
        <v>1344.40004054666</v>
      </c>
      <c r="G5904" s="139">
        <v>2038.73048018236</v>
      </c>
      <c r="H5904" s="139">
        <v>2234.43832358587</v>
      </c>
      <c r="I5904" s="139">
        <v>2113.5148813196402</v>
      </c>
      <c r="J5904" s="139">
        <v>2360.34255896784</v>
      </c>
    </row>
    <row r="5905" spans="1:10" x14ac:dyDescent="0.25">
      <c r="A5905" t="s">
        <v>6189</v>
      </c>
      <c r="B5905" t="s">
        <v>93</v>
      </c>
      <c r="C5905">
        <v>2003</v>
      </c>
      <c r="D5905" t="s">
        <v>48</v>
      </c>
      <c r="E5905" t="s">
        <v>1</v>
      </c>
      <c r="F5905" s="139">
        <v>1362.4118166180499</v>
      </c>
      <c r="G5905" s="139">
        <v>2132.4669608509298</v>
      </c>
      <c r="H5905" s="139">
        <v>2452.95061419989</v>
      </c>
      <c r="I5905" s="139">
        <v>2319.0573536326201</v>
      </c>
      <c r="J5905" s="139">
        <v>2592.32149514714</v>
      </c>
    </row>
    <row r="5906" spans="1:10" x14ac:dyDescent="0.25">
      <c r="A5906" t="s">
        <v>6190</v>
      </c>
      <c r="B5906" t="s">
        <v>93</v>
      </c>
      <c r="C5906">
        <v>2003</v>
      </c>
      <c r="D5906" t="s">
        <v>104</v>
      </c>
      <c r="E5906" t="s">
        <v>1</v>
      </c>
      <c r="F5906" s="139">
        <v>2163.1341149234399</v>
      </c>
      <c r="G5906" s="139">
        <v>1030.2650112276399</v>
      </c>
      <c r="H5906" s="139">
        <v>1258.53433780621</v>
      </c>
      <c r="I5906" s="139">
        <v>1203.7511529569899</v>
      </c>
      <c r="J5906" s="139">
        <v>1315.0879961508101</v>
      </c>
    </row>
    <row r="5907" spans="1:10" x14ac:dyDescent="0.25">
      <c r="A5907" t="s">
        <v>6191</v>
      </c>
      <c r="B5907" t="s">
        <v>93</v>
      </c>
      <c r="C5907">
        <v>2003</v>
      </c>
      <c r="D5907" t="s">
        <v>49</v>
      </c>
      <c r="E5907" t="s">
        <v>1</v>
      </c>
      <c r="F5907" s="139">
        <v>678.66156353834003</v>
      </c>
      <c r="G5907" s="139">
        <v>1164.78428479935</v>
      </c>
      <c r="H5907" s="139">
        <v>1329.3534097716699</v>
      </c>
      <c r="I5907" s="139">
        <v>1228.2862217583099</v>
      </c>
      <c r="J5907" s="139">
        <v>1436.3338093652001</v>
      </c>
    </row>
    <row r="5908" spans="1:10" x14ac:dyDescent="0.25">
      <c r="A5908" t="s">
        <v>6192</v>
      </c>
      <c r="B5908" t="s">
        <v>93</v>
      </c>
      <c r="C5908">
        <v>2003</v>
      </c>
      <c r="D5908" t="s">
        <v>50</v>
      </c>
      <c r="E5908" t="s">
        <v>1</v>
      </c>
      <c r="F5908" s="139">
        <v>1484.4725513851099</v>
      </c>
      <c r="G5908" s="139">
        <v>978.59674831246195</v>
      </c>
      <c r="H5908" s="139">
        <v>1235.0639583413499</v>
      </c>
      <c r="I5908" s="139">
        <v>1169.7946545665</v>
      </c>
      <c r="J5908" s="139">
        <v>1302.88891861657</v>
      </c>
    </row>
    <row r="5909" spans="1:10" x14ac:dyDescent="0.25">
      <c r="A5909" t="s">
        <v>6193</v>
      </c>
      <c r="B5909" t="s">
        <v>93</v>
      </c>
      <c r="C5909">
        <v>2003</v>
      </c>
      <c r="D5909" t="s">
        <v>105</v>
      </c>
      <c r="E5909" t="s">
        <v>1</v>
      </c>
      <c r="F5909" s="139">
        <v>2274.2722623999998</v>
      </c>
      <c r="G5909" s="139">
        <v>1624.37576327236</v>
      </c>
      <c r="H5909" s="139">
        <v>1859.4136645977001</v>
      </c>
      <c r="I5909" s="139">
        <v>1780.2518426325701</v>
      </c>
      <c r="J5909" s="139">
        <v>1941.0694375733999</v>
      </c>
    </row>
    <row r="5910" spans="1:10" x14ac:dyDescent="0.25">
      <c r="A5910" t="s">
        <v>6194</v>
      </c>
      <c r="B5910" t="s">
        <v>93</v>
      </c>
      <c r="C5910">
        <v>2003</v>
      </c>
      <c r="D5910" t="s">
        <v>51</v>
      </c>
      <c r="E5910" t="s">
        <v>1</v>
      </c>
      <c r="F5910" s="139">
        <v>1694.6793666793999</v>
      </c>
      <c r="G5910" s="139">
        <v>1500.8717921580301</v>
      </c>
      <c r="H5910" s="139">
        <v>1729.4694437057001</v>
      </c>
      <c r="I5910" s="139">
        <v>1644.2461632290201</v>
      </c>
      <c r="J5910" s="139">
        <v>1817.8116000576099</v>
      </c>
    </row>
    <row r="5911" spans="1:10" x14ac:dyDescent="0.25">
      <c r="A5911" t="s">
        <v>6195</v>
      </c>
      <c r="B5911" t="s">
        <v>93</v>
      </c>
      <c r="C5911">
        <v>2003</v>
      </c>
      <c r="D5911" t="s">
        <v>52</v>
      </c>
      <c r="E5911" t="s">
        <v>1</v>
      </c>
      <c r="F5911" s="139">
        <v>579.59289572060902</v>
      </c>
      <c r="G5911" s="139">
        <v>2139.0348971088301</v>
      </c>
      <c r="H5911" s="139">
        <v>2412.8760978516598</v>
      </c>
      <c r="I5911" s="139">
        <v>2211.88011075943</v>
      </c>
      <c r="J5911" s="139">
        <v>2626.6305315167701</v>
      </c>
    </row>
    <row r="5912" spans="1:10" x14ac:dyDescent="0.25">
      <c r="A5912" t="s">
        <v>6196</v>
      </c>
      <c r="B5912" t="s">
        <v>93</v>
      </c>
      <c r="C5912">
        <v>2003</v>
      </c>
      <c r="D5912" t="s">
        <v>106</v>
      </c>
      <c r="E5912" t="s">
        <v>1</v>
      </c>
      <c r="F5912" s="139">
        <v>4340.5181618813504</v>
      </c>
      <c r="G5912" s="139">
        <v>1602.1401749156</v>
      </c>
      <c r="H5912" s="139">
        <v>1809.76036548246</v>
      </c>
      <c r="I5912" s="139">
        <v>1754.3976997181001</v>
      </c>
      <c r="J5912" s="139">
        <v>1866.37954352937</v>
      </c>
    </row>
    <row r="5913" spans="1:10" x14ac:dyDescent="0.25">
      <c r="A5913" t="s">
        <v>6197</v>
      </c>
      <c r="B5913" t="s">
        <v>93</v>
      </c>
      <c r="C5913">
        <v>2003</v>
      </c>
      <c r="D5913" t="s">
        <v>53</v>
      </c>
      <c r="E5913" t="s">
        <v>1</v>
      </c>
      <c r="F5913" s="139">
        <v>1334.1532997412501</v>
      </c>
      <c r="G5913" s="139">
        <v>1594.33240489627</v>
      </c>
      <c r="H5913" s="139">
        <v>1843.9496319437001</v>
      </c>
      <c r="I5913" s="139">
        <v>1741.5935077559</v>
      </c>
      <c r="J5913" s="139">
        <v>1950.53829252477</v>
      </c>
    </row>
    <row r="5914" spans="1:10" x14ac:dyDescent="0.25">
      <c r="A5914" t="s">
        <v>6198</v>
      </c>
      <c r="B5914" t="s">
        <v>93</v>
      </c>
      <c r="C5914">
        <v>2003</v>
      </c>
      <c r="D5914" t="s">
        <v>54</v>
      </c>
      <c r="E5914" t="s">
        <v>1</v>
      </c>
      <c r="F5914" s="139">
        <v>731.037010155698</v>
      </c>
      <c r="G5914" s="139">
        <v>2177.1957296831101</v>
      </c>
      <c r="H5914" s="139">
        <v>2390.9718055677099</v>
      </c>
      <c r="I5914" s="139">
        <v>2213.4820062603399</v>
      </c>
      <c r="J5914" s="139">
        <v>2578.45563356397</v>
      </c>
    </row>
    <row r="5915" spans="1:10" x14ac:dyDescent="0.25">
      <c r="A5915" t="s">
        <v>6199</v>
      </c>
      <c r="B5915" t="s">
        <v>93</v>
      </c>
      <c r="C5915">
        <v>2003</v>
      </c>
      <c r="D5915" t="s">
        <v>55</v>
      </c>
      <c r="E5915" t="s">
        <v>1</v>
      </c>
      <c r="F5915" s="139">
        <v>656.50729183745398</v>
      </c>
      <c r="G5915" s="139">
        <v>1491.24861856591</v>
      </c>
      <c r="H5915" s="139">
        <v>1682.7923206665901</v>
      </c>
      <c r="I5915" s="139">
        <v>1551.85444416784</v>
      </c>
      <c r="J5915" s="139">
        <v>1821.5234017467501</v>
      </c>
    </row>
    <row r="5916" spans="1:10" x14ac:dyDescent="0.25">
      <c r="A5916" t="s">
        <v>6200</v>
      </c>
      <c r="B5916" t="s">
        <v>93</v>
      </c>
      <c r="C5916">
        <v>2003</v>
      </c>
      <c r="D5916" t="s">
        <v>56</v>
      </c>
      <c r="E5916" t="s">
        <v>1</v>
      </c>
      <c r="F5916" s="139">
        <v>592.54170592950197</v>
      </c>
      <c r="G5916" s="139">
        <v>1400.37743939097</v>
      </c>
      <c r="H5916" s="139">
        <v>1519.9698940512601</v>
      </c>
      <c r="I5916" s="139">
        <v>1396.9110381968501</v>
      </c>
      <c r="J5916" s="139">
        <v>1650.75131127702</v>
      </c>
    </row>
    <row r="5917" spans="1:10" x14ac:dyDescent="0.25">
      <c r="A5917" t="s">
        <v>6201</v>
      </c>
      <c r="B5917" t="s">
        <v>93</v>
      </c>
      <c r="C5917">
        <v>2003</v>
      </c>
      <c r="D5917" t="s">
        <v>57</v>
      </c>
      <c r="E5917" t="s">
        <v>1</v>
      </c>
      <c r="F5917" s="139">
        <v>1026.2788542174201</v>
      </c>
      <c r="G5917" s="139">
        <v>1524.36517522083</v>
      </c>
      <c r="H5917" s="139">
        <v>1736.9811576575601</v>
      </c>
      <c r="I5917" s="139">
        <v>1628.8946858332699</v>
      </c>
      <c r="J5917" s="139">
        <v>1850.17979165935</v>
      </c>
    </row>
    <row r="5918" spans="1:10" x14ac:dyDescent="0.25">
      <c r="A5918" t="s">
        <v>6202</v>
      </c>
      <c r="B5918" t="s">
        <v>93</v>
      </c>
      <c r="C5918">
        <v>2004</v>
      </c>
      <c r="D5918" t="s">
        <v>5</v>
      </c>
      <c r="E5918" t="s">
        <v>1</v>
      </c>
      <c r="F5918" s="139">
        <v>24400.918272156901</v>
      </c>
      <c r="G5918" s="139">
        <v>1696.1796570479501</v>
      </c>
      <c r="H5918" s="139">
        <v>1877.78840765461</v>
      </c>
      <c r="I5918" s="139">
        <v>1853.7076004962601</v>
      </c>
      <c r="J5918" s="139">
        <v>1902.0980645321699</v>
      </c>
    </row>
    <row r="5919" spans="1:10" x14ac:dyDescent="0.25">
      <c r="A5919" t="s">
        <v>6203</v>
      </c>
      <c r="B5919" t="s">
        <v>93</v>
      </c>
      <c r="C5919">
        <v>2004</v>
      </c>
      <c r="D5919" t="s">
        <v>122</v>
      </c>
      <c r="E5919" t="s">
        <v>1</v>
      </c>
      <c r="F5919" s="139">
        <v>3173.4176949193602</v>
      </c>
      <c r="G5919" s="139">
        <v>1107.0628130692801</v>
      </c>
      <c r="H5919" s="139">
        <v>1229.2163098395899</v>
      </c>
      <c r="I5919" s="139">
        <v>1185.67385614309</v>
      </c>
      <c r="J5919" s="139">
        <v>1273.91698241669</v>
      </c>
    </row>
    <row r="5920" spans="1:10" x14ac:dyDescent="0.25">
      <c r="A5920" t="s">
        <v>6204</v>
      </c>
      <c r="B5920" t="s">
        <v>93</v>
      </c>
      <c r="C5920">
        <v>2004</v>
      </c>
      <c r="D5920" t="s">
        <v>123</v>
      </c>
      <c r="E5920" t="s">
        <v>1</v>
      </c>
      <c r="F5920" s="139">
        <v>4116.8129996724601</v>
      </c>
      <c r="G5920" s="139">
        <v>1406.70719194975</v>
      </c>
      <c r="H5920" s="139">
        <v>1516.6899769680499</v>
      </c>
      <c r="I5920" s="139">
        <v>1469.54881076794</v>
      </c>
      <c r="J5920" s="139">
        <v>1564.93011331156</v>
      </c>
    </row>
    <row r="5921" spans="1:10" x14ac:dyDescent="0.25">
      <c r="A5921" t="s">
        <v>6205</v>
      </c>
      <c r="B5921" t="s">
        <v>93</v>
      </c>
      <c r="C5921">
        <v>2004</v>
      </c>
      <c r="D5921" t="s">
        <v>124</v>
      </c>
      <c r="E5921" t="s">
        <v>1</v>
      </c>
      <c r="F5921" s="139">
        <v>4771.1132922776296</v>
      </c>
      <c r="G5921" s="139">
        <v>1613.0996718015599</v>
      </c>
      <c r="H5921" s="139">
        <v>1742.52521890146</v>
      </c>
      <c r="I5921" s="139">
        <v>1692.23965712724</v>
      </c>
      <c r="J5921" s="139">
        <v>1793.89871611951</v>
      </c>
    </row>
    <row r="5922" spans="1:10" x14ac:dyDescent="0.25">
      <c r="A5922" t="s">
        <v>6206</v>
      </c>
      <c r="B5922" t="s">
        <v>93</v>
      </c>
      <c r="C5922">
        <v>2004</v>
      </c>
      <c r="D5922" t="s">
        <v>125</v>
      </c>
      <c r="E5922" t="s">
        <v>1</v>
      </c>
      <c r="F5922" s="139">
        <v>5604.9932016210196</v>
      </c>
      <c r="G5922" s="139">
        <v>1944.3081486282399</v>
      </c>
      <c r="H5922" s="139">
        <v>2183.6827332114699</v>
      </c>
      <c r="I5922" s="139">
        <v>2125.5138987618202</v>
      </c>
      <c r="J5922" s="139">
        <v>2243.0116044095498</v>
      </c>
    </row>
    <row r="5923" spans="1:10" x14ac:dyDescent="0.25">
      <c r="A5923" t="s">
        <v>6207</v>
      </c>
      <c r="B5923" t="s">
        <v>93</v>
      </c>
      <c r="C5923">
        <v>2004</v>
      </c>
      <c r="D5923" t="s">
        <v>126</v>
      </c>
      <c r="E5923" t="s">
        <v>1</v>
      </c>
      <c r="F5923" s="139">
        <v>6734.5810836664696</v>
      </c>
      <c r="G5923" s="139">
        <v>2446.9543183769101</v>
      </c>
      <c r="H5923" s="139">
        <v>2868.2634889772899</v>
      </c>
      <c r="I5923" s="139">
        <v>2797.8500412425701</v>
      </c>
      <c r="J5923" s="139">
        <v>2939.9567606307601</v>
      </c>
    </row>
    <row r="5924" spans="1:10" x14ac:dyDescent="0.25">
      <c r="A5924" t="s">
        <v>6208</v>
      </c>
      <c r="B5924" t="s">
        <v>93</v>
      </c>
      <c r="C5924">
        <v>2004</v>
      </c>
      <c r="D5924" t="s">
        <v>6</v>
      </c>
      <c r="E5924" t="s">
        <v>1</v>
      </c>
      <c r="F5924" s="139">
        <v>5521.46261639974</v>
      </c>
      <c r="G5924" s="139">
        <v>1688.9028760024401</v>
      </c>
      <c r="H5924" s="139">
        <v>1805.98085853732</v>
      </c>
      <c r="I5924" s="139">
        <v>1757.8237276934001</v>
      </c>
      <c r="J5924" s="139">
        <v>1855.1056843236599</v>
      </c>
    </row>
    <row r="5925" spans="1:10" x14ac:dyDescent="0.25">
      <c r="A5925" t="s">
        <v>6209</v>
      </c>
      <c r="B5925" t="s">
        <v>93</v>
      </c>
      <c r="C5925">
        <v>2004</v>
      </c>
      <c r="D5925" t="s">
        <v>37</v>
      </c>
      <c r="E5925" t="s">
        <v>1</v>
      </c>
      <c r="F5925" s="139">
        <v>597.538804002966</v>
      </c>
      <c r="G5925" s="139">
        <v>1780.7742631588901</v>
      </c>
      <c r="H5925" s="139">
        <v>1862.45323348742</v>
      </c>
      <c r="I5925" s="139">
        <v>1713.58779849591</v>
      </c>
      <c r="J5925" s="139">
        <v>2020.62025267986</v>
      </c>
    </row>
    <row r="5926" spans="1:10" x14ac:dyDescent="0.25">
      <c r="A5926" t="s">
        <v>6210</v>
      </c>
      <c r="B5926" t="s">
        <v>93</v>
      </c>
      <c r="C5926">
        <v>2004</v>
      </c>
      <c r="D5926" t="s">
        <v>38</v>
      </c>
      <c r="E5926" t="s">
        <v>1</v>
      </c>
      <c r="F5926" s="139">
        <v>974.77219993673202</v>
      </c>
      <c r="G5926" s="139">
        <v>1699.0678216115</v>
      </c>
      <c r="H5926" s="139">
        <v>1793.40521848547</v>
      </c>
      <c r="I5926" s="139">
        <v>1680.13266333603</v>
      </c>
      <c r="J5926" s="139">
        <v>1912.1786408513301</v>
      </c>
    </row>
    <row r="5927" spans="1:10" x14ac:dyDescent="0.25">
      <c r="A5927" t="s">
        <v>6211</v>
      </c>
      <c r="B5927" t="s">
        <v>93</v>
      </c>
      <c r="C5927">
        <v>2004</v>
      </c>
      <c r="D5927" t="s">
        <v>39</v>
      </c>
      <c r="E5927" t="s">
        <v>1</v>
      </c>
      <c r="F5927" s="139">
        <v>1061.9568725327399</v>
      </c>
      <c r="G5927" s="139">
        <v>1973.7874700904099</v>
      </c>
      <c r="H5927" s="139">
        <v>1987.6427980625899</v>
      </c>
      <c r="I5927" s="139">
        <v>1868.51394601368</v>
      </c>
      <c r="J5927" s="139">
        <v>2112.3082072258298</v>
      </c>
    </row>
    <row r="5928" spans="1:10" x14ac:dyDescent="0.25">
      <c r="A5928" t="s">
        <v>6212</v>
      </c>
      <c r="B5928" t="s">
        <v>93</v>
      </c>
      <c r="C5928">
        <v>2004</v>
      </c>
      <c r="D5928" t="s">
        <v>40</v>
      </c>
      <c r="E5928" t="s">
        <v>1</v>
      </c>
      <c r="F5928" s="139">
        <v>843.32569009896099</v>
      </c>
      <c r="G5928" s="139">
        <v>1858.77383755557</v>
      </c>
      <c r="H5928" s="139">
        <v>1947.40458165682</v>
      </c>
      <c r="I5928" s="139">
        <v>1816.9354314513</v>
      </c>
      <c r="J5928" s="139">
        <v>2084.6991855778001</v>
      </c>
    </row>
    <row r="5929" spans="1:10" x14ac:dyDescent="0.25">
      <c r="A5929" t="s">
        <v>6213</v>
      </c>
      <c r="B5929" t="s">
        <v>93</v>
      </c>
      <c r="C5929">
        <v>2004</v>
      </c>
      <c r="D5929" t="s">
        <v>41</v>
      </c>
      <c r="E5929" t="s">
        <v>1</v>
      </c>
      <c r="F5929" s="139">
        <v>1071.37517219917</v>
      </c>
      <c r="G5929" s="139">
        <v>1457.8913185814999</v>
      </c>
      <c r="H5929" s="139">
        <v>1684.92806774973</v>
      </c>
      <c r="I5929" s="139">
        <v>1580.8999360172099</v>
      </c>
      <c r="J5929" s="139">
        <v>1793.7691100234799</v>
      </c>
    </row>
    <row r="5930" spans="1:10" x14ac:dyDescent="0.25">
      <c r="A5930" t="s">
        <v>6214</v>
      </c>
      <c r="B5930" t="s">
        <v>93</v>
      </c>
      <c r="C5930">
        <v>2004</v>
      </c>
      <c r="D5930" t="s">
        <v>42</v>
      </c>
      <c r="E5930" t="s">
        <v>1</v>
      </c>
      <c r="F5930" s="139">
        <v>972.49387762915001</v>
      </c>
      <c r="G5930" s="139">
        <v>1535.37927284793</v>
      </c>
      <c r="H5930" s="139">
        <v>1722.5989757413299</v>
      </c>
      <c r="I5930" s="139">
        <v>1612.69284387318</v>
      </c>
      <c r="J5930" s="139">
        <v>1837.8489048373301</v>
      </c>
    </row>
    <row r="5931" spans="1:10" x14ac:dyDescent="0.25">
      <c r="A5931" t="s">
        <v>6215</v>
      </c>
      <c r="B5931" t="s">
        <v>93</v>
      </c>
      <c r="C5931">
        <v>2004</v>
      </c>
      <c r="D5931" t="s">
        <v>102</v>
      </c>
      <c r="E5931" t="s">
        <v>1</v>
      </c>
      <c r="F5931" s="139">
        <v>814.63634840217799</v>
      </c>
      <c r="G5931" s="139">
        <v>1271.1413366239301</v>
      </c>
      <c r="H5931" s="139">
        <v>1323.3563622572699</v>
      </c>
      <c r="I5931" s="139">
        <v>1232.3449968274999</v>
      </c>
      <c r="J5931" s="139">
        <v>1419.21448035095</v>
      </c>
    </row>
    <row r="5932" spans="1:10" x14ac:dyDescent="0.25">
      <c r="A5932" t="s">
        <v>6216</v>
      </c>
      <c r="B5932" t="s">
        <v>93</v>
      </c>
      <c r="C5932">
        <v>2004</v>
      </c>
      <c r="D5932" t="s">
        <v>103</v>
      </c>
      <c r="E5932" t="s">
        <v>1</v>
      </c>
      <c r="F5932" s="139">
        <v>3396.0536466169701</v>
      </c>
      <c r="G5932" s="139">
        <v>1894.6011674357901</v>
      </c>
      <c r="H5932" s="139">
        <v>1978.28347922547</v>
      </c>
      <c r="I5932" s="139">
        <v>1910.5854270760999</v>
      </c>
      <c r="J5932" s="139">
        <v>2047.7214080348001</v>
      </c>
    </row>
    <row r="5933" spans="1:10" x14ac:dyDescent="0.25">
      <c r="A5933" t="s">
        <v>6217</v>
      </c>
      <c r="B5933" t="s">
        <v>93</v>
      </c>
      <c r="C5933">
        <v>2004</v>
      </c>
      <c r="D5933" t="s">
        <v>43</v>
      </c>
      <c r="E5933" t="s">
        <v>1</v>
      </c>
      <c r="F5933" s="139">
        <v>487.91767000149702</v>
      </c>
      <c r="G5933" s="139">
        <v>1315.85132147114</v>
      </c>
      <c r="H5933" s="139">
        <v>1390.6456014221501</v>
      </c>
      <c r="I5933" s="139">
        <v>1267.00091262866</v>
      </c>
      <c r="J5933" s="139">
        <v>1522.87086606909</v>
      </c>
    </row>
    <row r="5934" spans="1:10" x14ac:dyDescent="0.25">
      <c r="A5934" t="s">
        <v>6218</v>
      </c>
      <c r="B5934" t="s">
        <v>93</v>
      </c>
      <c r="C5934">
        <v>2004</v>
      </c>
      <c r="D5934" t="s">
        <v>44</v>
      </c>
      <c r="E5934" t="s">
        <v>1</v>
      </c>
      <c r="F5934" s="139">
        <v>1137.9595498184799</v>
      </c>
      <c r="G5934" s="139">
        <v>2021.3861549994299</v>
      </c>
      <c r="H5934" s="139">
        <v>2110.7757776394301</v>
      </c>
      <c r="I5934" s="139">
        <v>1986.5218179041501</v>
      </c>
      <c r="J5934" s="139">
        <v>2240.6035092787101</v>
      </c>
    </row>
    <row r="5935" spans="1:10" x14ac:dyDescent="0.25">
      <c r="A5935" t="s">
        <v>6219</v>
      </c>
      <c r="B5935" t="s">
        <v>93</v>
      </c>
      <c r="C5935">
        <v>2004</v>
      </c>
      <c r="D5935" t="s">
        <v>45</v>
      </c>
      <c r="E5935" t="s">
        <v>1</v>
      </c>
      <c r="F5935" s="139">
        <v>1770.17642679697</v>
      </c>
      <c r="G5935" s="139">
        <v>2061.3888262864598</v>
      </c>
      <c r="H5935" s="139">
        <v>2166.6219487092899</v>
      </c>
      <c r="I5935" s="139">
        <v>2063.4498354646298</v>
      </c>
      <c r="J5935" s="139">
        <v>2273.4868130058699</v>
      </c>
    </row>
    <row r="5936" spans="1:10" x14ac:dyDescent="0.25">
      <c r="A5936" t="s">
        <v>6220</v>
      </c>
      <c r="B5936" t="s">
        <v>93</v>
      </c>
      <c r="C5936">
        <v>2004</v>
      </c>
      <c r="D5936" t="s">
        <v>18</v>
      </c>
      <c r="E5936" t="s">
        <v>1</v>
      </c>
      <c r="F5936" s="139">
        <v>5002.8121254730804</v>
      </c>
      <c r="G5936" s="139">
        <v>2068.2178368155301</v>
      </c>
      <c r="H5936" s="139">
        <v>2287.9065870018699</v>
      </c>
      <c r="I5936" s="139">
        <v>2223.3951450166401</v>
      </c>
      <c r="J5936" s="139">
        <v>2353.78065909013</v>
      </c>
    </row>
    <row r="5937" spans="1:10" x14ac:dyDescent="0.25">
      <c r="A5937" t="s">
        <v>6221</v>
      </c>
      <c r="B5937" t="s">
        <v>93</v>
      </c>
      <c r="C5937">
        <v>2004</v>
      </c>
      <c r="D5937" t="s">
        <v>46</v>
      </c>
      <c r="E5937" t="s">
        <v>1</v>
      </c>
      <c r="F5937" s="139">
        <v>2058.5002493510401</v>
      </c>
      <c r="G5937" s="139">
        <v>1851.4190307604799</v>
      </c>
      <c r="H5937" s="139">
        <v>2032.0386983103899</v>
      </c>
      <c r="I5937" s="139">
        <v>1943.44909843805</v>
      </c>
      <c r="J5937" s="139">
        <v>2123.5644902264899</v>
      </c>
    </row>
    <row r="5938" spans="1:10" x14ac:dyDescent="0.25">
      <c r="A5938" t="s">
        <v>6222</v>
      </c>
      <c r="B5938" t="s">
        <v>93</v>
      </c>
      <c r="C5938">
        <v>2004</v>
      </c>
      <c r="D5938" t="s">
        <v>47</v>
      </c>
      <c r="E5938" t="s">
        <v>1</v>
      </c>
      <c r="F5938" s="139">
        <v>1490.51188058868</v>
      </c>
      <c r="G5938" s="139">
        <v>2244.7468081154798</v>
      </c>
      <c r="H5938" s="139">
        <v>2446.7497227046101</v>
      </c>
      <c r="I5938" s="139">
        <v>2321.1792644381799</v>
      </c>
      <c r="J5938" s="139">
        <v>2577.2267789880202</v>
      </c>
    </row>
    <row r="5939" spans="1:10" x14ac:dyDescent="0.25">
      <c r="A5939" t="s">
        <v>6223</v>
      </c>
      <c r="B5939" t="s">
        <v>93</v>
      </c>
      <c r="C5939">
        <v>2004</v>
      </c>
      <c r="D5939" t="s">
        <v>48</v>
      </c>
      <c r="E5939" t="s">
        <v>1</v>
      </c>
      <c r="F5939" s="139">
        <v>1453.79999553332</v>
      </c>
      <c r="G5939" s="139">
        <v>2260.78842319154</v>
      </c>
      <c r="H5939" s="139">
        <v>2587.2494587762098</v>
      </c>
      <c r="I5939" s="139">
        <v>2450.6816366623998</v>
      </c>
      <c r="J5939" s="139">
        <v>2729.2220017036698</v>
      </c>
    </row>
    <row r="5940" spans="1:10" x14ac:dyDescent="0.25">
      <c r="A5940" t="s">
        <v>6224</v>
      </c>
      <c r="B5940" t="s">
        <v>93</v>
      </c>
      <c r="C5940">
        <v>2004</v>
      </c>
      <c r="D5940" t="s">
        <v>104</v>
      </c>
      <c r="E5940" t="s">
        <v>1</v>
      </c>
      <c r="F5940" s="139">
        <v>2659.9645660625501</v>
      </c>
      <c r="G5940" s="139">
        <v>1249.0324875153999</v>
      </c>
      <c r="H5940" s="139">
        <v>1524.18595105995</v>
      </c>
      <c r="I5940" s="139">
        <v>1464.7319089206901</v>
      </c>
      <c r="J5940" s="139">
        <v>1585.36969457143</v>
      </c>
    </row>
    <row r="5941" spans="1:10" x14ac:dyDescent="0.25">
      <c r="A5941" t="s">
        <v>6225</v>
      </c>
      <c r="B5941" t="s">
        <v>93</v>
      </c>
      <c r="C5941">
        <v>2004</v>
      </c>
      <c r="D5941" t="s">
        <v>49</v>
      </c>
      <c r="E5941" t="s">
        <v>1</v>
      </c>
      <c r="F5941" s="139">
        <v>850.499455605604</v>
      </c>
      <c r="G5941" s="139">
        <v>1441.2069469533899</v>
      </c>
      <c r="H5941" s="139">
        <v>1623.13716145833</v>
      </c>
      <c r="I5941" s="139">
        <v>1513.67373149374</v>
      </c>
      <c r="J5941" s="139">
        <v>1738.30224931306</v>
      </c>
    </row>
    <row r="5942" spans="1:10" x14ac:dyDescent="0.25">
      <c r="A5942" t="s">
        <v>6226</v>
      </c>
      <c r="B5942" t="s">
        <v>93</v>
      </c>
      <c r="C5942">
        <v>2004</v>
      </c>
      <c r="D5942" t="s">
        <v>50</v>
      </c>
      <c r="E5942" t="s">
        <v>1</v>
      </c>
      <c r="F5942" s="139">
        <v>1809.46511045694</v>
      </c>
      <c r="G5942" s="139">
        <v>1175.3665892321101</v>
      </c>
      <c r="H5942" s="139">
        <v>1486.3766304118001</v>
      </c>
      <c r="I5942" s="139">
        <v>1415.4861580679999</v>
      </c>
      <c r="J5942" s="139">
        <v>1559.77619012834</v>
      </c>
    </row>
    <row r="5943" spans="1:10" x14ac:dyDescent="0.25">
      <c r="A5943" t="s">
        <v>6227</v>
      </c>
      <c r="B5943" t="s">
        <v>93</v>
      </c>
      <c r="C5943">
        <v>2004</v>
      </c>
      <c r="D5943" t="s">
        <v>105</v>
      </c>
      <c r="E5943" t="s">
        <v>1</v>
      </c>
      <c r="F5943" s="139">
        <v>2456.9338421720399</v>
      </c>
      <c r="G5943" s="139">
        <v>1741.2589862382499</v>
      </c>
      <c r="H5943" s="139">
        <v>1994.2651379244201</v>
      </c>
      <c r="I5943" s="139">
        <v>1912.5385503489599</v>
      </c>
      <c r="J5943" s="139">
        <v>2078.46729696085</v>
      </c>
    </row>
    <row r="5944" spans="1:10" x14ac:dyDescent="0.25">
      <c r="A5944" t="s">
        <v>6228</v>
      </c>
      <c r="B5944" t="s">
        <v>93</v>
      </c>
      <c r="C5944">
        <v>2004</v>
      </c>
      <c r="D5944" t="s">
        <v>51</v>
      </c>
      <c r="E5944" t="s">
        <v>1</v>
      </c>
      <c r="F5944" s="139">
        <v>1853.34544880101</v>
      </c>
      <c r="G5944" s="139">
        <v>1626.3265286646999</v>
      </c>
      <c r="H5944" s="139">
        <v>1869.92750713537</v>
      </c>
      <c r="I5944" s="139">
        <v>1781.7491686880201</v>
      </c>
      <c r="J5944" s="139">
        <v>1961.18893726946</v>
      </c>
    </row>
    <row r="5945" spans="1:10" x14ac:dyDescent="0.25">
      <c r="A5945" t="s">
        <v>6229</v>
      </c>
      <c r="B5945" t="s">
        <v>93</v>
      </c>
      <c r="C5945">
        <v>2004</v>
      </c>
      <c r="D5945" t="s">
        <v>52</v>
      </c>
      <c r="E5945" t="s">
        <v>1</v>
      </c>
      <c r="F5945" s="139">
        <v>603.58839337103302</v>
      </c>
      <c r="G5945" s="139">
        <v>2223.8169382176502</v>
      </c>
      <c r="H5945" s="139">
        <v>2512.28578597658</v>
      </c>
      <c r="I5945" s="139">
        <v>2306.94478774752</v>
      </c>
      <c r="J5945" s="139">
        <v>2730.3905108057602</v>
      </c>
    </row>
    <row r="5946" spans="1:10" x14ac:dyDescent="0.25">
      <c r="A5946" t="s">
        <v>6230</v>
      </c>
      <c r="B5946" t="s">
        <v>93</v>
      </c>
      <c r="C5946">
        <v>2004</v>
      </c>
      <c r="D5946" t="s">
        <v>106</v>
      </c>
      <c r="E5946" t="s">
        <v>1</v>
      </c>
      <c r="F5946" s="139">
        <v>4549.0551270304004</v>
      </c>
      <c r="G5946" s="139">
        <v>1670.19933729996</v>
      </c>
      <c r="H5946" s="139">
        <v>1894.8622876261099</v>
      </c>
      <c r="I5946" s="139">
        <v>1838.12116937425</v>
      </c>
      <c r="J5946" s="139">
        <v>1952.86097506235</v>
      </c>
    </row>
    <row r="5947" spans="1:10" x14ac:dyDescent="0.25">
      <c r="A5947" t="s">
        <v>6231</v>
      </c>
      <c r="B5947" t="s">
        <v>93</v>
      </c>
      <c r="C5947">
        <v>2004</v>
      </c>
      <c r="D5947" t="s">
        <v>53</v>
      </c>
      <c r="E5947" t="s">
        <v>1</v>
      </c>
      <c r="F5947" s="139">
        <v>1366.36700951547</v>
      </c>
      <c r="G5947" s="139">
        <v>1621.8198548534299</v>
      </c>
      <c r="H5947" s="139">
        <v>1889.2373688794801</v>
      </c>
      <c r="I5947" s="139">
        <v>1785.05877737731</v>
      </c>
      <c r="J5947" s="139">
        <v>1997.67163234639</v>
      </c>
    </row>
    <row r="5948" spans="1:10" x14ac:dyDescent="0.25">
      <c r="A5948" t="s">
        <v>6232</v>
      </c>
      <c r="B5948" t="s">
        <v>93</v>
      </c>
      <c r="C5948">
        <v>2004</v>
      </c>
      <c r="D5948" t="s">
        <v>54</v>
      </c>
      <c r="E5948" t="s">
        <v>1</v>
      </c>
      <c r="F5948" s="139">
        <v>768.50175114143599</v>
      </c>
      <c r="G5948" s="139">
        <v>2285.0313723282502</v>
      </c>
      <c r="H5948" s="139">
        <v>2524.6373519609101</v>
      </c>
      <c r="I5948" s="139">
        <v>2341.2004494821199</v>
      </c>
      <c r="J5948" s="139">
        <v>2718.14063679225</v>
      </c>
    </row>
    <row r="5949" spans="1:10" x14ac:dyDescent="0.25">
      <c r="A5949" t="s">
        <v>6233</v>
      </c>
      <c r="B5949" t="s">
        <v>93</v>
      </c>
      <c r="C5949">
        <v>2004</v>
      </c>
      <c r="D5949" t="s">
        <v>55</v>
      </c>
      <c r="E5949" t="s">
        <v>1</v>
      </c>
      <c r="F5949" s="139">
        <v>734.62430268728701</v>
      </c>
      <c r="G5949" s="139">
        <v>1670.3219633189001</v>
      </c>
      <c r="H5949" s="139">
        <v>1874.13842512628</v>
      </c>
      <c r="I5949" s="139">
        <v>1736.4056394332499</v>
      </c>
      <c r="J5949" s="139">
        <v>2019.60707964176</v>
      </c>
    </row>
    <row r="5950" spans="1:10" x14ac:dyDescent="0.25">
      <c r="A5950" t="s">
        <v>6234</v>
      </c>
      <c r="B5950" t="s">
        <v>93</v>
      </c>
      <c r="C5950">
        <v>2004</v>
      </c>
      <c r="D5950" t="s">
        <v>56</v>
      </c>
      <c r="E5950" t="s">
        <v>1</v>
      </c>
      <c r="F5950" s="139">
        <v>645.34188290025395</v>
      </c>
      <c r="G5950" s="139">
        <v>1501.52838107042</v>
      </c>
      <c r="H5950" s="139">
        <v>1621.2813419955601</v>
      </c>
      <c r="I5950" s="139">
        <v>1495.2940871178</v>
      </c>
      <c r="J5950" s="139">
        <v>1754.83384197141</v>
      </c>
    </row>
    <row r="5951" spans="1:10" x14ac:dyDescent="0.25">
      <c r="A5951" t="s">
        <v>6235</v>
      </c>
      <c r="B5951" t="s">
        <v>93</v>
      </c>
      <c r="C5951">
        <v>2004</v>
      </c>
      <c r="D5951" t="s">
        <v>57</v>
      </c>
      <c r="E5951" t="s">
        <v>1</v>
      </c>
      <c r="F5951" s="139">
        <v>1034.2201807859201</v>
      </c>
      <c r="G5951" s="139">
        <v>1531.6107823560501</v>
      </c>
      <c r="H5951" s="139">
        <v>1772.1066209583</v>
      </c>
      <c r="I5951" s="139">
        <v>1661.8672788051899</v>
      </c>
      <c r="J5951" s="139">
        <v>1887.53937785876</v>
      </c>
    </row>
    <row r="5952" spans="1:10" x14ac:dyDescent="0.25">
      <c r="A5952" t="s">
        <v>6236</v>
      </c>
      <c r="B5952" t="s">
        <v>93</v>
      </c>
      <c r="C5952">
        <v>2005</v>
      </c>
      <c r="D5952" t="s">
        <v>5</v>
      </c>
      <c r="E5952" t="s">
        <v>1</v>
      </c>
      <c r="F5952" s="139">
        <v>27295.0576445716</v>
      </c>
      <c r="G5952" s="139">
        <v>1885.3367900350299</v>
      </c>
      <c r="H5952" s="139">
        <v>2079.82473240523</v>
      </c>
      <c r="I5952" s="139">
        <v>2054.6411057836499</v>
      </c>
      <c r="J5952" s="139">
        <v>2105.2345806100502</v>
      </c>
    </row>
    <row r="5953" spans="1:10" x14ac:dyDescent="0.25">
      <c r="A5953" t="s">
        <v>6237</v>
      </c>
      <c r="B5953" t="s">
        <v>93</v>
      </c>
      <c r="C5953">
        <v>2005</v>
      </c>
      <c r="D5953" t="s">
        <v>122</v>
      </c>
      <c r="E5953" t="s">
        <v>1</v>
      </c>
      <c r="F5953" s="139">
        <v>3624.3662318817501</v>
      </c>
      <c r="G5953" s="139">
        <v>1258.0236834022</v>
      </c>
      <c r="H5953" s="139">
        <v>1386.2107279310001</v>
      </c>
      <c r="I5953" s="139">
        <v>1340.22927460714</v>
      </c>
      <c r="J5953" s="139">
        <v>1433.3355850569901</v>
      </c>
    </row>
    <row r="5954" spans="1:10" x14ac:dyDescent="0.25">
      <c r="A5954" t="s">
        <v>6238</v>
      </c>
      <c r="B5954" t="s">
        <v>93</v>
      </c>
      <c r="C5954">
        <v>2005</v>
      </c>
      <c r="D5954" t="s">
        <v>123</v>
      </c>
      <c r="E5954" t="s">
        <v>1</v>
      </c>
      <c r="F5954" s="139">
        <v>4507.4482239442996</v>
      </c>
      <c r="G5954" s="139">
        <v>1529.53511912163</v>
      </c>
      <c r="H5954" s="139">
        <v>1640.37891192135</v>
      </c>
      <c r="I5954" s="139">
        <v>1591.7256132784701</v>
      </c>
      <c r="J5954" s="139">
        <v>1690.11555345995</v>
      </c>
    </row>
    <row r="5955" spans="1:10" x14ac:dyDescent="0.25">
      <c r="A5955" t="s">
        <v>6239</v>
      </c>
      <c r="B5955" t="s">
        <v>93</v>
      </c>
      <c r="C5955">
        <v>2005</v>
      </c>
      <c r="D5955" t="s">
        <v>124</v>
      </c>
      <c r="E5955" t="s">
        <v>1</v>
      </c>
      <c r="F5955" s="139">
        <v>5264.0451408829404</v>
      </c>
      <c r="G5955" s="139">
        <v>1769.87312461392</v>
      </c>
      <c r="H5955" s="139">
        <v>1902.48401513151</v>
      </c>
      <c r="I5955" s="139">
        <v>1850.26924582928</v>
      </c>
      <c r="J5955" s="139">
        <v>1955.7736515974</v>
      </c>
    </row>
    <row r="5956" spans="1:10" x14ac:dyDescent="0.25">
      <c r="A5956" t="s">
        <v>6240</v>
      </c>
      <c r="B5956" t="s">
        <v>93</v>
      </c>
      <c r="C5956">
        <v>2005</v>
      </c>
      <c r="D5956" t="s">
        <v>125</v>
      </c>
      <c r="E5956" t="s">
        <v>1</v>
      </c>
      <c r="F5956" s="139">
        <v>6376.8134578707804</v>
      </c>
      <c r="G5956" s="139">
        <v>2197.1586182926599</v>
      </c>
      <c r="H5956" s="139">
        <v>2460.4470015939601</v>
      </c>
      <c r="I5956" s="139">
        <v>2399.0871764055801</v>
      </c>
      <c r="J5956" s="139">
        <v>2522.9532705199899</v>
      </c>
    </row>
    <row r="5957" spans="1:10" x14ac:dyDescent="0.25">
      <c r="A5957" t="s">
        <v>6241</v>
      </c>
      <c r="B5957" t="s">
        <v>93</v>
      </c>
      <c r="C5957">
        <v>2005</v>
      </c>
      <c r="D5957" t="s">
        <v>126</v>
      </c>
      <c r="E5957" t="s">
        <v>1</v>
      </c>
      <c r="F5957" s="139">
        <v>7522.3845899918697</v>
      </c>
      <c r="G5957" s="139">
        <v>2712.66564372638</v>
      </c>
      <c r="H5957" s="139">
        <v>3183.4816885988498</v>
      </c>
      <c r="I5957" s="139">
        <v>3109.6397281797699</v>
      </c>
      <c r="J5957" s="139">
        <v>3258.5928805845001</v>
      </c>
    </row>
    <row r="5958" spans="1:10" x14ac:dyDescent="0.25">
      <c r="A5958" t="s">
        <v>6242</v>
      </c>
      <c r="B5958" t="s">
        <v>93</v>
      </c>
      <c r="C5958">
        <v>2005</v>
      </c>
      <c r="D5958" t="s">
        <v>6</v>
      </c>
      <c r="E5958" t="s">
        <v>1</v>
      </c>
      <c r="F5958" s="139">
        <v>5608.5483857139598</v>
      </c>
      <c r="G5958" s="139">
        <v>1709.8346688476399</v>
      </c>
      <c r="H5958" s="139">
        <v>1819.3988833875801</v>
      </c>
      <c r="I5958" s="139">
        <v>1771.3369451803801</v>
      </c>
      <c r="J5958" s="139">
        <v>1868.4189935633599</v>
      </c>
    </row>
    <row r="5959" spans="1:10" x14ac:dyDescent="0.25">
      <c r="A5959" t="s">
        <v>6243</v>
      </c>
      <c r="B5959" t="s">
        <v>93</v>
      </c>
      <c r="C5959">
        <v>2005</v>
      </c>
      <c r="D5959" t="s">
        <v>37</v>
      </c>
      <c r="E5959" t="s">
        <v>1</v>
      </c>
      <c r="F5959" s="139">
        <v>656.85564090511298</v>
      </c>
      <c r="G5959" s="139">
        <v>1940.6613315954501</v>
      </c>
      <c r="H5959" s="139">
        <v>2014.8989883761301</v>
      </c>
      <c r="I5959" s="139">
        <v>1861.3441002376501</v>
      </c>
      <c r="J5959" s="139">
        <v>2177.5907060444802</v>
      </c>
    </row>
    <row r="5960" spans="1:10" x14ac:dyDescent="0.25">
      <c r="A5960" t="s">
        <v>6244</v>
      </c>
      <c r="B5960" t="s">
        <v>93</v>
      </c>
      <c r="C5960">
        <v>2005</v>
      </c>
      <c r="D5960" t="s">
        <v>38</v>
      </c>
      <c r="E5960" t="s">
        <v>1</v>
      </c>
      <c r="F5960" s="139">
        <v>1003.30797547719</v>
      </c>
      <c r="G5960" s="139">
        <v>1746.7669060155199</v>
      </c>
      <c r="H5960" s="139">
        <v>1853.05498101901</v>
      </c>
      <c r="I5960" s="139">
        <v>1737.6608555580001</v>
      </c>
      <c r="J5960" s="139">
        <v>1973.9706437499301</v>
      </c>
    </row>
    <row r="5961" spans="1:10" x14ac:dyDescent="0.25">
      <c r="A5961" t="s">
        <v>6245</v>
      </c>
      <c r="B5961" t="s">
        <v>93</v>
      </c>
      <c r="C5961">
        <v>2005</v>
      </c>
      <c r="D5961" t="s">
        <v>39</v>
      </c>
      <c r="E5961" t="s">
        <v>1</v>
      </c>
      <c r="F5961" s="139">
        <v>1144.96236699623</v>
      </c>
      <c r="G5961" s="139">
        <v>2122.0690705147499</v>
      </c>
      <c r="H5961" s="139">
        <v>2107.4995023203001</v>
      </c>
      <c r="I5961" s="139">
        <v>1986.01825681327</v>
      </c>
      <c r="J5961" s="139">
        <v>2234.4130439310002</v>
      </c>
    </row>
    <row r="5962" spans="1:10" x14ac:dyDescent="0.25">
      <c r="A5962" t="s">
        <v>6246</v>
      </c>
      <c r="B5962" t="s">
        <v>93</v>
      </c>
      <c r="C5962">
        <v>2005</v>
      </c>
      <c r="D5962" t="s">
        <v>40</v>
      </c>
      <c r="E5962" t="s">
        <v>1</v>
      </c>
      <c r="F5962" s="139">
        <v>910.39701559245202</v>
      </c>
      <c r="G5962" s="139">
        <v>2002.36883735638</v>
      </c>
      <c r="H5962" s="139">
        <v>2066.5456526893599</v>
      </c>
      <c r="I5962" s="139">
        <v>1933.1945973707</v>
      </c>
      <c r="J5962" s="139">
        <v>2206.60386485566</v>
      </c>
    </row>
    <row r="5963" spans="1:10" x14ac:dyDescent="0.25">
      <c r="A5963" t="s">
        <v>6247</v>
      </c>
      <c r="B5963" t="s">
        <v>93</v>
      </c>
      <c r="C5963">
        <v>2005</v>
      </c>
      <c r="D5963" t="s">
        <v>41</v>
      </c>
      <c r="E5963" t="s">
        <v>1</v>
      </c>
      <c r="F5963" s="139">
        <v>1112.09897970007</v>
      </c>
      <c r="G5963" s="139">
        <v>1509.17909009495</v>
      </c>
      <c r="H5963" s="139">
        <v>1737.83125323119</v>
      </c>
      <c r="I5963" s="139">
        <v>1633.01704450531</v>
      </c>
      <c r="J5963" s="139">
        <v>1847.40290624363</v>
      </c>
    </row>
    <row r="5964" spans="1:10" x14ac:dyDescent="0.25">
      <c r="A5964" t="s">
        <v>6248</v>
      </c>
      <c r="B5964" t="s">
        <v>93</v>
      </c>
      <c r="C5964">
        <v>2005</v>
      </c>
      <c r="D5964" t="s">
        <v>42</v>
      </c>
      <c r="E5964" t="s">
        <v>1</v>
      </c>
      <c r="F5964" s="139">
        <v>780.92640704291</v>
      </c>
      <c r="G5964" s="139">
        <v>1227.44712056036</v>
      </c>
      <c r="H5964" s="139">
        <v>1366.85946350836</v>
      </c>
      <c r="I5964" s="139">
        <v>1269.8928302335901</v>
      </c>
      <c r="J5964" s="139">
        <v>1469.10353275638</v>
      </c>
    </row>
    <row r="5965" spans="1:10" x14ac:dyDescent="0.25">
      <c r="A5965" t="s">
        <v>6249</v>
      </c>
      <c r="B5965" t="s">
        <v>93</v>
      </c>
      <c r="C5965">
        <v>2005</v>
      </c>
      <c r="D5965" t="s">
        <v>102</v>
      </c>
      <c r="E5965" t="s">
        <v>1</v>
      </c>
      <c r="F5965" s="139">
        <v>1037.86560759709</v>
      </c>
      <c r="G5965" s="139">
        <v>1611.9930535491501</v>
      </c>
      <c r="H5965" s="139">
        <v>1663.6113761844399</v>
      </c>
      <c r="I5965" s="139">
        <v>1561.9881124803401</v>
      </c>
      <c r="J5965" s="139">
        <v>1770.0135170666399</v>
      </c>
    </row>
    <row r="5966" spans="1:10" x14ac:dyDescent="0.25">
      <c r="A5966" t="s">
        <v>6250</v>
      </c>
      <c r="B5966" t="s">
        <v>93</v>
      </c>
      <c r="C5966">
        <v>2005</v>
      </c>
      <c r="D5966" t="s">
        <v>103</v>
      </c>
      <c r="E5966" t="s">
        <v>1</v>
      </c>
      <c r="F5966" s="139">
        <v>3571.9561326660501</v>
      </c>
      <c r="G5966" s="139">
        <v>1980.79961218997</v>
      </c>
      <c r="H5966" s="139">
        <v>2057.3314566161698</v>
      </c>
      <c r="I5966" s="139">
        <v>1988.5879572706301</v>
      </c>
      <c r="J5966" s="139">
        <v>2127.7970426393299</v>
      </c>
    </row>
    <row r="5967" spans="1:10" x14ac:dyDescent="0.25">
      <c r="A5967" t="s">
        <v>6251</v>
      </c>
      <c r="B5967" t="s">
        <v>93</v>
      </c>
      <c r="C5967">
        <v>2005</v>
      </c>
      <c r="D5967" t="s">
        <v>43</v>
      </c>
      <c r="E5967" t="s">
        <v>1</v>
      </c>
      <c r="F5967" s="139">
        <v>549.14274455511702</v>
      </c>
      <c r="G5967" s="139">
        <v>1477.5008597818401</v>
      </c>
      <c r="H5967" s="139">
        <v>1558.2343809761301</v>
      </c>
      <c r="I5967" s="139">
        <v>1427.2700215208699</v>
      </c>
      <c r="J5967" s="139">
        <v>1697.7472561454199</v>
      </c>
    </row>
    <row r="5968" spans="1:10" x14ac:dyDescent="0.25">
      <c r="A5968" t="s">
        <v>6252</v>
      </c>
      <c r="B5968" t="s">
        <v>93</v>
      </c>
      <c r="C5968">
        <v>2005</v>
      </c>
      <c r="D5968" t="s">
        <v>44</v>
      </c>
      <c r="E5968" t="s">
        <v>1</v>
      </c>
      <c r="F5968" s="139">
        <v>1223.1854586714901</v>
      </c>
      <c r="G5968" s="139">
        <v>2154.3678931107502</v>
      </c>
      <c r="H5968" s="139">
        <v>2234.0853241333698</v>
      </c>
      <c r="I5968" s="139">
        <v>2107.5962175743898</v>
      </c>
      <c r="J5968" s="139">
        <v>2366.04247850299</v>
      </c>
    </row>
    <row r="5969" spans="1:10" x14ac:dyDescent="0.25">
      <c r="A5969" t="s">
        <v>6253</v>
      </c>
      <c r="B5969" t="s">
        <v>93</v>
      </c>
      <c r="C5969">
        <v>2005</v>
      </c>
      <c r="D5969" t="s">
        <v>45</v>
      </c>
      <c r="E5969" t="s">
        <v>1</v>
      </c>
      <c r="F5969" s="139">
        <v>1799.6279294394101</v>
      </c>
      <c r="G5969" s="139">
        <v>2083.26437395313</v>
      </c>
      <c r="H5969" s="139">
        <v>2181.7565435229499</v>
      </c>
      <c r="I5969" s="139">
        <v>2078.4700989009202</v>
      </c>
      <c r="J5969" s="139">
        <v>2288.7088658820599</v>
      </c>
    </row>
    <row r="5970" spans="1:10" x14ac:dyDescent="0.25">
      <c r="A5970" t="s">
        <v>6254</v>
      </c>
      <c r="B5970" t="s">
        <v>93</v>
      </c>
      <c r="C5970">
        <v>2005</v>
      </c>
      <c r="D5970" t="s">
        <v>18</v>
      </c>
      <c r="E5970" t="s">
        <v>1</v>
      </c>
      <c r="F5970" s="139">
        <v>5590.11875281212</v>
      </c>
      <c r="G5970" s="139">
        <v>2295.0768784382799</v>
      </c>
      <c r="H5970" s="139">
        <v>2536.10229035359</v>
      </c>
      <c r="I5970" s="139">
        <v>2468.5315808789901</v>
      </c>
      <c r="J5970" s="139">
        <v>2605.0223455762398</v>
      </c>
    </row>
    <row r="5971" spans="1:10" x14ac:dyDescent="0.25">
      <c r="A5971" t="s">
        <v>6255</v>
      </c>
      <c r="B5971" t="s">
        <v>93</v>
      </c>
      <c r="C5971">
        <v>2005</v>
      </c>
      <c r="D5971" t="s">
        <v>46</v>
      </c>
      <c r="E5971" t="s">
        <v>1</v>
      </c>
      <c r="F5971" s="139">
        <v>2511.4974181799998</v>
      </c>
      <c r="G5971" s="139">
        <v>2243.7506527833598</v>
      </c>
      <c r="H5971" s="139">
        <v>2476.9972320604502</v>
      </c>
      <c r="I5971" s="139">
        <v>2379.2811387061001</v>
      </c>
      <c r="J5971" s="139">
        <v>2577.6403721397</v>
      </c>
    </row>
    <row r="5972" spans="1:10" x14ac:dyDescent="0.25">
      <c r="A5972" t="s">
        <v>6256</v>
      </c>
      <c r="B5972" t="s">
        <v>93</v>
      </c>
      <c r="C5972">
        <v>2005</v>
      </c>
      <c r="D5972" t="s">
        <v>47</v>
      </c>
      <c r="E5972" t="s">
        <v>1</v>
      </c>
      <c r="F5972" s="139">
        <v>1623.57676210912</v>
      </c>
      <c r="G5972" s="139">
        <v>2432.5069475003602</v>
      </c>
      <c r="H5972" s="139">
        <v>2633.6983620348001</v>
      </c>
      <c r="I5972" s="139">
        <v>2504.5969045475099</v>
      </c>
      <c r="J5972" s="139">
        <v>2767.62892745203</v>
      </c>
    </row>
    <row r="5973" spans="1:10" x14ac:dyDescent="0.25">
      <c r="A5973" t="s">
        <v>6257</v>
      </c>
      <c r="B5973" t="s">
        <v>93</v>
      </c>
      <c r="C5973">
        <v>2005</v>
      </c>
      <c r="D5973" t="s">
        <v>48</v>
      </c>
      <c r="E5973" t="s">
        <v>1</v>
      </c>
      <c r="F5973" s="139">
        <v>1455.0445725230099</v>
      </c>
      <c r="G5973" s="139">
        <v>2242.25570566944</v>
      </c>
      <c r="H5973" s="139">
        <v>2559.26357666577</v>
      </c>
      <c r="I5973" s="139">
        <v>2423.3720644242799</v>
      </c>
      <c r="J5973" s="139">
        <v>2700.53069422002</v>
      </c>
    </row>
    <row r="5974" spans="1:10" x14ac:dyDescent="0.25">
      <c r="A5974" t="s">
        <v>6258</v>
      </c>
      <c r="B5974" t="s">
        <v>93</v>
      </c>
      <c r="C5974">
        <v>2005</v>
      </c>
      <c r="D5974" t="s">
        <v>104</v>
      </c>
      <c r="E5974" t="s">
        <v>1</v>
      </c>
      <c r="F5974" s="139">
        <v>3507.07580745825</v>
      </c>
      <c r="G5974" s="139">
        <v>1620.4053963638701</v>
      </c>
      <c r="H5974" s="139">
        <v>2007.48509549504</v>
      </c>
      <c r="I5974" s="139">
        <v>1939.0712901998099</v>
      </c>
      <c r="J5974" s="139">
        <v>2077.6287280524598</v>
      </c>
    </row>
    <row r="5975" spans="1:10" x14ac:dyDescent="0.25">
      <c r="A5975" t="s">
        <v>6259</v>
      </c>
      <c r="B5975" t="s">
        <v>93</v>
      </c>
      <c r="C5975">
        <v>2005</v>
      </c>
      <c r="D5975" t="s">
        <v>49</v>
      </c>
      <c r="E5975" t="s">
        <v>1</v>
      </c>
      <c r="F5975" s="139">
        <v>1042.1426209885899</v>
      </c>
      <c r="G5975" s="139">
        <v>1751.02933831001</v>
      </c>
      <c r="H5975" s="139">
        <v>1953.28293684458</v>
      </c>
      <c r="I5975" s="139">
        <v>1834.27208583073</v>
      </c>
      <c r="J5975" s="139">
        <v>2077.8785335264301</v>
      </c>
    </row>
    <row r="5976" spans="1:10" x14ac:dyDescent="0.25">
      <c r="A5976" t="s">
        <v>6260</v>
      </c>
      <c r="B5976" t="s">
        <v>93</v>
      </c>
      <c r="C5976">
        <v>2005</v>
      </c>
      <c r="D5976" t="s">
        <v>50</v>
      </c>
      <c r="E5976" t="s">
        <v>1</v>
      </c>
      <c r="F5976" s="139">
        <v>2464.9331864696401</v>
      </c>
      <c r="G5976" s="139">
        <v>1570.86159886158</v>
      </c>
      <c r="H5976" s="139">
        <v>2046.44637858747</v>
      </c>
      <c r="I5976" s="139">
        <v>1962.2505610993901</v>
      </c>
      <c r="J5976" s="139">
        <v>2133.18835227616</v>
      </c>
    </row>
    <row r="5977" spans="1:10" x14ac:dyDescent="0.25">
      <c r="A5977" t="s">
        <v>6261</v>
      </c>
      <c r="B5977" t="s">
        <v>93</v>
      </c>
      <c r="C5977">
        <v>2005</v>
      </c>
      <c r="D5977" t="s">
        <v>105</v>
      </c>
      <c r="E5977" t="s">
        <v>1</v>
      </c>
      <c r="F5977" s="139">
        <v>2801.9848721431999</v>
      </c>
      <c r="G5977" s="139">
        <v>1980.21531752394</v>
      </c>
      <c r="H5977" s="139">
        <v>2262.2826401666498</v>
      </c>
      <c r="I5977" s="139">
        <v>2175.76194372597</v>
      </c>
      <c r="J5977" s="139">
        <v>2351.2548629605299</v>
      </c>
    </row>
    <row r="5978" spans="1:10" x14ac:dyDescent="0.25">
      <c r="A5978" t="s">
        <v>6262</v>
      </c>
      <c r="B5978" t="s">
        <v>93</v>
      </c>
      <c r="C5978">
        <v>2005</v>
      </c>
      <c r="D5978" t="s">
        <v>51</v>
      </c>
      <c r="E5978" t="s">
        <v>1</v>
      </c>
      <c r="F5978" s="139">
        <v>2146.5698907306601</v>
      </c>
      <c r="G5978" s="139">
        <v>1880.1193731656299</v>
      </c>
      <c r="H5978" s="139">
        <v>2156.1211646818401</v>
      </c>
      <c r="I5978" s="139">
        <v>2061.9047866446899</v>
      </c>
      <c r="J5978" s="139">
        <v>2253.3943455014801</v>
      </c>
    </row>
    <row r="5979" spans="1:10" x14ac:dyDescent="0.25">
      <c r="A5979" t="s">
        <v>6263</v>
      </c>
      <c r="B5979" t="s">
        <v>93</v>
      </c>
      <c r="C5979">
        <v>2005</v>
      </c>
      <c r="D5979" t="s">
        <v>52</v>
      </c>
      <c r="E5979" t="s">
        <v>1</v>
      </c>
      <c r="F5979" s="139">
        <v>655.41498141252805</v>
      </c>
      <c r="G5979" s="139">
        <v>2398.41541849646</v>
      </c>
      <c r="H5979" s="139">
        <v>2697.2374868582801</v>
      </c>
      <c r="I5979" s="139">
        <v>2486.8654588130198</v>
      </c>
      <c r="J5979" s="139">
        <v>2920.1412743333299</v>
      </c>
    </row>
    <row r="5980" spans="1:10" x14ac:dyDescent="0.25">
      <c r="A5980" t="s">
        <v>6264</v>
      </c>
      <c r="B5980" t="s">
        <v>93</v>
      </c>
      <c r="C5980">
        <v>2005</v>
      </c>
      <c r="D5980" t="s">
        <v>106</v>
      </c>
      <c r="E5980" t="s">
        <v>1</v>
      </c>
      <c r="F5980" s="139">
        <v>5177.5080861810602</v>
      </c>
      <c r="G5980" s="139">
        <v>1892.8898693281201</v>
      </c>
      <c r="H5980" s="139">
        <v>2122.2361094696098</v>
      </c>
      <c r="I5980" s="139">
        <v>2062.9902530477002</v>
      </c>
      <c r="J5980" s="139">
        <v>2182.71183772833</v>
      </c>
    </row>
    <row r="5981" spans="1:10" x14ac:dyDescent="0.25">
      <c r="A5981" t="s">
        <v>6265</v>
      </c>
      <c r="B5981" t="s">
        <v>93</v>
      </c>
      <c r="C5981">
        <v>2005</v>
      </c>
      <c r="D5981" t="s">
        <v>53</v>
      </c>
      <c r="E5981" t="s">
        <v>1</v>
      </c>
      <c r="F5981" s="139">
        <v>1582.97641402974</v>
      </c>
      <c r="G5981" s="139">
        <v>1872.1041842444599</v>
      </c>
      <c r="H5981" s="139">
        <v>2180.9930920493798</v>
      </c>
      <c r="I5981" s="139">
        <v>2069.8111876596199</v>
      </c>
      <c r="J5981" s="139">
        <v>2296.3879085704698</v>
      </c>
    </row>
    <row r="5982" spans="1:10" x14ac:dyDescent="0.25">
      <c r="A5982" t="s">
        <v>6266</v>
      </c>
      <c r="B5982" t="s">
        <v>93</v>
      </c>
      <c r="C5982">
        <v>2005</v>
      </c>
      <c r="D5982" t="s">
        <v>54</v>
      </c>
      <c r="E5982" t="s">
        <v>1</v>
      </c>
      <c r="F5982" s="139">
        <v>889.189739520594</v>
      </c>
      <c r="G5982" s="139">
        <v>2643.80144358396</v>
      </c>
      <c r="H5982" s="139">
        <v>2899.40040997405</v>
      </c>
      <c r="I5982" s="139">
        <v>2704.34928580324</v>
      </c>
      <c r="J5982" s="139">
        <v>3104.3815432874599</v>
      </c>
    </row>
    <row r="5983" spans="1:10" x14ac:dyDescent="0.25">
      <c r="A5983" t="s">
        <v>6267</v>
      </c>
      <c r="B5983" t="s">
        <v>93</v>
      </c>
      <c r="C5983">
        <v>2005</v>
      </c>
      <c r="D5983" t="s">
        <v>55</v>
      </c>
      <c r="E5983" t="s">
        <v>1</v>
      </c>
      <c r="F5983" s="139">
        <v>787.73754718766997</v>
      </c>
      <c r="G5983" s="139">
        <v>1788.6053021835301</v>
      </c>
      <c r="H5983" s="139">
        <v>1970.8626419974801</v>
      </c>
      <c r="I5983" s="139">
        <v>1831.81454064226</v>
      </c>
      <c r="J5983" s="139">
        <v>2117.4447212469599</v>
      </c>
    </row>
    <row r="5984" spans="1:10" x14ac:dyDescent="0.25">
      <c r="A5984" t="s">
        <v>6268</v>
      </c>
      <c r="B5984" t="s">
        <v>93</v>
      </c>
      <c r="C5984">
        <v>2005</v>
      </c>
      <c r="D5984" t="s">
        <v>56</v>
      </c>
      <c r="E5984" t="s">
        <v>1</v>
      </c>
      <c r="F5984" s="139">
        <v>699.63404052876604</v>
      </c>
      <c r="G5984" s="139">
        <v>1611.80003347102</v>
      </c>
      <c r="H5984" s="139">
        <v>1731.4497745915801</v>
      </c>
      <c r="I5984" s="139">
        <v>1602.4299655914299</v>
      </c>
      <c r="J5984" s="139">
        <v>1867.90067487081</v>
      </c>
    </row>
    <row r="5985" spans="1:10" x14ac:dyDescent="0.25">
      <c r="A5985" t="s">
        <v>6269</v>
      </c>
      <c r="B5985" t="s">
        <v>93</v>
      </c>
      <c r="C5985">
        <v>2005</v>
      </c>
      <c r="D5985" t="s">
        <v>57</v>
      </c>
      <c r="E5985" t="s">
        <v>1</v>
      </c>
      <c r="F5985" s="139">
        <v>1217.9703449142401</v>
      </c>
      <c r="G5985" s="139">
        <v>1794.1406842563099</v>
      </c>
      <c r="H5985" s="139">
        <v>2018.6880188534999</v>
      </c>
      <c r="I5985" s="139">
        <v>1903.6689686466</v>
      </c>
      <c r="J5985" s="139">
        <v>2138.6901584707198</v>
      </c>
    </row>
    <row r="5986" spans="1:10" x14ac:dyDescent="0.25">
      <c r="A5986" t="s">
        <v>6270</v>
      </c>
      <c r="B5986" t="s">
        <v>93</v>
      </c>
      <c r="C5986">
        <v>2006</v>
      </c>
      <c r="D5986" t="s">
        <v>5</v>
      </c>
      <c r="E5986" t="s">
        <v>1</v>
      </c>
      <c r="F5986" s="139">
        <v>28685.254352223001</v>
      </c>
      <c r="G5986" s="139">
        <v>1970.6012634971801</v>
      </c>
      <c r="H5986" s="139">
        <v>2158.5031952228101</v>
      </c>
      <c r="I5986" s="139">
        <v>2133.04805553097</v>
      </c>
      <c r="J5986" s="139">
        <v>2184.1813585312798</v>
      </c>
    </row>
    <row r="5987" spans="1:10" x14ac:dyDescent="0.25">
      <c r="A5987" t="s">
        <v>6271</v>
      </c>
      <c r="B5987" t="s">
        <v>93</v>
      </c>
      <c r="C5987">
        <v>2006</v>
      </c>
      <c r="D5987" t="s">
        <v>122</v>
      </c>
      <c r="E5987" t="s">
        <v>1</v>
      </c>
      <c r="F5987" s="139">
        <v>3925.9147600797401</v>
      </c>
      <c r="G5987" s="139">
        <v>1358.2412228172</v>
      </c>
      <c r="H5987" s="139">
        <v>1477.1897676681399</v>
      </c>
      <c r="I5987" s="139">
        <v>1430.28731125281</v>
      </c>
      <c r="J5987" s="139">
        <v>1525.2122427987899</v>
      </c>
    </row>
    <row r="5988" spans="1:10" x14ac:dyDescent="0.25">
      <c r="A5988" t="s">
        <v>6272</v>
      </c>
      <c r="B5988" t="s">
        <v>93</v>
      </c>
      <c r="C5988">
        <v>2006</v>
      </c>
      <c r="D5988" t="s">
        <v>123</v>
      </c>
      <c r="E5988" t="s">
        <v>1</v>
      </c>
      <c r="F5988" s="139">
        <v>4689.7928858307796</v>
      </c>
      <c r="G5988" s="139">
        <v>1584.0362911751999</v>
      </c>
      <c r="H5988" s="139">
        <v>1685.3927713779999</v>
      </c>
      <c r="I5988" s="139">
        <v>1636.3955602415599</v>
      </c>
      <c r="J5988" s="139">
        <v>1735.45930555933</v>
      </c>
    </row>
    <row r="5989" spans="1:10" x14ac:dyDescent="0.25">
      <c r="A5989" t="s">
        <v>6273</v>
      </c>
      <c r="B5989" t="s">
        <v>93</v>
      </c>
      <c r="C5989">
        <v>2006</v>
      </c>
      <c r="D5989" t="s">
        <v>124</v>
      </c>
      <c r="E5989" t="s">
        <v>1</v>
      </c>
      <c r="F5989" s="139">
        <v>5651.8789758104804</v>
      </c>
      <c r="G5989" s="139">
        <v>1890.1593813744</v>
      </c>
      <c r="H5989" s="139">
        <v>2014.94304903754</v>
      </c>
      <c r="I5989" s="139">
        <v>1961.6579382923001</v>
      </c>
      <c r="J5989" s="139">
        <v>2069.2863372710799</v>
      </c>
    </row>
    <row r="5990" spans="1:10" x14ac:dyDescent="0.25">
      <c r="A5990" t="s">
        <v>6274</v>
      </c>
      <c r="B5990" t="s">
        <v>93</v>
      </c>
      <c r="C5990">
        <v>2006</v>
      </c>
      <c r="D5990" t="s">
        <v>125</v>
      </c>
      <c r="E5990" t="s">
        <v>1</v>
      </c>
      <c r="F5990" s="139">
        <v>6596.0927499162299</v>
      </c>
      <c r="G5990" s="139">
        <v>2255.42143232847</v>
      </c>
      <c r="H5990" s="139">
        <v>2510.3533473198399</v>
      </c>
      <c r="I5990" s="139">
        <v>2448.8655369777298</v>
      </c>
      <c r="J5990" s="139">
        <v>2572.9705401964402</v>
      </c>
    </row>
    <row r="5991" spans="1:10" x14ac:dyDescent="0.25">
      <c r="A5991" t="s">
        <v>6275</v>
      </c>
      <c r="B5991" t="s">
        <v>93</v>
      </c>
      <c r="C5991">
        <v>2006</v>
      </c>
      <c r="D5991" t="s">
        <v>126</v>
      </c>
      <c r="E5991" t="s">
        <v>1</v>
      </c>
      <c r="F5991" s="139">
        <v>7821.5749805857504</v>
      </c>
      <c r="G5991" s="139">
        <v>2802.6383140923399</v>
      </c>
      <c r="H5991" s="139">
        <v>3274.3033686184399</v>
      </c>
      <c r="I5991" s="139">
        <v>3199.8207090265801</v>
      </c>
      <c r="J5991" s="139">
        <v>3350.0413176062402</v>
      </c>
    </row>
    <row r="5992" spans="1:10" x14ac:dyDescent="0.25">
      <c r="A5992" t="s">
        <v>6276</v>
      </c>
      <c r="B5992" t="s">
        <v>93</v>
      </c>
      <c r="C5992">
        <v>2006</v>
      </c>
      <c r="D5992" t="s">
        <v>6</v>
      </c>
      <c r="E5992" t="s">
        <v>1</v>
      </c>
      <c r="F5992" s="139">
        <v>5944.4578123276397</v>
      </c>
      <c r="G5992" s="139">
        <v>1804.8402099597499</v>
      </c>
      <c r="H5992" s="139">
        <v>1902.4902299729899</v>
      </c>
      <c r="I5992" s="139">
        <v>1853.68612482764</v>
      </c>
      <c r="J5992" s="139">
        <v>1952.23911522345</v>
      </c>
    </row>
    <row r="5993" spans="1:10" x14ac:dyDescent="0.25">
      <c r="A5993" t="s">
        <v>6277</v>
      </c>
      <c r="B5993" t="s">
        <v>93</v>
      </c>
      <c r="C5993">
        <v>2006</v>
      </c>
      <c r="D5993" t="s">
        <v>37</v>
      </c>
      <c r="E5993" t="s">
        <v>1</v>
      </c>
      <c r="F5993" s="139">
        <v>706.41454310821302</v>
      </c>
      <c r="G5993" s="139">
        <v>2081.1788678319899</v>
      </c>
      <c r="H5993" s="139">
        <v>2127.8969405559401</v>
      </c>
      <c r="I5993" s="139">
        <v>1970.8738138180299</v>
      </c>
      <c r="J5993" s="139">
        <v>2293.9191896641801</v>
      </c>
    </row>
    <row r="5994" spans="1:10" x14ac:dyDescent="0.25">
      <c r="A5994" t="s">
        <v>6278</v>
      </c>
      <c r="B5994" t="s">
        <v>93</v>
      </c>
      <c r="C5994">
        <v>2006</v>
      </c>
      <c r="D5994" t="s">
        <v>38</v>
      </c>
      <c r="E5994" t="s">
        <v>1</v>
      </c>
      <c r="F5994" s="139">
        <v>1103.90688002718</v>
      </c>
      <c r="G5994" s="139">
        <v>1914.1123595976901</v>
      </c>
      <c r="H5994" s="139">
        <v>2024.0945359288301</v>
      </c>
      <c r="I5994" s="139">
        <v>1903.9341384110601</v>
      </c>
      <c r="J5994" s="139">
        <v>2149.7296323869</v>
      </c>
    </row>
    <row r="5995" spans="1:10" x14ac:dyDescent="0.25">
      <c r="A5995" t="s">
        <v>6279</v>
      </c>
      <c r="B5995" t="s">
        <v>93</v>
      </c>
      <c r="C5995">
        <v>2006</v>
      </c>
      <c r="D5995" t="s">
        <v>39</v>
      </c>
      <c r="E5995" t="s">
        <v>1</v>
      </c>
      <c r="F5995" s="139">
        <v>1158.56979065673</v>
      </c>
      <c r="G5995" s="139">
        <v>2136.12439968423</v>
      </c>
      <c r="H5995" s="139">
        <v>2118.7179860106598</v>
      </c>
      <c r="I5995" s="139">
        <v>1997.0552592041699</v>
      </c>
      <c r="J5995" s="139">
        <v>2245.7883036828598</v>
      </c>
    </row>
    <row r="5996" spans="1:10" x14ac:dyDescent="0.25">
      <c r="A5996" t="s">
        <v>6280</v>
      </c>
      <c r="B5996" t="s">
        <v>93</v>
      </c>
      <c r="C5996">
        <v>2006</v>
      </c>
      <c r="D5996" t="s">
        <v>40</v>
      </c>
      <c r="E5996" t="s">
        <v>1</v>
      </c>
      <c r="F5996" s="139">
        <v>922.04674840467703</v>
      </c>
      <c r="G5996" s="139">
        <v>2028.2594553556501</v>
      </c>
      <c r="H5996" s="139">
        <v>2080.6348325316098</v>
      </c>
      <c r="I5996" s="139">
        <v>1947.07717368064</v>
      </c>
      <c r="J5996" s="139">
        <v>2220.8663096433602</v>
      </c>
    </row>
    <row r="5997" spans="1:10" x14ac:dyDescent="0.25">
      <c r="A5997" t="s">
        <v>6281</v>
      </c>
      <c r="B5997" t="s">
        <v>93</v>
      </c>
      <c r="C5997">
        <v>2006</v>
      </c>
      <c r="D5997" t="s">
        <v>41</v>
      </c>
      <c r="E5997" t="s">
        <v>1</v>
      </c>
      <c r="F5997" s="139">
        <v>1263.47917329338</v>
      </c>
      <c r="G5997" s="139">
        <v>1709.4371323917301</v>
      </c>
      <c r="H5997" s="139">
        <v>1909.9852425786401</v>
      </c>
      <c r="I5997" s="139">
        <v>1802.3357430885201</v>
      </c>
      <c r="J5997" s="139">
        <v>2022.21182203424</v>
      </c>
    </row>
    <row r="5998" spans="1:10" x14ac:dyDescent="0.25">
      <c r="A5998" t="s">
        <v>6282</v>
      </c>
      <c r="B5998" t="s">
        <v>93</v>
      </c>
      <c r="C5998">
        <v>2006</v>
      </c>
      <c r="D5998" t="s">
        <v>42</v>
      </c>
      <c r="E5998" t="s">
        <v>1</v>
      </c>
      <c r="F5998" s="139">
        <v>790.04067683747598</v>
      </c>
      <c r="G5998" s="139">
        <v>1231.78252648582</v>
      </c>
      <c r="H5998" s="139">
        <v>1357.4752174887001</v>
      </c>
      <c r="I5998" s="139">
        <v>1262.0565520127</v>
      </c>
      <c r="J5998" s="139">
        <v>1458.0561445369599</v>
      </c>
    </row>
    <row r="5999" spans="1:10" x14ac:dyDescent="0.25">
      <c r="A5999" t="s">
        <v>6283</v>
      </c>
      <c r="B5999" t="s">
        <v>93</v>
      </c>
      <c r="C5999">
        <v>2006</v>
      </c>
      <c r="D5999" t="s">
        <v>102</v>
      </c>
      <c r="E5999" t="s">
        <v>1</v>
      </c>
      <c r="F5999" s="139">
        <v>1166.5646506411199</v>
      </c>
      <c r="G5999" s="139">
        <v>1802.31228662534</v>
      </c>
      <c r="H5999" s="139">
        <v>1825.8128959620601</v>
      </c>
      <c r="I5999" s="139">
        <v>1720.64938140904</v>
      </c>
      <c r="J5999" s="139">
        <v>1935.63422191974</v>
      </c>
    </row>
    <row r="6000" spans="1:10" x14ac:dyDescent="0.25">
      <c r="A6000" t="s">
        <v>6284</v>
      </c>
      <c r="B6000" t="s">
        <v>93</v>
      </c>
      <c r="C6000">
        <v>2006</v>
      </c>
      <c r="D6000" t="s">
        <v>103</v>
      </c>
      <c r="E6000" t="s">
        <v>1</v>
      </c>
      <c r="F6000" s="139">
        <v>3684.47710654309</v>
      </c>
      <c r="G6000" s="139">
        <v>2029.71299395852</v>
      </c>
      <c r="H6000" s="139">
        <v>2101.6746103107298</v>
      </c>
      <c r="I6000" s="139">
        <v>2032.8427761750199</v>
      </c>
      <c r="J6000" s="139">
        <v>2172.2038503009799</v>
      </c>
    </row>
    <row r="6001" spans="1:10" x14ac:dyDescent="0.25">
      <c r="A6001" t="s">
        <v>6285</v>
      </c>
      <c r="B6001" t="s">
        <v>93</v>
      </c>
      <c r="C6001">
        <v>2006</v>
      </c>
      <c r="D6001" t="s">
        <v>43</v>
      </c>
      <c r="E6001" t="s">
        <v>1</v>
      </c>
      <c r="F6001" s="139">
        <v>608.92729809407899</v>
      </c>
      <c r="G6001" s="139">
        <v>1639.72236669022</v>
      </c>
      <c r="H6001" s="139">
        <v>1719.50618960202</v>
      </c>
      <c r="I6001" s="139">
        <v>1581.8926837377101</v>
      </c>
      <c r="J6001" s="139">
        <v>1865.6347287665001</v>
      </c>
    </row>
    <row r="6002" spans="1:10" x14ac:dyDescent="0.25">
      <c r="A6002" t="s">
        <v>6286</v>
      </c>
      <c r="B6002" t="s">
        <v>93</v>
      </c>
      <c r="C6002">
        <v>2006</v>
      </c>
      <c r="D6002" t="s">
        <v>44</v>
      </c>
      <c r="E6002" t="s">
        <v>1</v>
      </c>
      <c r="F6002" s="139">
        <v>1245.07689688</v>
      </c>
      <c r="G6002" s="139">
        <v>2170.7496850951002</v>
      </c>
      <c r="H6002" s="139">
        <v>2244.1128835895902</v>
      </c>
      <c r="I6002" s="139">
        <v>2118.5273109739001</v>
      </c>
      <c r="J6002" s="139">
        <v>2375.0783842108499</v>
      </c>
    </row>
    <row r="6003" spans="1:10" x14ac:dyDescent="0.25">
      <c r="A6003" t="s">
        <v>6287</v>
      </c>
      <c r="B6003" t="s">
        <v>93</v>
      </c>
      <c r="C6003">
        <v>2006</v>
      </c>
      <c r="D6003" t="s">
        <v>45</v>
      </c>
      <c r="E6003" t="s">
        <v>1</v>
      </c>
      <c r="F6003" s="139">
        <v>1830.47291156898</v>
      </c>
      <c r="G6003" s="139">
        <v>2103.16992390213</v>
      </c>
      <c r="H6003" s="139">
        <v>2189.1011396191602</v>
      </c>
      <c r="I6003" s="139">
        <v>2087.4228729320398</v>
      </c>
      <c r="J6003" s="139">
        <v>2294.3570824989401</v>
      </c>
    </row>
    <row r="6004" spans="1:10" x14ac:dyDescent="0.25">
      <c r="A6004" t="s">
        <v>6288</v>
      </c>
      <c r="B6004" t="s">
        <v>93</v>
      </c>
      <c r="C6004">
        <v>2006</v>
      </c>
      <c r="D6004" t="s">
        <v>18</v>
      </c>
      <c r="E6004" t="s">
        <v>1</v>
      </c>
      <c r="F6004" s="139">
        <v>5581.2811657228003</v>
      </c>
      <c r="G6004" s="139">
        <v>2274.6295062264098</v>
      </c>
      <c r="H6004" s="139">
        <v>2495.0280964927401</v>
      </c>
      <c r="I6004" s="139">
        <v>2428.7093353586401</v>
      </c>
      <c r="J6004" s="139">
        <v>2562.6722623783598</v>
      </c>
    </row>
    <row r="6005" spans="1:10" x14ac:dyDescent="0.25">
      <c r="A6005" t="s">
        <v>6289</v>
      </c>
      <c r="B6005" t="s">
        <v>93</v>
      </c>
      <c r="C6005">
        <v>2006</v>
      </c>
      <c r="D6005" t="s">
        <v>46</v>
      </c>
      <c r="E6005" t="s">
        <v>1</v>
      </c>
      <c r="F6005" s="139">
        <v>2412.9579617002501</v>
      </c>
      <c r="G6005" s="139">
        <v>2142.1856904299102</v>
      </c>
      <c r="H6005" s="139">
        <v>2356.07085975682</v>
      </c>
      <c r="I6005" s="139">
        <v>2261.40921782133</v>
      </c>
      <c r="J6005" s="139">
        <v>2453.6263350799099</v>
      </c>
    </row>
    <row r="6006" spans="1:10" x14ac:dyDescent="0.25">
      <c r="A6006" t="s">
        <v>6290</v>
      </c>
      <c r="B6006" t="s">
        <v>93</v>
      </c>
      <c r="C6006">
        <v>2006</v>
      </c>
      <c r="D6006" t="s">
        <v>47</v>
      </c>
      <c r="E6006" t="s">
        <v>1</v>
      </c>
      <c r="F6006" s="139">
        <v>1722.0821654817</v>
      </c>
      <c r="G6006" s="139">
        <v>2563.7668088159899</v>
      </c>
      <c r="H6006" s="139">
        <v>2755.8347887445202</v>
      </c>
      <c r="I6006" s="139">
        <v>2624.9062383973601</v>
      </c>
      <c r="J6006" s="139">
        <v>2891.5158323331202</v>
      </c>
    </row>
    <row r="6007" spans="1:10" x14ac:dyDescent="0.25">
      <c r="A6007" t="s">
        <v>6291</v>
      </c>
      <c r="B6007" t="s">
        <v>93</v>
      </c>
      <c r="C6007">
        <v>2006</v>
      </c>
      <c r="D6007" t="s">
        <v>48</v>
      </c>
      <c r="E6007" t="s">
        <v>1</v>
      </c>
      <c r="F6007" s="139">
        <v>1446.24103854084</v>
      </c>
      <c r="G6007" s="139">
        <v>2205.9471919904199</v>
      </c>
      <c r="H6007" s="139">
        <v>2477.0309055639</v>
      </c>
      <c r="I6007" s="139">
        <v>2346.6754076766601</v>
      </c>
      <c r="J6007" s="139">
        <v>2612.5590256662099</v>
      </c>
    </row>
    <row r="6008" spans="1:10" x14ac:dyDescent="0.25">
      <c r="A6008" t="s">
        <v>6292</v>
      </c>
      <c r="B6008" t="s">
        <v>93</v>
      </c>
      <c r="C6008">
        <v>2006</v>
      </c>
      <c r="D6008" t="s">
        <v>104</v>
      </c>
      <c r="E6008" t="s">
        <v>1</v>
      </c>
      <c r="F6008" s="139">
        <v>3756.5321858103298</v>
      </c>
      <c r="G6008" s="139">
        <v>1724.5326314725401</v>
      </c>
      <c r="H6008" s="139">
        <v>2139.7452203603598</v>
      </c>
      <c r="I6008" s="139">
        <v>2069.2183115348598</v>
      </c>
      <c r="J6008" s="139">
        <v>2211.9943497047402</v>
      </c>
    </row>
    <row r="6009" spans="1:10" x14ac:dyDescent="0.25">
      <c r="A6009" t="s">
        <v>6293</v>
      </c>
      <c r="B6009" t="s">
        <v>93</v>
      </c>
      <c r="C6009">
        <v>2006</v>
      </c>
      <c r="D6009" t="s">
        <v>49</v>
      </c>
      <c r="E6009" t="s">
        <v>1</v>
      </c>
      <c r="F6009" s="139">
        <v>1126.38762315135</v>
      </c>
      <c r="G6009" s="139">
        <v>1880.0701414597199</v>
      </c>
      <c r="H6009" s="139">
        <v>2080.2577776326498</v>
      </c>
      <c r="I6009" s="139">
        <v>1958.5245987963899</v>
      </c>
      <c r="J6009" s="139">
        <v>2207.4803184177999</v>
      </c>
    </row>
    <row r="6010" spans="1:10" x14ac:dyDescent="0.25">
      <c r="A6010" t="s">
        <v>6294</v>
      </c>
      <c r="B6010" t="s">
        <v>93</v>
      </c>
      <c r="C6010">
        <v>2006</v>
      </c>
      <c r="D6010" t="s">
        <v>50</v>
      </c>
      <c r="E6010" t="s">
        <v>1</v>
      </c>
      <c r="F6010" s="139">
        <v>2630.1445626589498</v>
      </c>
      <c r="G6010" s="139">
        <v>1665.5233842201601</v>
      </c>
      <c r="H6010" s="139">
        <v>2176.70062541276</v>
      </c>
      <c r="I6010" s="139">
        <v>2089.6457748692201</v>
      </c>
      <c r="J6010" s="139">
        <v>2266.3027171982299</v>
      </c>
    </row>
    <row r="6011" spans="1:10" x14ac:dyDescent="0.25">
      <c r="A6011" t="s">
        <v>6295</v>
      </c>
      <c r="B6011" t="s">
        <v>93</v>
      </c>
      <c r="C6011">
        <v>2006</v>
      </c>
      <c r="D6011" t="s">
        <v>105</v>
      </c>
      <c r="E6011" t="s">
        <v>1</v>
      </c>
      <c r="F6011" s="139">
        <v>2955.1858084511</v>
      </c>
      <c r="G6011" s="139">
        <v>2083.6112306642499</v>
      </c>
      <c r="H6011" s="139">
        <v>2357.6663299246402</v>
      </c>
      <c r="I6011" s="139">
        <v>2269.98581251834</v>
      </c>
      <c r="J6011" s="139">
        <v>2447.7649933419498</v>
      </c>
    </row>
    <row r="6012" spans="1:10" x14ac:dyDescent="0.25">
      <c r="A6012" t="s">
        <v>6296</v>
      </c>
      <c r="B6012" t="s">
        <v>93</v>
      </c>
      <c r="C6012">
        <v>2006</v>
      </c>
      <c r="D6012" t="s">
        <v>51</v>
      </c>
      <c r="E6012" t="s">
        <v>1</v>
      </c>
      <c r="F6012" s="139">
        <v>2347.2005849327902</v>
      </c>
      <c r="G6012" s="139">
        <v>2053.13067793252</v>
      </c>
      <c r="H6012" s="139">
        <v>2321.5376341749902</v>
      </c>
      <c r="I6012" s="139">
        <v>2224.61667149507</v>
      </c>
      <c r="J6012" s="139">
        <v>2421.4634164161798</v>
      </c>
    </row>
    <row r="6013" spans="1:10" x14ac:dyDescent="0.25">
      <c r="A6013" t="s">
        <v>6297</v>
      </c>
      <c r="B6013" t="s">
        <v>93</v>
      </c>
      <c r="C6013">
        <v>2006</v>
      </c>
      <c r="D6013" t="s">
        <v>52</v>
      </c>
      <c r="E6013" t="s">
        <v>1</v>
      </c>
      <c r="F6013" s="139">
        <v>607.98522351830695</v>
      </c>
      <c r="G6013" s="139">
        <v>2210.2927382786402</v>
      </c>
      <c r="H6013" s="139">
        <v>2501.5623225950399</v>
      </c>
      <c r="I6013" s="139">
        <v>2299.6645326165799</v>
      </c>
      <c r="J6013" s="139">
        <v>2715.9628278769301</v>
      </c>
    </row>
    <row r="6014" spans="1:10" x14ac:dyDescent="0.25">
      <c r="A6014" t="s">
        <v>6298</v>
      </c>
      <c r="B6014" t="s">
        <v>93</v>
      </c>
      <c r="C6014">
        <v>2006</v>
      </c>
      <c r="D6014" t="s">
        <v>106</v>
      </c>
      <c r="E6014" t="s">
        <v>1</v>
      </c>
      <c r="F6014" s="139">
        <v>5596.7556227270297</v>
      </c>
      <c r="G6014" s="139">
        <v>2035.0728588357099</v>
      </c>
      <c r="H6014" s="139">
        <v>2265.4700796359102</v>
      </c>
      <c r="I6014" s="139">
        <v>2204.6655956692098</v>
      </c>
      <c r="J6014" s="139">
        <v>2327.4880638812001</v>
      </c>
    </row>
    <row r="6015" spans="1:10" x14ac:dyDescent="0.25">
      <c r="A6015" t="s">
        <v>6299</v>
      </c>
      <c r="B6015" t="s">
        <v>93</v>
      </c>
      <c r="C6015">
        <v>2006</v>
      </c>
      <c r="D6015" t="s">
        <v>53</v>
      </c>
      <c r="E6015" t="s">
        <v>1</v>
      </c>
      <c r="F6015" s="139">
        <v>1736.5214165248001</v>
      </c>
      <c r="G6015" s="139">
        <v>2043.15866966868</v>
      </c>
      <c r="H6015" s="139">
        <v>2350.1987175665499</v>
      </c>
      <c r="I6015" s="139">
        <v>2235.8925293315901</v>
      </c>
      <c r="J6015" s="139">
        <v>2468.6364060246701</v>
      </c>
    </row>
    <row r="6016" spans="1:10" x14ac:dyDescent="0.25">
      <c r="A6016" t="s">
        <v>6300</v>
      </c>
      <c r="B6016" t="s">
        <v>93</v>
      </c>
      <c r="C6016">
        <v>2006</v>
      </c>
      <c r="D6016" t="s">
        <v>54</v>
      </c>
      <c r="E6016" t="s">
        <v>1</v>
      </c>
      <c r="F6016" s="139">
        <v>939.08815125882404</v>
      </c>
      <c r="G6016" s="139">
        <v>2772.5433298657399</v>
      </c>
      <c r="H6016" s="139">
        <v>3004.47617949198</v>
      </c>
      <c r="I6016" s="139">
        <v>2807.67229868409</v>
      </c>
      <c r="J6016" s="139">
        <v>3211.0222103771498</v>
      </c>
    </row>
    <row r="6017" spans="1:10" x14ac:dyDescent="0.25">
      <c r="A6017" t="s">
        <v>6301</v>
      </c>
      <c r="B6017" t="s">
        <v>93</v>
      </c>
      <c r="C6017">
        <v>2006</v>
      </c>
      <c r="D6017" t="s">
        <v>55</v>
      </c>
      <c r="E6017" t="s">
        <v>1</v>
      </c>
      <c r="F6017" s="139">
        <v>868.27343337851903</v>
      </c>
      <c r="G6017" s="139">
        <v>1966.1098532188701</v>
      </c>
      <c r="H6017" s="139">
        <v>2162.9822200897602</v>
      </c>
      <c r="I6017" s="139">
        <v>2018.08665478066</v>
      </c>
      <c r="J6017" s="139">
        <v>2315.3451842273698</v>
      </c>
    </row>
    <row r="6018" spans="1:10" x14ac:dyDescent="0.25">
      <c r="A6018" t="s">
        <v>6302</v>
      </c>
      <c r="B6018" t="s">
        <v>93</v>
      </c>
      <c r="C6018">
        <v>2006</v>
      </c>
      <c r="D6018" t="s">
        <v>56</v>
      </c>
      <c r="E6018" t="s">
        <v>1</v>
      </c>
      <c r="F6018" s="139">
        <v>792.87341061900599</v>
      </c>
      <c r="G6018" s="139">
        <v>1815.1448241088899</v>
      </c>
      <c r="H6018" s="139">
        <v>1918.1209323575299</v>
      </c>
      <c r="I6018" s="139">
        <v>1783.5797649092101</v>
      </c>
      <c r="J6018" s="139">
        <v>2059.9275381860398</v>
      </c>
    </row>
    <row r="6019" spans="1:10" x14ac:dyDescent="0.25">
      <c r="A6019" t="s">
        <v>6303</v>
      </c>
      <c r="B6019" t="s">
        <v>93</v>
      </c>
      <c r="C6019">
        <v>2006</v>
      </c>
      <c r="D6019" t="s">
        <v>57</v>
      </c>
      <c r="E6019" t="s">
        <v>1</v>
      </c>
      <c r="F6019" s="139">
        <v>1259.9992109458501</v>
      </c>
      <c r="G6019" s="139">
        <v>1844.55812696109</v>
      </c>
      <c r="H6019" s="139">
        <v>2084.44675210177</v>
      </c>
      <c r="I6019" s="139">
        <v>1967.5706793489601</v>
      </c>
      <c r="J6019" s="139">
        <v>2206.2992207428301</v>
      </c>
    </row>
    <row r="6020" spans="1:10" x14ac:dyDescent="0.25">
      <c r="A6020" t="s">
        <v>6304</v>
      </c>
      <c r="B6020" t="s">
        <v>93</v>
      </c>
      <c r="C6020">
        <v>2007</v>
      </c>
      <c r="D6020" t="s">
        <v>5</v>
      </c>
      <c r="E6020" t="s">
        <v>1</v>
      </c>
      <c r="F6020" s="139">
        <v>29405.159131007498</v>
      </c>
      <c r="G6020" s="139">
        <v>2002.3464970877401</v>
      </c>
      <c r="H6020" s="139">
        <v>2184.7192671263902</v>
      </c>
      <c r="I6020" s="139">
        <v>2159.2976752867798</v>
      </c>
      <c r="J6020" s="139">
        <v>2210.3608321370102</v>
      </c>
    </row>
    <row r="6021" spans="1:10" x14ac:dyDescent="0.25">
      <c r="A6021" t="s">
        <v>6305</v>
      </c>
      <c r="B6021" t="s">
        <v>93</v>
      </c>
      <c r="C6021">
        <v>2007</v>
      </c>
      <c r="D6021" t="s">
        <v>122</v>
      </c>
      <c r="E6021" t="s">
        <v>1</v>
      </c>
      <c r="F6021" s="139">
        <v>4110.8649299910503</v>
      </c>
      <c r="G6021" s="139">
        <v>1411.1941236615501</v>
      </c>
      <c r="H6021" s="139">
        <v>1520.47208088862</v>
      </c>
      <c r="I6021" s="139">
        <v>1473.26216658164</v>
      </c>
      <c r="J6021" s="139">
        <v>1568.78337417481</v>
      </c>
    </row>
    <row r="6022" spans="1:10" x14ac:dyDescent="0.25">
      <c r="A6022" t="s">
        <v>6306</v>
      </c>
      <c r="B6022" t="s">
        <v>93</v>
      </c>
      <c r="C6022">
        <v>2007</v>
      </c>
      <c r="D6022" t="s">
        <v>123</v>
      </c>
      <c r="E6022" t="s">
        <v>1</v>
      </c>
      <c r="F6022" s="139">
        <v>5046.91551764214</v>
      </c>
      <c r="G6022" s="139">
        <v>1690.90058384861</v>
      </c>
      <c r="H6022" s="139">
        <v>1777.80828763206</v>
      </c>
      <c r="I6022" s="139">
        <v>1728.10450633343</v>
      </c>
      <c r="J6022" s="139">
        <v>1828.5572766079899</v>
      </c>
    </row>
    <row r="6023" spans="1:10" x14ac:dyDescent="0.25">
      <c r="A6023" t="s">
        <v>6307</v>
      </c>
      <c r="B6023" t="s">
        <v>93</v>
      </c>
      <c r="C6023">
        <v>2007</v>
      </c>
      <c r="D6023" t="s">
        <v>124</v>
      </c>
      <c r="E6023" t="s">
        <v>1</v>
      </c>
      <c r="F6023" s="139">
        <v>5792.1054501918397</v>
      </c>
      <c r="G6023" s="139">
        <v>1920.9880206395801</v>
      </c>
      <c r="H6023" s="139">
        <v>2040.4963309996999</v>
      </c>
      <c r="I6023" s="139">
        <v>1987.18903325511</v>
      </c>
      <c r="J6023" s="139">
        <v>2094.84921427376</v>
      </c>
    </row>
    <row r="6024" spans="1:10" x14ac:dyDescent="0.25">
      <c r="A6024" t="s">
        <v>6308</v>
      </c>
      <c r="B6024" t="s">
        <v>93</v>
      </c>
      <c r="C6024">
        <v>2007</v>
      </c>
      <c r="D6024" t="s">
        <v>125</v>
      </c>
      <c r="E6024" t="s">
        <v>1</v>
      </c>
      <c r="F6024" s="139">
        <v>6565.4761801691402</v>
      </c>
      <c r="G6024" s="139">
        <v>2222.67682969712</v>
      </c>
      <c r="H6024" s="139">
        <v>2470.7597605077199</v>
      </c>
      <c r="I6024" s="139">
        <v>2410.1506094634401</v>
      </c>
      <c r="J6024" s="139">
        <v>2532.48477424471</v>
      </c>
    </row>
    <row r="6025" spans="1:10" x14ac:dyDescent="0.25">
      <c r="A6025" t="s">
        <v>6309</v>
      </c>
      <c r="B6025" t="s">
        <v>93</v>
      </c>
      <c r="C6025">
        <v>2007</v>
      </c>
      <c r="D6025" t="s">
        <v>126</v>
      </c>
      <c r="E6025" t="s">
        <v>1</v>
      </c>
      <c r="F6025" s="139">
        <v>7889.7970530133098</v>
      </c>
      <c r="G6025" s="139">
        <v>2799.2595619040098</v>
      </c>
      <c r="H6025" s="139">
        <v>3269.97090809565</v>
      </c>
      <c r="I6025" s="139">
        <v>3196.02615077358</v>
      </c>
      <c r="J6025" s="139">
        <v>3345.1564395893502</v>
      </c>
    </row>
    <row r="6026" spans="1:10" x14ac:dyDescent="0.25">
      <c r="A6026" t="s">
        <v>6310</v>
      </c>
      <c r="B6026" t="s">
        <v>93</v>
      </c>
      <c r="C6026">
        <v>2007</v>
      </c>
      <c r="D6026" t="s">
        <v>6</v>
      </c>
      <c r="E6026" t="s">
        <v>1</v>
      </c>
      <c r="F6026" s="139">
        <v>6645.0642836246097</v>
      </c>
      <c r="G6026" s="139">
        <v>2002.7318516047601</v>
      </c>
      <c r="H6026" s="139">
        <v>2107.4055444503301</v>
      </c>
      <c r="I6026" s="139">
        <v>2056.2808107147598</v>
      </c>
      <c r="J6026" s="139">
        <v>2159.4658144496898</v>
      </c>
    </row>
    <row r="6027" spans="1:10" x14ac:dyDescent="0.25">
      <c r="A6027" t="s">
        <v>6311</v>
      </c>
      <c r="B6027" t="s">
        <v>93</v>
      </c>
      <c r="C6027">
        <v>2007</v>
      </c>
      <c r="D6027" t="s">
        <v>37</v>
      </c>
      <c r="E6027" t="s">
        <v>1</v>
      </c>
      <c r="F6027" s="139">
        <v>786.21685240344698</v>
      </c>
      <c r="G6027" s="139">
        <v>2300.8980169840402</v>
      </c>
      <c r="H6027" s="139">
        <v>2331.7160767144301</v>
      </c>
      <c r="I6027" s="139">
        <v>2169.0273753521401</v>
      </c>
      <c r="J6027" s="139">
        <v>2503.22843540534</v>
      </c>
    </row>
    <row r="6028" spans="1:10" x14ac:dyDescent="0.25">
      <c r="A6028" t="s">
        <v>6312</v>
      </c>
      <c r="B6028" t="s">
        <v>93</v>
      </c>
      <c r="C6028">
        <v>2007</v>
      </c>
      <c r="D6028" t="s">
        <v>38</v>
      </c>
      <c r="E6028" t="s">
        <v>1</v>
      </c>
      <c r="F6028" s="139">
        <v>1238.7299258987</v>
      </c>
      <c r="G6028" s="139">
        <v>2136.8833788726802</v>
      </c>
      <c r="H6028" s="139">
        <v>2231.4460930205501</v>
      </c>
      <c r="I6028" s="139">
        <v>2106.45092909816</v>
      </c>
      <c r="J6028" s="139">
        <v>2361.8099144246098</v>
      </c>
    </row>
    <row r="6029" spans="1:10" x14ac:dyDescent="0.25">
      <c r="A6029" t="s">
        <v>6313</v>
      </c>
      <c r="B6029" t="s">
        <v>93</v>
      </c>
      <c r="C6029">
        <v>2007</v>
      </c>
      <c r="D6029" t="s">
        <v>39</v>
      </c>
      <c r="E6029" t="s">
        <v>1</v>
      </c>
      <c r="F6029" s="139">
        <v>1191.3132609172601</v>
      </c>
      <c r="G6029" s="139">
        <v>2174.32608307586</v>
      </c>
      <c r="H6029" s="139">
        <v>2132.2925211902002</v>
      </c>
      <c r="I6029" s="139">
        <v>2011.40692989883</v>
      </c>
      <c r="J6029" s="139">
        <v>2258.4750290595198</v>
      </c>
    </row>
    <row r="6030" spans="1:10" x14ac:dyDescent="0.25">
      <c r="A6030" t="s">
        <v>6314</v>
      </c>
      <c r="B6030" t="s">
        <v>93</v>
      </c>
      <c r="C6030">
        <v>2007</v>
      </c>
      <c r="D6030" t="s">
        <v>40</v>
      </c>
      <c r="E6030" t="s">
        <v>1</v>
      </c>
      <c r="F6030" s="139">
        <v>976.248867316207</v>
      </c>
      <c r="G6030" s="139">
        <v>2128.85181934713</v>
      </c>
      <c r="H6030" s="139">
        <v>2183.6022266772802</v>
      </c>
      <c r="I6030" s="139">
        <v>2047.3211549212201</v>
      </c>
      <c r="J6030" s="139">
        <v>2326.4963910722299</v>
      </c>
    </row>
    <row r="6031" spans="1:10" x14ac:dyDescent="0.25">
      <c r="A6031" t="s">
        <v>6315</v>
      </c>
      <c r="B6031" t="s">
        <v>93</v>
      </c>
      <c r="C6031">
        <v>2007</v>
      </c>
      <c r="D6031" t="s">
        <v>41</v>
      </c>
      <c r="E6031" t="s">
        <v>1</v>
      </c>
      <c r="F6031" s="139">
        <v>1391.61235194767</v>
      </c>
      <c r="G6031" s="139">
        <v>1873.11539552005</v>
      </c>
      <c r="H6031" s="139">
        <v>2110.9589793498899</v>
      </c>
      <c r="I6031" s="139">
        <v>1997.5748633081901</v>
      </c>
      <c r="J6031" s="139">
        <v>2228.93167275634</v>
      </c>
    </row>
    <row r="6032" spans="1:10" x14ac:dyDescent="0.25">
      <c r="A6032" t="s">
        <v>6316</v>
      </c>
      <c r="B6032" t="s">
        <v>93</v>
      </c>
      <c r="C6032">
        <v>2007</v>
      </c>
      <c r="D6032" t="s">
        <v>42</v>
      </c>
      <c r="E6032" t="s">
        <v>1</v>
      </c>
      <c r="F6032" s="139">
        <v>1060.9430251413801</v>
      </c>
      <c r="G6032" s="139">
        <v>1639.3068884583899</v>
      </c>
      <c r="H6032" s="139">
        <v>1828.42123225197</v>
      </c>
      <c r="I6032" s="139">
        <v>1717.2584965772901</v>
      </c>
      <c r="J6032" s="139">
        <v>1944.7528273467501</v>
      </c>
    </row>
    <row r="6033" spans="1:10" x14ac:dyDescent="0.25">
      <c r="A6033" t="s">
        <v>6317</v>
      </c>
      <c r="B6033" t="s">
        <v>93</v>
      </c>
      <c r="C6033">
        <v>2007</v>
      </c>
      <c r="D6033" t="s">
        <v>102</v>
      </c>
      <c r="E6033" t="s">
        <v>1</v>
      </c>
      <c r="F6033" s="139">
        <v>1184.6255258041101</v>
      </c>
      <c r="G6033" s="139">
        <v>1818.16518425924</v>
      </c>
      <c r="H6033" s="139">
        <v>1815.04652706826</v>
      </c>
      <c r="I6033" s="139">
        <v>1711.10207483308</v>
      </c>
      <c r="J6033" s="139">
        <v>1923.55872208397</v>
      </c>
    </row>
    <row r="6034" spans="1:10" x14ac:dyDescent="0.25">
      <c r="A6034" t="s">
        <v>6318</v>
      </c>
      <c r="B6034" t="s">
        <v>93</v>
      </c>
      <c r="C6034">
        <v>2007</v>
      </c>
      <c r="D6034" t="s">
        <v>103</v>
      </c>
      <c r="E6034" t="s">
        <v>1</v>
      </c>
      <c r="F6034" s="139">
        <v>3539.8052314520801</v>
      </c>
      <c r="G6034" s="139">
        <v>1929.34356820228</v>
      </c>
      <c r="H6034" s="139">
        <v>1979.7003101181001</v>
      </c>
      <c r="I6034" s="139">
        <v>1913.7281405286101</v>
      </c>
      <c r="J6034" s="139">
        <v>2047.33273413087</v>
      </c>
    </row>
    <row r="6035" spans="1:10" x14ac:dyDescent="0.25">
      <c r="A6035" t="s">
        <v>6319</v>
      </c>
      <c r="B6035" t="s">
        <v>93</v>
      </c>
      <c r="C6035">
        <v>2007</v>
      </c>
      <c r="D6035" t="s">
        <v>43</v>
      </c>
      <c r="E6035" t="s">
        <v>1</v>
      </c>
      <c r="F6035" s="139">
        <v>549.97473450940299</v>
      </c>
      <c r="G6035" s="139">
        <v>1477.4338066068599</v>
      </c>
      <c r="H6035" s="139">
        <v>1521.25188919231</v>
      </c>
      <c r="I6035" s="139">
        <v>1393.5891739256599</v>
      </c>
      <c r="J6035" s="139">
        <v>1657.2410820769401</v>
      </c>
    </row>
    <row r="6036" spans="1:10" x14ac:dyDescent="0.25">
      <c r="A6036" t="s">
        <v>6320</v>
      </c>
      <c r="B6036" t="s">
        <v>93</v>
      </c>
      <c r="C6036">
        <v>2007</v>
      </c>
      <c r="D6036" t="s">
        <v>44</v>
      </c>
      <c r="E6036" t="s">
        <v>1</v>
      </c>
      <c r="F6036" s="139">
        <v>1245.80466697779</v>
      </c>
      <c r="G6036" s="139">
        <v>2140.63140825766</v>
      </c>
      <c r="H6036" s="139">
        <v>2186.95215069809</v>
      </c>
      <c r="I6036" s="139">
        <v>2064.6145600110899</v>
      </c>
      <c r="J6036" s="139">
        <v>2314.5289631199398</v>
      </c>
    </row>
    <row r="6037" spans="1:10" x14ac:dyDescent="0.25">
      <c r="A6037" t="s">
        <v>6321</v>
      </c>
      <c r="B6037" t="s">
        <v>93</v>
      </c>
      <c r="C6037">
        <v>2007</v>
      </c>
      <c r="D6037" t="s">
        <v>45</v>
      </c>
      <c r="E6037" t="s">
        <v>1</v>
      </c>
      <c r="F6037" s="139">
        <v>1744.0258299648599</v>
      </c>
      <c r="G6037" s="139">
        <v>1980.7446194333299</v>
      </c>
      <c r="H6037" s="139">
        <v>2045.9670540744801</v>
      </c>
      <c r="I6037" s="139">
        <v>1949.1799737655101</v>
      </c>
      <c r="J6037" s="139">
        <v>2146.2447379119499</v>
      </c>
    </row>
    <row r="6038" spans="1:10" x14ac:dyDescent="0.25">
      <c r="A6038" t="s">
        <v>6322</v>
      </c>
      <c r="B6038" t="s">
        <v>93</v>
      </c>
      <c r="C6038">
        <v>2007</v>
      </c>
      <c r="D6038" t="s">
        <v>18</v>
      </c>
      <c r="E6038" t="s">
        <v>1</v>
      </c>
      <c r="F6038" s="139">
        <v>5335.80495431896</v>
      </c>
      <c r="G6038" s="139">
        <v>2151.0658785260298</v>
      </c>
      <c r="H6038" s="139">
        <v>2358.6625861457501</v>
      </c>
      <c r="I6038" s="139">
        <v>2294.5647564931601</v>
      </c>
      <c r="J6038" s="139">
        <v>2424.0708985838</v>
      </c>
    </row>
    <row r="6039" spans="1:10" x14ac:dyDescent="0.25">
      <c r="A6039" t="s">
        <v>6323</v>
      </c>
      <c r="B6039" t="s">
        <v>93</v>
      </c>
      <c r="C6039">
        <v>2007</v>
      </c>
      <c r="D6039" t="s">
        <v>46</v>
      </c>
      <c r="E6039" t="s">
        <v>1</v>
      </c>
      <c r="F6039" s="139">
        <v>2377.1071280538899</v>
      </c>
      <c r="G6039" s="139">
        <v>2089.3420478091398</v>
      </c>
      <c r="H6039" s="139">
        <v>2302.1607759075</v>
      </c>
      <c r="I6039" s="139">
        <v>2208.8118341132099</v>
      </c>
      <c r="J6039" s="139">
        <v>2398.3852229057502</v>
      </c>
    </row>
    <row r="6040" spans="1:10" x14ac:dyDescent="0.25">
      <c r="A6040" t="s">
        <v>6324</v>
      </c>
      <c r="B6040" t="s">
        <v>93</v>
      </c>
      <c r="C6040">
        <v>2007</v>
      </c>
      <c r="D6040" t="s">
        <v>47</v>
      </c>
      <c r="E6040" t="s">
        <v>1</v>
      </c>
      <c r="F6040" s="139">
        <v>1579.5710210868201</v>
      </c>
      <c r="G6040" s="139">
        <v>2334.0884550740502</v>
      </c>
      <c r="H6040" s="139">
        <v>2505.8184603002901</v>
      </c>
      <c r="I6040" s="139">
        <v>2381.6106486417698</v>
      </c>
      <c r="J6040" s="139">
        <v>2634.7379385428699</v>
      </c>
    </row>
    <row r="6041" spans="1:10" x14ac:dyDescent="0.25">
      <c r="A6041" t="s">
        <v>6325</v>
      </c>
      <c r="B6041" t="s">
        <v>93</v>
      </c>
      <c r="C6041">
        <v>2007</v>
      </c>
      <c r="D6041" t="s">
        <v>48</v>
      </c>
      <c r="E6041" t="s">
        <v>1</v>
      </c>
      <c r="F6041" s="139">
        <v>1379.1268051782399</v>
      </c>
      <c r="G6041" s="139">
        <v>2070.5433440602901</v>
      </c>
      <c r="H6041" s="139">
        <v>2305.4352376286402</v>
      </c>
      <c r="I6041" s="139">
        <v>2181.9574891483198</v>
      </c>
      <c r="J6041" s="139">
        <v>2433.9331163012198</v>
      </c>
    </row>
    <row r="6042" spans="1:10" x14ac:dyDescent="0.25">
      <c r="A6042" t="s">
        <v>6326</v>
      </c>
      <c r="B6042" t="s">
        <v>93</v>
      </c>
      <c r="C6042">
        <v>2007</v>
      </c>
      <c r="D6042" t="s">
        <v>104</v>
      </c>
      <c r="E6042" t="s">
        <v>1</v>
      </c>
      <c r="F6042" s="139">
        <v>4042.6257610973698</v>
      </c>
      <c r="G6042" s="139">
        <v>1829.20104119697</v>
      </c>
      <c r="H6042" s="139">
        <v>2276.5651005557502</v>
      </c>
      <c r="I6042" s="139">
        <v>2204.4106113474099</v>
      </c>
      <c r="J6042" s="139">
        <v>2350.4172417578998</v>
      </c>
    </row>
    <row r="6043" spans="1:10" x14ac:dyDescent="0.25">
      <c r="A6043" t="s">
        <v>6327</v>
      </c>
      <c r="B6043" t="s">
        <v>93</v>
      </c>
      <c r="C6043">
        <v>2007</v>
      </c>
      <c r="D6043" t="s">
        <v>49</v>
      </c>
      <c r="E6043" t="s">
        <v>1</v>
      </c>
      <c r="F6043" s="139">
        <v>1170.8048270730701</v>
      </c>
      <c r="G6043" s="139">
        <v>1934.3513259752999</v>
      </c>
      <c r="H6043" s="139">
        <v>2149.7098400801401</v>
      </c>
      <c r="I6043" s="139">
        <v>2026.3292944939001</v>
      </c>
      <c r="J6043" s="139">
        <v>2278.54490666928</v>
      </c>
    </row>
    <row r="6044" spans="1:10" x14ac:dyDescent="0.25">
      <c r="A6044" t="s">
        <v>6328</v>
      </c>
      <c r="B6044" t="s">
        <v>93</v>
      </c>
      <c r="C6044">
        <v>2007</v>
      </c>
      <c r="D6044" t="s">
        <v>50</v>
      </c>
      <c r="E6044" t="s">
        <v>1</v>
      </c>
      <c r="F6044" s="139">
        <v>2871.8209340242702</v>
      </c>
      <c r="G6044" s="139">
        <v>1789.54182755535</v>
      </c>
      <c r="H6044" s="139">
        <v>2342.0033008637001</v>
      </c>
      <c r="I6044" s="139">
        <v>2252.8710549472698</v>
      </c>
      <c r="J6044" s="139">
        <v>2433.6296985875401</v>
      </c>
    </row>
    <row r="6045" spans="1:10" x14ac:dyDescent="0.25">
      <c r="A6045" t="s">
        <v>6329</v>
      </c>
      <c r="B6045" t="s">
        <v>93</v>
      </c>
      <c r="C6045">
        <v>2007</v>
      </c>
      <c r="D6045" t="s">
        <v>105</v>
      </c>
      <c r="E6045" t="s">
        <v>1</v>
      </c>
      <c r="F6045" s="139">
        <v>3100.4540782580898</v>
      </c>
      <c r="G6045" s="139">
        <v>2177.5604207400402</v>
      </c>
      <c r="H6045" s="139">
        <v>2445.1897630550602</v>
      </c>
      <c r="I6045" s="139">
        <v>2356.5522326076002</v>
      </c>
      <c r="J6045" s="139">
        <v>2536.21302019941</v>
      </c>
    </row>
    <row r="6046" spans="1:10" x14ac:dyDescent="0.25">
      <c r="A6046" t="s">
        <v>6330</v>
      </c>
      <c r="B6046" t="s">
        <v>93</v>
      </c>
      <c r="C6046">
        <v>2007</v>
      </c>
      <c r="D6046" t="s">
        <v>51</v>
      </c>
      <c r="E6046" t="s">
        <v>1</v>
      </c>
      <c r="F6046" s="139">
        <v>2380.5065453707598</v>
      </c>
      <c r="G6046" s="139">
        <v>2078.19196082897</v>
      </c>
      <c r="H6046" s="139">
        <v>2344.02952724447</v>
      </c>
      <c r="I6046" s="139">
        <v>2246.9733598268099</v>
      </c>
      <c r="J6046" s="139">
        <v>2444.0732250913202</v>
      </c>
    </row>
    <row r="6047" spans="1:10" x14ac:dyDescent="0.25">
      <c r="A6047" t="s">
        <v>6331</v>
      </c>
      <c r="B6047" t="s">
        <v>93</v>
      </c>
      <c r="C6047">
        <v>2007</v>
      </c>
      <c r="D6047" t="s">
        <v>52</v>
      </c>
      <c r="E6047" t="s">
        <v>1</v>
      </c>
      <c r="F6047" s="139">
        <v>719.94753288731704</v>
      </c>
      <c r="G6047" s="139">
        <v>2586.48296348955</v>
      </c>
      <c r="H6047" s="139">
        <v>2856.4127020238998</v>
      </c>
      <c r="I6047" s="139">
        <v>2644.8810010325701</v>
      </c>
      <c r="J6047" s="139">
        <v>3079.9494483594199</v>
      </c>
    </row>
    <row r="6048" spans="1:10" x14ac:dyDescent="0.25">
      <c r="A6048" t="s">
        <v>6332</v>
      </c>
      <c r="B6048" t="s">
        <v>93</v>
      </c>
      <c r="C6048">
        <v>2007</v>
      </c>
      <c r="D6048" t="s">
        <v>106</v>
      </c>
      <c r="E6048" t="s">
        <v>1</v>
      </c>
      <c r="F6048" s="139">
        <v>5556.7792964523996</v>
      </c>
      <c r="G6048" s="139">
        <v>2008.4720246550601</v>
      </c>
      <c r="H6048" s="139">
        <v>2215.2704858939801</v>
      </c>
      <c r="I6048" s="139">
        <v>2155.7133265726102</v>
      </c>
      <c r="J6048" s="139">
        <v>2276.0205671236199</v>
      </c>
    </row>
    <row r="6049" spans="1:10" x14ac:dyDescent="0.25">
      <c r="A6049" t="s">
        <v>6333</v>
      </c>
      <c r="B6049" t="s">
        <v>93</v>
      </c>
      <c r="C6049">
        <v>2007</v>
      </c>
      <c r="D6049" t="s">
        <v>53</v>
      </c>
      <c r="E6049" t="s">
        <v>1</v>
      </c>
      <c r="F6049" s="139">
        <v>1655.9671114698999</v>
      </c>
      <c r="G6049" s="139">
        <v>1933.54713870196</v>
      </c>
      <c r="H6049" s="139">
        <v>2193.8583352907299</v>
      </c>
      <c r="I6049" s="139">
        <v>2085.4226204369602</v>
      </c>
      <c r="J6049" s="139">
        <v>2306.3094728076398</v>
      </c>
    </row>
    <row r="6050" spans="1:10" x14ac:dyDescent="0.25">
      <c r="A6050" t="s">
        <v>6334</v>
      </c>
      <c r="B6050" t="s">
        <v>93</v>
      </c>
      <c r="C6050">
        <v>2007</v>
      </c>
      <c r="D6050" t="s">
        <v>54</v>
      </c>
      <c r="E6050" t="s">
        <v>1</v>
      </c>
      <c r="F6050" s="139">
        <v>895.28835893068197</v>
      </c>
      <c r="G6050" s="139">
        <v>2636.45785656011</v>
      </c>
      <c r="H6050" s="139">
        <v>2836.48592778375</v>
      </c>
      <c r="I6050" s="139">
        <v>2645.82434127429</v>
      </c>
      <c r="J6050" s="139">
        <v>3036.82002203819</v>
      </c>
    </row>
    <row r="6051" spans="1:10" x14ac:dyDescent="0.25">
      <c r="A6051" t="s">
        <v>6335</v>
      </c>
      <c r="B6051" t="s">
        <v>93</v>
      </c>
      <c r="C6051">
        <v>2007</v>
      </c>
      <c r="D6051" t="s">
        <v>55</v>
      </c>
      <c r="E6051" t="s">
        <v>1</v>
      </c>
      <c r="F6051" s="139">
        <v>893.558543551154</v>
      </c>
      <c r="G6051" s="139">
        <v>2017.6998228585901</v>
      </c>
      <c r="H6051" s="139">
        <v>2203.9688108457199</v>
      </c>
      <c r="I6051" s="139">
        <v>2058.3302141545901</v>
      </c>
      <c r="J6051" s="139">
        <v>2357.0031867153698</v>
      </c>
    </row>
    <row r="6052" spans="1:10" x14ac:dyDescent="0.25">
      <c r="A6052" t="s">
        <v>6336</v>
      </c>
      <c r="B6052" t="s">
        <v>93</v>
      </c>
      <c r="C6052">
        <v>2007</v>
      </c>
      <c r="D6052" t="s">
        <v>56</v>
      </c>
      <c r="E6052" t="s">
        <v>1</v>
      </c>
      <c r="F6052" s="139">
        <v>704.72315263975895</v>
      </c>
      <c r="G6052" s="139">
        <v>1604.5243793168599</v>
      </c>
      <c r="H6052" s="139">
        <v>1695.60706437935</v>
      </c>
      <c r="I6052" s="139">
        <v>1569.2523078261199</v>
      </c>
      <c r="J6052" s="139">
        <v>1829.21226959624</v>
      </c>
    </row>
    <row r="6053" spans="1:10" x14ac:dyDescent="0.25">
      <c r="A6053" t="s">
        <v>6337</v>
      </c>
      <c r="B6053" t="s">
        <v>93</v>
      </c>
      <c r="C6053">
        <v>2007</v>
      </c>
      <c r="D6053" t="s">
        <v>57</v>
      </c>
      <c r="E6053" t="s">
        <v>1</v>
      </c>
      <c r="F6053" s="139">
        <v>1407.2421298608799</v>
      </c>
      <c r="G6053" s="139">
        <v>2043.6871966378401</v>
      </c>
      <c r="H6053" s="139">
        <v>2293.20263118913</v>
      </c>
      <c r="I6053" s="139">
        <v>2171.91162638178</v>
      </c>
      <c r="J6053" s="139">
        <v>2419.3742632836302</v>
      </c>
    </row>
    <row r="6054" spans="1:10" x14ac:dyDescent="0.25">
      <c r="A6054" t="s">
        <v>6338</v>
      </c>
      <c r="B6054" t="s">
        <v>93</v>
      </c>
      <c r="C6054">
        <v>2008</v>
      </c>
      <c r="D6054" t="s">
        <v>5</v>
      </c>
      <c r="E6054" t="s">
        <v>1</v>
      </c>
      <c r="F6054" s="139">
        <v>31122.600709181701</v>
      </c>
      <c r="G6054" s="139">
        <v>2103.7384004394899</v>
      </c>
      <c r="H6054" s="139">
        <v>2294.4788205182899</v>
      </c>
      <c r="I6054" s="139">
        <v>2268.4780832587098</v>
      </c>
      <c r="J6054" s="139">
        <v>2320.69821718397</v>
      </c>
    </row>
    <row r="6055" spans="1:10" x14ac:dyDescent="0.25">
      <c r="A6055" t="s">
        <v>6339</v>
      </c>
      <c r="B6055" t="s">
        <v>93</v>
      </c>
      <c r="C6055">
        <v>2008</v>
      </c>
      <c r="D6055" t="s">
        <v>122</v>
      </c>
      <c r="E6055" t="s">
        <v>1</v>
      </c>
      <c r="F6055" s="139">
        <v>4597.9603312741301</v>
      </c>
      <c r="G6055" s="139">
        <v>1571.1143223696499</v>
      </c>
      <c r="H6055" s="139">
        <v>1677.87435428812</v>
      </c>
      <c r="I6055" s="139">
        <v>1628.5224267938199</v>
      </c>
      <c r="J6055" s="139">
        <v>1728.31417888286</v>
      </c>
    </row>
    <row r="6056" spans="1:10" x14ac:dyDescent="0.25">
      <c r="A6056" t="s">
        <v>6340</v>
      </c>
      <c r="B6056" t="s">
        <v>93</v>
      </c>
      <c r="C6056">
        <v>2008</v>
      </c>
      <c r="D6056" t="s">
        <v>123</v>
      </c>
      <c r="E6056" t="s">
        <v>1</v>
      </c>
      <c r="F6056" s="139">
        <v>5280.4530181269502</v>
      </c>
      <c r="G6056" s="139">
        <v>1757.7780057345799</v>
      </c>
      <c r="H6056" s="139">
        <v>1837.1050889436999</v>
      </c>
      <c r="I6056" s="139">
        <v>1786.7582411318399</v>
      </c>
      <c r="J6056" s="139">
        <v>1888.48672208266</v>
      </c>
    </row>
    <row r="6057" spans="1:10" x14ac:dyDescent="0.25">
      <c r="A6057" t="s">
        <v>6341</v>
      </c>
      <c r="B6057" t="s">
        <v>93</v>
      </c>
      <c r="C6057">
        <v>2008</v>
      </c>
      <c r="D6057" t="s">
        <v>124</v>
      </c>
      <c r="E6057" t="s">
        <v>1</v>
      </c>
      <c r="F6057" s="139">
        <v>6124.8029753512201</v>
      </c>
      <c r="G6057" s="139">
        <v>2015.1819563361701</v>
      </c>
      <c r="H6057" s="139">
        <v>2132.3367183089699</v>
      </c>
      <c r="I6057" s="139">
        <v>2078.1133537424798</v>
      </c>
      <c r="J6057" s="139">
        <v>2187.5940389829698</v>
      </c>
    </row>
    <row r="6058" spans="1:10" x14ac:dyDescent="0.25">
      <c r="A6058" t="s">
        <v>6342</v>
      </c>
      <c r="B6058" t="s">
        <v>93</v>
      </c>
      <c r="C6058">
        <v>2008</v>
      </c>
      <c r="D6058" t="s">
        <v>125</v>
      </c>
      <c r="E6058" t="s">
        <v>1</v>
      </c>
      <c r="F6058" s="139">
        <v>6819.5003627626202</v>
      </c>
      <c r="G6058" s="139">
        <v>2287.53249163501</v>
      </c>
      <c r="H6058" s="139">
        <v>2554.2816384340599</v>
      </c>
      <c r="I6058" s="139">
        <v>2492.6506482588202</v>
      </c>
      <c r="J6058" s="139">
        <v>2617.0257577563598</v>
      </c>
    </row>
    <row r="6059" spans="1:10" x14ac:dyDescent="0.25">
      <c r="A6059" t="s">
        <v>6343</v>
      </c>
      <c r="B6059" t="s">
        <v>93</v>
      </c>
      <c r="C6059">
        <v>2008</v>
      </c>
      <c r="D6059" t="s">
        <v>126</v>
      </c>
      <c r="E6059" t="s">
        <v>1</v>
      </c>
      <c r="F6059" s="139">
        <v>8299.8840216668304</v>
      </c>
      <c r="G6059" s="139">
        <v>2919.5645291404098</v>
      </c>
      <c r="H6059" s="139">
        <v>3444.4105253655098</v>
      </c>
      <c r="I6059" s="139">
        <v>3368.2089090240001</v>
      </c>
      <c r="J6059" s="139">
        <v>3521.8585081179499</v>
      </c>
    </row>
    <row r="6060" spans="1:10" x14ac:dyDescent="0.25">
      <c r="A6060" t="s">
        <v>6344</v>
      </c>
      <c r="B6060" t="s">
        <v>93</v>
      </c>
      <c r="C6060">
        <v>2008</v>
      </c>
      <c r="D6060" t="s">
        <v>6</v>
      </c>
      <c r="E6060" t="s">
        <v>1</v>
      </c>
      <c r="F6060" s="139">
        <v>7118.2236793000402</v>
      </c>
      <c r="G6060" s="139">
        <v>2133.0120069699901</v>
      </c>
      <c r="H6060" s="139">
        <v>2240.5733052784099</v>
      </c>
      <c r="I6060" s="139">
        <v>2187.9313728433999</v>
      </c>
      <c r="J6060" s="139">
        <v>2294.1456530381001</v>
      </c>
    </row>
    <row r="6061" spans="1:10" x14ac:dyDescent="0.25">
      <c r="A6061" t="s">
        <v>6345</v>
      </c>
      <c r="B6061" t="s">
        <v>93</v>
      </c>
      <c r="C6061">
        <v>2008</v>
      </c>
      <c r="D6061" t="s">
        <v>37</v>
      </c>
      <c r="E6061" t="s">
        <v>1</v>
      </c>
      <c r="F6061" s="139">
        <v>853.98523920165803</v>
      </c>
      <c r="G6061" s="139">
        <v>2494.8444031599702</v>
      </c>
      <c r="H6061" s="139">
        <v>2514.3641679336502</v>
      </c>
      <c r="I6061" s="139">
        <v>2345.6066442075398</v>
      </c>
      <c r="J6061" s="139">
        <v>2691.8933547425099</v>
      </c>
    </row>
    <row r="6062" spans="1:10" x14ac:dyDescent="0.25">
      <c r="A6062" t="s">
        <v>6346</v>
      </c>
      <c r="B6062" t="s">
        <v>93</v>
      </c>
      <c r="C6062">
        <v>2008</v>
      </c>
      <c r="D6062" t="s">
        <v>38</v>
      </c>
      <c r="E6062" t="s">
        <v>1</v>
      </c>
      <c r="F6062" s="139">
        <v>1335.80952787617</v>
      </c>
      <c r="G6062" s="139">
        <v>2291.5436293828898</v>
      </c>
      <c r="H6062" s="139">
        <v>2375.9838426688498</v>
      </c>
      <c r="I6062" s="139">
        <v>2247.3859668836499</v>
      </c>
      <c r="J6062" s="139">
        <v>2509.89600754298</v>
      </c>
    </row>
    <row r="6063" spans="1:10" x14ac:dyDescent="0.25">
      <c r="A6063" t="s">
        <v>6347</v>
      </c>
      <c r="B6063" t="s">
        <v>93</v>
      </c>
      <c r="C6063">
        <v>2008</v>
      </c>
      <c r="D6063" t="s">
        <v>39</v>
      </c>
      <c r="E6063" t="s">
        <v>1</v>
      </c>
      <c r="F6063" s="139">
        <v>1285.5184935955201</v>
      </c>
      <c r="G6063" s="139">
        <v>2332.4717741327399</v>
      </c>
      <c r="H6063" s="139">
        <v>2287.0927944499099</v>
      </c>
      <c r="I6063" s="139">
        <v>2162.0206656601799</v>
      </c>
      <c r="J6063" s="139">
        <v>2417.4359481081901</v>
      </c>
    </row>
    <row r="6064" spans="1:10" x14ac:dyDescent="0.25">
      <c r="A6064" t="s">
        <v>6348</v>
      </c>
      <c r="B6064" t="s">
        <v>93</v>
      </c>
      <c r="C6064">
        <v>2008</v>
      </c>
      <c r="D6064" t="s">
        <v>40</v>
      </c>
      <c r="E6064" t="s">
        <v>1</v>
      </c>
      <c r="F6064" s="139">
        <v>1027.11757650919</v>
      </c>
      <c r="G6064" s="139">
        <v>2225.3657816253599</v>
      </c>
      <c r="H6064" s="139">
        <v>2296.6297491635901</v>
      </c>
      <c r="I6064" s="139">
        <v>2156.24723926967</v>
      </c>
      <c r="J6064" s="139">
        <v>2443.6491445051902</v>
      </c>
    </row>
    <row r="6065" spans="1:10" x14ac:dyDescent="0.25">
      <c r="A6065" t="s">
        <v>6349</v>
      </c>
      <c r="B6065" t="s">
        <v>93</v>
      </c>
      <c r="C6065">
        <v>2008</v>
      </c>
      <c r="D6065" t="s">
        <v>41</v>
      </c>
      <c r="E6065" t="s">
        <v>1</v>
      </c>
      <c r="F6065" s="139">
        <v>1502.12105619831</v>
      </c>
      <c r="G6065" s="139">
        <v>2012.7576794832</v>
      </c>
      <c r="H6065" s="139">
        <v>2246.29913692132</v>
      </c>
      <c r="I6065" s="139">
        <v>2130.5339823746499</v>
      </c>
      <c r="J6065" s="139">
        <v>2366.5698658638298</v>
      </c>
    </row>
    <row r="6066" spans="1:10" x14ac:dyDescent="0.25">
      <c r="A6066" t="s">
        <v>6350</v>
      </c>
      <c r="B6066" t="s">
        <v>93</v>
      </c>
      <c r="C6066">
        <v>2008</v>
      </c>
      <c r="D6066" t="s">
        <v>42</v>
      </c>
      <c r="E6066" t="s">
        <v>1</v>
      </c>
      <c r="F6066" s="139">
        <v>1113.67178591927</v>
      </c>
      <c r="G6066" s="139">
        <v>1705.60040725824</v>
      </c>
      <c r="H6066" s="139">
        <v>1898.34870669051</v>
      </c>
      <c r="I6066" s="139">
        <v>1785.26401569975</v>
      </c>
      <c r="J6066" s="139">
        <v>2016.5625179421099</v>
      </c>
    </row>
    <row r="6067" spans="1:10" x14ac:dyDescent="0.25">
      <c r="A6067" t="s">
        <v>6351</v>
      </c>
      <c r="B6067" t="s">
        <v>93</v>
      </c>
      <c r="C6067">
        <v>2008</v>
      </c>
      <c r="D6067" t="s">
        <v>102</v>
      </c>
      <c r="E6067" t="s">
        <v>1</v>
      </c>
      <c r="F6067" s="139">
        <v>1313.8026339001999</v>
      </c>
      <c r="G6067" s="139">
        <v>2003.3281497692899</v>
      </c>
      <c r="H6067" s="139">
        <v>1974.0746519373699</v>
      </c>
      <c r="I6067" s="139">
        <v>1866.6544726259001</v>
      </c>
      <c r="J6067" s="139">
        <v>2085.9718227704102</v>
      </c>
    </row>
    <row r="6068" spans="1:10" x14ac:dyDescent="0.25">
      <c r="A6068" t="s">
        <v>6352</v>
      </c>
      <c r="B6068" t="s">
        <v>93</v>
      </c>
      <c r="C6068">
        <v>2008</v>
      </c>
      <c r="D6068" t="s">
        <v>103</v>
      </c>
      <c r="E6068" t="s">
        <v>1</v>
      </c>
      <c r="F6068" s="139">
        <v>3474.1098836526198</v>
      </c>
      <c r="G6068" s="139">
        <v>1879.1161205390699</v>
      </c>
      <c r="H6068" s="139">
        <v>1921.4718746287699</v>
      </c>
      <c r="I6068" s="139">
        <v>1856.627942182</v>
      </c>
      <c r="J6068" s="139">
        <v>1987.963240003</v>
      </c>
    </row>
    <row r="6069" spans="1:10" x14ac:dyDescent="0.25">
      <c r="A6069" t="s">
        <v>6353</v>
      </c>
      <c r="B6069" t="s">
        <v>93</v>
      </c>
      <c r="C6069">
        <v>2008</v>
      </c>
      <c r="D6069" t="s">
        <v>43</v>
      </c>
      <c r="E6069" t="s">
        <v>1</v>
      </c>
      <c r="F6069" s="139">
        <v>567.96281539038398</v>
      </c>
      <c r="G6069" s="139">
        <v>1534.57841017639</v>
      </c>
      <c r="H6069" s="139">
        <v>1576.33462454449</v>
      </c>
      <c r="I6069" s="139">
        <v>1445.4299593143501</v>
      </c>
      <c r="J6069" s="139">
        <v>1715.63619323393</v>
      </c>
    </row>
    <row r="6070" spans="1:10" x14ac:dyDescent="0.25">
      <c r="A6070" t="s">
        <v>6354</v>
      </c>
      <c r="B6070" t="s">
        <v>93</v>
      </c>
      <c r="C6070">
        <v>2008</v>
      </c>
      <c r="D6070" t="s">
        <v>44</v>
      </c>
      <c r="E6070" t="s">
        <v>1</v>
      </c>
      <c r="F6070" s="139">
        <v>1169.0197369759801</v>
      </c>
      <c r="G6070" s="139">
        <v>1979.20890032335</v>
      </c>
      <c r="H6070" s="139">
        <v>1985.0705246151999</v>
      </c>
      <c r="I6070" s="139">
        <v>1870.4098079393</v>
      </c>
      <c r="J6070" s="139">
        <v>2104.80423020539</v>
      </c>
    </row>
    <row r="6071" spans="1:10" x14ac:dyDescent="0.25">
      <c r="A6071" t="s">
        <v>6355</v>
      </c>
      <c r="B6071" t="s">
        <v>93</v>
      </c>
      <c r="C6071">
        <v>2008</v>
      </c>
      <c r="D6071" t="s">
        <v>45</v>
      </c>
      <c r="E6071" t="s">
        <v>1</v>
      </c>
      <c r="F6071" s="139">
        <v>1737.1273312862299</v>
      </c>
      <c r="G6071" s="139">
        <v>1956.1363579188201</v>
      </c>
      <c r="H6071" s="139">
        <v>2020.3750736920399</v>
      </c>
      <c r="I6071" s="139">
        <v>1924.37835760235</v>
      </c>
      <c r="J6071" s="139">
        <v>2119.84089250735</v>
      </c>
    </row>
    <row r="6072" spans="1:10" x14ac:dyDescent="0.25">
      <c r="A6072" t="s">
        <v>6356</v>
      </c>
      <c r="B6072" t="s">
        <v>93</v>
      </c>
      <c r="C6072">
        <v>2008</v>
      </c>
      <c r="D6072" t="s">
        <v>18</v>
      </c>
      <c r="E6072" t="s">
        <v>1</v>
      </c>
      <c r="F6072" s="139">
        <v>5600.143548385</v>
      </c>
      <c r="G6072" s="139">
        <v>2239.2691965968002</v>
      </c>
      <c r="H6072" s="139">
        <v>2458.73785336331</v>
      </c>
      <c r="I6072" s="139">
        <v>2393.41197882499</v>
      </c>
      <c r="J6072" s="139">
        <v>2525.3670646832402</v>
      </c>
    </row>
    <row r="6073" spans="1:10" x14ac:dyDescent="0.25">
      <c r="A6073" t="s">
        <v>6357</v>
      </c>
      <c r="B6073" t="s">
        <v>93</v>
      </c>
      <c r="C6073">
        <v>2008</v>
      </c>
      <c r="D6073" t="s">
        <v>46</v>
      </c>
      <c r="E6073" t="s">
        <v>1</v>
      </c>
      <c r="F6073" s="139">
        <v>2651.4710175808</v>
      </c>
      <c r="G6073" s="139">
        <v>2311.19393459098</v>
      </c>
      <c r="H6073" s="139">
        <v>2567.38975418069</v>
      </c>
      <c r="I6073" s="139">
        <v>2468.72805327065</v>
      </c>
      <c r="J6073" s="139">
        <v>2668.9264953830302</v>
      </c>
    </row>
    <row r="6074" spans="1:10" x14ac:dyDescent="0.25">
      <c r="A6074" t="s">
        <v>6358</v>
      </c>
      <c r="B6074" t="s">
        <v>93</v>
      </c>
      <c r="C6074">
        <v>2008</v>
      </c>
      <c r="D6074" t="s">
        <v>47</v>
      </c>
      <c r="E6074" t="s">
        <v>1</v>
      </c>
      <c r="F6074" s="139">
        <v>1659.9677836881001</v>
      </c>
      <c r="G6074" s="139">
        <v>2440.8419357841699</v>
      </c>
      <c r="H6074" s="139">
        <v>2606.46009641106</v>
      </c>
      <c r="I6074" s="139">
        <v>2480.1981744251402</v>
      </c>
      <c r="J6074" s="139">
        <v>2737.39180162302</v>
      </c>
    </row>
    <row r="6075" spans="1:10" x14ac:dyDescent="0.25">
      <c r="A6075" t="s">
        <v>6359</v>
      </c>
      <c r="B6075" t="s">
        <v>93</v>
      </c>
      <c r="C6075">
        <v>2008</v>
      </c>
      <c r="D6075" t="s">
        <v>48</v>
      </c>
      <c r="E6075" t="s">
        <v>1</v>
      </c>
      <c r="F6075" s="139">
        <v>1288.7047471161</v>
      </c>
      <c r="G6075" s="139">
        <v>1913.2454638955101</v>
      </c>
      <c r="H6075" s="139">
        <v>2127.38438981538</v>
      </c>
      <c r="I6075" s="139">
        <v>2009.2670225134</v>
      </c>
      <c r="J6075" s="139">
        <v>2250.4733821074301</v>
      </c>
    </row>
    <row r="6076" spans="1:10" x14ac:dyDescent="0.25">
      <c r="A6076" t="s">
        <v>6360</v>
      </c>
      <c r="B6076" t="s">
        <v>93</v>
      </c>
      <c r="C6076">
        <v>2008</v>
      </c>
      <c r="D6076" t="s">
        <v>104</v>
      </c>
      <c r="E6076" t="s">
        <v>1</v>
      </c>
      <c r="F6076" s="139">
        <v>4673.4279372711599</v>
      </c>
      <c r="G6076" s="139">
        <v>2088.2348981095301</v>
      </c>
      <c r="H6076" s="139">
        <v>2586.4832156420898</v>
      </c>
      <c r="I6076" s="139">
        <v>2510.0007390003302</v>
      </c>
      <c r="J6076" s="139">
        <v>2664.63781329225</v>
      </c>
    </row>
    <row r="6077" spans="1:10" x14ac:dyDescent="0.25">
      <c r="A6077" t="s">
        <v>6361</v>
      </c>
      <c r="B6077" t="s">
        <v>93</v>
      </c>
      <c r="C6077">
        <v>2008</v>
      </c>
      <c r="D6077" t="s">
        <v>49</v>
      </c>
      <c r="E6077" t="s">
        <v>1</v>
      </c>
      <c r="F6077" s="139">
        <v>1356.2334152915</v>
      </c>
      <c r="G6077" s="139">
        <v>2224.1356149619501</v>
      </c>
      <c r="H6077" s="139">
        <v>2448.4121015918099</v>
      </c>
      <c r="I6077" s="139">
        <v>2317.6415902469498</v>
      </c>
      <c r="J6077" s="139">
        <v>2584.5449253567099</v>
      </c>
    </row>
    <row r="6078" spans="1:10" x14ac:dyDescent="0.25">
      <c r="A6078" t="s">
        <v>6362</v>
      </c>
      <c r="B6078" t="s">
        <v>93</v>
      </c>
      <c r="C6078">
        <v>2008</v>
      </c>
      <c r="D6078" t="s">
        <v>50</v>
      </c>
      <c r="E6078" t="s">
        <v>1</v>
      </c>
      <c r="F6078" s="139">
        <v>3317.1945219796498</v>
      </c>
      <c r="G6078" s="139">
        <v>2037.33848543155</v>
      </c>
      <c r="H6078" s="139">
        <v>2666.97943891041</v>
      </c>
      <c r="I6078" s="139">
        <v>2572.2215404130902</v>
      </c>
      <c r="J6078" s="139">
        <v>2764.2018559326002</v>
      </c>
    </row>
    <row r="6079" spans="1:10" x14ac:dyDescent="0.25">
      <c r="A6079" t="s">
        <v>6363</v>
      </c>
      <c r="B6079" t="s">
        <v>93</v>
      </c>
      <c r="C6079">
        <v>2008</v>
      </c>
      <c r="D6079" t="s">
        <v>105</v>
      </c>
      <c r="E6079" t="s">
        <v>1</v>
      </c>
      <c r="F6079" s="139">
        <v>3056.6854170224801</v>
      </c>
      <c r="G6079" s="139">
        <v>2139.7418444292298</v>
      </c>
      <c r="H6079" s="139">
        <v>2405.7695015484201</v>
      </c>
      <c r="I6079" s="139">
        <v>2317.53936010496</v>
      </c>
      <c r="J6079" s="139">
        <v>2496.3915988496001</v>
      </c>
    </row>
    <row r="6080" spans="1:10" x14ac:dyDescent="0.25">
      <c r="A6080" t="s">
        <v>6364</v>
      </c>
      <c r="B6080" t="s">
        <v>93</v>
      </c>
      <c r="C6080">
        <v>2008</v>
      </c>
      <c r="D6080" t="s">
        <v>51</v>
      </c>
      <c r="E6080" t="s">
        <v>1</v>
      </c>
      <c r="F6080" s="139">
        <v>2383.04012599611</v>
      </c>
      <c r="G6080" s="139">
        <v>2077.3570378730801</v>
      </c>
      <c r="H6080" s="139">
        <v>2346.8655766490101</v>
      </c>
      <c r="I6080" s="139">
        <v>2249.3929157668399</v>
      </c>
      <c r="J6080" s="139">
        <v>2447.3369659209902</v>
      </c>
    </row>
    <row r="6081" spans="1:10" x14ac:dyDescent="0.25">
      <c r="A6081" t="s">
        <v>6365</v>
      </c>
      <c r="B6081" t="s">
        <v>93</v>
      </c>
      <c r="C6081">
        <v>2008</v>
      </c>
      <c r="D6081" t="s">
        <v>52</v>
      </c>
      <c r="E6081" t="s">
        <v>1</v>
      </c>
      <c r="F6081" s="139">
        <v>673.64529102636402</v>
      </c>
      <c r="G6081" s="139">
        <v>2394.0766615479602</v>
      </c>
      <c r="H6081" s="139">
        <v>2644.67182357201</v>
      </c>
      <c r="I6081" s="139">
        <v>2440.8984734621799</v>
      </c>
      <c r="J6081" s="139">
        <v>2860.4132085168399</v>
      </c>
    </row>
    <row r="6082" spans="1:10" x14ac:dyDescent="0.25">
      <c r="A6082" t="s">
        <v>6366</v>
      </c>
      <c r="B6082" t="s">
        <v>93</v>
      </c>
      <c r="C6082">
        <v>2008</v>
      </c>
      <c r="D6082" t="s">
        <v>106</v>
      </c>
      <c r="E6082" t="s">
        <v>1</v>
      </c>
      <c r="F6082" s="139">
        <v>5886.2076096504197</v>
      </c>
      <c r="G6082" s="139">
        <v>2113.7065081085102</v>
      </c>
      <c r="H6082" s="139">
        <v>2339.4343501969502</v>
      </c>
      <c r="I6082" s="139">
        <v>2278.2802800982199</v>
      </c>
      <c r="J6082" s="139">
        <v>2401.7781847412898</v>
      </c>
    </row>
    <row r="6083" spans="1:10" x14ac:dyDescent="0.25">
      <c r="A6083" t="s">
        <v>6367</v>
      </c>
      <c r="B6083" t="s">
        <v>93</v>
      </c>
      <c r="C6083">
        <v>2008</v>
      </c>
      <c r="D6083" t="s">
        <v>53</v>
      </c>
      <c r="E6083" t="s">
        <v>1</v>
      </c>
      <c r="F6083" s="139">
        <v>1809.3008667342699</v>
      </c>
      <c r="G6083" s="139">
        <v>2096.0390022408101</v>
      </c>
      <c r="H6083" s="139">
        <v>2405.0235999091101</v>
      </c>
      <c r="I6083" s="139">
        <v>2289.7417144869701</v>
      </c>
      <c r="J6083" s="139">
        <v>2524.3859448990402</v>
      </c>
    </row>
    <row r="6084" spans="1:10" x14ac:dyDescent="0.25">
      <c r="A6084" t="s">
        <v>6368</v>
      </c>
      <c r="B6084" t="s">
        <v>93</v>
      </c>
      <c r="C6084">
        <v>2008</v>
      </c>
      <c r="D6084" t="s">
        <v>54</v>
      </c>
      <c r="E6084" t="s">
        <v>1</v>
      </c>
      <c r="F6084" s="139">
        <v>898.31397632765299</v>
      </c>
      <c r="G6084" s="139">
        <v>2638.0652423577299</v>
      </c>
      <c r="H6084" s="139">
        <v>2812.18458727404</v>
      </c>
      <c r="I6084" s="139">
        <v>2624.1679698175199</v>
      </c>
      <c r="J6084" s="139">
        <v>3009.7230099817998</v>
      </c>
    </row>
    <row r="6085" spans="1:10" x14ac:dyDescent="0.25">
      <c r="A6085" t="s">
        <v>6369</v>
      </c>
      <c r="B6085" t="s">
        <v>93</v>
      </c>
      <c r="C6085">
        <v>2008</v>
      </c>
      <c r="D6085" t="s">
        <v>55</v>
      </c>
      <c r="E6085" t="s">
        <v>1</v>
      </c>
      <c r="F6085" s="139">
        <v>912.31294395987095</v>
      </c>
      <c r="G6085" s="139">
        <v>2058.9323944027801</v>
      </c>
      <c r="H6085" s="139">
        <v>2273.63541495139</v>
      </c>
      <c r="I6085" s="139">
        <v>2125.2141793174501</v>
      </c>
      <c r="J6085" s="139">
        <v>2429.5137348054</v>
      </c>
    </row>
    <row r="6086" spans="1:10" x14ac:dyDescent="0.25">
      <c r="A6086" t="s">
        <v>6370</v>
      </c>
      <c r="B6086" t="s">
        <v>93</v>
      </c>
      <c r="C6086">
        <v>2008</v>
      </c>
      <c r="D6086" t="s">
        <v>56</v>
      </c>
      <c r="E6086" t="s">
        <v>1</v>
      </c>
      <c r="F6086" s="139">
        <v>770.96909364240901</v>
      </c>
      <c r="G6086" s="139">
        <v>1744.9451002476301</v>
      </c>
      <c r="H6086" s="139">
        <v>1818.3557872786701</v>
      </c>
      <c r="I6086" s="139">
        <v>1689.4739852048101</v>
      </c>
      <c r="J6086" s="139">
        <v>1954.29851308771</v>
      </c>
    </row>
    <row r="6087" spans="1:10" x14ac:dyDescent="0.25">
      <c r="A6087" t="s">
        <v>6371</v>
      </c>
      <c r="B6087" t="s">
        <v>93</v>
      </c>
      <c r="C6087">
        <v>2008</v>
      </c>
      <c r="D6087" t="s">
        <v>57</v>
      </c>
      <c r="E6087" t="s">
        <v>1</v>
      </c>
      <c r="F6087" s="139">
        <v>1495.3107289862101</v>
      </c>
      <c r="G6087" s="139">
        <v>2148.0337422409698</v>
      </c>
      <c r="H6087" s="139">
        <v>2443.6834613400201</v>
      </c>
      <c r="I6087" s="139">
        <v>2317.9603736362301</v>
      </c>
      <c r="J6087" s="139">
        <v>2574.3110534104198</v>
      </c>
    </row>
    <row r="6088" spans="1:10" x14ac:dyDescent="0.25">
      <c r="A6088" t="s">
        <v>6372</v>
      </c>
      <c r="B6088" t="s">
        <v>93</v>
      </c>
      <c r="C6088">
        <v>2009</v>
      </c>
      <c r="D6088" t="s">
        <v>5</v>
      </c>
      <c r="E6088" t="s">
        <v>1</v>
      </c>
      <c r="F6088" s="139">
        <v>31033.211982513902</v>
      </c>
      <c r="G6088" s="139">
        <v>2085.77838478889</v>
      </c>
      <c r="H6088" s="139">
        <v>2260.7389944767401</v>
      </c>
      <c r="I6088" s="139">
        <v>2235.1768253862301</v>
      </c>
      <c r="J6088" s="139">
        <v>2286.51644555546</v>
      </c>
    </row>
    <row r="6089" spans="1:10" x14ac:dyDescent="0.25">
      <c r="A6089" t="s">
        <v>6373</v>
      </c>
      <c r="B6089" t="s">
        <v>93</v>
      </c>
      <c r="C6089">
        <v>2009</v>
      </c>
      <c r="D6089" t="s">
        <v>122</v>
      </c>
      <c r="E6089" t="s">
        <v>1</v>
      </c>
      <c r="F6089" s="139">
        <v>4568.4882125548802</v>
      </c>
      <c r="G6089" s="139">
        <v>1555.5000910983299</v>
      </c>
      <c r="H6089" s="139">
        <v>1636.8281998556199</v>
      </c>
      <c r="I6089" s="139">
        <v>1588.8048483707801</v>
      </c>
      <c r="J6089" s="139">
        <v>1685.9136124670699</v>
      </c>
    </row>
    <row r="6090" spans="1:10" x14ac:dyDescent="0.25">
      <c r="A6090" t="s">
        <v>6374</v>
      </c>
      <c r="B6090" t="s">
        <v>93</v>
      </c>
      <c r="C6090">
        <v>2009</v>
      </c>
      <c r="D6090" t="s">
        <v>123</v>
      </c>
      <c r="E6090" t="s">
        <v>1</v>
      </c>
      <c r="F6090" s="139">
        <v>5303.7202746250296</v>
      </c>
      <c r="G6090" s="139">
        <v>1754.6706922861999</v>
      </c>
      <c r="H6090" s="139">
        <v>1815.7200461269799</v>
      </c>
      <c r="I6090" s="139">
        <v>1766.22497219667</v>
      </c>
      <c r="J6090" s="139">
        <v>1866.23013966246</v>
      </c>
    </row>
    <row r="6091" spans="1:10" x14ac:dyDescent="0.25">
      <c r="A6091" t="s">
        <v>6375</v>
      </c>
      <c r="B6091" t="s">
        <v>93</v>
      </c>
      <c r="C6091">
        <v>2009</v>
      </c>
      <c r="D6091" t="s">
        <v>124</v>
      </c>
      <c r="E6091" t="s">
        <v>1</v>
      </c>
      <c r="F6091" s="139">
        <v>6042.8559219634899</v>
      </c>
      <c r="G6091" s="139">
        <v>1978.2676476823599</v>
      </c>
      <c r="H6091" s="139">
        <v>2083.5293874940699</v>
      </c>
      <c r="I6091" s="139">
        <v>2030.30979961498</v>
      </c>
      <c r="J6091" s="139">
        <v>2137.7707214359898</v>
      </c>
    </row>
    <row r="6092" spans="1:10" x14ac:dyDescent="0.25">
      <c r="A6092" t="s">
        <v>6376</v>
      </c>
      <c r="B6092" t="s">
        <v>93</v>
      </c>
      <c r="C6092">
        <v>2009</v>
      </c>
      <c r="D6092" t="s">
        <v>125</v>
      </c>
      <c r="E6092" t="s">
        <v>1</v>
      </c>
      <c r="F6092" s="139">
        <v>6854.2344333445499</v>
      </c>
      <c r="G6092" s="139">
        <v>2284.9733084456898</v>
      </c>
      <c r="H6092" s="139">
        <v>2537.8760911160798</v>
      </c>
      <c r="I6092" s="139">
        <v>2476.9795186286301</v>
      </c>
      <c r="J6092" s="139">
        <v>2599.8697101978801</v>
      </c>
    </row>
    <row r="6093" spans="1:10" x14ac:dyDescent="0.25">
      <c r="A6093" t="s">
        <v>6377</v>
      </c>
      <c r="B6093" t="s">
        <v>93</v>
      </c>
      <c r="C6093">
        <v>2009</v>
      </c>
      <c r="D6093" t="s">
        <v>126</v>
      </c>
      <c r="E6093" t="s">
        <v>1</v>
      </c>
      <c r="F6093" s="139">
        <v>8263.9131400259303</v>
      </c>
      <c r="G6093" s="139">
        <v>2884.9005913780002</v>
      </c>
      <c r="H6093" s="139">
        <v>3404.2252161031602</v>
      </c>
      <c r="I6093" s="139">
        <v>3329.0079713690702</v>
      </c>
      <c r="J6093" s="139">
        <v>3480.67542554704</v>
      </c>
    </row>
    <row r="6094" spans="1:10" x14ac:dyDescent="0.25">
      <c r="A6094" t="s">
        <v>6378</v>
      </c>
      <c r="B6094" t="s">
        <v>93</v>
      </c>
      <c r="C6094">
        <v>2009</v>
      </c>
      <c r="D6094" t="s">
        <v>6</v>
      </c>
      <c r="E6094" t="s">
        <v>1</v>
      </c>
      <c r="F6094" s="139">
        <v>7176.0780093430903</v>
      </c>
      <c r="G6094" s="139">
        <v>2141.3266201791798</v>
      </c>
      <c r="H6094" s="139">
        <v>2227.1954072538101</v>
      </c>
      <c r="I6094" s="139">
        <v>2175.2547138699201</v>
      </c>
      <c r="J6094" s="139">
        <v>2280.0503778467601</v>
      </c>
    </row>
    <row r="6095" spans="1:10" x14ac:dyDescent="0.25">
      <c r="A6095" t="s">
        <v>6379</v>
      </c>
      <c r="B6095" t="s">
        <v>93</v>
      </c>
      <c r="C6095">
        <v>2009</v>
      </c>
      <c r="D6095" t="s">
        <v>37</v>
      </c>
      <c r="E6095" t="s">
        <v>1</v>
      </c>
      <c r="F6095" s="139">
        <v>773.52890815656099</v>
      </c>
      <c r="G6095" s="139">
        <v>2257.0287936407599</v>
      </c>
      <c r="H6095" s="139">
        <v>2269.75729789775</v>
      </c>
      <c r="I6095" s="139">
        <v>2110.0547208401099</v>
      </c>
      <c r="J6095" s="139">
        <v>2438.19442712716</v>
      </c>
    </row>
    <row r="6096" spans="1:10" x14ac:dyDescent="0.25">
      <c r="A6096" t="s">
        <v>6380</v>
      </c>
      <c r="B6096" t="s">
        <v>93</v>
      </c>
      <c r="C6096">
        <v>2009</v>
      </c>
      <c r="D6096" t="s">
        <v>38</v>
      </c>
      <c r="E6096" t="s">
        <v>1</v>
      </c>
      <c r="F6096" s="139">
        <v>1307.1208738518901</v>
      </c>
      <c r="G6096" s="139">
        <v>2228.9841305751702</v>
      </c>
      <c r="H6096" s="139">
        <v>2313.79184300827</v>
      </c>
      <c r="I6096" s="139">
        <v>2187.8104465615802</v>
      </c>
      <c r="J6096" s="139">
        <v>2445.0375227791201</v>
      </c>
    </row>
    <row r="6097" spans="1:10" x14ac:dyDescent="0.25">
      <c r="A6097" t="s">
        <v>6381</v>
      </c>
      <c r="B6097" t="s">
        <v>93</v>
      </c>
      <c r="C6097">
        <v>2009</v>
      </c>
      <c r="D6097" t="s">
        <v>39</v>
      </c>
      <c r="E6097" t="s">
        <v>1</v>
      </c>
      <c r="F6097" s="139">
        <v>1320.51087080141</v>
      </c>
      <c r="G6097" s="139">
        <v>2387.9471071835101</v>
      </c>
      <c r="H6097" s="139">
        <v>2321.5265882712101</v>
      </c>
      <c r="I6097" s="139">
        <v>2196.2511312347801</v>
      </c>
      <c r="J6097" s="139">
        <v>2452.0096176614202</v>
      </c>
    </row>
    <row r="6098" spans="1:10" x14ac:dyDescent="0.25">
      <c r="A6098" t="s">
        <v>6382</v>
      </c>
      <c r="B6098" t="s">
        <v>93</v>
      </c>
      <c r="C6098">
        <v>2009</v>
      </c>
      <c r="D6098" t="s">
        <v>40</v>
      </c>
      <c r="E6098" t="s">
        <v>1</v>
      </c>
      <c r="F6098" s="139">
        <v>1069.3811690139601</v>
      </c>
      <c r="G6098" s="139">
        <v>2316.7840223015601</v>
      </c>
      <c r="H6098" s="139">
        <v>2341.3613775451799</v>
      </c>
      <c r="I6098" s="139">
        <v>2201.5869227422199</v>
      </c>
      <c r="J6098" s="139">
        <v>2487.6087418083198</v>
      </c>
    </row>
    <row r="6099" spans="1:10" x14ac:dyDescent="0.25">
      <c r="A6099" t="s">
        <v>6383</v>
      </c>
      <c r="B6099" t="s">
        <v>93</v>
      </c>
      <c r="C6099">
        <v>2009</v>
      </c>
      <c r="D6099" t="s">
        <v>41</v>
      </c>
      <c r="E6099" t="s">
        <v>1</v>
      </c>
      <c r="F6099" s="139">
        <v>1530.3456558729399</v>
      </c>
      <c r="G6099" s="139">
        <v>2046.080776363</v>
      </c>
      <c r="H6099" s="139">
        <v>2230.6306150432101</v>
      </c>
      <c r="I6099" s="139">
        <v>2117.2921727029998</v>
      </c>
      <c r="J6099" s="139">
        <v>2348.3384550604601</v>
      </c>
    </row>
    <row r="6100" spans="1:10" x14ac:dyDescent="0.25">
      <c r="A6100" t="s">
        <v>6384</v>
      </c>
      <c r="B6100" t="s">
        <v>93</v>
      </c>
      <c r="C6100">
        <v>2009</v>
      </c>
      <c r="D6100" t="s">
        <v>42</v>
      </c>
      <c r="E6100" t="s">
        <v>1</v>
      </c>
      <c r="F6100" s="139">
        <v>1175.1905316464199</v>
      </c>
      <c r="G6100" s="139">
        <v>1781.7255399593901</v>
      </c>
      <c r="H6100" s="139">
        <v>1982.8305796376801</v>
      </c>
      <c r="I6100" s="139">
        <v>1868.2468890318801</v>
      </c>
      <c r="J6100" s="139">
        <v>2102.4702028214801</v>
      </c>
    </row>
    <row r="6101" spans="1:10" x14ac:dyDescent="0.25">
      <c r="A6101" t="s">
        <v>6385</v>
      </c>
      <c r="B6101" t="s">
        <v>93</v>
      </c>
      <c r="C6101">
        <v>2009</v>
      </c>
      <c r="D6101" t="s">
        <v>102</v>
      </c>
      <c r="E6101" t="s">
        <v>1</v>
      </c>
      <c r="F6101" s="139">
        <v>1408.9857716947499</v>
      </c>
      <c r="G6101" s="139">
        <v>2142.7486034654598</v>
      </c>
      <c r="H6101" s="139">
        <v>2086.2201959107801</v>
      </c>
      <c r="I6101" s="139">
        <v>1976.7150667662399</v>
      </c>
      <c r="J6101" s="139">
        <v>2200.1289133382502</v>
      </c>
    </row>
    <row r="6102" spans="1:10" x14ac:dyDescent="0.25">
      <c r="A6102" t="s">
        <v>6386</v>
      </c>
      <c r="B6102" t="s">
        <v>93</v>
      </c>
      <c r="C6102">
        <v>2009</v>
      </c>
      <c r="D6102" t="s">
        <v>103</v>
      </c>
      <c r="E6102" t="s">
        <v>1</v>
      </c>
      <c r="F6102" s="139">
        <v>3340.9000371982402</v>
      </c>
      <c r="G6102" s="139">
        <v>1802.2873373243999</v>
      </c>
      <c r="H6102" s="139">
        <v>1819.94869157014</v>
      </c>
      <c r="I6102" s="139">
        <v>1757.5286340094201</v>
      </c>
      <c r="J6102" s="139">
        <v>1883.98635410368</v>
      </c>
    </row>
    <row r="6103" spans="1:10" x14ac:dyDescent="0.25">
      <c r="A6103" t="s">
        <v>6387</v>
      </c>
      <c r="B6103" t="s">
        <v>93</v>
      </c>
      <c r="C6103">
        <v>2009</v>
      </c>
      <c r="D6103" t="s">
        <v>43</v>
      </c>
      <c r="E6103" t="s">
        <v>1</v>
      </c>
      <c r="F6103" s="139">
        <v>572.20218379095502</v>
      </c>
      <c r="G6103" s="139">
        <v>1548.5850711527901</v>
      </c>
      <c r="H6103" s="139">
        <v>1594.3334397017099</v>
      </c>
      <c r="I6103" s="139">
        <v>1462.06746773291</v>
      </c>
      <c r="J6103" s="139">
        <v>1735.05105960385</v>
      </c>
    </row>
    <row r="6104" spans="1:10" x14ac:dyDescent="0.25">
      <c r="A6104" t="s">
        <v>6388</v>
      </c>
      <c r="B6104" t="s">
        <v>93</v>
      </c>
      <c r="C6104">
        <v>2009</v>
      </c>
      <c r="D6104" t="s">
        <v>44</v>
      </c>
      <c r="E6104" t="s">
        <v>1</v>
      </c>
      <c r="F6104" s="139">
        <v>1163.3909407096301</v>
      </c>
      <c r="G6104" s="139">
        <v>1959.4942745900801</v>
      </c>
      <c r="H6104" s="139">
        <v>1942.7704454412001</v>
      </c>
      <c r="I6104" s="139">
        <v>1830.75142707235</v>
      </c>
      <c r="J6104" s="139">
        <v>2059.7578397500001</v>
      </c>
    </row>
    <row r="6105" spans="1:10" x14ac:dyDescent="0.25">
      <c r="A6105" t="s">
        <v>6389</v>
      </c>
      <c r="B6105" t="s">
        <v>93</v>
      </c>
      <c r="C6105">
        <v>2009</v>
      </c>
      <c r="D6105" t="s">
        <v>45</v>
      </c>
      <c r="E6105" t="s">
        <v>1</v>
      </c>
      <c r="F6105" s="139">
        <v>1605.30691269763</v>
      </c>
      <c r="G6105" s="139">
        <v>1802.74336615941</v>
      </c>
      <c r="H6105" s="139">
        <v>1834.17311341547</v>
      </c>
      <c r="I6105" s="139">
        <v>1743.8933808004599</v>
      </c>
      <c r="J6105" s="139">
        <v>1927.84936365923</v>
      </c>
    </row>
    <row r="6106" spans="1:10" x14ac:dyDescent="0.25">
      <c r="A6106" t="s">
        <v>6390</v>
      </c>
      <c r="B6106" t="s">
        <v>93</v>
      </c>
      <c r="C6106">
        <v>2009</v>
      </c>
      <c r="D6106" t="s">
        <v>18</v>
      </c>
      <c r="E6106" t="s">
        <v>1</v>
      </c>
      <c r="F6106" s="139">
        <v>5319.9778265053701</v>
      </c>
      <c r="G6106" s="139">
        <v>2114.3073335394802</v>
      </c>
      <c r="H6106" s="139">
        <v>2325.1101921137001</v>
      </c>
      <c r="I6106" s="139">
        <v>2261.8841893952099</v>
      </c>
      <c r="J6106" s="139">
        <v>2389.6307962027299</v>
      </c>
    </row>
    <row r="6107" spans="1:10" x14ac:dyDescent="0.25">
      <c r="A6107" t="s">
        <v>6391</v>
      </c>
      <c r="B6107" t="s">
        <v>93</v>
      </c>
      <c r="C6107">
        <v>2009</v>
      </c>
      <c r="D6107" t="s">
        <v>46</v>
      </c>
      <c r="E6107" t="s">
        <v>1</v>
      </c>
      <c r="F6107" s="139">
        <v>2574.3105358831599</v>
      </c>
      <c r="G6107" s="139">
        <v>2224.1993207965702</v>
      </c>
      <c r="H6107" s="139">
        <v>2480.3322771192702</v>
      </c>
      <c r="I6107" s="139">
        <v>2383.7387552433402</v>
      </c>
      <c r="J6107" s="139">
        <v>2579.7831247397298</v>
      </c>
    </row>
    <row r="6108" spans="1:10" x14ac:dyDescent="0.25">
      <c r="A6108" t="s">
        <v>6392</v>
      </c>
      <c r="B6108" t="s">
        <v>93</v>
      </c>
      <c r="C6108">
        <v>2009</v>
      </c>
      <c r="D6108" t="s">
        <v>47</v>
      </c>
      <c r="E6108" t="s">
        <v>1</v>
      </c>
      <c r="F6108" s="139">
        <v>1610.9205655885601</v>
      </c>
      <c r="G6108" s="139">
        <v>2363.8906563584001</v>
      </c>
      <c r="H6108" s="139">
        <v>2508.5120200873098</v>
      </c>
      <c r="I6108" s="139">
        <v>2385.55162241478</v>
      </c>
      <c r="J6108" s="139">
        <v>2636.0902190939901</v>
      </c>
    </row>
    <row r="6109" spans="1:10" x14ac:dyDescent="0.25">
      <c r="A6109" t="s">
        <v>6393</v>
      </c>
      <c r="B6109" t="s">
        <v>93</v>
      </c>
      <c r="C6109">
        <v>2009</v>
      </c>
      <c r="D6109" t="s">
        <v>48</v>
      </c>
      <c r="E6109" t="s">
        <v>1</v>
      </c>
      <c r="F6109" s="139">
        <v>1134.7467250336399</v>
      </c>
      <c r="G6109" s="139">
        <v>1675.39749746588</v>
      </c>
      <c r="H6109" s="139">
        <v>1864.79348509281</v>
      </c>
      <c r="I6109" s="139">
        <v>1754.8667333209701</v>
      </c>
      <c r="J6109" s="139">
        <v>1979.6584670858299</v>
      </c>
    </row>
    <row r="6110" spans="1:10" x14ac:dyDescent="0.25">
      <c r="A6110" t="s">
        <v>6394</v>
      </c>
      <c r="B6110" t="s">
        <v>93</v>
      </c>
      <c r="C6110">
        <v>2009</v>
      </c>
      <c r="D6110" t="s">
        <v>104</v>
      </c>
      <c r="E6110" t="s">
        <v>1</v>
      </c>
      <c r="F6110" s="139">
        <v>4465.5159471554298</v>
      </c>
      <c r="G6110" s="139">
        <v>1969.7648232072099</v>
      </c>
      <c r="H6110" s="139">
        <v>2450.3827956397599</v>
      </c>
      <c r="I6110" s="139">
        <v>2376.6155151356802</v>
      </c>
      <c r="J6110" s="139">
        <v>2525.8004104821598</v>
      </c>
    </row>
    <row r="6111" spans="1:10" x14ac:dyDescent="0.25">
      <c r="A6111" t="s">
        <v>6395</v>
      </c>
      <c r="B6111" t="s">
        <v>93</v>
      </c>
      <c r="C6111">
        <v>2009</v>
      </c>
      <c r="D6111" t="s">
        <v>49</v>
      </c>
      <c r="E6111" t="s">
        <v>1</v>
      </c>
      <c r="F6111" s="139">
        <v>1335.33219169522</v>
      </c>
      <c r="G6111" s="139">
        <v>2178.9602201184898</v>
      </c>
      <c r="H6111" s="139">
        <v>2388.1643589465102</v>
      </c>
      <c r="I6111" s="139">
        <v>2259.69084919124</v>
      </c>
      <c r="J6111" s="139">
        <v>2521.9479886526401</v>
      </c>
    </row>
    <row r="6112" spans="1:10" x14ac:dyDescent="0.25">
      <c r="A6112" t="s">
        <v>6396</v>
      </c>
      <c r="B6112" t="s">
        <v>93</v>
      </c>
      <c r="C6112">
        <v>2009</v>
      </c>
      <c r="D6112" t="s">
        <v>50</v>
      </c>
      <c r="E6112" t="s">
        <v>1</v>
      </c>
      <c r="F6112" s="139">
        <v>3130.1837554601898</v>
      </c>
      <c r="G6112" s="139">
        <v>1892.2643909202</v>
      </c>
      <c r="H6112" s="139">
        <v>2493.3892527100002</v>
      </c>
      <c r="I6112" s="139">
        <v>2402.8871797677002</v>
      </c>
      <c r="J6112" s="139">
        <v>2586.3154712627602</v>
      </c>
    </row>
    <row r="6113" spans="1:10" x14ac:dyDescent="0.25">
      <c r="A6113" t="s">
        <v>6397</v>
      </c>
      <c r="B6113" t="s">
        <v>93</v>
      </c>
      <c r="C6113">
        <v>2009</v>
      </c>
      <c r="D6113" t="s">
        <v>105</v>
      </c>
      <c r="E6113" t="s">
        <v>1</v>
      </c>
      <c r="F6113" s="139">
        <v>3198.8951789589501</v>
      </c>
      <c r="G6113" s="139">
        <v>2234.3334350485102</v>
      </c>
      <c r="H6113" s="139">
        <v>2499.40930900086</v>
      </c>
      <c r="I6113" s="139">
        <v>2410.0122456303802</v>
      </c>
      <c r="J6113" s="139">
        <v>2591.17468622246</v>
      </c>
    </row>
    <row r="6114" spans="1:10" x14ac:dyDescent="0.25">
      <c r="A6114" t="s">
        <v>6398</v>
      </c>
      <c r="B6114" t="s">
        <v>93</v>
      </c>
      <c r="C6114">
        <v>2009</v>
      </c>
      <c r="D6114" t="s">
        <v>51</v>
      </c>
      <c r="E6114" t="s">
        <v>1</v>
      </c>
      <c r="F6114" s="139">
        <v>2456.0970687233598</v>
      </c>
      <c r="G6114" s="139">
        <v>2139.1406052443099</v>
      </c>
      <c r="H6114" s="139">
        <v>2397.9719450032198</v>
      </c>
      <c r="I6114" s="139">
        <v>2300.3718189148599</v>
      </c>
      <c r="J6114" s="139">
        <v>2498.5289781824399</v>
      </c>
    </row>
    <row r="6115" spans="1:10" x14ac:dyDescent="0.25">
      <c r="A6115" t="s">
        <v>6399</v>
      </c>
      <c r="B6115" t="s">
        <v>93</v>
      </c>
      <c r="C6115">
        <v>2009</v>
      </c>
      <c r="D6115" t="s">
        <v>52</v>
      </c>
      <c r="E6115" t="s">
        <v>1</v>
      </c>
      <c r="F6115" s="139">
        <v>742.79811023558</v>
      </c>
      <c r="G6115" s="139">
        <v>2619.8219244368502</v>
      </c>
      <c r="H6115" s="139">
        <v>2914.7507163689002</v>
      </c>
      <c r="I6115" s="139">
        <v>2699.2425530113901</v>
      </c>
      <c r="J6115" s="139">
        <v>3142.2942554319702</v>
      </c>
    </row>
    <row r="6116" spans="1:10" x14ac:dyDescent="0.25">
      <c r="A6116" t="s">
        <v>6400</v>
      </c>
      <c r="B6116" t="s">
        <v>93</v>
      </c>
      <c r="C6116">
        <v>2009</v>
      </c>
      <c r="D6116" t="s">
        <v>106</v>
      </c>
      <c r="E6116" t="s">
        <v>1</v>
      </c>
      <c r="F6116" s="139">
        <v>6122.8592116582404</v>
      </c>
      <c r="G6116" s="139">
        <v>2185.8923028468498</v>
      </c>
      <c r="H6116" s="139">
        <v>2400.6061150956298</v>
      </c>
      <c r="I6116" s="139">
        <v>2339.3069536214098</v>
      </c>
      <c r="J6116" s="139">
        <v>2463.0743447084401</v>
      </c>
    </row>
    <row r="6117" spans="1:10" x14ac:dyDescent="0.25">
      <c r="A6117" t="s">
        <v>6401</v>
      </c>
      <c r="B6117" t="s">
        <v>93</v>
      </c>
      <c r="C6117">
        <v>2009</v>
      </c>
      <c r="D6117" t="s">
        <v>53</v>
      </c>
      <c r="E6117" t="s">
        <v>1</v>
      </c>
      <c r="F6117" s="139">
        <v>1858.7925300522299</v>
      </c>
      <c r="G6117" s="139">
        <v>2141.0713809116201</v>
      </c>
      <c r="H6117" s="139">
        <v>2408.4647219006101</v>
      </c>
      <c r="I6117" s="139">
        <v>2296.25923307936</v>
      </c>
      <c r="J6117" s="139">
        <v>2524.5875316911502</v>
      </c>
    </row>
    <row r="6118" spans="1:10" x14ac:dyDescent="0.25">
      <c r="A6118" t="s">
        <v>6402</v>
      </c>
      <c r="B6118" t="s">
        <v>93</v>
      </c>
      <c r="C6118">
        <v>2009</v>
      </c>
      <c r="D6118" t="s">
        <v>54</v>
      </c>
      <c r="E6118" t="s">
        <v>1</v>
      </c>
      <c r="F6118" s="139">
        <v>918.25807396211201</v>
      </c>
      <c r="G6118" s="139">
        <v>2685.0436385920998</v>
      </c>
      <c r="H6118" s="139">
        <v>2884.2901672094999</v>
      </c>
      <c r="I6118" s="139">
        <v>2694.9731476663101</v>
      </c>
      <c r="J6118" s="139">
        <v>3083.0873034429201</v>
      </c>
    </row>
    <row r="6119" spans="1:10" x14ac:dyDescent="0.25">
      <c r="A6119" t="s">
        <v>6403</v>
      </c>
      <c r="B6119" t="s">
        <v>93</v>
      </c>
      <c r="C6119">
        <v>2009</v>
      </c>
      <c r="D6119" t="s">
        <v>55</v>
      </c>
      <c r="E6119" t="s">
        <v>1</v>
      </c>
      <c r="F6119" s="139">
        <v>950.10257380963606</v>
      </c>
      <c r="G6119" s="139">
        <v>2141.0279741518798</v>
      </c>
      <c r="H6119" s="139">
        <v>2338.0387979023999</v>
      </c>
      <c r="I6119" s="139">
        <v>2187.6662470881402</v>
      </c>
      <c r="J6119" s="139">
        <v>2495.8106309044801</v>
      </c>
    </row>
    <row r="6120" spans="1:10" x14ac:dyDescent="0.25">
      <c r="A6120" t="s">
        <v>6404</v>
      </c>
      <c r="B6120" t="s">
        <v>93</v>
      </c>
      <c r="C6120">
        <v>2009</v>
      </c>
      <c r="D6120" t="s">
        <v>56</v>
      </c>
      <c r="E6120" t="s">
        <v>1</v>
      </c>
      <c r="F6120" s="139">
        <v>777.54864129110797</v>
      </c>
      <c r="G6120" s="139">
        <v>1750.01382208617</v>
      </c>
      <c r="H6120" s="139">
        <v>1803.60888795597</v>
      </c>
      <c r="I6120" s="139">
        <v>1676.5914795910601</v>
      </c>
      <c r="J6120" s="139">
        <v>1937.55469783483</v>
      </c>
    </row>
    <row r="6121" spans="1:10" x14ac:dyDescent="0.25">
      <c r="A6121" t="s">
        <v>6405</v>
      </c>
      <c r="B6121" t="s">
        <v>93</v>
      </c>
      <c r="C6121">
        <v>2009</v>
      </c>
      <c r="D6121" t="s">
        <v>57</v>
      </c>
      <c r="E6121" t="s">
        <v>1</v>
      </c>
      <c r="F6121" s="139">
        <v>1618.1573925431701</v>
      </c>
      <c r="G6121" s="139">
        <v>2302.2470940773001</v>
      </c>
      <c r="H6121" s="139">
        <v>2619.8271097325101</v>
      </c>
      <c r="I6121" s="139">
        <v>2490.2716458403702</v>
      </c>
      <c r="J6121" s="139">
        <v>2754.2369384645799</v>
      </c>
    </row>
    <row r="6122" spans="1:10" x14ac:dyDescent="0.25">
      <c r="A6122" t="s">
        <v>6406</v>
      </c>
      <c r="B6122" t="s">
        <v>93</v>
      </c>
      <c r="C6122">
        <v>2010</v>
      </c>
      <c r="D6122" t="s">
        <v>5</v>
      </c>
      <c r="E6122" t="s">
        <v>1</v>
      </c>
      <c r="F6122" s="139">
        <v>32936.853192399802</v>
      </c>
      <c r="G6122" s="139">
        <v>2202.4077138709299</v>
      </c>
      <c r="H6122" s="139">
        <v>2380.20746580883</v>
      </c>
      <c r="I6122" s="139">
        <v>2354.1253144113498</v>
      </c>
      <c r="J6122" s="139">
        <v>2406.5028069168602</v>
      </c>
    </row>
    <row r="6123" spans="1:10" x14ac:dyDescent="0.25">
      <c r="A6123" t="s">
        <v>6407</v>
      </c>
      <c r="B6123" t="s">
        <v>93</v>
      </c>
      <c r="C6123">
        <v>2010</v>
      </c>
      <c r="D6123" t="s">
        <v>122</v>
      </c>
      <c r="E6123" t="s">
        <v>1</v>
      </c>
      <c r="F6123" s="139">
        <v>4861.2176915339496</v>
      </c>
      <c r="G6123" s="139">
        <v>1651.9246189067201</v>
      </c>
      <c r="H6123" s="139">
        <v>1718.2992763356101</v>
      </c>
      <c r="I6123" s="139">
        <v>1669.49078702112</v>
      </c>
      <c r="J6123" s="139">
        <v>1768.15379601071</v>
      </c>
    </row>
    <row r="6124" spans="1:10" x14ac:dyDescent="0.25">
      <c r="A6124" t="s">
        <v>6408</v>
      </c>
      <c r="B6124" t="s">
        <v>93</v>
      </c>
      <c r="C6124">
        <v>2010</v>
      </c>
      <c r="D6124" t="s">
        <v>123</v>
      </c>
      <c r="E6124" t="s">
        <v>1</v>
      </c>
      <c r="F6124" s="139">
        <v>5673.3374820373601</v>
      </c>
      <c r="G6124" s="139">
        <v>1873.37166435105</v>
      </c>
      <c r="H6124" s="139">
        <v>1924.8663652441301</v>
      </c>
      <c r="I6124" s="139">
        <v>1874.15794922547</v>
      </c>
      <c r="J6124" s="139">
        <v>1976.57986165634</v>
      </c>
    </row>
    <row r="6125" spans="1:10" x14ac:dyDescent="0.25">
      <c r="A6125" t="s">
        <v>6409</v>
      </c>
      <c r="B6125" t="s">
        <v>93</v>
      </c>
      <c r="C6125">
        <v>2010</v>
      </c>
      <c r="D6125" t="s">
        <v>124</v>
      </c>
      <c r="E6125" t="s">
        <v>1</v>
      </c>
      <c r="F6125" s="139">
        <v>6475.4526725707001</v>
      </c>
      <c r="G6125" s="139">
        <v>2107.6820609153101</v>
      </c>
      <c r="H6125" s="139">
        <v>2209.1193365558001</v>
      </c>
      <c r="I6125" s="139">
        <v>2154.77005371521</v>
      </c>
      <c r="J6125" s="139">
        <v>2264.4762352636299</v>
      </c>
    </row>
    <row r="6126" spans="1:10" x14ac:dyDescent="0.25">
      <c r="A6126" t="s">
        <v>6410</v>
      </c>
      <c r="B6126" t="s">
        <v>93</v>
      </c>
      <c r="C6126">
        <v>2010</v>
      </c>
      <c r="D6126" t="s">
        <v>125</v>
      </c>
      <c r="E6126" t="s">
        <v>1</v>
      </c>
      <c r="F6126" s="139">
        <v>7373.5607136309</v>
      </c>
      <c r="G6126" s="139">
        <v>2436.7351994814599</v>
      </c>
      <c r="H6126" s="139">
        <v>2720.7977344565702</v>
      </c>
      <c r="I6126" s="139">
        <v>2657.8780950929299</v>
      </c>
      <c r="J6126" s="139">
        <v>2784.8098309608499</v>
      </c>
    </row>
    <row r="6127" spans="1:10" x14ac:dyDescent="0.25">
      <c r="A6127" t="s">
        <v>6411</v>
      </c>
      <c r="B6127" t="s">
        <v>93</v>
      </c>
      <c r="C6127">
        <v>2010</v>
      </c>
      <c r="D6127" t="s">
        <v>126</v>
      </c>
      <c r="E6127" t="s">
        <v>1</v>
      </c>
      <c r="F6127" s="139">
        <v>8553.28463262687</v>
      </c>
      <c r="G6127" s="139">
        <v>2964.2810073391902</v>
      </c>
      <c r="H6127" s="139">
        <v>3504.3130300153998</v>
      </c>
      <c r="I6127" s="139">
        <v>3428.3707558042502</v>
      </c>
      <c r="J6127" s="139">
        <v>3581.47872578136</v>
      </c>
    </row>
    <row r="6128" spans="1:10" x14ac:dyDescent="0.25">
      <c r="A6128" t="s">
        <v>6412</v>
      </c>
      <c r="B6128" t="s">
        <v>93</v>
      </c>
      <c r="C6128">
        <v>2010</v>
      </c>
      <c r="D6128" t="s">
        <v>6</v>
      </c>
      <c r="E6128" t="s">
        <v>1</v>
      </c>
      <c r="F6128" s="139">
        <v>7515.5744961437304</v>
      </c>
      <c r="G6128" s="139">
        <v>2232.3930660440001</v>
      </c>
      <c r="H6128" s="139">
        <v>2309.8790536174401</v>
      </c>
      <c r="I6128" s="139">
        <v>2257.2508911213999</v>
      </c>
      <c r="J6128" s="139">
        <v>2363.4122282343201</v>
      </c>
    </row>
    <row r="6129" spans="1:10" x14ac:dyDescent="0.25">
      <c r="A6129" t="s">
        <v>6413</v>
      </c>
      <c r="B6129" t="s">
        <v>93</v>
      </c>
      <c r="C6129">
        <v>2010</v>
      </c>
      <c r="D6129" t="s">
        <v>37</v>
      </c>
      <c r="E6129" t="s">
        <v>1</v>
      </c>
      <c r="F6129" s="139">
        <v>828.39529699930904</v>
      </c>
      <c r="G6129" s="139">
        <v>2414.0909135926199</v>
      </c>
      <c r="H6129" s="139">
        <v>2389.2732650293901</v>
      </c>
      <c r="I6129" s="139">
        <v>2227.09641427512</v>
      </c>
      <c r="J6129" s="139">
        <v>2560.0126494639899</v>
      </c>
    </row>
    <row r="6130" spans="1:10" x14ac:dyDescent="0.25">
      <c r="A6130" t="s">
        <v>6414</v>
      </c>
      <c r="B6130" t="s">
        <v>93</v>
      </c>
      <c r="C6130">
        <v>2010</v>
      </c>
      <c r="D6130" t="s">
        <v>38</v>
      </c>
      <c r="E6130" t="s">
        <v>1</v>
      </c>
      <c r="F6130" s="139">
        <v>1366.59888085033</v>
      </c>
      <c r="G6130" s="139">
        <v>2303.0365878264402</v>
      </c>
      <c r="H6130" s="139">
        <v>2380.5600183091001</v>
      </c>
      <c r="I6130" s="139">
        <v>2253.79712172678</v>
      </c>
      <c r="J6130" s="139">
        <v>2512.5007014999001</v>
      </c>
    </row>
    <row r="6131" spans="1:10" x14ac:dyDescent="0.25">
      <c r="A6131" t="s">
        <v>6415</v>
      </c>
      <c r="B6131" t="s">
        <v>93</v>
      </c>
      <c r="C6131">
        <v>2010</v>
      </c>
      <c r="D6131" t="s">
        <v>39</v>
      </c>
      <c r="E6131" t="s">
        <v>1</v>
      </c>
      <c r="F6131" s="139">
        <v>1381.39915304496</v>
      </c>
      <c r="G6131" s="139">
        <v>2493.59029756482</v>
      </c>
      <c r="H6131" s="139">
        <v>2368.5094445395998</v>
      </c>
      <c r="I6131" s="139">
        <v>2243.6051715336998</v>
      </c>
      <c r="J6131" s="139">
        <v>2498.4875735609498</v>
      </c>
    </row>
    <row r="6132" spans="1:10" x14ac:dyDescent="0.25">
      <c r="A6132" t="s">
        <v>6416</v>
      </c>
      <c r="B6132" t="s">
        <v>93</v>
      </c>
      <c r="C6132">
        <v>2010</v>
      </c>
      <c r="D6132" t="s">
        <v>40</v>
      </c>
      <c r="E6132" t="s">
        <v>1</v>
      </c>
      <c r="F6132" s="139">
        <v>1042.9665545698799</v>
      </c>
      <c r="G6132" s="139">
        <v>2261.5173133480998</v>
      </c>
      <c r="H6132" s="139">
        <v>2288.2549243285598</v>
      </c>
      <c r="I6132" s="139">
        <v>2149.82481935533</v>
      </c>
      <c r="J6132" s="139">
        <v>2433.1784177692598</v>
      </c>
    </row>
    <row r="6133" spans="1:10" x14ac:dyDescent="0.25">
      <c r="A6133" t="s">
        <v>6417</v>
      </c>
      <c r="B6133" t="s">
        <v>93</v>
      </c>
      <c r="C6133">
        <v>2010</v>
      </c>
      <c r="D6133" t="s">
        <v>41</v>
      </c>
      <c r="E6133" t="s">
        <v>1</v>
      </c>
      <c r="F6133" s="139">
        <v>1555.65194451606</v>
      </c>
      <c r="G6133" s="139">
        <v>2073.6496194562201</v>
      </c>
      <c r="H6133" s="139">
        <v>2266.92247496257</v>
      </c>
      <c r="I6133" s="139">
        <v>2152.7347502797802</v>
      </c>
      <c r="J6133" s="139">
        <v>2385.4756341791499</v>
      </c>
    </row>
    <row r="6134" spans="1:10" x14ac:dyDescent="0.25">
      <c r="A6134" t="s">
        <v>6418</v>
      </c>
      <c r="B6134" t="s">
        <v>93</v>
      </c>
      <c r="C6134">
        <v>2010</v>
      </c>
      <c r="D6134" t="s">
        <v>42</v>
      </c>
      <c r="E6134" t="s">
        <v>1</v>
      </c>
      <c r="F6134" s="139">
        <v>1340.56266616332</v>
      </c>
      <c r="G6134" s="139">
        <v>2016.79354018854</v>
      </c>
      <c r="H6134" s="139">
        <v>2230.2591769559199</v>
      </c>
      <c r="I6134" s="139">
        <v>2109.7241935887901</v>
      </c>
      <c r="J6134" s="139">
        <v>2355.7662138598498</v>
      </c>
    </row>
    <row r="6135" spans="1:10" x14ac:dyDescent="0.25">
      <c r="A6135" t="s">
        <v>6419</v>
      </c>
      <c r="B6135" t="s">
        <v>93</v>
      </c>
      <c r="C6135">
        <v>2010</v>
      </c>
      <c r="D6135" t="s">
        <v>102</v>
      </c>
      <c r="E6135" t="s">
        <v>1</v>
      </c>
      <c r="F6135" s="139">
        <v>1260.9336852470301</v>
      </c>
      <c r="G6135" s="139">
        <v>1921.80345858537</v>
      </c>
      <c r="H6135" s="139">
        <v>1844.36740544081</v>
      </c>
      <c r="I6135" s="139">
        <v>1742.0002345089299</v>
      </c>
      <c r="J6135" s="139">
        <v>1951.0915535301899</v>
      </c>
    </row>
    <row r="6136" spans="1:10" x14ac:dyDescent="0.25">
      <c r="A6136" t="s">
        <v>6420</v>
      </c>
      <c r="B6136" t="s">
        <v>93</v>
      </c>
      <c r="C6136">
        <v>2010</v>
      </c>
      <c r="D6136" t="s">
        <v>103</v>
      </c>
      <c r="E6136" t="s">
        <v>1</v>
      </c>
      <c r="F6136" s="139">
        <v>3895.1624387650099</v>
      </c>
      <c r="G6136" s="139">
        <v>2092.0138560007999</v>
      </c>
      <c r="H6136" s="139">
        <v>2112.4321970647802</v>
      </c>
      <c r="I6136" s="139">
        <v>2045.4484260248801</v>
      </c>
      <c r="J6136" s="139">
        <v>2181.0219085345602</v>
      </c>
    </row>
    <row r="6137" spans="1:10" x14ac:dyDescent="0.25">
      <c r="A6137" t="s">
        <v>6421</v>
      </c>
      <c r="B6137" t="s">
        <v>93</v>
      </c>
      <c r="C6137">
        <v>2010</v>
      </c>
      <c r="D6137" t="s">
        <v>43</v>
      </c>
      <c r="E6137" t="s">
        <v>1</v>
      </c>
      <c r="F6137" s="139">
        <v>598.02357014266101</v>
      </c>
      <c r="G6137" s="139">
        <v>1600.9197433882</v>
      </c>
      <c r="H6137" s="139">
        <v>1632.6575274388499</v>
      </c>
      <c r="I6137" s="139">
        <v>1501.3822299646799</v>
      </c>
      <c r="J6137" s="139">
        <v>1772.13188387478</v>
      </c>
    </row>
    <row r="6138" spans="1:10" x14ac:dyDescent="0.25">
      <c r="A6138" t="s">
        <v>6422</v>
      </c>
      <c r="B6138" t="s">
        <v>93</v>
      </c>
      <c r="C6138">
        <v>2010</v>
      </c>
      <c r="D6138" t="s">
        <v>44</v>
      </c>
      <c r="E6138" t="s">
        <v>1</v>
      </c>
      <c r="F6138" s="139">
        <v>1424.6001705558101</v>
      </c>
      <c r="G6138" s="139">
        <v>2392.8382332635902</v>
      </c>
      <c r="H6138" s="139">
        <v>2381.0052138257201</v>
      </c>
      <c r="I6138" s="139">
        <v>2257.00980959869</v>
      </c>
      <c r="J6138" s="139">
        <v>2509.9589107799002</v>
      </c>
    </row>
    <row r="6139" spans="1:10" x14ac:dyDescent="0.25">
      <c r="A6139" t="s">
        <v>6423</v>
      </c>
      <c r="B6139" t="s">
        <v>93</v>
      </c>
      <c r="C6139">
        <v>2010</v>
      </c>
      <c r="D6139" t="s">
        <v>45</v>
      </c>
      <c r="E6139" t="s">
        <v>1</v>
      </c>
      <c r="F6139" s="139">
        <v>1872.5386980665101</v>
      </c>
      <c r="G6139" s="139">
        <v>2096.8843552328699</v>
      </c>
      <c r="H6139" s="139">
        <v>2130.01631045554</v>
      </c>
      <c r="I6139" s="139">
        <v>2032.8185267706699</v>
      </c>
      <c r="J6139" s="139">
        <v>2230.5947496570898</v>
      </c>
    </row>
    <row r="6140" spans="1:10" x14ac:dyDescent="0.25">
      <c r="A6140" t="s">
        <v>6424</v>
      </c>
      <c r="B6140" t="s">
        <v>93</v>
      </c>
      <c r="C6140">
        <v>2010</v>
      </c>
      <c r="D6140" t="s">
        <v>18</v>
      </c>
      <c r="E6140" t="s">
        <v>1</v>
      </c>
      <c r="F6140" s="139">
        <v>5723.0670742584998</v>
      </c>
      <c r="G6140" s="139">
        <v>2258.80524072137</v>
      </c>
      <c r="H6140" s="139">
        <v>2476.3758179656402</v>
      </c>
      <c r="I6140" s="139">
        <v>2411.5114129277099</v>
      </c>
      <c r="J6140" s="139">
        <v>2542.5202272479501</v>
      </c>
    </row>
    <row r="6141" spans="1:10" x14ac:dyDescent="0.25">
      <c r="A6141" t="s">
        <v>6425</v>
      </c>
      <c r="B6141" t="s">
        <v>93</v>
      </c>
      <c r="C6141">
        <v>2010</v>
      </c>
      <c r="D6141" t="s">
        <v>46</v>
      </c>
      <c r="E6141" t="s">
        <v>1</v>
      </c>
      <c r="F6141" s="139">
        <v>2643.2695744033299</v>
      </c>
      <c r="G6141" s="139">
        <v>2259.9387616519298</v>
      </c>
      <c r="H6141" s="139">
        <v>2526.9941930139798</v>
      </c>
      <c r="I6141" s="139">
        <v>2430.0546739821302</v>
      </c>
      <c r="J6141" s="139">
        <v>2626.7630165468299</v>
      </c>
    </row>
    <row r="6142" spans="1:10" x14ac:dyDescent="0.25">
      <c r="A6142" t="s">
        <v>6426</v>
      </c>
      <c r="B6142" t="s">
        <v>93</v>
      </c>
      <c r="C6142">
        <v>2010</v>
      </c>
      <c r="D6142" t="s">
        <v>47</v>
      </c>
      <c r="E6142" t="s">
        <v>1</v>
      </c>
      <c r="F6142" s="139">
        <v>1666.47732737309</v>
      </c>
      <c r="G6142" s="139">
        <v>2441.6892461254602</v>
      </c>
      <c r="H6142" s="139">
        <v>2605.4841269810499</v>
      </c>
      <c r="I6142" s="139">
        <v>2479.7689206515902</v>
      </c>
      <c r="J6142" s="139">
        <v>2735.8396227178901</v>
      </c>
    </row>
    <row r="6143" spans="1:10" x14ac:dyDescent="0.25">
      <c r="A6143" t="s">
        <v>6427</v>
      </c>
      <c r="B6143" t="s">
        <v>93</v>
      </c>
      <c r="C6143">
        <v>2010</v>
      </c>
      <c r="D6143" t="s">
        <v>48</v>
      </c>
      <c r="E6143" t="s">
        <v>1</v>
      </c>
      <c r="F6143" s="139">
        <v>1413.3201724821099</v>
      </c>
      <c r="G6143" s="139">
        <v>2073.7156622973198</v>
      </c>
      <c r="H6143" s="139">
        <v>2271.0916724335798</v>
      </c>
      <c r="I6143" s="139">
        <v>2151.3799055376599</v>
      </c>
      <c r="J6143" s="139">
        <v>2395.6099228376502</v>
      </c>
    </row>
    <row r="6144" spans="1:10" x14ac:dyDescent="0.25">
      <c r="A6144" t="s">
        <v>6428</v>
      </c>
      <c r="B6144" t="s">
        <v>93</v>
      </c>
      <c r="C6144">
        <v>2010</v>
      </c>
      <c r="D6144" t="s">
        <v>104</v>
      </c>
      <c r="E6144" t="s">
        <v>1</v>
      </c>
      <c r="F6144" s="139">
        <v>4553.0721480639004</v>
      </c>
      <c r="G6144" s="139">
        <v>1987.8331294729501</v>
      </c>
      <c r="H6144" s="139">
        <v>2451.9122691074799</v>
      </c>
      <c r="I6144" s="139">
        <v>2378.8954681220598</v>
      </c>
      <c r="J6144" s="139">
        <v>2526.5466390031202</v>
      </c>
    </row>
    <row r="6145" spans="1:10" x14ac:dyDescent="0.25">
      <c r="A6145" t="s">
        <v>6429</v>
      </c>
      <c r="B6145" t="s">
        <v>93</v>
      </c>
      <c r="C6145">
        <v>2010</v>
      </c>
      <c r="D6145" t="s">
        <v>49</v>
      </c>
      <c r="E6145" t="s">
        <v>1</v>
      </c>
      <c r="F6145" s="139">
        <v>1383.15364263468</v>
      </c>
      <c r="G6145" s="139">
        <v>2245.48864820474</v>
      </c>
      <c r="H6145" s="139">
        <v>2445.36372818477</v>
      </c>
      <c r="I6145" s="139">
        <v>2315.8946714301201</v>
      </c>
      <c r="J6145" s="139">
        <v>2580.0886606651702</v>
      </c>
    </row>
    <row r="6146" spans="1:10" x14ac:dyDescent="0.25">
      <c r="A6146" t="s">
        <v>6430</v>
      </c>
      <c r="B6146" t="s">
        <v>93</v>
      </c>
      <c r="C6146">
        <v>2010</v>
      </c>
      <c r="D6146" t="s">
        <v>50</v>
      </c>
      <c r="E6146" t="s">
        <v>1</v>
      </c>
      <c r="F6146" s="139">
        <v>3169.9185054291902</v>
      </c>
      <c r="G6146" s="139">
        <v>1893.05375062955</v>
      </c>
      <c r="H6146" s="139">
        <v>2473.0517268438198</v>
      </c>
      <c r="I6146" s="139">
        <v>2384.0537278352199</v>
      </c>
      <c r="J6146" s="139">
        <v>2564.4183767703898</v>
      </c>
    </row>
    <row r="6147" spans="1:10" x14ac:dyDescent="0.25">
      <c r="A6147" t="s">
        <v>6431</v>
      </c>
      <c r="B6147" t="s">
        <v>93</v>
      </c>
      <c r="C6147">
        <v>2010</v>
      </c>
      <c r="D6147" t="s">
        <v>105</v>
      </c>
      <c r="E6147" t="s">
        <v>1</v>
      </c>
      <c r="F6147" s="139">
        <v>3112.6796536981301</v>
      </c>
      <c r="G6147" s="139">
        <v>2174.0537064677401</v>
      </c>
      <c r="H6147" s="139">
        <v>2414.7276157135898</v>
      </c>
      <c r="I6147" s="139">
        <v>2328.0418599315499</v>
      </c>
      <c r="J6147" s="139">
        <v>2503.7419108578702</v>
      </c>
    </row>
    <row r="6148" spans="1:10" x14ac:dyDescent="0.25">
      <c r="A6148" t="s">
        <v>6432</v>
      </c>
      <c r="B6148" t="s">
        <v>93</v>
      </c>
      <c r="C6148">
        <v>2010</v>
      </c>
      <c r="D6148" t="s">
        <v>51</v>
      </c>
      <c r="E6148" t="s">
        <v>1</v>
      </c>
      <c r="F6148" s="139">
        <v>2435.74581504854</v>
      </c>
      <c r="G6148" s="139">
        <v>2125.4511950789602</v>
      </c>
      <c r="H6148" s="139">
        <v>2361.2313395841602</v>
      </c>
      <c r="I6148" s="139">
        <v>2265.49688207907</v>
      </c>
      <c r="J6148" s="139">
        <v>2459.8784751497201</v>
      </c>
    </row>
    <row r="6149" spans="1:10" x14ac:dyDescent="0.25">
      <c r="A6149" t="s">
        <v>6433</v>
      </c>
      <c r="B6149" t="s">
        <v>93</v>
      </c>
      <c r="C6149">
        <v>2010</v>
      </c>
      <c r="D6149" t="s">
        <v>52</v>
      </c>
      <c r="E6149" t="s">
        <v>1</v>
      </c>
      <c r="F6149" s="139">
        <v>676.93383864957298</v>
      </c>
      <c r="G6149" s="139">
        <v>2368.9723137342899</v>
      </c>
      <c r="H6149" s="139">
        <v>2630.6701374591698</v>
      </c>
      <c r="I6149" s="139">
        <v>2430.1873249049099</v>
      </c>
      <c r="J6149" s="139">
        <v>2842.8981787605499</v>
      </c>
    </row>
    <row r="6150" spans="1:10" x14ac:dyDescent="0.25">
      <c r="A6150" t="s">
        <v>6434</v>
      </c>
      <c r="B6150" t="s">
        <v>93</v>
      </c>
      <c r="C6150">
        <v>2010</v>
      </c>
      <c r="D6150" t="s">
        <v>106</v>
      </c>
      <c r="E6150" t="s">
        <v>1</v>
      </c>
      <c r="F6150" s="139">
        <v>6876.3636962236897</v>
      </c>
      <c r="G6150" s="139">
        <v>2443.2700623660699</v>
      </c>
      <c r="H6150" s="139">
        <v>2683.6145842447399</v>
      </c>
      <c r="I6150" s="139">
        <v>2619.0519598822302</v>
      </c>
      <c r="J6150" s="139">
        <v>2749.3384072008998</v>
      </c>
    </row>
    <row r="6151" spans="1:10" x14ac:dyDescent="0.25">
      <c r="A6151" t="s">
        <v>6435</v>
      </c>
      <c r="B6151" t="s">
        <v>93</v>
      </c>
      <c r="C6151">
        <v>2010</v>
      </c>
      <c r="D6151" t="s">
        <v>53</v>
      </c>
      <c r="E6151" t="s">
        <v>1</v>
      </c>
      <c r="F6151" s="139">
        <v>2046.6695041041701</v>
      </c>
      <c r="G6151" s="139">
        <v>2343.6041498959898</v>
      </c>
      <c r="H6151" s="139">
        <v>2640.2323381661899</v>
      </c>
      <c r="I6151" s="139">
        <v>2523.38574948617</v>
      </c>
      <c r="J6151" s="139">
        <v>2760.96304241384</v>
      </c>
    </row>
    <row r="6152" spans="1:10" x14ac:dyDescent="0.25">
      <c r="A6152" t="s">
        <v>6436</v>
      </c>
      <c r="B6152" t="s">
        <v>93</v>
      </c>
      <c r="C6152">
        <v>2010</v>
      </c>
      <c r="D6152" t="s">
        <v>54</v>
      </c>
      <c r="E6152" t="s">
        <v>1</v>
      </c>
      <c r="F6152" s="139">
        <v>1064.38717579428</v>
      </c>
      <c r="G6152" s="139">
        <v>3112.8803433284102</v>
      </c>
      <c r="H6152" s="139">
        <v>3362.9872761811298</v>
      </c>
      <c r="I6152" s="139">
        <v>3157.2167672515102</v>
      </c>
      <c r="J6152" s="139">
        <v>3578.3098443888398</v>
      </c>
    </row>
    <row r="6153" spans="1:10" x14ac:dyDescent="0.25">
      <c r="A6153" t="s">
        <v>6437</v>
      </c>
      <c r="B6153" t="s">
        <v>93</v>
      </c>
      <c r="C6153">
        <v>2010</v>
      </c>
      <c r="D6153" t="s">
        <v>55</v>
      </c>
      <c r="E6153" t="s">
        <v>1</v>
      </c>
      <c r="F6153" s="139">
        <v>1163.7392388886401</v>
      </c>
      <c r="G6153" s="139">
        <v>2623.2203387702298</v>
      </c>
      <c r="H6153" s="139">
        <v>2842.71064911962</v>
      </c>
      <c r="I6153" s="139">
        <v>2678.1169840050602</v>
      </c>
      <c r="J6153" s="139">
        <v>3014.6034128231299</v>
      </c>
    </row>
    <row r="6154" spans="1:10" x14ac:dyDescent="0.25">
      <c r="A6154" t="s">
        <v>6438</v>
      </c>
      <c r="B6154" t="s">
        <v>93</v>
      </c>
      <c r="C6154">
        <v>2010</v>
      </c>
      <c r="D6154" t="s">
        <v>56</v>
      </c>
      <c r="E6154" t="s">
        <v>1</v>
      </c>
      <c r="F6154" s="139">
        <v>924.95202407020099</v>
      </c>
      <c r="G6154" s="139">
        <v>2069.5216898693402</v>
      </c>
      <c r="H6154" s="139">
        <v>2088.8026255695299</v>
      </c>
      <c r="I6154" s="139">
        <v>1953.7668762562701</v>
      </c>
      <c r="J6154" s="139">
        <v>2230.5751589962001</v>
      </c>
    </row>
    <row r="6155" spans="1:10" x14ac:dyDescent="0.25">
      <c r="A6155" t="s">
        <v>6439</v>
      </c>
      <c r="B6155" t="s">
        <v>93</v>
      </c>
      <c r="C6155">
        <v>2010</v>
      </c>
      <c r="D6155" t="s">
        <v>57</v>
      </c>
      <c r="E6155" t="s">
        <v>1</v>
      </c>
      <c r="F6155" s="139">
        <v>1676.61575336649</v>
      </c>
      <c r="G6155" s="139">
        <v>2366.0627896395699</v>
      </c>
      <c r="H6155" s="139">
        <v>2716.2457462618199</v>
      </c>
      <c r="I6155" s="139">
        <v>2584.5826665817499</v>
      </c>
      <c r="J6155" s="139">
        <v>2852.7536456215598</v>
      </c>
    </row>
    <row r="6156" spans="1:10" x14ac:dyDescent="0.25">
      <c r="A6156" t="s">
        <v>6440</v>
      </c>
      <c r="B6156" t="s">
        <v>93</v>
      </c>
      <c r="C6156">
        <v>2011</v>
      </c>
      <c r="D6156" t="s">
        <v>5</v>
      </c>
      <c r="E6156" t="s">
        <v>1</v>
      </c>
      <c r="F6156" s="139">
        <v>33137.229895003402</v>
      </c>
      <c r="G6156" s="139">
        <v>2202.57763638501</v>
      </c>
      <c r="H6156" s="139">
        <v>2372.3598398887102</v>
      </c>
      <c r="I6156" s="139">
        <v>2346.4665749249798</v>
      </c>
      <c r="J6156" s="139">
        <v>2398.4641068831802</v>
      </c>
    </row>
    <row r="6157" spans="1:10" x14ac:dyDescent="0.25">
      <c r="A6157" t="s">
        <v>6441</v>
      </c>
      <c r="B6157" t="s">
        <v>93</v>
      </c>
      <c r="C6157">
        <v>2011</v>
      </c>
      <c r="D6157" t="s">
        <v>122</v>
      </c>
      <c r="E6157" t="s">
        <v>1</v>
      </c>
      <c r="F6157" s="139">
        <v>4831.5177711054403</v>
      </c>
      <c r="G6157" s="139">
        <v>1633.1688636328199</v>
      </c>
      <c r="H6157" s="139">
        <v>1680.91295338125</v>
      </c>
      <c r="I6157" s="139">
        <v>1633.06285077702</v>
      </c>
      <c r="J6157" s="139">
        <v>1729.7917312294501</v>
      </c>
    </row>
    <row r="6158" spans="1:10" x14ac:dyDescent="0.25">
      <c r="A6158" t="s">
        <v>6442</v>
      </c>
      <c r="B6158" t="s">
        <v>93</v>
      </c>
      <c r="C6158">
        <v>2011</v>
      </c>
      <c r="D6158" t="s">
        <v>123</v>
      </c>
      <c r="E6158" t="s">
        <v>1</v>
      </c>
      <c r="F6158" s="139">
        <v>5709.7891863192199</v>
      </c>
      <c r="G6158" s="139">
        <v>1881.9096604920201</v>
      </c>
      <c r="H6158" s="139">
        <v>1916.58839316182</v>
      </c>
      <c r="I6158" s="139">
        <v>1866.3476684575401</v>
      </c>
      <c r="J6158" s="139">
        <v>1967.8217097996601</v>
      </c>
    </row>
    <row r="6159" spans="1:10" x14ac:dyDescent="0.25">
      <c r="A6159" t="s">
        <v>6443</v>
      </c>
      <c r="B6159" t="s">
        <v>93</v>
      </c>
      <c r="C6159">
        <v>2011</v>
      </c>
      <c r="D6159" t="s">
        <v>124</v>
      </c>
      <c r="E6159" t="s">
        <v>1</v>
      </c>
      <c r="F6159" s="139">
        <v>6663.68157732897</v>
      </c>
      <c r="G6159" s="139">
        <v>2158.1655937923802</v>
      </c>
      <c r="H6159" s="139">
        <v>2250.6697016770599</v>
      </c>
      <c r="I6159" s="139">
        <v>2196.1004716961902</v>
      </c>
      <c r="J6159" s="139">
        <v>2306.2360891009698</v>
      </c>
    </row>
    <row r="6160" spans="1:10" x14ac:dyDescent="0.25">
      <c r="A6160" t="s">
        <v>6444</v>
      </c>
      <c r="B6160" t="s">
        <v>93</v>
      </c>
      <c r="C6160">
        <v>2011</v>
      </c>
      <c r="D6160" t="s">
        <v>125</v>
      </c>
      <c r="E6160" t="s">
        <v>1</v>
      </c>
      <c r="F6160" s="139">
        <v>7528.4618088241205</v>
      </c>
      <c r="G6160" s="139">
        <v>2469.85434029412</v>
      </c>
      <c r="H6160" s="139">
        <v>2752.2380163078601</v>
      </c>
      <c r="I6160" s="139">
        <v>2689.2969942291002</v>
      </c>
      <c r="J6160" s="139">
        <v>2816.26045842844</v>
      </c>
    </row>
    <row r="6161" spans="1:10" x14ac:dyDescent="0.25">
      <c r="A6161" t="s">
        <v>6445</v>
      </c>
      <c r="B6161" t="s">
        <v>93</v>
      </c>
      <c r="C6161">
        <v>2011</v>
      </c>
      <c r="D6161" t="s">
        <v>126</v>
      </c>
      <c r="E6161" t="s">
        <v>1</v>
      </c>
      <c r="F6161" s="139">
        <v>8403.7795514256595</v>
      </c>
      <c r="G6161" s="139">
        <v>2881.4209822000198</v>
      </c>
      <c r="H6161" s="139">
        <v>3416.50272311957</v>
      </c>
      <c r="I6161" s="139">
        <v>3341.70255392437</v>
      </c>
      <c r="J6161" s="139">
        <v>3492.5186820812401</v>
      </c>
    </row>
    <row r="6162" spans="1:10" x14ac:dyDescent="0.25">
      <c r="A6162" t="s">
        <v>6446</v>
      </c>
      <c r="B6162" t="s">
        <v>93</v>
      </c>
      <c r="C6162">
        <v>2011</v>
      </c>
      <c r="D6162" t="s">
        <v>6</v>
      </c>
      <c r="E6162" t="s">
        <v>1</v>
      </c>
      <c r="F6162" s="139">
        <v>7478.5217115529904</v>
      </c>
      <c r="G6162" s="139">
        <v>2210.04994623109</v>
      </c>
      <c r="H6162" s="139">
        <v>2279.6757138081498</v>
      </c>
      <c r="I6162" s="139">
        <v>2227.6291755270699</v>
      </c>
      <c r="J6162" s="139">
        <v>2332.6194979346901</v>
      </c>
    </row>
    <row r="6163" spans="1:10" x14ac:dyDescent="0.25">
      <c r="A6163" t="s">
        <v>6447</v>
      </c>
      <c r="B6163" t="s">
        <v>93</v>
      </c>
      <c r="C6163">
        <v>2011</v>
      </c>
      <c r="D6163" t="s">
        <v>37</v>
      </c>
      <c r="E6163" t="s">
        <v>1</v>
      </c>
      <c r="F6163" s="139">
        <v>797.02782807534595</v>
      </c>
      <c r="G6163" s="139">
        <v>2319.23362647776</v>
      </c>
      <c r="H6163" s="139">
        <v>2306.8925230940099</v>
      </c>
      <c r="I6163" s="139">
        <v>2147.0710693634801</v>
      </c>
      <c r="J6163" s="139">
        <v>2475.3214092869598</v>
      </c>
    </row>
    <row r="6164" spans="1:10" x14ac:dyDescent="0.25">
      <c r="A6164" t="s">
        <v>6448</v>
      </c>
      <c r="B6164" t="s">
        <v>93</v>
      </c>
      <c r="C6164">
        <v>2011</v>
      </c>
      <c r="D6164" t="s">
        <v>38</v>
      </c>
      <c r="E6164" t="s">
        <v>1</v>
      </c>
      <c r="F6164" s="139">
        <v>1440.0847616067899</v>
      </c>
      <c r="G6164" s="139">
        <v>2410.5871469815802</v>
      </c>
      <c r="H6164" s="139">
        <v>2493.02871987458</v>
      </c>
      <c r="I6164" s="139">
        <v>2363.7689860943101</v>
      </c>
      <c r="J6164" s="139">
        <v>2627.42878486884</v>
      </c>
    </row>
    <row r="6165" spans="1:10" x14ac:dyDescent="0.25">
      <c r="A6165" t="s">
        <v>6449</v>
      </c>
      <c r="B6165" t="s">
        <v>93</v>
      </c>
      <c r="C6165">
        <v>2011</v>
      </c>
      <c r="D6165" t="s">
        <v>39</v>
      </c>
      <c r="E6165" t="s">
        <v>1</v>
      </c>
      <c r="F6165" s="139">
        <v>1360.3525904384301</v>
      </c>
      <c r="G6165" s="139">
        <v>2438.3448475325799</v>
      </c>
      <c r="H6165" s="139">
        <v>2313.0921631291799</v>
      </c>
      <c r="I6165" s="139">
        <v>2189.8935283472201</v>
      </c>
      <c r="J6165" s="139">
        <v>2441.3347960016099</v>
      </c>
    </row>
    <row r="6166" spans="1:10" x14ac:dyDescent="0.25">
      <c r="A6166" t="s">
        <v>6450</v>
      </c>
      <c r="B6166" t="s">
        <v>93</v>
      </c>
      <c r="C6166">
        <v>2011</v>
      </c>
      <c r="D6166" t="s">
        <v>40</v>
      </c>
      <c r="E6166" t="s">
        <v>1</v>
      </c>
      <c r="F6166" s="139">
        <v>975.02544350645906</v>
      </c>
      <c r="G6166" s="139">
        <v>2116.3539829968099</v>
      </c>
      <c r="H6166" s="139">
        <v>2145.5609515564202</v>
      </c>
      <c r="I6166" s="139">
        <v>2011.2227344896601</v>
      </c>
      <c r="J6166" s="139">
        <v>2286.4221801376002</v>
      </c>
    </row>
    <row r="6167" spans="1:10" x14ac:dyDescent="0.25">
      <c r="A6167" t="s">
        <v>6451</v>
      </c>
      <c r="B6167" t="s">
        <v>93</v>
      </c>
      <c r="C6167">
        <v>2011</v>
      </c>
      <c r="D6167" t="s">
        <v>41</v>
      </c>
      <c r="E6167" t="s">
        <v>1</v>
      </c>
      <c r="F6167" s="139">
        <v>1575.6153662434699</v>
      </c>
      <c r="G6167" s="139">
        <v>2093.0065970290598</v>
      </c>
      <c r="H6167" s="139">
        <v>2262.0713678665702</v>
      </c>
      <c r="I6167" s="139">
        <v>2149.0958793264499</v>
      </c>
      <c r="J6167" s="139">
        <v>2379.3379269604602</v>
      </c>
    </row>
    <row r="6168" spans="1:10" x14ac:dyDescent="0.25">
      <c r="A6168" t="s">
        <v>6452</v>
      </c>
      <c r="B6168" t="s">
        <v>93</v>
      </c>
      <c r="C6168">
        <v>2011</v>
      </c>
      <c r="D6168" t="s">
        <v>42</v>
      </c>
      <c r="E6168" t="s">
        <v>1</v>
      </c>
      <c r="F6168" s="139">
        <v>1330.4157216826</v>
      </c>
      <c r="G6168" s="139">
        <v>1981.5545452526001</v>
      </c>
      <c r="H6168" s="139">
        <v>2178.9122304177599</v>
      </c>
      <c r="I6168" s="139">
        <v>2060.9136395948399</v>
      </c>
      <c r="J6168" s="139">
        <v>2301.7971946263301</v>
      </c>
    </row>
    <row r="6169" spans="1:10" x14ac:dyDescent="0.25">
      <c r="A6169" t="s">
        <v>6453</v>
      </c>
      <c r="B6169" t="s">
        <v>93</v>
      </c>
      <c r="C6169">
        <v>2011</v>
      </c>
      <c r="D6169" t="s">
        <v>102</v>
      </c>
      <c r="E6169" t="s">
        <v>1</v>
      </c>
      <c r="F6169" s="139">
        <v>1455.0912969636399</v>
      </c>
      <c r="G6169" s="139">
        <v>2213.0329530556801</v>
      </c>
      <c r="H6169" s="139">
        <v>2096.40001442111</v>
      </c>
      <c r="I6169" s="139">
        <v>1987.8766507385201</v>
      </c>
      <c r="J6169" s="139">
        <v>2209.2162819913301</v>
      </c>
    </row>
    <row r="6170" spans="1:10" x14ac:dyDescent="0.25">
      <c r="A6170" t="s">
        <v>6454</v>
      </c>
      <c r="B6170" t="s">
        <v>93</v>
      </c>
      <c r="C6170">
        <v>2011</v>
      </c>
      <c r="D6170" t="s">
        <v>103</v>
      </c>
      <c r="E6170" t="s">
        <v>1</v>
      </c>
      <c r="F6170" s="139">
        <v>3980.08734959086</v>
      </c>
      <c r="G6170" s="139">
        <v>2124.74167316578</v>
      </c>
      <c r="H6170" s="139">
        <v>2140.7943780639798</v>
      </c>
      <c r="I6170" s="139">
        <v>2073.57658765828</v>
      </c>
      <c r="J6170" s="139">
        <v>2209.6062078803802</v>
      </c>
    </row>
    <row r="6171" spans="1:10" x14ac:dyDescent="0.25">
      <c r="A6171" t="s">
        <v>6455</v>
      </c>
      <c r="B6171" t="s">
        <v>93</v>
      </c>
      <c r="C6171">
        <v>2011</v>
      </c>
      <c r="D6171" t="s">
        <v>43</v>
      </c>
      <c r="E6171" t="s">
        <v>1</v>
      </c>
      <c r="F6171" s="139">
        <v>633.22917107269802</v>
      </c>
      <c r="G6171" s="139">
        <v>1689.64743995703</v>
      </c>
      <c r="H6171" s="139">
        <v>1717.4831248476</v>
      </c>
      <c r="I6171" s="139">
        <v>1583.08892406431</v>
      </c>
      <c r="J6171" s="139">
        <v>1860.0267323035</v>
      </c>
    </row>
    <row r="6172" spans="1:10" x14ac:dyDescent="0.25">
      <c r="A6172" t="s">
        <v>6456</v>
      </c>
      <c r="B6172" t="s">
        <v>93</v>
      </c>
      <c r="C6172">
        <v>2011</v>
      </c>
      <c r="D6172" t="s">
        <v>44</v>
      </c>
      <c r="E6172" t="s">
        <v>1</v>
      </c>
      <c r="F6172" s="139">
        <v>1469.07239000358</v>
      </c>
      <c r="G6172" s="139">
        <v>2450.45518840984</v>
      </c>
      <c r="H6172" s="139">
        <v>2433.0087931325102</v>
      </c>
      <c r="I6172" s="139">
        <v>2308.0020865555298</v>
      </c>
      <c r="J6172" s="139">
        <v>2562.9363475415298</v>
      </c>
    </row>
    <row r="6173" spans="1:10" x14ac:dyDescent="0.25">
      <c r="A6173" t="s">
        <v>6457</v>
      </c>
      <c r="B6173" t="s">
        <v>93</v>
      </c>
      <c r="C6173">
        <v>2011</v>
      </c>
      <c r="D6173" t="s">
        <v>45</v>
      </c>
      <c r="E6173" t="s">
        <v>1</v>
      </c>
      <c r="F6173" s="139">
        <v>1877.7857885145399</v>
      </c>
      <c r="G6173" s="139">
        <v>2088.9121383361799</v>
      </c>
      <c r="H6173" s="139">
        <v>2121.38114982968</v>
      </c>
      <c r="I6173" s="139">
        <v>2024.72308360582</v>
      </c>
      <c r="J6173" s="139">
        <v>2221.3963097362098</v>
      </c>
    </row>
    <row r="6174" spans="1:10" x14ac:dyDescent="0.25">
      <c r="A6174" t="s">
        <v>6458</v>
      </c>
      <c r="B6174" t="s">
        <v>93</v>
      </c>
      <c r="C6174">
        <v>2011</v>
      </c>
      <c r="D6174" t="s">
        <v>18</v>
      </c>
      <c r="E6174" t="s">
        <v>1</v>
      </c>
      <c r="F6174" s="139">
        <v>5675.8088297682898</v>
      </c>
      <c r="G6174" s="139">
        <v>2223.3050761567501</v>
      </c>
      <c r="H6174" s="139">
        <v>2430.0454935470202</v>
      </c>
      <c r="I6174" s="139">
        <v>2366.13244267558</v>
      </c>
      <c r="J6174" s="139">
        <v>2495.2250721432401</v>
      </c>
    </row>
    <row r="6175" spans="1:10" x14ac:dyDescent="0.25">
      <c r="A6175" t="s">
        <v>6459</v>
      </c>
      <c r="B6175" t="s">
        <v>93</v>
      </c>
      <c r="C6175">
        <v>2011</v>
      </c>
      <c r="D6175" t="s">
        <v>46</v>
      </c>
      <c r="E6175" t="s">
        <v>1</v>
      </c>
      <c r="F6175" s="139">
        <v>2713.13438027955</v>
      </c>
      <c r="G6175" s="139">
        <v>2300.0655993010701</v>
      </c>
      <c r="H6175" s="139">
        <v>2564.3426187441501</v>
      </c>
      <c r="I6175" s="139">
        <v>2467.20330104192</v>
      </c>
      <c r="J6175" s="139">
        <v>2664.27974958715</v>
      </c>
    </row>
    <row r="6176" spans="1:10" x14ac:dyDescent="0.25">
      <c r="A6176" t="s">
        <v>6460</v>
      </c>
      <c r="B6176" t="s">
        <v>93</v>
      </c>
      <c r="C6176">
        <v>2011</v>
      </c>
      <c r="D6176" t="s">
        <v>47</v>
      </c>
      <c r="E6176" t="s">
        <v>1</v>
      </c>
      <c r="F6176" s="139">
        <v>1549.97807610835</v>
      </c>
      <c r="G6176" s="139">
        <v>2265.3212067877998</v>
      </c>
      <c r="H6176" s="139">
        <v>2394.3196481667501</v>
      </c>
      <c r="I6176" s="139">
        <v>2274.60157825548</v>
      </c>
      <c r="J6176" s="139">
        <v>2518.6231243810798</v>
      </c>
    </row>
    <row r="6177" spans="1:10" x14ac:dyDescent="0.25">
      <c r="A6177" t="s">
        <v>6461</v>
      </c>
      <c r="B6177" t="s">
        <v>93</v>
      </c>
      <c r="C6177">
        <v>2011</v>
      </c>
      <c r="D6177" t="s">
        <v>48</v>
      </c>
      <c r="E6177" t="s">
        <v>1</v>
      </c>
      <c r="F6177" s="139">
        <v>1412.69637338041</v>
      </c>
      <c r="G6177" s="139">
        <v>2050.1790459182198</v>
      </c>
      <c r="H6177" s="139">
        <v>2256.80113462898</v>
      </c>
      <c r="I6177" s="139">
        <v>2137.7392506045799</v>
      </c>
      <c r="J6177" s="139">
        <v>2380.6444875480202</v>
      </c>
    </row>
    <row r="6178" spans="1:10" x14ac:dyDescent="0.25">
      <c r="A6178" t="s">
        <v>6462</v>
      </c>
      <c r="B6178" t="s">
        <v>93</v>
      </c>
      <c r="C6178">
        <v>2011</v>
      </c>
      <c r="D6178" t="s">
        <v>104</v>
      </c>
      <c r="E6178" t="s">
        <v>1</v>
      </c>
      <c r="F6178" s="139">
        <v>3891.4122344956199</v>
      </c>
      <c r="G6178" s="139">
        <v>1680.2007886286999</v>
      </c>
      <c r="H6178" s="139">
        <v>2077.8011023689601</v>
      </c>
      <c r="I6178" s="139">
        <v>2011.0264069801301</v>
      </c>
      <c r="J6178" s="139">
        <v>2146.1775070035501</v>
      </c>
    </row>
    <row r="6179" spans="1:10" x14ac:dyDescent="0.25">
      <c r="A6179" t="s">
        <v>6463</v>
      </c>
      <c r="B6179" t="s">
        <v>93</v>
      </c>
      <c r="C6179">
        <v>2011</v>
      </c>
      <c r="D6179" t="s">
        <v>49</v>
      </c>
      <c r="E6179" t="s">
        <v>1</v>
      </c>
      <c r="F6179" s="139">
        <v>1322.7169146725601</v>
      </c>
      <c r="G6179" s="139">
        <v>2142.3292324067202</v>
      </c>
      <c r="H6179" s="139">
        <v>2329.5495657063002</v>
      </c>
      <c r="I6179" s="139">
        <v>2203.2026011846501</v>
      </c>
      <c r="J6179" s="139">
        <v>2461.1441629976898</v>
      </c>
    </row>
    <row r="6180" spans="1:10" x14ac:dyDescent="0.25">
      <c r="A6180" t="s">
        <v>6464</v>
      </c>
      <c r="B6180" t="s">
        <v>93</v>
      </c>
      <c r="C6180">
        <v>2011</v>
      </c>
      <c r="D6180" t="s">
        <v>50</v>
      </c>
      <c r="E6180" t="s">
        <v>1</v>
      </c>
      <c r="F6180" s="139">
        <v>2568.6953198230299</v>
      </c>
      <c r="G6180" s="139">
        <v>1512.2248176890801</v>
      </c>
      <c r="H6180" s="139">
        <v>1980.7811827949599</v>
      </c>
      <c r="I6180" s="139">
        <v>1901.84832816634</v>
      </c>
      <c r="J6180" s="139">
        <v>2062.0515364668499</v>
      </c>
    </row>
    <row r="6181" spans="1:10" x14ac:dyDescent="0.25">
      <c r="A6181" t="s">
        <v>6465</v>
      </c>
      <c r="B6181" t="s">
        <v>93</v>
      </c>
      <c r="C6181">
        <v>2011</v>
      </c>
      <c r="D6181" t="s">
        <v>105</v>
      </c>
      <c r="E6181" t="s">
        <v>1</v>
      </c>
      <c r="F6181" s="139">
        <v>3500.0552762676698</v>
      </c>
      <c r="G6181" s="139">
        <v>2440.8659192627802</v>
      </c>
      <c r="H6181" s="139">
        <v>2697.6135386173601</v>
      </c>
      <c r="I6181" s="139">
        <v>2606.4672528675501</v>
      </c>
      <c r="J6181" s="139">
        <v>2791.06677950417</v>
      </c>
    </row>
    <row r="6182" spans="1:10" x14ac:dyDescent="0.25">
      <c r="A6182" t="s">
        <v>6466</v>
      </c>
      <c r="B6182" t="s">
        <v>93</v>
      </c>
      <c r="C6182">
        <v>2011</v>
      </c>
      <c r="D6182" t="s">
        <v>51</v>
      </c>
      <c r="E6182" t="s">
        <v>1</v>
      </c>
      <c r="F6182" s="139">
        <v>2695.8202271888299</v>
      </c>
      <c r="G6182" s="139">
        <v>2352.4557813438701</v>
      </c>
      <c r="H6182" s="139">
        <v>2612.9086809998298</v>
      </c>
      <c r="I6182" s="139">
        <v>2512.20726983745</v>
      </c>
      <c r="J6182" s="139">
        <v>2716.5199477774599</v>
      </c>
    </row>
    <row r="6183" spans="1:10" x14ac:dyDescent="0.25">
      <c r="A6183" t="s">
        <v>6467</v>
      </c>
      <c r="B6183" t="s">
        <v>93</v>
      </c>
      <c r="C6183">
        <v>2011</v>
      </c>
      <c r="D6183" t="s">
        <v>52</v>
      </c>
      <c r="E6183" t="s">
        <v>1</v>
      </c>
      <c r="F6183" s="139">
        <v>804.23504907882</v>
      </c>
      <c r="G6183" s="139">
        <v>2792.6767451865398</v>
      </c>
      <c r="H6183" s="139">
        <v>3033.3277343641398</v>
      </c>
      <c r="I6183" s="139">
        <v>2822.63488972094</v>
      </c>
      <c r="J6183" s="139">
        <v>3255.3153251809199</v>
      </c>
    </row>
    <row r="6184" spans="1:10" x14ac:dyDescent="0.25">
      <c r="A6184" t="s">
        <v>6468</v>
      </c>
      <c r="B6184" t="s">
        <v>93</v>
      </c>
      <c r="C6184">
        <v>2011</v>
      </c>
      <c r="D6184" t="s">
        <v>106</v>
      </c>
      <c r="E6184" t="s">
        <v>1</v>
      </c>
      <c r="F6184" s="139">
        <v>7156.2531963645997</v>
      </c>
      <c r="G6184" s="139">
        <v>2531.11727980469</v>
      </c>
      <c r="H6184" s="139">
        <v>2771.53115269007</v>
      </c>
      <c r="I6184" s="139">
        <v>2706.2589127497799</v>
      </c>
      <c r="J6184" s="139">
        <v>2837.9539419430598</v>
      </c>
    </row>
    <row r="6185" spans="1:10" x14ac:dyDescent="0.25">
      <c r="A6185" t="s">
        <v>6469</v>
      </c>
      <c r="B6185" t="s">
        <v>93</v>
      </c>
      <c r="C6185">
        <v>2011</v>
      </c>
      <c r="D6185" t="s">
        <v>53</v>
      </c>
      <c r="E6185" t="s">
        <v>1</v>
      </c>
      <c r="F6185" s="139">
        <v>2264.0035951884402</v>
      </c>
      <c r="G6185" s="139">
        <v>2583.35835503827</v>
      </c>
      <c r="H6185" s="139">
        <v>2887.7863599454699</v>
      </c>
      <c r="I6185" s="139">
        <v>2765.4747885011302</v>
      </c>
      <c r="J6185" s="139">
        <v>3013.9601723538699</v>
      </c>
    </row>
    <row r="6186" spans="1:10" x14ac:dyDescent="0.25">
      <c r="A6186" t="s">
        <v>6470</v>
      </c>
      <c r="B6186" t="s">
        <v>93</v>
      </c>
      <c r="C6186">
        <v>2011</v>
      </c>
      <c r="D6186" t="s">
        <v>54</v>
      </c>
      <c r="E6186" t="s">
        <v>1</v>
      </c>
      <c r="F6186" s="139">
        <v>1089.5723925258701</v>
      </c>
      <c r="G6186" s="139">
        <v>3175.6700452517398</v>
      </c>
      <c r="H6186" s="139">
        <v>3422.6374748796102</v>
      </c>
      <c r="I6186" s="139">
        <v>3216.8218641804201</v>
      </c>
      <c r="J6186" s="139">
        <v>3637.8933933174299</v>
      </c>
    </row>
    <row r="6187" spans="1:10" x14ac:dyDescent="0.25">
      <c r="A6187" t="s">
        <v>6471</v>
      </c>
      <c r="B6187" t="s">
        <v>93</v>
      </c>
      <c r="C6187">
        <v>2011</v>
      </c>
      <c r="D6187" t="s">
        <v>55</v>
      </c>
      <c r="E6187" t="s">
        <v>1</v>
      </c>
      <c r="F6187" s="139">
        <v>1147.8554712868299</v>
      </c>
      <c r="G6187" s="139">
        <v>2583.97972015404</v>
      </c>
      <c r="H6187" s="139">
        <v>2796.3238218586698</v>
      </c>
      <c r="I6187" s="139">
        <v>2634.1342584889098</v>
      </c>
      <c r="J6187" s="139">
        <v>2965.7566729985801</v>
      </c>
    </row>
    <row r="6188" spans="1:10" x14ac:dyDescent="0.25">
      <c r="A6188" t="s">
        <v>6472</v>
      </c>
      <c r="B6188" t="s">
        <v>93</v>
      </c>
      <c r="C6188">
        <v>2011</v>
      </c>
      <c r="D6188" t="s">
        <v>56</v>
      </c>
      <c r="E6188" t="s">
        <v>1</v>
      </c>
      <c r="F6188" s="139">
        <v>958.46503701037796</v>
      </c>
      <c r="G6188" s="139">
        <v>2131.5802001787602</v>
      </c>
      <c r="H6188" s="139">
        <v>2140.00395275457</v>
      </c>
      <c r="I6188" s="139">
        <v>2003.95987180563</v>
      </c>
      <c r="J6188" s="139">
        <v>2282.7122163703798</v>
      </c>
    </row>
    <row r="6189" spans="1:10" x14ac:dyDescent="0.25">
      <c r="A6189" t="s">
        <v>6473</v>
      </c>
      <c r="B6189" t="s">
        <v>93</v>
      </c>
      <c r="C6189">
        <v>2011</v>
      </c>
      <c r="D6189" t="s">
        <v>57</v>
      </c>
      <c r="E6189" t="s">
        <v>1</v>
      </c>
      <c r="F6189" s="139">
        <v>1696.35670035317</v>
      </c>
      <c r="G6189" s="139">
        <v>2375.9828286643101</v>
      </c>
      <c r="H6189" s="139">
        <v>2737.7319459673699</v>
      </c>
      <c r="I6189" s="139">
        <v>2606.1561429049302</v>
      </c>
      <c r="J6189" s="139">
        <v>2874.1205372353602</v>
      </c>
    </row>
    <row r="6190" spans="1:10" x14ac:dyDescent="0.25">
      <c r="A6190" t="s">
        <v>6474</v>
      </c>
      <c r="B6190" t="s">
        <v>93</v>
      </c>
      <c r="C6190">
        <v>2012</v>
      </c>
      <c r="D6190" t="s">
        <v>5</v>
      </c>
      <c r="E6190" t="s">
        <v>1</v>
      </c>
      <c r="F6190" s="139">
        <v>33175.304560787801</v>
      </c>
      <c r="G6190" s="139">
        <v>2197.1331606629601</v>
      </c>
      <c r="H6190" s="139">
        <v>2353.3831918247201</v>
      </c>
      <c r="I6190" s="139">
        <v>2327.77367965333</v>
      </c>
      <c r="J6190" s="139">
        <v>2379.2012734192999</v>
      </c>
    </row>
    <row r="6191" spans="1:10" x14ac:dyDescent="0.25">
      <c r="A6191" t="s">
        <v>6475</v>
      </c>
      <c r="B6191" t="s">
        <v>93</v>
      </c>
      <c r="C6191">
        <v>2012</v>
      </c>
      <c r="D6191" t="s">
        <v>122</v>
      </c>
      <c r="E6191" t="s">
        <v>1</v>
      </c>
      <c r="F6191" s="139">
        <v>4984.6453425278296</v>
      </c>
      <c r="G6191" s="139">
        <v>1678.76134718912</v>
      </c>
      <c r="H6191" s="139">
        <v>1704.8103836390601</v>
      </c>
      <c r="I6191" s="139">
        <v>1657.1148788318401</v>
      </c>
      <c r="J6191" s="139">
        <v>1753.5151828207199</v>
      </c>
    </row>
    <row r="6192" spans="1:10" x14ac:dyDescent="0.25">
      <c r="A6192" t="s">
        <v>6476</v>
      </c>
      <c r="B6192" t="s">
        <v>93</v>
      </c>
      <c r="C6192">
        <v>2012</v>
      </c>
      <c r="D6192" t="s">
        <v>123</v>
      </c>
      <c r="E6192" t="s">
        <v>1</v>
      </c>
      <c r="F6192" s="139">
        <v>5936.3175006408601</v>
      </c>
      <c r="G6192" s="139">
        <v>1950.3814476079399</v>
      </c>
      <c r="H6192" s="139">
        <v>1964.5130316120201</v>
      </c>
      <c r="I6192" s="139">
        <v>1914.1361722113099</v>
      </c>
      <c r="J6192" s="139">
        <v>2015.8657930357799</v>
      </c>
    </row>
    <row r="6193" spans="1:10" x14ac:dyDescent="0.25">
      <c r="A6193" t="s">
        <v>6477</v>
      </c>
      <c r="B6193" t="s">
        <v>93</v>
      </c>
      <c r="C6193">
        <v>2012</v>
      </c>
      <c r="D6193" t="s">
        <v>124</v>
      </c>
      <c r="E6193" t="s">
        <v>1</v>
      </c>
      <c r="F6193" s="139">
        <v>6695.9242623489599</v>
      </c>
      <c r="G6193" s="139">
        <v>2162.2145067469801</v>
      </c>
      <c r="H6193" s="139">
        <v>2237.82087666395</v>
      </c>
      <c r="I6193" s="139">
        <v>2183.7860296777399</v>
      </c>
      <c r="J6193" s="139">
        <v>2292.8407120748702</v>
      </c>
    </row>
    <row r="6194" spans="1:10" x14ac:dyDescent="0.25">
      <c r="A6194" t="s">
        <v>6478</v>
      </c>
      <c r="B6194" t="s">
        <v>93</v>
      </c>
      <c r="C6194">
        <v>2012</v>
      </c>
      <c r="D6194" t="s">
        <v>125</v>
      </c>
      <c r="E6194" t="s">
        <v>1</v>
      </c>
      <c r="F6194" s="139">
        <v>7434.9866145489696</v>
      </c>
      <c r="G6194" s="139">
        <v>2429.0832569536801</v>
      </c>
      <c r="H6194" s="139">
        <v>2697.24270995083</v>
      </c>
      <c r="I6194" s="139">
        <v>2635.3542471504502</v>
      </c>
      <c r="J6194" s="139">
        <v>2760.2012353267201</v>
      </c>
    </row>
    <row r="6195" spans="1:10" x14ac:dyDescent="0.25">
      <c r="A6195" t="s">
        <v>6479</v>
      </c>
      <c r="B6195" t="s">
        <v>93</v>
      </c>
      <c r="C6195">
        <v>2012</v>
      </c>
      <c r="D6195" t="s">
        <v>126</v>
      </c>
      <c r="E6195" t="s">
        <v>1</v>
      </c>
      <c r="F6195" s="139">
        <v>8123.4308407212102</v>
      </c>
      <c r="G6195" s="139">
        <v>2773.6000739955798</v>
      </c>
      <c r="H6195" s="139">
        <v>3303.4017505380102</v>
      </c>
      <c r="I6195" s="139">
        <v>3230.1178856213301</v>
      </c>
      <c r="J6195" s="139">
        <v>3377.8973251519801</v>
      </c>
    </row>
    <row r="6196" spans="1:10" x14ac:dyDescent="0.25">
      <c r="A6196" t="s">
        <v>6480</v>
      </c>
      <c r="B6196" t="s">
        <v>93</v>
      </c>
      <c r="C6196">
        <v>2012</v>
      </c>
      <c r="D6196" t="s">
        <v>6</v>
      </c>
      <c r="E6196" t="s">
        <v>1</v>
      </c>
      <c r="F6196" s="139">
        <v>7423.4853439737899</v>
      </c>
      <c r="G6196" s="139">
        <v>2185.2354925138702</v>
      </c>
      <c r="H6196" s="139">
        <v>2226.7519819358199</v>
      </c>
      <c r="I6196" s="139">
        <v>2175.7725315127</v>
      </c>
      <c r="J6196" s="139">
        <v>2278.6135652348898</v>
      </c>
    </row>
    <row r="6197" spans="1:10" x14ac:dyDescent="0.25">
      <c r="A6197" t="s">
        <v>6481</v>
      </c>
      <c r="B6197" t="s">
        <v>93</v>
      </c>
      <c r="C6197">
        <v>2012</v>
      </c>
      <c r="D6197" t="s">
        <v>37</v>
      </c>
      <c r="E6197" t="s">
        <v>1</v>
      </c>
      <c r="F6197" s="139">
        <v>840.81129153771803</v>
      </c>
      <c r="G6197" s="139">
        <v>2442.23100830056</v>
      </c>
      <c r="H6197" s="139">
        <v>2380.1795893889398</v>
      </c>
      <c r="I6197" s="139">
        <v>2219.6461743803002</v>
      </c>
      <c r="J6197" s="139">
        <v>2549.1241664592299</v>
      </c>
    </row>
    <row r="6198" spans="1:10" x14ac:dyDescent="0.25">
      <c r="A6198" t="s">
        <v>6482</v>
      </c>
      <c r="B6198" t="s">
        <v>93</v>
      </c>
      <c r="C6198">
        <v>2012</v>
      </c>
      <c r="D6198" t="s">
        <v>38</v>
      </c>
      <c r="E6198" t="s">
        <v>1</v>
      </c>
      <c r="F6198" s="139">
        <v>1407.4331440542701</v>
      </c>
      <c r="G6198" s="139">
        <v>2337.8511412482399</v>
      </c>
      <c r="H6198" s="139">
        <v>2393.3692941536501</v>
      </c>
      <c r="I6198" s="139">
        <v>2267.9902140113199</v>
      </c>
      <c r="J6198" s="139">
        <v>2523.79315169561</v>
      </c>
    </row>
    <row r="6199" spans="1:10" x14ac:dyDescent="0.25">
      <c r="A6199" t="s">
        <v>6483</v>
      </c>
      <c r="B6199" t="s">
        <v>93</v>
      </c>
      <c r="C6199">
        <v>2012</v>
      </c>
      <c r="D6199" t="s">
        <v>39</v>
      </c>
      <c r="E6199" t="s">
        <v>1</v>
      </c>
      <c r="F6199" s="139">
        <v>1285.5566639538499</v>
      </c>
      <c r="G6199" s="139">
        <v>2301.7200171056502</v>
      </c>
      <c r="H6199" s="139">
        <v>2161.5710406614999</v>
      </c>
      <c r="I6199" s="139">
        <v>2043.1284198193</v>
      </c>
      <c r="J6199" s="139">
        <v>2285.0052173686699</v>
      </c>
    </row>
    <row r="6200" spans="1:10" x14ac:dyDescent="0.25">
      <c r="A6200" t="s">
        <v>6484</v>
      </c>
      <c r="B6200" t="s">
        <v>93</v>
      </c>
      <c r="C6200">
        <v>2012</v>
      </c>
      <c r="D6200" t="s">
        <v>40</v>
      </c>
      <c r="E6200" t="s">
        <v>1</v>
      </c>
      <c r="F6200" s="139">
        <v>980.87920753599303</v>
      </c>
      <c r="G6200" s="139">
        <v>2119.6741383814001</v>
      </c>
      <c r="H6200" s="139">
        <v>2110.27213890755</v>
      </c>
      <c r="I6200" s="139">
        <v>1978.49302334051</v>
      </c>
      <c r="J6200" s="139">
        <v>2248.4303782238499</v>
      </c>
    </row>
    <row r="6201" spans="1:10" x14ac:dyDescent="0.25">
      <c r="A6201" t="s">
        <v>6485</v>
      </c>
      <c r="B6201" t="s">
        <v>93</v>
      </c>
      <c r="C6201">
        <v>2012</v>
      </c>
      <c r="D6201" t="s">
        <v>41</v>
      </c>
      <c r="E6201" t="s">
        <v>1</v>
      </c>
      <c r="F6201" s="139">
        <v>1559.2711399530399</v>
      </c>
      <c r="G6201" s="139">
        <v>2070.4152591260899</v>
      </c>
      <c r="H6201" s="139">
        <v>2212.7313768979998</v>
      </c>
      <c r="I6201" s="139">
        <v>2101.8957273238502</v>
      </c>
      <c r="J6201" s="139">
        <v>2327.7992868402498</v>
      </c>
    </row>
    <row r="6202" spans="1:10" x14ac:dyDescent="0.25">
      <c r="A6202" t="s">
        <v>6486</v>
      </c>
      <c r="B6202" t="s">
        <v>93</v>
      </c>
      <c r="C6202">
        <v>2012</v>
      </c>
      <c r="D6202" t="s">
        <v>42</v>
      </c>
      <c r="E6202" t="s">
        <v>1</v>
      </c>
      <c r="F6202" s="139">
        <v>1349.53389693903</v>
      </c>
      <c r="G6202" s="139">
        <v>1995.1123517031299</v>
      </c>
      <c r="H6202" s="139">
        <v>2199.33072854791</v>
      </c>
      <c r="I6202" s="139">
        <v>2081.2328134186</v>
      </c>
      <c r="J6202" s="139">
        <v>2322.2835849032299</v>
      </c>
    </row>
    <row r="6203" spans="1:10" x14ac:dyDescent="0.25">
      <c r="A6203" t="s">
        <v>6487</v>
      </c>
      <c r="B6203" t="s">
        <v>93</v>
      </c>
      <c r="C6203">
        <v>2012</v>
      </c>
      <c r="D6203" t="s">
        <v>102</v>
      </c>
      <c r="E6203" t="s">
        <v>1</v>
      </c>
      <c r="F6203" s="139">
        <v>1482.98780773613</v>
      </c>
      <c r="G6203" s="139">
        <v>2258.2080488132201</v>
      </c>
      <c r="H6203" s="139">
        <v>2107.02176335077</v>
      </c>
      <c r="I6203" s="139">
        <v>1998.89249423519</v>
      </c>
      <c r="J6203" s="139">
        <v>2219.3870594664199</v>
      </c>
    </row>
    <row r="6204" spans="1:10" x14ac:dyDescent="0.25">
      <c r="A6204" t="s">
        <v>6488</v>
      </c>
      <c r="B6204" t="s">
        <v>93</v>
      </c>
      <c r="C6204">
        <v>2012</v>
      </c>
      <c r="D6204" t="s">
        <v>103</v>
      </c>
      <c r="E6204" t="s">
        <v>1</v>
      </c>
      <c r="F6204" s="139">
        <v>4168.9042114133999</v>
      </c>
      <c r="G6204" s="139">
        <v>2213.8752529969001</v>
      </c>
      <c r="H6204" s="139">
        <v>2204.9588692493699</v>
      </c>
      <c r="I6204" s="139">
        <v>2137.4167904751198</v>
      </c>
      <c r="J6204" s="139">
        <v>2274.0655167873601</v>
      </c>
    </row>
    <row r="6205" spans="1:10" x14ac:dyDescent="0.25">
      <c r="A6205" t="s">
        <v>6489</v>
      </c>
      <c r="B6205" t="s">
        <v>93</v>
      </c>
      <c r="C6205">
        <v>2012</v>
      </c>
      <c r="D6205" t="s">
        <v>43</v>
      </c>
      <c r="E6205" t="s">
        <v>1</v>
      </c>
      <c r="F6205" s="139">
        <v>668.65726724298395</v>
      </c>
      <c r="G6205" s="139">
        <v>1759.0226165863901</v>
      </c>
      <c r="H6205" s="139">
        <v>1799.7915955206399</v>
      </c>
      <c r="I6205" s="139">
        <v>1663.0353631998</v>
      </c>
      <c r="J6205" s="139">
        <v>1944.61066632083</v>
      </c>
    </row>
    <row r="6206" spans="1:10" x14ac:dyDescent="0.25">
      <c r="A6206" t="s">
        <v>6490</v>
      </c>
      <c r="B6206" t="s">
        <v>93</v>
      </c>
      <c r="C6206">
        <v>2012</v>
      </c>
      <c r="D6206" t="s">
        <v>44</v>
      </c>
      <c r="E6206" t="s">
        <v>1</v>
      </c>
      <c r="F6206" s="139">
        <v>1522.05964339464</v>
      </c>
      <c r="G6206" s="139">
        <v>2530.18758460443</v>
      </c>
      <c r="H6206" s="139">
        <v>2483.4728072591001</v>
      </c>
      <c r="I6206" s="139">
        <v>2358.0887667791399</v>
      </c>
      <c r="J6206" s="139">
        <v>2613.7040420630401</v>
      </c>
    </row>
    <row r="6207" spans="1:10" x14ac:dyDescent="0.25">
      <c r="A6207" t="s">
        <v>6491</v>
      </c>
      <c r="B6207" t="s">
        <v>93</v>
      </c>
      <c r="C6207">
        <v>2012</v>
      </c>
      <c r="D6207" t="s">
        <v>45</v>
      </c>
      <c r="E6207" t="s">
        <v>1</v>
      </c>
      <c r="F6207" s="139">
        <v>1978.1873007757399</v>
      </c>
      <c r="G6207" s="139">
        <v>2194.5964574443301</v>
      </c>
      <c r="H6207" s="139">
        <v>2190.1442358929298</v>
      </c>
      <c r="I6207" s="139">
        <v>2093.1380350037698</v>
      </c>
      <c r="J6207" s="139">
        <v>2290.4314021534601</v>
      </c>
    </row>
    <row r="6208" spans="1:10" x14ac:dyDescent="0.25">
      <c r="A6208" t="s">
        <v>6492</v>
      </c>
      <c r="B6208" t="s">
        <v>93</v>
      </c>
      <c r="C6208">
        <v>2012</v>
      </c>
      <c r="D6208" t="s">
        <v>18</v>
      </c>
      <c r="E6208" t="s">
        <v>1</v>
      </c>
      <c r="F6208" s="139">
        <v>5510.4574059982397</v>
      </c>
      <c r="G6208" s="139">
        <v>2151.6987270491099</v>
      </c>
      <c r="H6208" s="139">
        <v>2339.8115259843898</v>
      </c>
      <c r="I6208" s="139">
        <v>2277.5472365390201</v>
      </c>
      <c r="J6208" s="139">
        <v>2403.32824972449</v>
      </c>
    </row>
    <row r="6209" spans="1:10" x14ac:dyDescent="0.25">
      <c r="A6209" t="s">
        <v>6493</v>
      </c>
      <c r="B6209" t="s">
        <v>93</v>
      </c>
      <c r="C6209">
        <v>2012</v>
      </c>
      <c r="D6209" t="s">
        <v>46</v>
      </c>
      <c r="E6209" t="s">
        <v>1</v>
      </c>
      <c r="F6209" s="139">
        <v>2549.1784201159999</v>
      </c>
      <c r="G6209" s="139">
        <v>2149.3915852580099</v>
      </c>
      <c r="H6209" s="139">
        <v>2399.5265934076601</v>
      </c>
      <c r="I6209" s="139">
        <v>2306.0746818754701</v>
      </c>
      <c r="J6209" s="139">
        <v>2495.75671446249</v>
      </c>
    </row>
    <row r="6210" spans="1:10" x14ac:dyDescent="0.25">
      <c r="A6210" t="s">
        <v>6494</v>
      </c>
      <c r="B6210" t="s">
        <v>93</v>
      </c>
      <c r="C6210">
        <v>2012</v>
      </c>
      <c r="D6210" t="s">
        <v>47</v>
      </c>
      <c r="E6210" t="s">
        <v>1</v>
      </c>
      <c r="F6210" s="139">
        <v>1598.3220883188999</v>
      </c>
      <c r="G6210" s="139">
        <v>2332.4996910847299</v>
      </c>
      <c r="H6210" s="139">
        <v>2459.7165707785598</v>
      </c>
      <c r="I6210" s="139">
        <v>2338.5263052401201</v>
      </c>
      <c r="J6210" s="139">
        <v>2585.4764317944</v>
      </c>
    </row>
    <row r="6211" spans="1:10" x14ac:dyDescent="0.25">
      <c r="A6211" t="s">
        <v>6495</v>
      </c>
      <c r="B6211" t="s">
        <v>93</v>
      </c>
      <c r="C6211">
        <v>2012</v>
      </c>
      <c r="D6211" t="s">
        <v>48</v>
      </c>
      <c r="E6211" t="s">
        <v>1</v>
      </c>
      <c r="F6211" s="139">
        <v>1362.9568975633399</v>
      </c>
      <c r="G6211" s="139">
        <v>1976.04444799974</v>
      </c>
      <c r="H6211" s="139">
        <v>2133.0720016892001</v>
      </c>
      <c r="I6211" s="139">
        <v>2019.3779369767799</v>
      </c>
      <c r="J6211" s="139">
        <v>2251.4163796051998</v>
      </c>
    </row>
    <row r="6212" spans="1:10" x14ac:dyDescent="0.25">
      <c r="A6212" t="s">
        <v>6496</v>
      </c>
      <c r="B6212" t="s">
        <v>93</v>
      </c>
      <c r="C6212">
        <v>2012</v>
      </c>
      <c r="D6212" t="s">
        <v>104</v>
      </c>
      <c r="E6212" t="s">
        <v>1</v>
      </c>
      <c r="F6212" s="139">
        <v>4381.3966977383598</v>
      </c>
      <c r="G6212" s="139">
        <v>1881.39672695739</v>
      </c>
      <c r="H6212" s="139">
        <v>2333.9622306966999</v>
      </c>
      <c r="I6212" s="139">
        <v>2263.54624032832</v>
      </c>
      <c r="J6212" s="139">
        <v>2405.9688180052099</v>
      </c>
    </row>
    <row r="6213" spans="1:10" x14ac:dyDescent="0.25">
      <c r="A6213" t="s">
        <v>6497</v>
      </c>
      <c r="B6213" t="s">
        <v>93</v>
      </c>
      <c r="C6213">
        <v>2012</v>
      </c>
      <c r="D6213" t="s">
        <v>49</v>
      </c>
      <c r="E6213" t="s">
        <v>1</v>
      </c>
      <c r="F6213" s="139">
        <v>1417.5453811336199</v>
      </c>
      <c r="G6213" s="139">
        <v>2296.2150211125499</v>
      </c>
      <c r="H6213" s="139">
        <v>2458.9987285197899</v>
      </c>
      <c r="I6213" s="139">
        <v>2330.5780464638101</v>
      </c>
      <c r="J6213" s="139">
        <v>2592.5677024444399</v>
      </c>
    </row>
    <row r="6214" spans="1:10" x14ac:dyDescent="0.25">
      <c r="A6214" t="s">
        <v>6498</v>
      </c>
      <c r="B6214" t="s">
        <v>93</v>
      </c>
      <c r="C6214">
        <v>2012</v>
      </c>
      <c r="D6214" t="s">
        <v>50</v>
      </c>
      <c r="E6214" t="s">
        <v>1</v>
      </c>
      <c r="F6214" s="139">
        <v>2963.8513166046901</v>
      </c>
      <c r="G6214" s="139">
        <v>1731.76779860744</v>
      </c>
      <c r="H6214" s="139">
        <v>2286.7071975313202</v>
      </c>
      <c r="I6214" s="139">
        <v>2202.2016981991201</v>
      </c>
      <c r="J6214" s="139">
        <v>2373.5398177537199</v>
      </c>
    </row>
    <row r="6215" spans="1:10" x14ac:dyDescent="0.25">
      <c r="A6215" t="s">
        <v>6499</v>
      </c>
      <c r="B6215" t="s">
        <v>93</v>
      </c>
      <c r="C6215">
        <v>2012</v>
      </c>
      <c r="D6215" t="s">
        <v>105</v>
      </c>
      <c r="E6215" t="s">
        <v>1</v>
      </c>
      <c r="F6215" s="139">
        <v>3376.5165392040999</v>
      </c>
      <c r="G6215" s="139">
        <v>2342.2981944337998</v>
      </c>
      <c r="H6215" s="139">
        <v>2588.2369660518498</v>
      </c>
      <c r="I6215" s="139">
        <v>2499.5480843895102</v>
      </c>
      <c r="J6215" s="139">
        <v>2679.2118783235501</v>
      </c>
    </row>
    <row r="6216" spans="1:10" x14ac:dyDescent="0.25">
      <c r="A6216" t="s">
        <v>6500</v>
      </c>
      <c r="B6216" t="s">
        <v>93</v>
      </c>
      <c r="C6216">
        <v>2012</v>
      </c>
      <c r="D6216" t="s">
        <v>51</v>
      </c>
      <c r="E6216" t="s">
        <v>1</v>
      </c>
      <c r="F6216" s="139">
        <v>2658.0898624495198</v>
      </c>
      <c r="G6216" s="139">
        <v>2304.2693099124599</v>
      </c>
      <c r="H6216" s="139">
        <v>2548.21679202926</v>
      </c>
      <c r="I6216" s="139">
        <v>2449.83219417071</v>
      </c>
      <c r="J6216" s="139">
        <v>2649.4647264704899</v>
      </c>
    </row>
    <row r="6217" spans="1:10" x14ac:dyDescent="0.25">
      <c r="A6217" t="s">
        <v>6501</v>
      </c>
      <c r="B6217" t="s">
        <v>93</v>
      </c>
      <c r="C6217">
        <v>2012</v>
      </c>
      <c r="D6217" t="s">
        <v>52</v>
      </c>
      <c r="E6217" t="s">
        <v>1</v>
      </c>
      <c r="F6217" s="139">
        <v>718.42667675455198</v>
      </c>
      <c r="G6217" s="139">
        <v>2494.6236909425702</v>
      </c>
      <c r="H6217" s="139">
        <v>2747.6576385666999</v>
      </c>
      <c r="I6217" s="139">
        <v>2545.90468630339</v>
      </c>
      <c r="J6217" s="139">
        <v>2960.8731502012402</v>
      </c>
    </row>
    <row r="6218" spans="1:10" x14ac:dyDescent="0.25">
      <c r="A6218" t="s">
        <v>6502</v>
      </c>
      <c r="B6218" t="s">
        <v>93</v>
      </c>
      <c r="C6218">
        <v>2012</v>
      </c>
      <c r="D6218" t="s">
        <v>106</v>
      </c>
      <c r="E6218" t="s">
        <v>1</v>
      </c>
      <c r="F6218" s="139">
        <v>6831.5565547241604</v>
      </c>
      <c r="G6218" s="139">
        <v>2413.0055577344001</v>
      </c>
      <c r="H6218" s="139">
        <v>2620.4162363974401</v>
      </c>
      <c r="I6218" s="139">
        <v>2557.48932876054</v>
      </c>
      <c r="J6218" s="139">
        <v>2684.4786656900901</v>
      </c>
    </row>
    <row r="6219" spans="1:10" x14ac:dyDescent="0.25">
      <c r="A6219" t="s">
        <v>6503</v>
      </c>
      <c r="B6219" t="s">
        <v>93</v>
      </c>
      <c r="C6219">
        <v>2012</v>
      </c>
      <c r="D6219" t="s">
        <v>53</v>
      </c>
      <c r="E6219" t="s">
        <v>1</v>
      </c>
      <c r="F6219" s="139">
        <v>2144.3950009432401</v>
      </c>
      <c r="G6219" s="139">
        <v>2443.9220926140101</v>
      </c>
      <c r="H6219" s="139">
        <v>2725.8074718678899</v>
      </c>
      <c r="I6219" s="139">
        <v>2607.28466770368</v>
      </c>
      <c r="J6219" s="139">
        <v>2848.1776728047798</v>
      </c>
    </row>
    <row r="6220" spans="1:10" x14ac:dyDescent="0.25">
      <c r="A6220" t="s">
        <v>6504</v>
      </c>
      <c r="B6220" t="s">
        <v>93</v>
      </c>
      <c r="C6220">
        <v>2012</v>
      </c>
      <c r="D6220" t="s">
        <v>54</v>
      </c>
      <c r="E6220" t="s">
        <v>1</v>
      </c>
      <c r="F6220" s="139">
        <v>995.30424508532803</v>
      </c>
      <c r="G6220" s="139">
        <v>2901.0850095759802</v>
      </c>
      <c r="H6220" s="139">
        <v>3081.5450348448499</v>
      </c>
      <c r="I6220" s="139">
        <v>2889.1332167116602</v>
      </c>
      <c r="J6220" s="139">
        <v>3283.2015504537599</v>
      </c>
    </row>
    <row r="6221" spans="1:10" x14ac:dyDescent="0.25">
      <c r="A6221" t="s">
        <v>6505</v>
      </c>
      <c r="B6221" t="s">
        <v>93</v>
      </c>
      <c r="C6221">
        <v>2012</v>
      </c>
      <c r="D6221" t="s">
        <v>55</v>
      </c>
      <c r="E6221" t="s">
        <v>1</v>
      </c>
      <c r="F6221" s="139">
        <v>1077.8724080873401</v>
      </c>
      <c r="G6221" s="139">
        <v>2423.0019289363699</v>
      </c>
      <c r="H6221" s="139">
        <v>2608.5526805926602</v>
      </c>
      <c r="I6221" s="139">
        <v>2452.9429639947298</v>
      </c>
      <c r="J6221" s="139">
        <v>2771.3394763430701</v>
      </c>
    </row>
    <row r="6222" spans="1:10" x14ac:dyDescent="0.25">
      <c r="A6222" t="s">
        <v>6506</v>
      </c>
      <c r="B6222" t="s">
        <v>93</v>
      </c>
      <c r="C6222">
        <v>2012</v>
      </c>
      <c r="D6222" t="s">
        <v>56</v>
      </c>
      <c r="E6222" t="s">
        <v>1</v>
      </c>
      <c r="F6222" s="139">
        <v>974.060029796957</v>
      </c>
      <c r="G6222" s="139">
        <v>2164.1450149902398</v>
      </c>
      <c r="H6222" s="139">
        <v>2124.2599349776501</v>
      </c>
      <c r="I6222" s="139">
        <v>1990.5575618887999</v>
      </c>
      <c r="J6222" s="139">
        <v>2264.4577467358399</v>
      </c>
    </row>
    <row r="6223" spans="1:10" x14ac:dyDescent="0.25">
      <c r="A6223" t="s">
        <v>6507</v>
      </c>
      <c r="B6223" t="s">
        <v>93</v>
      </c>
      <c r="C6223">
        <v>2012</v>
      </c>
      <c r="D6223" t="s">
        <v>57</v>
      </c>
      <c r="E6223" t="s">
        <v>1</v>
      </c>
      <c r="F6223" s="139">
        <v>1639.9248708113801</v>
      </c>
      <c r="G6223" s="139">
        <v>2291.42196346325</v>
      </c>
      <c r="H6223" s="139">
        <v>2624.3126299015898</v>
      </c>
      <c r="I6223" s="139">
        <v>2496.46130842502</v>
      </c>
      <c r="J6223" s="139">
        <v>2756.9219135469998</v>
      </c>
    </row>
    <row r="6224" spans="1:10" x14ac:dyDescent="0.25">
      <c r="A6224" t="s">
        <v>6508</v>
      </c>
      <c r="B6224" t="s">
        <v>93</v>
      </c>
      <c r="C6224">
        <v>2002</v>
      </c>
      <c r="D6224" t="s">
        <v>5</v>
      </c>
      <c r="E6224" t="s">
        <v>2</v>
      </c>
      <c r="F6224" s="139">
        <v>12041.6344536132</v>
      </c>
      <c r="G6224" s="139">
        <v>798.77271391388899</v>
      </c>
      <c r="H6224" s="139">
        <v>818.31497041167597</v>
      </c>
      <c r="I6224" s="139">
        <v>803.69430362032097</v>
      </c>
      <c r="J6224" s="139">
        <v>833.13387012710302</v>
      </c>
    </row>
    <row r="6225" spans="1:10" x14ac:dyDescent="0.25">
      <c r="A6225" t="s">
        <v>6509</v>
      </c>
      <c r="B6225" t="s">
        <v>93</v>
      </c>
      <c r="C6225">
        <v>2002</v>
      </c>
      <c r="D6225" t="s">
        <v>122</v>
      </c>
      <c r="E6225" t="s">
        <v>2</v>
      </c>
      <c r="F6225" s="139">
        <v>1567.7088414786699</v>
      </c>
      <c r="G6225" s="139">
        <v>526.45131485441698</v>
      </c>
      <c r="H6225" s="139">
        <v>530.82828284301104</v>
      </c>
      <c r="I6225" s="139">
        <v>504.74436099899401</v>
      </c>
      <c r="J6225" s="139">
        <v>557.90547957617696</v>
      </c>
    </row>
    <row r="6226" spans="1:10" x14ac:dyDescent="0.25">
      <c r="A6226" t="s">
        <v>6510</v>
      </c>
      <c r="B6226" t="s">
        <v>93</v>
      </c>
      <c r="C6226">
        <v>2002</v>
      </c>
      <c r="D6226" t="s">
        <v>123</v>
      </c>
      <c r="E6226" t="s">
        <v>2</v>
      </c>
      <c r="F6226" s="139">
        <v>2074.5614915330102</v>
      </c>
      <c r="G6226" s="139">
        <v>687.63763665602005</v>
      </c>
      <c r="H6226" s="139">
        <v>683.00367495808598</v>
      </c>
      <c r="I6226" s="139">
        <v>653.79130341865505</v>
      </c>
      <c r="J6226" s="139">
        <v>713.18043099043405</v>
      </c>
    </row>
    <row r="6227" spans="1:10" x14ac:dyDescent="0.25">
      <c r="A6227" t="s">
        <v>6511</v>
      </c>
      <c r="B6227" t="s">
        <v>93</v>
      </c>
      <c r="C6227">
        <v>2002</v>
      </c>
      <c r="D6227" t="s">
        <v>124</v>
      </c>
      <c r="E6227" t="s">
        <v>2</v>
      </c>
      <c r="F6227" s="139">
        <v>2458.72097360109</v>
      </c>
      <c r="G6227" s="139">
        <v>798.076146727999</v>
      </c>
      <c r="H6227" s="139">
        <v>798.99895564574001</v>
      </c>
      <c r="I6227" s="139">
        <v>767.55820517675397</v>
      </c>
      <c r="J6227" s="139">
        <v>831.39172264162903</v>
      </c>
    </row>
    <row r="6228" spans="1:10" x14ac:dyDescent="0.25">
      <c r="A6228" t="s">
        <v>6512</v>
      </c>
      <c r="B6228" t="s">
        <v>93</v>
      </c>
      <c r="C6228">
        <v>2002</v>
      </c>
      <c r="D6228" t="s">
        <v>125</v>
      </c>
      <c r="E6228" t="s">
        <v>2</v>
      </c>
      <c r="F6228" s="139">
        <v>2737.79232559924</v>
      </c>
      <c r="G6228" s="139">
        <v>901.29520005768995</v>
      </c>
      <c r="H6228" s="139">
        <v>938.55722945163905</v>
      </c>
      <c r="I6228" s="139">
        <v>903.48265537786904</v>
      </c>
      <c r="J6228" s="139">
        <v>974.63739235550895</v>
      </c>
    </row>
    <row r="6229" spans="1:10" x14ac:dyDescent="0.25">
      <c r="A6229" t="s">
        <v>6513</v>
      </c>
      <c r="B6229" t="s">
        <v>93</v>
      </c>
      <c r="C6229">
        <v>2002</v>
      </c>
      <c r="D6229" t="s">
        <v>126</v>
      </c>
      <c r="E6229" t="s">
        <v>2</v>
      </c>
      <c r="F6229" s="139">
        <v>3202.85082140124</v>
      </c>
      <c r="G6229" s="139">
        <v>1081.3427848832</v>
      </c>
      <c r="H6229" s="139">
        <v>1174.1803939296401</v>
      </c>
      <c r="I6229" s="139">
        <v>1133.4903008107101</v>
      </c>
      <c r="J6229" s="139">
        <v>1215.94777654569</v>
      </c>
    </row>
    <row r="6230" spans="1:10" x14ac:dyDescent="0.25">
      <c r="A6230" t="s">
        <v>6514</v>
      </c>
      <c r="B6230" t="s">
        <v>93</v>
      </c>
      <c r="C6230">
        <v>2002</v>
      </c>
      <c r="D6230" t="s">
        <v>6</v>
      </c>
      <c r="E6230" t="s">
        <v>2</v>
      </c>
      <c r="F6230" s="139">
        <v>2743.6267397781999</v>
      </c>
      <c r="G6230" s="139">
        <v>796.99828313503497</v>
      </c>
      <c r="H6230" s="139">
        <v>796.56754684204998</v>
      </c>
      <c r="I6230" s="139">
        <v>766.85786195631704</v>
      </c>
      <c r="J6230" s="139">
        <v>827.12808865376098</v>
      </c>
    </row>
    <row r="6231" spans="1:10" x14ac:dyDescent="0.25">
      <c r="A6231" t="s">
        <v>6515</v>
      </c>
      <c r="B6231" t="s">
        <v>93</v>
      </c>
      <c r="C6231">
        <v>2002</v>
      </c>
      <c r="D6231" t="s">
        <v>37</v>
      </c>
      <c r="E6231" t="s">
        <v>2</v>
      </c>
      <c r="F6231" s="139">
        <v>221.398517506779</v>
      </c>
      <c r="G6231" s="139">
        <v>632.51297747844103</v>
      </c>
      <c r="H6231" s="139">
        <v>621.77578308771103</v>
      </c>
      <c r="I6231" s="139">
        <v>541.86020136658999</v>
      </c>
      <c r="J6231" s="139">
        <v>710.07552054395501</v>
      </c>
    </row>
    <row r="6232" spans="1:10" x14ac:dyDescent="0.25">
      <c r="A6232" t="s">
        <v>6516</v>
      </c>
      <c r="B6232" t="s">
        <v>93</v>
      </c>
      <c r="C6232">
        <v>2002</v>
      </c>
      <c r="D6232" t="s">
        <v>38</v>
      </c>
      <c r="E6232" t="s">
        <v>2</v>
      </c>
      <c r="F6232" s="139">
        <v>375.195231606253</v>
      </c>
      <c r="G6232" s="139">
        <v>614.54020540555496</v>
      </c>
      <c r="H6232" s="139">
        <v>617.82691615885005</v>
      </c>
      <c r="I6232" s="139">
        <v>556.41114419488497</v>
      </c>
      <c r="J6232" s="139">
        <v>684.12866639034496</v>
      </c>
    </row>
    <row r="6233" spans="1:10" x14ac:dyDescent="0.25">
      <c r="A6233" t="s">
        <v>6517</v>
      </c>
      <c r="B6233" t="s">
        <v>93</v>
      </c>
      <c r="C6233">
        <v>2002</v>
      </c>
      <c r="D6233" t="s">
        <v>39</v>
      </c>
      <c r="E6233" t="s">
        <v>2</v>
      </c>
      <c r="F6233" s="139">
        <v>556.83393556538294</v>
      </c>
      <c r="G6233" s="139">
        <v>961.351361426371</v>
      </c>
      <c r="H6233" s="139">
        <v>928.592095307455</v>
      </c>
      <c r="I6233" s="139">
        <v>851.16907408720499</v>
      </c>
      <c r="J6233" s="139">
        <v>1011.0325450901699</v>
      </c>
    </row>
    <row r="6234" spans="1:10" x14ac:dyDescent="0.25">
      <c r="A6234" t="s">
        <v>6518</v>
      </c>
      <c r="B6234" t="s">
        <v>93</v>
      </c>
      <c r="C6234">
        <v>2002</v>
      </c>
      <c r="D6234" t="s">
        <v>40</v>
      </c>
      <c r="E6234" t="s">
        <v>2</v>
      </c>
      <c r="F6234" s="139">
        <v>525.11546559193596</v>
      </c>
      <c r="G6234" s="139">
        <v>1079.3740299937001</v>
      </c>
      <c r="H6234" s="139">
        <v>1076.8816279165801</v>
      </c>
      <c r="I6234" s="139">
        <v>985.61942831219096</v>
      </c>
      <c r="J6234" s="139">
        <v>1174.2404699777601</v>
      </c>
    </row>
    <row r="6235" spans="1:10" x14ac:dyDescent="0.25">
      <c r="A6235" t="s">
        <v>6519</v>
      </c>
      <c r="B6235" t="s">
        <v>93</v>
      </c>
      <c r="C6235">
        <v>2002</v>
      </c>
      <c r="D6235" t="s">
        <v>41</v>
      </c>
      <c r="E6235" t="s">
        <v>2</v>
      </c>
      <c r="F6235" s="139">
        <v>528.235547896453</v>
      </c>
      <c r="G6235" s="139">
        <v>695.77917267709904</v>
      </c>
      <c r="H6235" s="139">
        <v>726.92323156896396</v>
      </c>
      <c r="I6235" s="139">
        <v>665.85291193664102</v>
      </c>
      <c r="J6235" s="139">
        <v>792.060766712602</v>
      </c>
    </row>
    <row r="6236" spans="1:10" x14ac:dyDescent="0.25">
      <c r="A6236" t="s">
        <v>6520</v>
      </c>
      <c r="B6236" t="s">
        <v>93</v>
      </c>
      <c r="C6236">
        <v>2002</v>
      </c>
      <c r="D6236" t="s">
        <v>42</v>
      </c>
      <c r="E6236" t="s">
        <v>2</v>
      </c>
      <c r="F6236" s="139">
        <v>536.84804161140096</v>
      </c>
      <c r="G6236" s="139">
        <v>817.157620000002</v>
      </c>
      <c r="H6236" s="139">
        <v>840.81920279712006</v>
      </c>
      <c r="I6236" s="139">
        <v>770.78375816440598</v>
      </c>
      <c r="J6236" s="139">
        <v>915.480023541371</v>
      </c>
    </row>
    <row r="6237" spans="1:10" x14ac:dyDescent="0.25">
      <c r="A6237" t="s">
        <v>6521</v>
      </c>
      <c r="B6237" t="s">
        <v>93</v>
      </c>
      <c r="C6237">
        <v>2002</v>
      </c>
      <c r="D6237" t="s">
        <v>102</v>
      </c>
      <c r="E6237" t="s">
        <v>2</v>
      </c>
      <c r="F6237" s="139">
        <v>417.33976813299802</v>
      </c>
      <c r="G6237" s="139">
        <v>648.32499865313901</v>
      </c>
      <c r="H6237" s="139">
        <v>631.15080843409203</v>
      </c>
      <c r="I6237" s="139">
        <v>570.98644045993001</v>
      </c>
      <c r="J6237" s="139">
        <v>695.84344067274606</v>
      </c>
    </row>
    <row r="6238" spans="1:10" x14ac:dyDescent="0.25">
      <c r="A6238" t="s">
        <v>6522</v>
      </c>
      <c r="B6238" t="s">
        <v>93</v>
      </c>
      <c r="C6238">
        <v>2002</v>
      </c>
      <c r="D6238" t="s">
        <v>103</v>
      </c>
      <c r="E6238" t="s">
        <v>2</v>
      </c>
      <c r="F6238" s="139">
        <v>1848.5383102380499</v>
      </c>
      <c r="G6238" s="139">
        <v>981.16182345188497</v>
      </c>
      <c r="H6238" s="139">
        <v>974.58821022465804</v>
      </c>
      <c r="I6238" s="139">
        <v>930.38111744915295</v>
      </c>
      <c r="J6238" s="139">
        <v>1020.34301894941</v>
      </c>
    </row>
    <row r="6239" spans="1:10" x14ac:dyDescent="0.25">
      <c r="A6239" t="s">
        <v>6523</v>
      </c>
      <c r="B6239" t="s">
        <v>93</v>
      </c>
      <c r="C6239">
        <v>2002</v>
      </c>
      <c r="D6239" t="s">
        <v>43</v>
      </c>
      <c r="E6239" t="s">
        <v>2</v>
      </c>
      <c r="F6239" s="139">
        <v>276.98446680508499</v>
      </c>
      <c r="G6239" s="139">
        <v>715.64816764439104</v>
      </c>
      <c r="H6239" s="139">
        <v>728.68203690928101</v>
      </c>
      <c r="I6239" s="139">
        <v>644.33977975110201</v>
      </c>
      <c r="J6239" s="139">
        <v>820.88867793378995</v>
      </c>
    </row>
    <row r="6240" spans="1:10" x14ac:dyDescent="0.25">
      <c r="A6240" t="s">
        <v>6524</v>
      </c>
      <c r="B6240" t="s">
        <v>93</v>
      </c>
      <c r="C6240">
        <v>2002</v>
      </c>
      <c r="D6240" t="s">
        <v>44</v>
      </c>
      <c r="E6240" t="s">
        <v>2</v>
      </c>
      <c r="F6240" s="139">
        <v>647.09466520928595</v>
      </c>
      <c r="G6240" s="139">
        <v>1093.3053968089</v>
      </c>
      <c r="H6240" s="139">
        <v>1092.75719224108</v>
      </c>
      <c r="I6240" s="139">
        <v>1009.38046765783</v>
      </c>
      <c r="J6240" s="139">
        <v>1181.1334916473199</v>
      </c>
    </row>
    <row r="6241" spans="1:10" x14ac:dyDescent="0.25">
      <c r="A6241" t="s">
        <v>6525</v>
      </c>
      <c r="B6241" t="s">
        <v>93</v>
      </c>
      <c r="C6241">
        <v>2002</v>
      </c>
      <c r="D6241" t="s">
        <v>45</v>
      </c>
      <c r="E6241" t="s">
        <v>2</v>
      </c>
      <c r="F6241" s="139">
        <v>924.45917822369404</v>
      </c>
      <c r="G6241" s="139">
        <v>1021.36642458867</v>
      </c>
      <c r="H6241" s="139">
        <v>1011.98170440185</v>
      </c>
      <c r="I6241" s="139">
        <v>947.33738201952997</v>
      </c>
      <c r="J6241" s="139">
        <v>1079.85194340264</v>
      </c>
    </row>
    <row r="6242" spans="1:10" x14ac:dyDescent="0.25">
      <c r="A6242" t="s">
        <v>6526</v>
      </c>
      <c r="B6242" t="s">
        <v>93</v>
      </c>
      <c r="C6242">
        <v>2002</v>
      </c>
      <c r="D6242" t="s">
        <v>18</v>
      </c>
      <c r="E6242" t="s">
        <v>2</v>
      </c>
      <c r="F6242" s="139">
        <v>2411.6294792048402</v>
      </c>
      <c r="G6242" s="139">
        <v>956.68452297460306</v>
      </c>
      <c r="H6242" s="139">
        <v>975.07729920728502</v>
      </c>
      <c r="I6242" s="139">
        <v>936.35367885537403</v>
      </c>
      <c r="J6242" s="139">
        <v>1014.98504315966</v>
      </c>
    </row>
    <row r="6243" spans="1:10" x14ac:dyDescent="0.25">
      <c r="A6243" t="s">
        <v>6527</v>
      </c>
      <c r="B6243" t="s">
        <v>93</v>
      </c>
      <c r="C6243">
        <v>2002</v>
      </c>
      <c r="D6243" t="s">
        <v>46</v>
      </c>
      <c r="E6243" t="s">
        <v>2</v>
      </c>
      <c r="F6243" s="139">
        <v>1034.30625194347</v>
      </c>
      <c r="G6243" s="139">
        <v>892.967375715255</v>
      </c>
      <c r="H6243" s="139">
        <v>909.45725992962196</v>
      </c>
      <c r="I6243" s="139">
        <v>854.52949910190398</v>
      </c>
      <c r="J6243" s="139">
        <v>966.97257673508398</v>
      </c>
    </row>
    <row r="6244" spans="1:10" x14ac:dyDescent="0.25">
      <c r="A6244" t="s">
        <v>6528</v>
      </c>
      <c r="B6244" t="s">
        <v>93</v>
      </c>
      <c r="C6244">
        <v>2002</v>
      </c>
      <c r="D6244" t="s">
        <v>47</v>
      </c>
      <c r="E6244" t="s">
        <v>2</v>
      </c>
      <c r="F6244" s="139">
        <v>690.27716967573303</v>
      </c>
      <c r="G6244" s="139">
        <v>991.236350377284</v>
      </c>
      <c r="H6244" s="139">
        <v>1001.54984251861</v>
      </c>
      <c r="I6244" s="139">
        <v>927.714133667292</v>
      </c>
      <c r="J6244" s="139">
        <v>1079.66786106828</v>
      </c>
    </row>
    <row r="6245" spans="1:10" x14ac:dyDescent="0.25">
      <c r="A6245" t="s">
        <v>6529</v>
      </c>
      <c r="B6245" t="s">
        <v>93</v>
      </c>
      <c r="C6245">
        <v>2002</v>
      </c>
      <c r="D6245" t="s">
        <v>48</v>
      </c>
      <c r="E6245" t="s">
        <v>2</v>
      </c>
      <c r="F6245" s="139">
        <v>687.04605758565197</v>
      </c>
      <c r="G6245" s="139">
        <v>1031.3529145935699</v>
      </c>
      <c r="H6245" s="139">
        <v>1071.15010368652</v>
      </c>
      <c r="I6245" s="139">
        <v>992.159614936759</v>
      </c>
      <c r="J6245" s="139">
        <v>1154.7329675917499</v>
      </c>
    </row>
    <row r="6246" spans="1:10" x14ac:dyDescent="0.25">
      <c r="A6246" t="s">
        <v>6530</v>
      </c>
      <c r="B6246" t="s">
        <v>93</v>
      </c>
      <c r="C6246">
        <v>2002</v>
      </c>
      <c r="D6246" t="s">
        <v>104</v>
      </c>
      <c r="E6246" t="s">
        <v>2</v>
      </c>
      <c r="F6246" s="139">
        <v>1297.5880655312201</v>
      </c>
      <c r="G6246" s="139">
        <v>578.04430059436095</v>
      </c>
      <c r="H6246" s="139">
        <v>630.55969752147701</v>
      </c>
      <c r="I6246" s="139">
        <v>596.18810858673805</v>
      </c>
      <c r="J6246" s="139">
        <v>666.372931224073</v>
      </c>
    </row>
    <row r="6247" spans="1:10" x14ac:dyDescent="0.25">
      <c r="A6247" t="s">
        <v>6531</v>
      </c>
      <c r="B6247" t="s">
        <v>93</v>
      </c>
      <c r="C6247">
        <v>2002</v>
      </c>
      <c r="D6247" t="s">
        <v>49</v>
      </c>
      <c r="E6247" t="s">
        <v>2</v>
      </c>
      <c r="F6247" s="139">
        <v>387.99873100877801</v>
      </c>
      <c r="G6247" s="139">
        <v>621.41441271145504</v>
      </c>
      <c r="H6247" s="139">
        <v>641.014060720212</v>
      </c>
      <c r="I6247" s="139">
        <v>578.40606799347802</v>
      </c>
      <c r="J6247" s="139">
        <v>708.51652445594198</v>
      </c>
    </row>
    <row r="6248" spans="1:10" x14ac:dyDescent="0.25">
      <c r="A6248" t="s">
        <v>6532</v>
      </c>
      <c r="B6248" t="s">
        <v>93</v>
      </c>
      <c r="C6248">
        <v>2002</v>
      </c>
      <c r="D6248" t="s">
        <v>50</v>
      </c>
      <c r="E6248" t="s">
        <v>2</v>
      </c>
      <c r="F6248" s="139">
        <v>909.589334522439</v>
      </c>
      <c r="G6248" s="139">
        <v>561.33283213658206</v>
      </c>
      <c r="H6248" s="139">
        <v>629.34619583949802</v>
      </c>
      <c r="I6248" s="139">
        <v>588.11383543829197</v>
      </c>
      <c r="J6248" s="139">
        <v>672.65336567893303</v>
      </c>
    </row>
    <row r="6249" spans="1:10" x14ac:dyDescent="0.25">
      <c r="A6249" t="s">
        <v>6533</v>
      </c>
      <c r="B6249" t="s">
        <v>93</v>
      </c>
      <c r="C6249">
        <v>2002</v>
      </c>
      <c r="D6249" t="s">
        <v>105</v>
      </c>
      <c r="E6249" t="s">
        <v>2</v>
      </c>
      <c r="F6249" s="139">
        <v>1062.62226556414</v>
      </c>
      <c r="G6249" s="139">
        <v>716.59839740782604</v>
      </c>
      <c r="H6249" s="139">
        <v>751.08786273287296</v>
      </c>
      <c r="I6249" s="139">
        <v>706.32798816882496</v>
      </c>
      <c r="J6249" s="139">
        <v>797.927300985692</v>
      </c>
    </row>
    <row r="6250" spans="1:10" x14ac:dyDescent="0.25">
      <c r="A6250" t="s">
        <v>6534</v>
      </c>
      <c r="B6250" t="s">
        <v>93</v>
      </c>
      <c r="C6250">
        <v>2002</v>
      </c>
      <c r="D6250" t="s">
        <v>51</v>
      </c>
      <c r="E6250" t="s">
        <v>2</v>
      </c>
      <c r="F6250" s="139">
        <v>792.77654400569202</v>
      </c>
      <c r="G6250" s="139">
        <v>664.02256805904301</v>
      </c>
      <c r="H6250" s="139">
        <v>694.211505077992</v>
      </c>
      <c r="I6250" s="139">
        <v>646.42550491959901</v>
      </c>
      <c r="J6250" s="139">
        <v>744.57818800386303</v>
      </c>
    </row>
    <row r="6251" spans="1:10" x14ac:dyDescent="0.25">
      <c r="A6251" t="s">
        <v>6535</v>
      </c>
      <c r="B6251" t="s">
        <v>93</v>
      </c>
      <c r="C6251">
        <v>2002</v>
      </c>
      <c r="D6251" t="s">
        <v>52</v>
      </c>
      <c r="E6251" t="s">
        <v>2</v>
      </c>
      <c r="F6251" s="139">
        <v>269.84572155845302</v>
      </c>
      <c r="G6251" s="139">
        <v>933.81915617002801</v>
      </c>
      <c r="H6251" s="139">
        <v>987.29728953853396</v>
      </c>
      <c r="I6251" s="139">
        <v>872.17583138851001</v>
      </c>
      <c r="J6251" s="139">
        <v>1113.3012887309501</v>
      </c>
    </row>
    <row r="6252" spans="1:10" x14ac:dyDescent="0.25">
      <c r="A6252" t="s">
        <v>6536</v>
      </c>
      <c r="B6252" t="s">
        <v>93</v>
      </c>
      <c r="C6252">
        <v>2002</v>
      </c>
      <c r="D6252" t="s">
        <v>106</v>
      </c>
      <c r="E6252" t="s">
        <v>2</v>
      </c>
      <c r="F6252" s="139">
        <v>2260.2898251637998</v>
      </c>
      <c r="G6252" s="139">
        <v>791.28224680072401</v>
      </c>
      <c r="H6252" s="139">
        <v>823.78892726193203</v>
      </c>
      <c r="I6252" s="139">
        <v>789.98839900006897</v>
      </c>
      <c r="J6252" s="139">
        <v>858.657668820749</v>
      </c>
    </row>
    <row r="6253" spans="1:10" x14ac:dyDescent="0.25">
      <c r="A6253" t="s">
        <v>6537</v>
      </c>
      <c r="B6253" t="s">
        <v>93</v>
      </c>
      <c r="C6253">
        <v>2002</v>
      </c>
      <c r="D6253" t="s">
        <v>53</v>
      </c>
      <c r="E6253" t="s">
        <v>2</v>
      </c>
      <c r="F6253" s="139">
        <v>708.36132470119401</v>
      </c>
      <c r="G6253" s="139">
        <v>809.32456406877395</v>
      </c>
      <c r="H6253" s="139">
        <v>860.24904224039699</v>
      </c>
      <c r="I6253" s="139">
        <v>797.68672799077899</v>
      </c>
      <c r="J6253" s="139">
        <v>926.39176975740395</v>
      </c>
    </row>
    <row r="6254" spans="1:10" x14ac:dyDescent="0.25">
      <c r="A6254" t="s">
        <v>6538</v>
      </c>
      <c r="B6254" t="s">
        <v>93</v>
      </c>
      <c r="C6254">
        <v>2002</v>
      </c>
      <c r="D6254" t="s">
        <v>54</v>
      </c>
      <c r="E6254" t="s">
        <v>2</v>
      </c>
      <c r="F6254" s="139">
        <v>400.49749815315897</v>
      </c>
      <c r="G6254" s="139">
        <v>1117.6778337096</v>
      </c>
      <c r="H6254" s="139">
        <v>1158.60102108309</v>
      </c>
      <c r="I6254" s="139">
        <v>1046.9999576601999</v>
      </c>
      <c r="J6254" s="139">
        <v>1278.78376289626</v>
      </c>
    </row>
    <row r="6255" spans="1:10" x14ac:dyDescent="0.25">
      <c r="A6255" t="s">
        <v>6539</v>
      </c>
      <c r="B6255" t="s">
        <v>93</v>
      </c>
      <c r="C6255">
        <v>2002</v>
      </c>
      <c r="D6255" t="s">
        <v>55</v>
      </c>
      <c r="E6255" t="s">
        <v>2</v>
      </c>
      <c r="F6255" s="139">
        <v>372.78686058065898</v>
      </c>
      <c r="G6255" s="139">
        <v>797.78047547650101</v>
      </c>
      <c r="H6255" s="139">
        <v>818.44693494421995</v>
      </c>
      <c r="I6255" s="139">
        <v>736.99563057615296</v>
      </c>
      <c r="J6255" s="139">
        <v>906.39995453935603</v>
      </c>
    </row>
    <row r="6256" spans="1:10" x14ac:dyDescent="0.25">
      <c r="A6256" t="s">
        <v>6540</v>
      </c>
      <c r="B6256" t="s">
        <v>93</v>
      </c>
      <c r="C6256">
        <v>2002</v>
      </c>
      <c r="D6256" t="s">
        <v>56</v>
      </c>
      <c r="E6256" t="s">
        <v>2</v>
      </c>
      <c r="F6256" s="139">
        <v>271.42290570002001</v>
      </c>
      <c r="G6256" s="139">
        <v>619.24871825881098</v>
      </c>
      <c r="H6256" s="139">
        <v>609.85087829336396</v>
      </c>
      <c r="I6256" s="139">
        <v>538.47348292843105</v>
      </c>
      <c r="J6256" s="139">
        <v>687.95502541373799</v>
      </c>
    </row>
    <row r="6257" spans="1:10" x14ac:dyDescent="0.25">
      <c r="A6257" t="s">
        <v>6541</v>
      </c>
      <c r="B6257" t="s">
        <v>93</v>
      </c>
      <c r="C6257">
        <v>2002</v>
      </c>
      <c r="D6257" t="s">
        <v>57</v>
      </c>
      <c r="E6257" t="s">
        <v>2</v>
      </c>
      <c r="F6257" s="139">
        <v>507.22123602877701</v>
      </c>
      <c r="G6257" s="139">
        <v>707.10594438852502</v>
      </c>
      <c r="H6257" s="139">
        <v>756.714325700161</v>
      </c>
      <c r="I6257" s="139">
        <v>691.78807866511897</v>
      </c>
      <c r="J6257" s="139">
        <v>826.05651211067004</v>
      </c>
    </row>
    <row r="6258" spans="1:10" x14ac:dyDescent="0.25">
      <c r="A6258" t="s">
        <v>6542</v>
      </c>
      <c r="B6258" t="s">
        <v>93</v>
      </c>
      <c r="C6258">
        <v>2003</v>
      </c>
      <c r="D6258" t="s">
        <v>5</v>
      </c>
      <c r="E6258" t="s">
        <v>2</v>
      </c>
      <c r="F6258" s="139">
        <v>12726.313946395299</v>
      </c>
      <c r="G6258" s="139">
        <v>842.06780883132399</v>
      </c>
      <c r="H6258" s="139">
        <v>858.40582151116496</v>
      </c>
      <c r="I6258" s="139">
        <v>843.48276942422103</v>
      </c>
      <c r="J6258" s="139">
        <v>873.52564810451804</v>
      </c>
    </row>
    <row r="6259" spans="1:10" x14ac:dyDescent="0.25">
      <c r="A6259" t="s">
        <v>6543</v>
      </c>
      <c r="B6259" t="s">
        <v>93</v>
      </c>
      <c r="C6259">
        <v>2003</v>
      </c>
      <c r="D6259" t="s">
        <v>122</v>
      </c>
      <c r="E6259" t="s">
        <v>2</v>
      </c>
      <c r="F6259" s="139">
        <v>1601.40940553925</v>
      </c>
      <c r="G6259" s="139">
        <v>534.75142771155902</v>
      </c>
      <c r="H6259" s="139">
        <v>532.33026179989804</v>
      </c>
      <c r="I6259" s="139">
        <v>506.43781385632599</v>
      </c>
      <c r="J6259" s="139">
        <v>559.19804842605197</v>
      </c>
    </row>
    <row r="6260" spans="1:10" x14ac:dyDescent="0.25">
      <c r="A6260" t="s">
        <v>6544</v>
      </c>
      <c r="B6260" t="s">
        <v>93</v>
      </c>
      <c r="C6260">
        <v>2003</v>
      </c>
      <c r="D6260" t="s">
        <v>123</v>
      </c>
      <c r="E6260" t="s">
        <v>2</v>
      </c>
      <c r="F6260" s="139">
        <v>2193.9602178568498</v>
      </c>
      <c r="G6260" s="139">
        <v>722.724469593913</v>
      </c>
      <c r="H6260" s="139">
        <v>715.52114676564395</v>
      </c>
      <c r="I6260" s="139">
        <v>685.757867626593</v>
      </c>
      <c r="J6260" s="139">
        <v>746.23940966846203</v>
      </c>
    </row>
    <row r="6261" spans="1:10" x14ac:dyDescent="0.25">
      <c r="A6261" t="s">
        <v>6545</v>
      </c>
      <c r="B6261" t="s">
        <v>93</v>
      </c>
      <c r="C6261">
        <v>2003</v>
      </c>
      <c r="D6261" t="s">
        <v>124</v>
      </c>
      <c r="E6261" t="s">
        <v>2</v>
      </c>
      <c r="F6261" s="139">
        <v>2731.76091746663</v>
      </c>
      <c r="G6261" s="139">
        <v>883.34462427619803</v>
      </c>
      <c r="H6261" s="139">
        <v>879.967653234968</v>
      </c>
      <c r="I6261" s="139">
        <v>847.10137321926504</v>
      </c>
      <c r="J6261" s="139">
        <v>913.77726628379503</v>
      </c>
    </row>
    <row r="6262" spans="1:10" x14ac:dyDescent="0.25">
      <c r="A6262" t="s">
        <v>6546</v>
      </c>
      <c r="B6262" t="s">
        <v>93</v>
      </c>
      <c r="C6262">
        <v>2003</v>
      </c>
      <c r="D6262" t="s">
        <v>125</v>
      </c>
      <c r="E6262" t="s">
        <v>2</v>
      </c>
      <c r="F6262" s="139">
        <v>2889.4986648447102</v>
      </c>
      <c r="G6262" s="139">
        <v>950.04920887108904</v>
      </c>
      <c r="H6262" s="139">
        <v>983.14768946217998</v>
      </c>
      <c r="I6262" s="139">
        <v>947.36508706500103</v>
      </c>
      <c r="J6262" s="139">
        <v>1019.92846738966</v>
      </c>
    </row>
    <row r="6263" spans="1:10" x14ac:dyDescent="0.25">
      <c r="A6263" t="s">
        <v>6547</v>
      </c>
      <c r="B6263" t="s">
        <v>93</v>
      </c>
      <c r="C6263">
        <v>2003</v>
      </c>
      <c r="D6263" t="s">
        <v>126</v>
      </c>
      <c r="E6263" t="s">
        <v>2</v>
      </c>
      <c r="F6263" s="139">
        <v>3309.6847406878601</v>
      </c>
      <c r="G6263" s="139">
        <v>1122.3569505226999</v>
      </c>
      <c r="H6263" s="139">
        <v>1215.6297710992001</v>
      </c>
      <c r="I6263" s="139">
        <v>1174.17402308693</v>
      </c>
      <c r="J6263" s="139">
        <v>1258.164964374</v>
      </c>
    </row>
    <row r="6264" spans="1:10" x14ac:dyDescent="0.25">
      <c r="A6264" t="s">
        <v>6548</v>
      </c>
      <c r="B6264" t="s">
        <v>93</v>
      </c>
      <c r="C6264">
        <v>2003</v>
      </c>
      <c r="D6264" t="s">
        <v>6</v>
      </c>
      <c r="E6264" t="s">
        <v>2</v>
      </c>
      <c r="F6264" s="139">
        <v>2803.3859862987301</v>
      </c>
      <c r="G6264" s="139">
        <v>813.12716053750501</v>
      </c>
      <c r="H6264" s="139">
        <v>805.639511895081</v>
      </c>
      <c r="I6264" s="139">
        <v>775.89263849850101</v>
      </c>
      <c r="J6264" s="139">
        <v>836.229036093432</v>
      </c>
    </row>
    <row r="6265" spans="1:10" x14ac:dyDescent="0.25">
      <c r="A6265" t="s">
        <v>6549</v>
      </c>
      <c r="B6265" t="s">
        <v>93</v>
      </c>
      <c r="C6265">
        <v>2003</v>
      </c>
      <c r="D6265" t="s">
        <v>37</v>
      </c>
      <c r="E6265" t="s">
        <v>2</v>
      </c>
      <c r="F6265" s="139">
        <v>259.97118690666002</v>
      </c>
      <c r="G6265" s="139">
        <v>741.48252162419703</v>
      </c>
      <c r="H6265" s="139">
        <v>722.78350832829005</v>
      </c>
      <c r="I6265" s="139">
        <v>636.755841526479</v>
      </c>
      <c r="J6265" s="139">
        <v>817.10433888120099</v>
      </c>
    </row>
    <row r="6266" spans="1:10" x14ac:dyDescent="0.25">
      <c r="A6266" t="s">
        <v>6550</v>
      </c>
      <c r="B6266" t="s">
        <v>93</v>
      </c>
      <c r="C6266">
        <v>2003</v>
      </c>
      <c r="D6266" t="s">
        <v>38</v>
      </c>
      <c r="E6266" t="s">
        <v>2</v>
      </c>
      <c r="F6266" s="139">
        <v>482.78830918985</v>
      </c>
      <c r="G6266" s="139">
        <v>789.29538671154296</v>
      </c>
      <c r="H6266" s="139">
        <v>789.51398719751296</v>
      </c>
      <c r="I6266" s="139">
        <v>720.09848366646895</v>
      </c>
      <c r="J6266" s="139">
        <v>863.77320584214795</v>
      </c>
    </row>
    <row r="6267" spans="1:10" x14ac:dyDescent="0.25">
      <c r="A6267" t="s">
        <v>6551</v>
      </c>
      <c r="B6267" t="s">
        <v>93</v>
      </c>
      <c r="C6267">
        <v>2003</v>
      </c>
      <c r="D6267" t="s">
        <v>39</v>
      </c>
      <c r="E6267" t="s">
        <v>2</v>
      </c>
      <c r="F6267" s="139">
        <v>544.00462364089606</v>
      </c>
      <c r="G6267" s="139">
        <v>936.21185681741599</v>
      </c>
      <c r="H6267" s="139">
        <v>893.29513774562395</v>
      </c>
      <c r="I6267" s="139">
        <v>817.84396017983499</v>
      </c>
      <c r="J6267" s="139">
        <v>973.69531244793302</v>
      </c>
    </row>
    <row r="6268" spans="1:10" x14ac:dyDescent="0.25">
      <c r="A6268" t="s">
        <v>6552</v>
      </c>
      <c r="B6268" t="s">
        <v>93</v>
      </c>
      <c r="C6268">
        <v>2003</v>
      </c>
      <c r="D6268" t="s">
        <v>40</v>
      </c>
      <c r="E6268" t="s">
        <v>2</v>
      </c>
      <c r="F6268" s="139">
        <v>420.388861990669</v>
      </c>
      <c r="G6268" s="139">
        <v>862.353816469403</v>
      </c>
      <c r="H6268" s="139">
        <v>833.21037717872002</v>
      </c>
      <c r="I6268" s="139">
        <v>754.09151720472005</v>
      </c>
      <c r="J6268" s="139">
        <v>918.26160031212305</v>
      </c>
    </row>
    <row r="6269" spans="1:10" x14ac:dyDescent="0.25">
      <c r="A6269" t="s">
        <v>6553</v>
      </c>
      <c r="B6269" t="s">
        <v>93</v>
      </c>
      <c r="C6269">
        <v>2003</v>
      </c>
      <c r="D6269" t="s">
        <v>41</v>
      </c>
      <c r="E6269" t="s">
        <v>2</v>
      </c>
      <c r="F6269" s="139">
        <v>528.98438756358303</v>
      </c>
      <c r="G6269" s="139">
        <v>696.27945133611104</v>
      </c>
      <c r="H6269" s="139">
        <v>719.20325630846105</v>
      </c>
      <c r="I6269" s="139">
        <v>658.815293580961</v>
      </c>
      <c r="J6269" s="139">
        <v>783.61004020685402</v>
      </c>
    </row>
    <row r="6270" spans="1:10" x14ac:dyDescent="0.25">
      <c r="A6270" t="s">
        <v>6554</v>
      </c>
      <c r="B6270" t="s">
        <v>93</v>
      </c>
      <c r="C6270">
        <v>2003</v>
      </c>
      <c r="D6270" t="s">
        <v>42</v>
      </c>
      <c r="E6270" t="s">
        <v>2</v>
      </c>
      <c r="F6270" s="139">
        <v>567.24861700707697</v>
      </c>
      <c r="G6270" s="139">
        <v>863.27385442949503</v>
      </c>
      <c r="H6270" s="139">
        <v>879.64052859566402</v>
      </c>
      <c r="I6270" s="139">
        <v>808.32490308567697</v>
      </c>
      <c r="J6270" s="139">
        <v>955.53368674756996</v>
      </c>
    </row>
    <row r="6271" spans="1:10" x14ac:dyDescent="0.25">
      <c r="A6271" t="s">
        <v>6555</v>
      </c>
      <c r="B6271" t="s">
        <v>93</v>
      </c>
      <c r="C6271">
        <v>2003</v>
      </c>
      <c r="D6271" t="s">
        <v>102</v>
      </c>
      <c r="E6271" t="s">
        <v>2</v>
      </c>
      <c r="F6271" s="139">
        <v>522.93385556588498</v>
      </c>
      <c r="G6271" s="139">
        <v>805.87741649851296</v>
      </c>
      <c r="H6271" s="139">
        <v>788.68607572505698</v>
      </c>
      <c r="I6271" s="139">
        <v>721.43127505506504</v>
      </c>
      <c r="J6271" s="139">
        <v>860.44343936979499</v>
      </c>
    </row>
    <row r="6272" spans="1:10" x14ac:dyDescent="0.25">
      <c r="A6272" t="s">
        <v>6556</v>
      </c>
      <c r="B6272" t="s">
        <v>93</v>
      </c>
      <c r="C6272">
        <v>2003</v>
      </c>
      <c r="D6272" t="s">
        <v>103</v>
      </c>
      <c r="E6272" t="s">
        <v>2</v>
      </c>
      <c r="F6272" s="139">
        <v>1907.57109544781</v>
      </c>
      <c r="G6272" s="139">
        <v>1007.55364815785</v>
      </c>
      <c r="H6272" s="139">
        <v>993.76596406725901</v>
      </c>
      <c r="I6272" s="139">
        <v>949.31542305500795</v>
      </c>
      <c r="J6272" s="139">
        <v>1039.74801660205</v>
      </c>
    </row>
    <row r="6273" spans="1:10" x14ac:dyDescent="0.25">
      <c r="A6273" t="s">
        <v>6557</v>
      </c>
      <c r="B6273" t="s">
        <v>93</v>
      </c>
      <c r="C6273">
        <v>2003</v>
      </c>
      <c r="D6273" t="s">
        <v>43</v>
      </c>
      <c r="E6273" t="s">
        <v>2</v>
      </c>
      <c r="F6273" s="139">
        <v>304.80384661934102</v>
      </c>
      <c r="G6273" s="139">
        <v>789.17703601310404</v>
      </c>
      <c r="H6273" s="139">
        <v>804.16660059670801</v>
      </c>
      <c r="I6273" s="139">
        <v>715.135841552437</v>
      </c>
      <c r="J6273" s="139">
        <v>901.09259979499404</v>
      </c>
    </row>
    <row r="6274" spans="1:10" x14ac:dyDescent="0.25">
      <c r="A6274" t="s">
        <v>6558</v>
      </c>
      <c r="B6274" t="s">
        <v>93</v>
      </c>
      <c r="C6274">
        <v>2003</v>
      </c>
      <c r="D6274" t="s">
        <v>44</v>
      </c>
      <c r="E6274" t="s">
        <v>2</v>
      </c>
      <c r="F6274" s="139">
        <v>586.53621216721206</v>
      </c>
      <c r="G6274" s="139">
        <v>983.26328063973006</v>
      </c>
      <c r="H6274" s="139">
        <v>964.58467095518904</v>
      </c>
      <c r="I6274" s="139">
        <v>887.34879738366601</v>
      </c>
      <c r="J6274" s="139">
        <v>1046.69307967995</v>
      </c>
    </row>
    <row r="6275" spans="1:10" x14ac:dyDescent="0.25">
      <c r="A6275" t="s">
        <v>6559</v>
      </c>
      <c r="B6275" t="s">
        <v>93</v>
      </c>
      <c r="C6275">
        <v>2003</v>
      </c>
      <c r="D6275" t="s">
        <v>45</v>
      </c>
      <c r="E6275" t="s">
        <v>2</v>
      </c>
      <c r="F6275" s="139">
        <v>1016.23103666127</v>
      </c>
      <c r="G6275" s="139">
        <v>1116.09963170635</v>
      </c>
      <c r="H6275" s="139">
        <v>1100.92896678327</v>
      </c>
      <c r="I6275" s="139">
        <v>1033.73662460127</v>
      </c>
      <c r="J6275" s="139">
        <v>1171.31538131052</v>
      </c>
    </row>
    <row r="6276" spans="1:10" x14ac:dyDescent="0.25">
      <c r="A6276" t="s">
        <v>6560</v>
      </c>
      <c r="B6276" t="s">
        <v>93</v>
      </c>
      <c r="C6276">
        <v>2003</v>
      </c>
      <c r="D6276" t="s">
        <v>18</v>
      </c>
      <c r="E6276" t="s">
        <v>2</v>
      </c>
      <c r="F6276" s="139">
        <v>2570.6953011026799</v>
      </c>
      <c r="G6276" s="139">
        <v>1013.50526765967</v>
      </c>
      <c r="H6276" s="139">
        <v>1029.1620385239601</v>
      </c>
      <c r="I6276" s="139">
        <v>989.56355614056395</v>
      </c>
      <c r="J6276" s="139">
        <v>1069.93271740864</v>
      </c>
    </row>
    <row r="6277" spans="1:10" x14ac:dyDescent="0.25">
      <c r="A6277" t="s">
        <v>6561</v>
      </c>
      <c r="B6277" t="s">
        <v>93</v>
      </c>
      <c r="C6277">
        <v>2003</v>
      </c>
      <c r="D6277" t="s">
        <v>46</v>
      </c>
      <c r="E6277" t="s">
        <v>2</v>
      </c>
      <c r="F6277" s="139">
        <v>1130.9811965357701</v>
      </c>
      <c r="G6277" s="139">
        <v>973.21354823189495</v>
      </c>
      <c r="H6277" s="139">
        <v>987.86654191110199</v>
      </c>
      <c r="I6277" s="139">
        <v>930.752169148956</v>
      </c>
      <c r="J6277" s="139">
        <v>1047.55103132411</v>
      </c>
    </row>
    <row r="6278" spans="1:10" x14ac:dyDescent="0.25">
      <c r="A6278" t="s">
        <v>6562</v>
      </c>
      <c r="B6278" t="s">
        <v>93</v>
      </c>
      <c r="C6278">
        <v>2003</v>
      </c>
      <c r="D6278" t="s">
        <v>47</v>
      </c>
      <c r="E6278" t="s">
        <v>2</v>
      </c>
      <c r="F6278" s="139">
        <v>750.56186584058401</v>
      </c>
      <c r="G6278" s="139">
        <v>1067.8074631392601</v>
      </c>
      <c r="H6278" s="139">
        <v>1070.0548459070901</v>
      </c>
      <c r="I6278" s="139">
        <v>994.37551642044298</v>
      </c>
      <c r="J6278" s="139">
        <v>1149.93802370766</v>
      </c>
    </row>
    <row r="6279" spans="1:10" x14ac:dyDescent="0.25">
      <c r="A6279" t="s">
        <v>6563</v>
      </c>
      <c r="B6279" t="s">
        <v>93</v>
      </c>
      <c r="C6279">
        <v>2003</v>
      </c>
      <c r="D6279" t="s">
        <v>48</v>
      </c>
      <c r="E6279" t="s">
        <v>2</v>
      </c>
      <c r="F6279" s="139">
        <v>689.15223872634203</v>
      </c>
      <c r="G6279" s="139">
        <v>1026.3947674758999</v>
      </c>
      <c r="H6279" s="139">
        <v>1062.77918270737</v>
      </c>
      <c r="I6279" s="139">
        <v>984.51526944760496</v>
      </c>
      <c r="J6279" s="139">
        <v>1145.5860516902701</v>
      </c>
    </row>
    <row r="6280" spans="1:10" x14ac:dyDescent="0.25">
      <c r="A6280" t="s">
        <v>6564</v>
      </c>
      <c r="B6280" t="s">
        <v>93</v>
      </c>
      <c r="C6280">
        <v>2003</v>
      </c>
      <c r="D6280" t="s">
        <v>104</v>
      </c>
      <c r="E6280" t="s">
        <v>2</v>
      </c>
      <c r="F6280" s="139">
        <v>1206.1479240194701</v>
      </c>
      <c r="G6280" s="139">
        <v>537.81783500001097</v>
      </c>
      <c r="H6280" s="139">
        <v>586.94361617714799</v>
      </c>
      <c r="I6280" s="139">
        <v>553.80368345796398</v>
      </c>
      <c r="J6280" s="139">
        <v>621.52649074380599</v>
      </c>
    </row>
    <row r="6281" spans="1:10" x14ac:dyDescent="0.25">
      <c r="A6281" t="s">
        <v>6565</v>
      </c>
      <c r="B6281" t="s">
        <v>93</v>
      </c>
      <c r="C6281">
        <v>2003</v>
      </c>
      <c r="D6281" t="s">
        <v>49</v>
      </c>
      <c r="E6281" t="s">
        <v>2</v>
      </c>
      <c r="F6281" s="139">
        <v>393.46118953342301</v>
      </c>
      <c r="G6281" s="139">
        <v>627.37971702690402</v>
      </c>
      <c r="H6281" s="139">
        <v>645.02302523757203</v>
      </c>
      <c r="I6281" s="139">
        <v>582.46013400984498</v>
      </c>
      <c r="J6281" s="139">
        <v>712.44136920640005</v>
      </c>
    </row>
    <row r="6282" spans="1:10" x14ac:dyDescent="0.25">
      <c r="A6282" t="s">
        <v>6566</v>
      </c>
      <c r="B6282" t="s">
        <v>93</v>
      </c>
      <c r="C6282">
        <v>2003</v>
      </c>
      <c r="D6282" t="s">
        <v>50</v>
      </c>
      <c r="E6282" t="s">
        <v>2</v>
      </c>
      <c r="F6282" s="139">
        <v>812.68673448605205</v>
      </c>
      <c r="G6282" s="139">
        <v>503.04962766542798</v>
      </c>
      <c r="H6282" s="139">
        <v>563.97084551708804</v>
      </c>
      <c r="I6282" s="139">
        <v>524.96974581595896</v>
      </c>
      <c r="J6282" s="139">
        <v>605.05148610399499</v>
      </c>
    </row>
    <row r="6283" spans="1:10" x14ac:dyDescent="0.25">
      <c r="A6283" t="s">
        <v>6567</v>
      </c>
      <c r="B6283" t="s">
        <v>93</v>
      </c>
      <c r="C6283">
        <v>2003</v>
      </c>
      <c r="D6283" t="s">
        <v>105</v>
      </c>
      <c r="E6283" t="s">
        <v>2</v>
      </c>
      <c r="F6283" s="139">
        <v>1302.80967510398</v>
      </c>
      <c r="G6283" s="139">
        <v>878.45460774203195</v>
      </c>
      <c r="H6283" s="139">
        <v>915.87017607405005</v>
      </c>
      <c r="I6283" s="139">
        <v>866.52053175922299</v>
      </c>
      <c r="J6283" s="139">
        <v>967.28544141491795</v>
      </c>
    </row>
    <row r="6284" spans="1:10" x14ac:dyDescent="0.25">
      <c r="A6284" t="s">
        <v>6568</v>
      </c>
      <c r="B6284" t="s">
        <v>93</v>
      </c>
      <c r="C6284">
        <v>2003</v>
      </c>
      <c r="D6284" t="s">
        <v>51</v>
      </c>
      <c r="E6284" t="s">
        <v>2</v>
      </c>
      <c r="F6284" s="139">
        <v>963.66890935180095</v>
      </c>
      <c r="G6284" s="139">
        <v>806.76855983507596</v>
      </c>
      <c r="H6284" s="139">
        <v>839.79202676019804</v>
      </c>
      <c r="I6284" s="139">
        <v>787.28159617076699</v>
      </c>
      <c r="J6284" s="139">
        <v>894.86756562111304</v>
      </c>
    </row>
    <row r="6285" spans="1:10" x14ac:dyDescent="0.25">
      <c r="A6285" t="s">
        <v>6569</v>
      </c>
      <c r="B6285" t="s">
        <v>93</v>
      </c>
      <c r="C6285">
        <v>2003</v>
      </c>
      <c r="D6285" t="s">
        <v>52</v>
      </c>
      <c r="E6285" t="s">
        <v>2</v>
      </c>
      <c r="F6285" s="139">
        <v>339.14076575217501</v>
      </c>
      <c r="G6285" s="139">
        <v>1175.16464795099</v>
      </c>
      <c r="H6285" s="139">
        <v>1230.6279056272299</v>
      </c>
      <c r="I6285" s="139">
        <v>1102.3482431877801</v>
      </c>
      <c r="J6285" s="139">
        <v>1369.66555650334</v>
      </c>
    </row>
    <row r="6286" spans="1:10" x14ac:dyDescent="0.25">
      <c r="A6286" t="s">
        <v>6570</v>
      </c>
      <c r="B6286" t="s">
        <v>93</v>
      </c>
      <c r="C6286">
        <v>2003</v>
      </c>
      <c r="D6286" t="s">
        <v>106</v>
      </c>
      <c r="E6286" t="s">
        <v>2</v>
      </c>
      <c r="F6286" s="139">
        <v>2412.7701088567401</v>
      </c>
      <c r="G6286" s="139">
        <v>843.28388096322601</v>
      </c>
      <c r="H6286" s="139">
        <v>877.40431106552205</v>
      </c>
      <c r="I6286" s="139">
        <v>842.55542743283297</v>
      </c>
      <c r="J6286" s="139">
        <v>913.31857717620596</v>
      </c>
    </row>
    <row r="6287" spans="1:10" x14ac:dyDescent="0.25">
      <c r="A6287" t="s">
        <v>6571</v>
      </c>
      <c r="B6287" t="s">
        <v>93</v>
      </c>
      <c r="C6287">
        <v>2003</v>
      </c>
      <c r="D6287" t="s">
        <v>53</v>
      </c>
      <c r="E6287" t="s">
        <v>2</v>
      </c>
      <c r="F6287" s="139">
        <v>734.31266657332503</v>
      </c>
      <c r="G6287" s="139">
        <v>837.47253321471396</v>
      </c>
      <c r="H6287" s="139">
        <v>891.16968415597398</v>
      </c>
      <c r="I6287" s="139">
        <v>827.51996837447098</v>
      </c>
      <c r="J6287" s="139">
        <v>958.39511728018704</v>
      </c>
    </row>
    <row r="6288" spans="1:10" x14ac:dyDescent="0.25">
      <c r="A6288" t="s">
        <v>6572</v>
      </c>
      <c r="B6288" t="s">
        <v>93</v>
      </c>
      <c r="C6288">
        <v>2003</v>
      </c>
      <c r="D6288" t="s">
        <v>54</v>
      </c>
      <c r="E6288" t="s">
        <v>2</v>
      </c>
      <c r="F6288" s="139">
        <v>433.220857324083</v>
      </c>
      <c r="G6288" s="139">
        <v>1215.17168473278</v>
      </c>
      <c r="H6288" s="139">
        <v>1258.92803430856</v>
      </c>
      <c r="I6288" s="139">
        <v>1142.3787352709001</v>
      </c>
      <c r="J6288" s="139">
        <v>1384.0806616632599</v>
      </c>
    </row>
    <row r="6289" spans="1:10" x14ac:dyDescent="0.25">
      <c r="A6289" t="s">
        <v>6573</v>
      </c>
      <c r="B6289" t="s">
        <v>93</v>
      </c>
      <c r="C6289">
        <v>2003</v>
      </c>
      <c r="D6289" t="s">
        <v>55</v>
      </c>
      <c r="E6289" t="s">
        <v>2</v>
      </c>
      <c r="F6289" s="139">
        <v>394.75592041881299</v>
      </c>
      <c r="G6289" s="139">
        <v>845.39226987645895</v>
      </c>
      <c r="H6289" s="139">
        <v>871.75833483713404</v>
      </c>
      <c r="I6289" s="139">
        <v>787.47142045634803</v>
      </c>
      <c r="J6289" s="139">
        <v>962.57550098252295</v>
      </c>
    </row>
    <row r="6290" spans="1:10" x14ac:dyDescent="0.25">
      <c r="A6290" t="s">
        <v>6574</v>
      </c>
      <c r="B6290" t="s">
        <v>93</v>
      </c>
      <c r="C6290">
        <v>2003</v>
      </c>
      <c r="D6290" t="s">
        <v>56</v>
      </c>
      <c r="E6290" t="s">
        <v>2</v>
      </c>
      <c r="F6290" s="139">
        <v>315.12000940099801</v>
      </c>
      <c r="G6290" s="139">
        <v>711.46033008443601</v>
      </c>
      <c r="H6290" s="139">
        <v>692.249844659323</v>
      </c>
      <c r="I6290" s="139">
        <v>616.81252479095394</v>
      </c>
      <c r="J6290" s="139">
        <v>774.26136886290703</v>
      </c>
    </row>
    <row r="6291" spans="1:10" x14ac:dyDescent="0.25">
      <c r="A6291" t="s">
        <v>6575</v>
      </c>
      <c r="B6291" t="s">
        <v>93</v>
      </c>
      <c r="C6291">
        <v>2003</v>
      </c>
      <c r="D6291" t="s">
        <v>57</v>
      </c>
      <c r="E6291" t="s">
        <v>2</v>
      </c>
      <c r="F6291" s="139">
        <v>535.36065513953702</v>
      </c>
      <c r="G6291" s="139">
        <v>745.66919485700703</v>
      </c>
      <c r="H6291" s="139">
        <v>795.29457120554002</v>
      </c>
      <c r="I6291" s="139">
        <v>728.83440507071305</v>
      </c>
      <c r="J6291" s="139">
        <v>866.15030107236203</v>
      </c>
    </row>
    <row r="6292" spans="1:10" x14ac:dyDescent="0.25">
      <c r="A6292" t="s">
        <v>6576</v>
      </c>
      <c r="B6292" t="s">
        <v>93</v>
      </c>
      <c r="C6292">
        <v>2004</v>
      </c>
      <c r="D6292" t="s">
        <v>5</v>
      </c>
      <c r="E6292" t="s">
        <v>2</v>
      </c>
      <c r="F6292" s="139">
        <v>13553.6861933236</v>
      </c>
      <c r="G6292" s="139">
        <v>892.37031350376003</v>
      </c>
      <c r="H6292" s="139">
        <v>906.71888759716001</v>
      </c>
      <c r="I6292" s="139">
        <v>891.44201797081303</v>
      </c>
      <c r="J6292" s="139">
        <v>922.19090783876402</v>
      </c>
    </row>
    <row r="6293" spans="1:10" x14ac:dyDescent="0.25">
      <c r="A6293" t="s">
        <v>6577</v>
      </c>
      <c r="B6293" t="s">
        <v>93</v>
      </c>
      <c r="C6293">
        <v>2004</v>
      </c>
      <c r="D6293" t="s">
        <v>122</v>
      </c>
      <c r="E6293" t="s">
        <v>2</v>
      </c>
      <c r="F6293" s="139">
        <v>1787.33289905212</v>
      </c>
      <c r="G6293" s="139">
        <v>593.61095303878301</v>
      </c>
      <c r="H6293" s="139">
        <v>589.28863397817702</v>
      </c>
      <c r="I6293" s="139">
        <v>562.12810448148502</v>
      </c>
      <c r="J6293" s="139">
        <v>617.41652880367496</v>
      </c>
    </row>
    <row r="6294" spans="1:10" x14ac:dyDescent="0.25">
      <c r="A6294" t="s">
        <v>6578</v>
      </c>
      <c r="B6294" t="s">
        <v>93</v>
      </c>
      <c r="C6294">
        <v>2004</v>
      </c>
      <c r="D6294" t="s">
        <v>123</v>
      </c>
      <c r="E6294" t="s">
        <v>2</v>
      </c>
      <c r="F6294" s="139">
        <v>2280.9252448941502</v>
      </c>
      <c r="G6294" s="139">
        <v>744.35441859287505</v>
      </c>
      <c r="H6294" s="139">
        <v>730.72297031499397</v>
      </c>
      <c r="I6294" s="139">
        <v>700.87997968191098</v>
      </c>
      <c r="J6294" s="139">
        <v>761.50475260369205</v>
      </c>
    </row>
    <row r="6295" spans="1:10" x14ac:dyDescent="0.25">
      <c r="A6295" t="s">
        <v>6579</v>
      </c>
      <c r="B6295" t="s">
        <v>93</v>
      </c>
      <c r="C6295">
        <v>2004</v>
      </c>
      <c r="D6295" t="s">
        <v>124</v>
      </c>
      <c r="E6295" t="s">
        <v>2</v>
      </c>
      <c r="F6295" s="139">
        <v>2747.7436313407802</v>
      </c>
      <c r="G6295" s="139">
        <v>884.40325577692795</v>
      </c>
      <c r="H6295" s="139">
        <v>877.92851639971298</v>
      </c>
      <c r="I6295" s="139">
        <v>845.23085378729002</v>
      </c>
      <c r="J6295" s="139">
        <v>911.56189594190005</v>
      </c>
    </row>
    <row r="6296" spans="1:10" x14ac:dyDescent="0.25">
      <c r="A6296" t="s">
        <v>6580</v>
      </c>
      <c r="B6296" t="s">
        <v>93</v>
      </c>
      <c r="C6296">
        <v>2004</v>
      </c>
      <c r="D6296" t="s">
        <v>125</v>
      </c>
      <c r="E6296" t="s">
        <v>2</v>
      </c>
      <c r="F6296" s="139">
        <v>3192.9342612454202</v>
      </c>
      <c r="G6296" s="139">
        <v>1046.87055693658</v>
      </c>
      <c r="H6296" s="139">
        <v>1079.8977773567999</v>
      </c>
      <c r="I6296" s="139">
        <v>1042.4951629401</v>
      </c>
      <c r="J6296" s="139">
        <v>1118.29220268834</v>
      </c>
    </row>
    <row r="6297" spans="1:10" x14ac:dyDescent="0.25">
      <c r="A6297" t="s">
        <v>6581</v>
      </c>
      <c r="B6297" t="s">
        <v>93</v>
      </c>
      <c r="C6297">
        <v>2004</v>
      </c>
      <c r="D6297" t="s">
        <v>126</v>
      </c>
      <c r="E6297" t="s">
        <v>2</v>
      </c>
      <c r="F6297" s="139">
        <v>3544.75015679117</v>
      </c>
      <c r="G6297" s="139">
        <v>1199.0535964980299</v>
      </c>
      <c r="H6297" s="139">
        <v>1305.25241889825</v>
      </c>
      <c r="I6297" s="139">
        <v>1262.26719064552</v>
      </c>
      <c r="J6297" s="139">
        <v>1349.3186473836299</v>
      </c>
    </row>
    <row r="6298" spans="1:10" x14ac:dyDescent="0.25">
      <c r="A6298" t="s">
        <v>6582</v>
      </c>
      <c r="B6298" t="s">
        <v>93</v>
      </c>
      <c r="C6298">
        <v>2004</v>
      </c>
      <c r="D6298" t="s">
        <v>6</v>
      </c>
      <c r="E6298" t="s">
        <v>2</v>
      </c>
      <c r="F6298" s="139">
        <v>2920.0702231739901</v>
      </c>
      <c r="G6298" s="139">
        <v>845.13314091792904</v>
      </c>
      <c r="H6298" s="139">
        <v>832.34625962560597</v>
      </c>
      <c r="I6298" s="139">
        <v>802.22268896137496</v>
      </c>
      <c r="J6298" s="139">
        <v>863.30566632794296</v>
      </c>
    </row>
    <row r="6299" spans="1:10" x14ac:dyDescent="0.25">
      <c r="A6299" t="s">
        <v>6583</v>
      </c>
      <c r="B6299" t="s">
        <v>93</v>
      </c>
      <c r="C6299">
        <v>2004</v>
      </c>
      <c r="D6299" t="s">
        <v>37</v>
      </c>
      <c r="E6299" t="s">
        <v>2</v>
      </c>
      <c r="F6299" s="139">
        <v>313.37765739960997</v>
      </c>
      <c r="G6299" s="139">
        <v>890.32802261381403</v>
      </c>
      <c r="H6299" s="139">
        <v>863.17452370385195</v>
      </c>
      <c r="I6299" s="139">
        <v>769.262935945957</v>
      </c>
      <c r="J6299" s="139">
        <v>965.29409427349196</v>
      </c>
    </row>
    <row r="6300" spans="1:10" x14ac:dyDescent="0.25">
      <c r="A6300" t="s">
        <v>6584</v>
      </c>
      <c r="B6300" t="s">
        <v>93</v>
      </c>
      <c r="C6300">
        <v>2004</v>
      </c>
      <c r="D6300" t="s">
        <v>38</v>
      </c>
      <c r="E6300" t="s">
        <v>2</v>
      </c>
      <c r="F6300" s="139">
        <v>507.46125822675299</v>
      </c>
      <c r="G6300" s="139">
        <v>827.15771512103095</v>
      </c>
      <c r="H6300" s="139">
        <v>820.37455120688696</v>
      </c>
      <c r="I6300" s="139">
        <v>749.89098585691602</v>
      </c>
      <c r="J6300" s="139">
        <v>895.65085975575903</v>
      </c>
    </row>
    <row r="6301" spans="1:10" x14ac:dyDescent="0.25">
      <c r="A6301" t="s">
        <v>6585</v>
      </c>
      <c r="B6301" t="s">
        <v>93</v>
      </c>
      <c r="C6301">
        <v>2004</v>
      </c>
      <c r="D6301" t="s">
        <v>39</v>
      </c>
      <c r="E6301" t="s">
        <v>2</v>
      </c>
      <c r="F6301" s="139">
        <v>562.775055401808</v>
      </c>
      <c r="G6301" s="139">
        <v>962.51869435394497</v>
      </c>
      <c r="H6301" s="139">
        <v>915.65055405031501</v>
      </c>
      <c r="I6301" s="139">
        <v>839.53574359225797</v>
      </c>
      <c r="J6301" s="139">
        <v>996.67099779114005</v>
      </c>
    </row>
    <row r="6302" spans="1:10" x14ac:dyDescent="0.25">
      <c r="A6302" t="s">
        <v>6586</v>
      </c>
      <c r="B6302" t="s">
        <v>93</v>
      </c>
      <c r="C6302">
        <v>2004</v>
      </c>
      <c r="D6302" t="s">
        <v>40</v>
      </c>
      <c r="E6302" t="s">
        <v>2</v>
      </c>
      <c r="F6302" s="139">
        <v>434.806859053354</v>
      </c>
      <c r="G6302" s="139">
        <v>893.92857535640201</v>
      </c>
      <c r="H6302" s="139">
        <v>857.596761872917</v>
      </c>
      <c r="I6302" s="139">
        <v>777.57533427327905</v>
      </c>
      <c r="J6302" s="139">
        <v>943.51392594015897</v>
      </c>
    </row>
    <row r="6303" spans="1:10" x14ac:dyDescent="0.25">
      <c r="A6303" t="s">
        <v>6587</v>
      </c>
      <c r="B6303" t="s">
        <v>93</v>
      </c>
      <c r="C6303">
        <v>2004</v>
      </c>
      <c r="D6303" t="s">
        <v>41</v>
      </c>
      <c r="E6303" t="s">
        <v>2</v>
      </c>
      <c r="F6303" s="139">
        <v>575.30113578352905</v>
      </c>
      <c r="G6303" s="139">
        <v>755.05772942859505</v>
      </c>
      <c r="H6303" s="139">
        <v>779.43665863895899</v>
      </c>
      <c r="I6303" s="139">
        <v>716.61654787003295</v>
      </c>
      <c r="J6303" s="139">
        <v>846.25970490812495</v>
      </c>
    </row>
    <row r="6304" spans="1:10" x14ac:dyDescent="0.25">
      <c r="A6304" t="s">
        <v>6588</v>
      </c>
      <c r="B6304" t="s">
        <v>93</v>
      </c>
      <c r="C6304">
        <v>2004</v>
      </c>
      <c r="D6304" t="s">
        <v>42</v>
      </c>
      <c r="E6304" t="s">
        <v>2</v>
      </c>
      <c r="F6304" s="139">
        <v>526.34825730894295</v>
      </c>
      <c r="G6304" s="139">
        <v>801.55370710709099</v>
      </c>
      <c r="H6304" s="139">
        <v>822.67538565127495</v>
      </c>
      <c r="I6304" s="139">
        <v>753.46717156657598</v>
      </c>
      <c r="J6304" s="139">
        <v>896.50134387665901</v>
      </c>
    </row>
    <row r="6305" spans="1:10" x14ac:dyDescent="0.25">
      <c r="A6305" t="s">
        <v>6589</v>
      </c>
      <c r="B6305" t="s">
        <v>93</v>
      </c>
      <c r="C6305">
        <v>2004</v>
      </c>
      <c r="D6305" t="s">
        <v>102</v>
      </c>
      <c r="E6305" t="s">
        <v>2</v>
      </c>
      <c r="F6305" s="139">
        <v>479.38511989977599</v>
      </c>
      <c r="G6305" s="139">
        <v>732.09804355427696</v>
      </c>
      <c r="H6305" s="139">
        <v>713.60566490509302</v>
      </c>
      <c r="I6305" s="139">
        <v>649.73694157959801</v>
      </c>
      <c r="J6305" s="139">
        <v>781.94744521647897</v>
      </c>
    </row>
    <row r="6306" spans="1:10" x14ac:dyDescent="0.25">
      <c r="A6306" t="s">
        <v>6590</v>
      </c>
      <c r="B6306" t="s">
        <v>93</v>
      </c>
      <c r="C6306">
        <v>2004</v>
      </c>
      <c r="D6306" t="s">
        <v>103</v>
      </c>
      <c r="E6306" t="s">
        <v>2</v>
      </c>
      <c r="F6306" s="139">
        <v>1952.93872719406</v>
      </c>
      <c r="G6306" s="139">
        <v>1025.4822896298899</v>
      </c>
      <c r="H6306" s="139">
        <v>1001.73984267514</v>
      </c>
      <c r="I6306" s="139">
        <v>957.42006783070201</v>
      </c>
      <c r="J6306" s="139">
        <v>1047.5684498780199</v>
      </c>
    </row>
    <row r="6307" spans="1:10" x14ac:dyDescent="0.25">
      <c r="A6307" t="s">
        <v>6591</v>
      </c>
      <c r="B6307" t="s">
        <v>93</v>
      </c>
      <c r="C6307">
        <v>2004</v>
      </c>
      <c r="D6307" t="s">
        <v>43</v>
      </c>
      <c r="E6307" t="s">
        <v>2</v>
      </c>
      <c r="F6307" s="139">
        <v>298.447861681608</v>
      </c>
      <c r="G6307" s="139">
        <v>771.28275405506599</v>
      </c>
      <c r="H6307" s="139">
        <v>766.91846742951498</v>
      </c>
      <c r="I6307" s="139">
        <v>680.82257645724405</v>
      </c>
      <c r="J6307" s="139">
        <v>860.73409110614205</v>
      </c>
    </row>
    <row r="6308" spans="1:10" x14ac:dyDescent="0.25">
      <c r="A6308" t="s">
        <v>6592</v>
      </c>
      <c r="B6308" t="s">
        <v>93</v>
      </c>
      <c r="C6308">
        <v>2004</v>
      </c>
      <c r="D6308" t="s">
        <v>44</v>
      </c>
      <c r="E6308" t="s">
        <v>2</v>
      </c>
      <c r="F6308" s="139">
        <v>556.75116147923495</v>
      </c>
      <c r="G6308" s="139">
        <v>925.88166280721498</v>
      </c>
      <c r="H6308" s="139">
        <v>899.62126479433596</v>
      </c>
      <c r="I6308" s="139">
        <v>825.54079221724999</v>
      </c>
      <c r="J6308" s="139">
        <v>978.50292016689104</v>
      </c>
    </row>
    <row r="6309" spans="1:10" x14ac:dyDescent="0.25">
      <c r="A6309" t="s">
        <v>6593</v>
      </c>
      <c r="B6309" t="s">
        <v>93</v>
      </c>
      <c r="C6309">
        <v>2004</v>
      </c>
      <c r="D6309" t="s">
        <v>45</v>
      </c>
      <c r="E6309" t="s">
        <v>2</v>
      </c>
      <c r="F6309" s="139">
        <v>1097.7397040332301</v>
      </c>
      <c r="G6309" s="139">
        <v>1198.22265596222</v>
      </c>
      <c r="H6309" s="139">
        <v>1177.4516372247199</v>
      </c>
      <c r="I6309" s="139">
        <v>1108.23417182607</v>
      </c>
      <c r="J6309" s="139">
        <v>1249.8318273433199</v>
      </c>
    </row>
    <row r="6310" spans="1:10" x14ac:dyDescent="0.25">
      <c r="A6310" t="s">
        <v>6594</v>
      </c>
      <c r="B6310" t="s">
        <v>93</v>
      </c>
      <c r="C6310">
        <v>2004</v>
      </c>
      <c r="D6310" t="s">
        <v>18</v>
      </c>
      <c r="E6310" t="s">
        <v>2</v>
      </c>
      <c r="F6310" s="139">
        <v>2758.2142849039801</v>
      </c>
      <c r="G6310" s="139">
        <v>1080.0558722610001</v>
      </c>
      <c r="H6310" s="139">
        <v>1096.4897646631</v>
      </c>
      <c r="I6310" s="139">
        <v>1055.7584832658999</v>
      </c>
      <c r="J6310" s="139">
        <v>1138.3844136988801</v>
      </c>
    </row>
    <row r="6311" spans="1:10" x14ac:dyDescent="0.25">
      <c r="A6311" t="s">
        <v>6595</v>
      </c>
      <c r="B6311" t="s">
        <v>93</v>
      </c>
      <c r="C6311">
        <v>2004</v>
      </c>
      <c r="D6311" t="s">
        <v>46</v>
      </c>
      <c r="E6311" t="s">
        <v>2</v>
      </c>
      <c r="F6311" s="139">
        <v>1139.86818734136</v>
      </c>
      <c r="G6311" s="139">
        <v>974.32126175634403</v>
      </c>
      <c r="H6311" s="139">
        <v>992.48196625373498</v>
      </c>
      <c r="I6311" s="139">
        <v>935.35022968772796</v>
      </c>
      <c r="J6311" s="139">
        <v>1052.17431360565</v>
      </c>
    </row>
    <row r="6312" spans="1:10" x14ac:dyDescent="0.25">
      <c r="A6312" t="s">
        <v>6596</v>
      </c>
      <c r="B6312" t="s">
        <v>93</v>
      </c>
      <c r="C6312">
        <v>2004</v>
      </c>
      <c r="D6312" t="s">
        <v>47</v>
      </c>
      <c r="E6312" t="s">
        <v>2</v>
      </c>
      <c r="F6312" s="139">
        <v>857.09980711114304</v>
      </c>
      <c r="G6312" s="139">
        <v>1211.5512370111101</v>
      </c>
      <c r="H6312" s="139">
        <v>1215.46721547947</v>
      </c>
      <c r="I6312" s="139">
        <v>1134.98631868288</v>
      </c>
      <c r="J6312" s="139">
        <v>1300.1235186845499</v>
      </c>
    </row>
    <row r="6313" spans="1:10" x14ac:dyDescent="0.25">
      <c r="A6313" t="s">
        <v>6597</v>
      </c>
      <c r="B6313" t="s">
        <v>93</v>
      </c>
      <c r="C6313">
        <v>2004</v>
      </c>
      <c r="D6313" t="s">
        <v>48</v>
      </c>
      <c r="E6313" t="s">
        <v>2</v>
      </c>
      <c r="F6313" s="139">
        <v>761.24629045148401</v>
      </c>
      <c r="G6313" s="139">
        <v>1125.4047639802</v>
      </c>
      <c r="H6313" s="139">
        <v>1151.1239925355501</v>
      </c>
      <c r="I6313" s="139">
        <v>1070.398576222</v>
      </c>
      <c r="J6313" s="139">
        <v>1236.3010322277501</v>
      </c>
    </row>
    <row r="6314" spans="1:10" x14ac:dyDescent="0.25">
      <c r="A6314" t="s">
        <v>6598</v>
      </c>
      <c r="B6314" t="s">
        <v>93</v>
      </c>
      <c r="C6314">
        <v>2004</v>
      </c>
      <c r="D6314" t="s">
        <v>104</v>
      </c>
      <c r="E6314" t="s">
        <v>2</v>
      </c>
      <c r="F6314" s="139">
        <v>1478.1381395222099</v>
      </c>
      <c r="G6314" s="139">
        <v>653.35537775361001</v>
      </c>
      <c r="H6314" s="139">
        <v>719.71803850520996</v>
      </c>
      <c r="I6314" s="139">
        <v>682.95553230043697</v>
      </c>
      <c r="J6314" s="139">
        <v>757.92314859655301</v>
      </c>
    </row>
    <row r="6315" spans="1:10" x14ac:dyDescent="0.25">
      <c r="A6315" t="s">
        <v>6599</v>
      </c>
      <c r="B6315" t="s">
        <v>93</v>
      </c>
      <c r="C6315">
        <v>2004</v>
      </c>
      <c r="D6315" t="s">
        <v>49</v>
      </c>
      <c r="E6315" t="s">
        <v>2</v>
      </c>
      <c r="F6315" s="139">
        <v>486.13917704759001</v>
      </c>
      <c r="G6315" s="139">
        <v>770.57313125727501</v>
      </c>
      <c r="H6315" s="139">
        <v>788.64493861047799</v>
      </c>
      <c r="I6315" s="139">
        <v>719.64238173456499</v>
      </c>
      <c r="J6315" s="139">
        <v>862.44514881649104</v>
      </c>
    </row>
    <row r="6316" spans="1:10" x14ac:dyDescent="0.25">
      <c r="A6316" t="s">
        <v>6600</v>
      </c>
      <c r="B6316" t="s">
        <v>93</v>
      </c>
      <c r="C6316">
        <v>2004</v>
      </c>
      <c r="D6316" t="s">
        <v>50</v>
      </c>
      <c r="E6316" t="s">
        <v>2</v>
      </c>
      <c r="F6316" s="139">
        <v>991.99896247462505</v>
      </c>
      <c r="G6316" s="139">
        <v>608.02878484500502</v>
      </c>
      <c r="H6316" s="139">
        <v>695.46622069014199</v>
      </c>
      <c r="I6316" s="139">
        <v>651.87576909067604</v>
      </c>
      <c r="J6316" s="139">
        <v>741.15461477256997</v>
      </c>
    </row>
    <row r="6317" spans="1:10" x14ac:dyDescent="0.25">
      <c r="A6317" t="s">
        <v>6601</v>
      </c>
      <c r="B6317" t="s">
        <v>93</v>
      </c>
      <c r="C6317">
        <v>2004</v>
      </c>
      <c r="D6317" t="s">
        <v>105</v>
      </c>
      <c r="E6317" t="s">
        <v>2</v>
      </c>
      <c r="F6317" s="139">
        <v>1346.43893469042</v>
      </c>
      <c r="G6317" s="139">
        <v>904.31790898678003</v>
      </c>
      <c r="H6317" s="139">
        <v>945.75034985959098</v>
      </c>
      <c r="I6317" s="139">
        <v>895.61237727032699</v>
      </c>
      <c r="J6317" s="139">
        <v>997.95188810831405</v>
      </c>
    </row>
    <row r="6318" spans="1:10" x14ac:dyDescent="0.25">
      <c r="A6318" t="s">
        <v>6602</v>
      </c>
      <c r="B6318" t="s">
        <v>93</v>
      </c>
      <c r="C6318">
        <v>2004</v>
      </c>
      <c r="D6318" t="s">
        <v>51</v>
      </c>
      <c r="E6318" t="s">
        <v>2</v>
      </c>
      <c r="F6318" s="139">
        <v>1026.30877767108</v>
      </c>
      <c r="G6318" s="139">
        <v>855.17179754614199</v>
      </c>
      <c r="H6318" s="139">
        <v>894.75899182391197</v>
      </c>
      <c r="I6318" s="139">
        <v>840.52640503460395</v>
      </c>
      <c r="J6318" s="139">
        <v>951.55657706592297</v>
      </c>
    </row>
    <row r="6319" spans="1:10" x14ac:dyDescent="0.25">
      <c r="A6319" t="s">
        <v>6603</v>
      </c>
      <c r="B6319" t="s">
        <v>93</v>
      </c>
      <c r="C6319">
        <v>2004</v>
      </c>
      <c r="D6319" t="s">
        <v>52</v>
      </c>
      <c r="E6319" t="s">
        <v>2</v>
      </c>
      <c r="F6319" s="139">
        <v>320.13015701934302</v>
      </c>
      <c r="G6319" s="139">
        <v>1108.56069332829</v>
      </c>
      <c r="H6319" s="139">
        <v>1157.63038719625</v>
      </c>
      <c r="I6319" s="139">
        <v>1033.49538506506</v>
      </c>
      <c r="J6319" s="139">
        <v>1292.4945684733</v>
      </c>
    </row>
    <row r="6320" spans="1:10" x14ac:dyDescent="0.25">
      <c r="A6320" t="s">
        <v>6604</v>
      </c>
      <c r="B6320" t="s">
        <v>93</v>
      </c>
      <c r="C6320">
        <v>2004</v>
      </c>
      <c r="D6320" t="s">
        <v>106</v>
      </c>
      <c r="E6320" t="s">
        <v>2</v>
      </c>
      <c r="F6320" s="139">
        <v>2618.5007639392202</v>
      </c>
      <c r="G6320" s="139">
        <v>912.69397623518398</v>
      </c>
      <c r="H6320" s="139">
        <v>944.92893972624495</v>
      </c>
      <c r="I6320" s="139">
        <v>908.883213318618</v>
      </c>
      <c r="J6320" s="139">
        <v>982.031750983199</v>
      </c>
    </row>
    <row r="6321" spans="1:10" x14ac:dyDescent="0.25">
      <c r="A6321" t="s">
        <v>6605</v>
      </c>
      <c r="B6321" t="s">
        <v>93</v>
      </c>
      <c r="C6321">
        <v>2004</v>
      </c>
      <c r="D6321" t="s">
        <v>53</v>
      </c>
      <c r="E6321" t="s">
        <v>2</v>
      </c>
      <c r="F6321" s="139">
        <v>749.69411833905497</v>
      </c>
      <c r="G6321" s="139">
        <v>850.84224434703003</v>
      </c>
      <c r="H6321" s="139">
        <v>901.207811183231</v>
      </c>
      <c r="I6321" s="139">
        <v>837.47422970254604</v>
      </c>
      <c r="J6321" s="139">
        <v>968.48378666615804</v>
      </c>
    </row>
    <row r="6322" spans="1:10" x14ac:dyDescent="0.25">
      <c r="A6322" t="s">
        <v>6606</v>
      </c>
      <c r="B6322" t="s">
        <v>93</v>
      </c>
      <c r="C6322">
        <v>2004</v>
      </c>
      <c r="D6322" t="s">
        <v>54</v>
      </c>
      <c r="E6322" t="s">
        <v>2</v>
      </c>
      <c r="F6322" s="139">
        <v>502.92828950735702</v>
      </c>
      <c r="G6322" s="139">
        <v>1412.3231943481001</v>
      </c>
      <c r="H6322" s="139">
        <v>1460.9753095779599</v>
      </c>
      <c r="I6322" s="139">
        <v>1335.2256075476</v>
      </c>
      <c r="J6322" s="139">
        <v>1595.31561032529</v>
      </c>
    </row>
    <row r="6323" spans="1:10" x14ac:dyDescent="0.25">
      <c r="A6323" t="s">
        <v>6607</v>
      </c>
      <c r="B6323" t="s">
        <v>93</v>
      </c>
      <c r="C6323">
        <v>2004</v>
      </c>
      <c r="D6323" t="s">
        <v>55</v>
      </c>
      <c r="E6323" t="s">
        <v>2</v>
      </c>
      <c r="F6323" s="139">
        <v>426.33329553181301</v>
      </c>
      <c r="G6323" s="139">
        <v>916.156216894409</v>
      </c>
      <c r="H6323" s="139">
        <v>937.79365683909998</v>
      </c>
      <c r="I6323" s="139">
        <v>850.44692861569297</v>
      </c>
      <c r="J6323" s="139">
        <v>1031.6420198942201</v>
      </c>
    </row>
    <row r="6324" spans="1:10" x14ac:dyDescent="0.25">
      <c r="A6324" t="s">
        <v>6608</v>
      </c>
      <c r="B6324" t="s">
        <v>93</v>
      </c>
      <c r="C6324">
        <v>2004</v>
      </c>
      <c r="D6324" t="s">
        <v>56</v>
      </c>
      <c r="E6324" t="s">
        <v>2</v>
      </c>
      <c r="F6324" s="139">
        <v>334.36148594090901</v>
      </c>
      <c r="G6324" s="139">
        <v>745.51055951150204</v>
      </c>
      <c r="H6324" s="139">
        <v>727.43223280896905</v>
      </c>
      <c r="I6324" s="139">
        <v>650.39325607466606</v>
      </c>
      <c r="J6324" s="139">
        <v>810.98006904657097</v>
      </c>
    </row>
    <row r="6325" spans="1:10" x14ac:dyDescent="0.25">
      <c r="A6325" t="s">
        <v>6609</v>
      </c>
      <c r="B6325" t="s">
        <v>93</v>
      </c>
      <c r="C6325">
        <v>2004</v>
      </c>
      <c r="D6325" t="s">
        <v>57</v>
      </c>
      <c r="E6325" t="s">
        <v>2</v>
      </c>
      <c r="F6325" s="139">
        <v>605.18357462009999</v>
      </c>
      <c r="G6325" s="139">
        <v>842.97972534175597</v>
      </c>
      <c r="H6325" s="139">
        <v>893.09309686411405</v>
      </c>
      <c r="I6325" s="139">
        <v>822.81264836122102</v>
      </c>
      <c r="J6325" s="139">
        <v>967.73613071027</v>
      </c>
    </row>
    <row r="6326" spans="1:10" x14ac:dyDescent="0.25">
      <c r="A6326" t="s">
        <v>6610</v>
      </c>
      <c r="B6326" t="s">
        <v>93</v>
      </c>
      <c r="C6326">
        <v>2005</v>
      </c>
      <c r="D6326" t="s">
        <v>5</v>
      </c>
      <c r="E6326" t="s">
        <v>2</v>
      </c>
      <c r="F6326" s="139">
        <v>15178.353088134199</v>
      </c>
      <c r="G6326" s="139">
        <v>997.55599131770703</v>
      </c>
      <c r="H6326" s="139">
        <v>1010.55988736199</v>
      </c>
      <c r="I6326" s="139">
        <v>994.46780140134001</v>
      </c>
      <c r="J6326" s="139">
        <v>1026.8461492256299</v>
      </c>
    </row>
    <row r="6327" spans="1:10" x14ac:dyDescent="0.25">
      <c r="A6327" t="s">
        <v>6611</v>
      </c>
      <c r="B6327" t="s">
        <v>93</v>
      </c>
      <c r="C6327">
        <v>2005</v>
      </c>
      <c r="D6327" t="s">
        <v>122</v>
      </c>
      <c r="E6327" t="s">
        <v>2</v>
      </c>
      <c r="F6327" s="139">
        <v>2040.0174568489099</v>
      </c>
      <c r="G6327" s="139">
        <v>676.407331943695</v>
      </c>
      <c r="H6327" s="139">
        <v>666.68957182770805</v>
      </c>
      <c r="I6327" s="139">
        <v>637.89937124470805</v>
      </c>
      <c r="J6327" s="139">
        <v>696.43837944667996</v>
      </c>
    </row>
    <row r="6328" spans="1:10" x14ac:dyDescent="0.25">
      <c r="A6328" t="s">
        <v>6612</v>
      </c>
      <c r="B6328" t="s">
        <v>93</v>
      </c>
      <c r="C6328">
        <v>2005</v>
      </c>
      <c r="D6328" t="s">
        <v>123</v>
      </c>
      <c r="E6328" t="s">
        <v>2</v>
      </c>
      <c r="F6328" s="139">
        <v>2539.63877409215</v>
      </c>
      <c r="G6328" s="139">
        <v>827.01222917754205</v>
      </c>
      <c r="H6328" s="139">
        <v>808.11307804134594</v>
      </c>
      <c r="I6328" s="139">
        <v>776.803398267381</v>
      </c>
      <c r="J6328" s="139">
        <v>840.35533091009802</v>
      </c>
    </row>
    <row r="6329" spans="1:10" x14ac:dyDescent="0.25">
      <c r="A6329" t="s">
        <v>6613</v>
      </c>
      <c r="B6329" t="s">
        <v>93</v>
      </c>
      <c r="C6329">
        <v>2005</v>
      </c>
      <c r="D6329" t="s">
        <v>124</v>
      </c>
      <c r="E6329" t="s">
        <v>2</v>
      </c>
      <c r="F6329" s="139">
        <v>3117.5724313262999</v>
      </c>
      <c r="G6329" s="139">
        <v>1002.68634298194</v>
      </c>
      <c r="H6329" s="139">
        <v>989.92915898404999</v>
      </c>
      <c r="I6329" s="139">
        <v>955.29074768571604</v>
      </c>
      <c r="J6329" s="139">
        <v>1025.4972807251099</v>
      </c>
    </row>
    <row r="6330" spans="1:10" x14ac:dyDescent="0.25">
      <c r="A6330" t="s">
        <v>6614</v>
      </c>
      <c r="B6330" t="s">
        <v>93</v>
      </c>
      <c r="C6330">
        <v>2005</v>
      </c>
      <c r="D6330" t="s">
        <v>125</v>
      </c>
      <c r="E6330" t="s">
        <v>2</v>
      </c>
      <c r="F6330" s="139">
        <v>3498.2185644986498</v>
      </c>
      <c r="G6330" s="139">
        <v>1144.0686020533899</v>
      </c>
      <c r="H6330" s="139">
        <v>1180.2578858465499</v>
      </c>
      <c r="I6330" s="139">
        <v>1141.22206432199</v>
      </c>
      <c r="J6330" s="139">
        <v>1220.28198523174</v>
      </c>
    </row>
    <row r="6331" spans="1:10" x14ac:dyDescent="0.25">
      <c r="A6331" t="s">
        <v>6615</v>
      </c>
      <c r="B6331" t="s">
        <v>93</v>
      </c>
      <c r="C6331">
        <v>2005</v>
      </c>
      <c r="D6331" t="s">
        <v>126</v>
      </c>
      <c r="E6331" t="s">
        <v>2</v>
      </c>
      <c r="F6331" s="139">
        <v>3982.90586136822</v>
      </c>
      <c r="G6331" s="139">
        <v>1344.75854594106</v>
      </c>
      <c r="H6331" s="139">
        <v>1460.5643742002601</v>
      </c>
      <c r="I6331" s="139">
        <v>1415.1535546075099</v>
      </c>
      <c r="J6331" s="139">
        <v>1507.05170470489</v>
      </c>
    </row>
    <row r="6332" spans="1:10" x14ac:dyDescent="0.25">
      <c r="A6332" t="s">
        <v>6616</v>
      </c>
      <c r="B6332" t="s">
        <v>93</v>
      </c>
      <c r="C6332">
        <v>2005</v>
      </c>
      <c r="D6332" t="s">
        <v>6</v>
      </c>
      <c r="E6332" t="s">
        <v>2</v>
      </c>
      <c r="F6332" s="139">
        <v>3043.3104176237698</v>
      </c>
      <c r="G6332" s="139">
        <v>881.58234628885896</v>
      </c>
      <c r="H6332" s="139">
        <v>868.58802472978402</v>
      </c>
      <c r="I6332" s="139">
        <v>837.79102318003004</v>
      </c>
      <c r="J6332" s="139">
        <v>900.221805869283</v>
      </c>
    </row>
    <row r="6333" spans="1:10" x14ac:dyDescent="0.25">
      <c r="A6333" t="s">
        <v>6617</v>
      </c>
      <c r="B6333" t="s">
        <v>93</v>
      </c>
      <c r="C6333">
        <v>2005</v>
      </c>
      <c r="D6333" t="s">
        <v>37</v>
      </c>
      <c r="E6333" t="s">
        <v>2</v>
      </c>
      <c r="F6333" s="139">
        <v>304.30369571396199</v>
      </c>
      <c r="G6333" s="139">
        <v>863.32187844405803</v>
      </c>
      <c r="H6333" s="139">
        <v>829.30638763622403</v>
      </c>
      <c r="I6333" s="139">
        <v>737.604576279963</v>
      </c>
      <c r="J6333" s="139">
        <v>929.14730569737196</v>
      </c>
    </row>
    <row r="6334" spans="1:10" x14ac:dyDescent="0.25">
      <c r="A6334" t="s">
        <v>6618</v>
      </c>
      <c r="B6334" t="s">
        <v>93</v>
      </c>
      <c r="C6334">
        <v>2005</v>
      </c>
      <c r="D6334" t="s">
        <v>38</v>
      </c>
      <c r="E6334" t="s">
        <v>2</v>
      </c>
      <c r="F6334" s="139">
        <v>537.83028471603802</v>
      </c>
      <c r="G6334" s="139">
        <v>878.76457806976498</v>
      </c>
      <c r="H6334" s="139">
        <v>878.71384032460696</v>
      </c>
      <c r="I6334" s="139">
        <v>805.31148613082405</v>
      </c>
      <c r="J6334" s="139">
        <v>956.95934585473196</v>
      </c>
    </row>
    <row r="6335" spans="1:10" x14ac:dyDescent="0.25">
      <c r="A6335" t="s">
        <v>6619</v>
      </c>
      <c r="B6335" t="s">
        <v>93</v>
      </c>
      <c r="C6335">
        <v>2005</v>
      </c>
      <c r="D6335" t="s">
        <v>39</v>
      </c>
      <c r="E6335" t="s">
        <v>2</v>
      </c>
      <c r="F6335" s="139">
        <v>624.34942295572603</v>
      </c>
      <c r="G6335" s="139">
        <v>1068.7437699305499</v>
      </c>
      <c r="H6335" s="139">
        <v>1020.63580734574</v>
      </c>
      <c r="I6335" s="139">
        <v>940.08602696002197</v>
      </c>
      <c r="J6335" s="139">
        <v>1106.1057291064801</v>
      </c>
    </row>
    <row r="6336" spans="1:10" x14ac:dyDescent="0.25">
      <c r="A6336" t="s">
        <v>6620</v>
      </c>
      <c r="B6336" t="s">
        <v>93</v>
      </c>
      <c r="C6336">
        <v>2005</v>
      </c>
      <c r="D6336" t="s">
        <v>40</v>
      </c>
      <c r="E6336" t="s">
        <v>2</v>
      </c>
      <c r="F6336" s="139">
        <v>512.25257410137203</v>
      </c>
      <c r="G6336" s="139">
        <v>1055.92961350052</v>
      </c>
      <c r="H6336" s="139">
        <v>1025.40727758295</v>
      </c>
      <c r="I6336" s="139">
        <v>937.17886135315405</v>
      </c>
      <c r="J6336" s="139">
        <v>1119.60590014638</v>
      </c>
    </row>
    <row r="6337" spans="1:10" x14ac:dyDescent="0.25">
      <c r="A6337" t="s">
        <v>6621</v>
      </c>
      <c r="B6337" t="s">
        <v>93</v>
      </c>
      <c r="C6337">
        <v>2005</v>
      </c>
      <c r="D6337" t="s">
        <v>41</v>
      </c>
      <c r="E6337" t="s">
        <v>2</v>
      </c>
      <c r="F6337" s="139">
        <v>600.230811801198</v>
      </c>
      <c r="G6337" s="139">
        <v>787.69414023595198</v>
      </c>
      <c r="H6337" s="139">
        <v>806.59885758788403</v>
      </c>
      <c r="I6337" s="139">
        <v>742.94392957001003</v>
      </c>
      <c r="J6337" s="139">
        <v>874.22191658249301</v>
      </c>
    </row>
    <row r="6338" spans="1:10" x14ac:dyDescent="0.25">
      <c r="A6338" t="s">
        <v>6622</v>
      </c>
      <c r="B6338" t="s">
        <v>93</v>
      </c>
      <c r="C6338">
        <v>2005</v>
      </c>
      <c r="D6338" t="s">
        <v>42</v>
      </c>
      <c r="E6338" t="s">
        <v>2</v>
      </c>
      <c r="F6338" s="139">
        <v>464.34362833548499</v>
      </c>
      <c r="G6338" s="139">
        <v>707.54967975906902</v>
      </c>
      <c r="H6338" s="139">
        <v>720.36253820964203</v>
      </c>
      <c r="I6338" s="139">
        <v>655.99064140350401</v>
      </c>
      <c r="J6338" s="139">
        <v>789.31795281414202</v>
      </c>
    </row>
    <row r="6339" spans="1:10" x14ac:dyDescent="0.25">
      <c r="A6339" t="s">
        <v>6623</v>
      </c>
      <c r="B6339" t="s">
        <v>93</v>
      </c>
      <c r="C6339">
        <v>2005</v>
      </c>
      <c r="D6339" t="s">
        <v>102</v>
      </c>
      <c r="E6339" t="s">
        <v>2</v>
      </c>
      <c r="F6339" s="139">
        <v>600.79739430349696</v>
      </c>
      <c r="G6339" s="139">
        <v>912.705305355782</v>
      </c>
      <c r="H6339" s="139">
        <v>872.27456537644696</v>
      </c>
      <c r="I6339" s="139">
        <v>802.28701126359897</v>
      </c>
      <c r="J6339" s="139">
        <v>946.62288756121995</v>
      </c>
    </row>
    <row r="6340" spans="1:10" x14ac:dyDescent="0.25">
      <c r="A6340" t="s">
        <v>6624</v>
      </c>
      <c r="B6340" t="s">
        <v>93</v>
      </c>
      <c r="C6340">
        <v>2005</v>
      </c>
      <c r="D6340" t="s">
        <v>103</v>
      </c>
      <c r="E6340" t="s">
        <v>2</v>
      </c>
      <c r="F6340" s="139">
        <v>2059.92875250715</v>
      </c>
      <c r="G6340" s="139">
        <v>1080.8224779536799</v>
      </c>
      <c r="H6340" s="139">
        <v>1048.17096637706</v>
      </c>
      <c r="I6340" s="139">
        <v>1003.00142752069</v>
      </c>
      <c r="J6340" s="139">
        <v>1094.8370647689701</v>
      </c>
    </row>
    <row r="6341" spans="1:10" x14ac:dyDescent="0.25">
      <c r="A6341" t="s">
        <v>6625</v>
      </c>
      <c r="B6341" t="s">
        <v>93</v>
      </c>
      <c r="C6341">
        <v>2005</v>
      </c>
      <c r="D6341" t="s">
        <v>43</v>
      </c>
      <c r="E6341" t="s">
        <v>2</v>
      </c>
      <c r="F6341" s="139">
        <v>320.464252472032</v>
      </c>
      <c r="G6341" s="139">
        <v>836.32823339431002</v>
      </c>
      <c r="H6341" s="139">
        <v>828.17059615406595</v>
      </c>
      <c r="I6341" s="139">
        <v>738.45228820208695</v>
      </c>
      <c r="J6341" s="139">
        <v>925.63916491019995</v>
      </c>
    </row>
    <row r="6342" spans="1:10" x14ac:dyDescent="0.25">
      <c r="A6342" t="s">
        <v>6626</v>
      </c>
      <c r="B6342" t="s">
        <v>93</v>
      </c>
      <c r="C6342">
        <v>2005</v>
      </c>
      <c r="D6342" t="s">
        <v>44</v>
      </c>
      <c r="E6342" t="s">
        <v>2</v>
      </c>
      <c r="F6342" s="139">
        <v>653.12248564126901</v>
      </c>
      <c r="G6342" s="139">
        <v>1080.84545921735</v>
      </c>
      <c r="H6342" s="139">
        <v>1045.25735916502</v>
      </c>
      <c r="I6342" s="139">
        <v>965.52254397519403</v>
      </c>
      <c r="J6342" s="139">
        <v>1129.75053674061</v>
      </c>
    </row>
    <row r="6343" spans="1:10" x14ac:dyDescent="0.25">
      <c r="A6343" t="s">
        <v>6627</v>
      </c>
      <c r="B6343" t="s">
        <v>93</v>
      </c>
      <c r="C6343">
        <v>2005</v>
      </c>
      <c r="D6343" t="s">
        <v>45</v>
      </c>
      <c r="E6343" t="s">
        <v>2</v>
      </c>
      <c r="F6343" s="139">
        <v>1086.3420143938599</v>
      </c>
      <c r="G6343" s="139">
        <v>1182.81217542121</v>
      </c>
      <c r="H6343" s="139">
        <v>1151.0977241416499</v>
      </c>
      <c r="I6343" s="139">
        <v>1083.0983894828601</v>
      </c>
      <c r="J6343" s="139">
        <v>1222.2207881956799</v>
      </c>
    </row>
    <row r="6344" spans="1:10" x14ac:dyDescent="0.25">
      <c r="A6344" t="s">
        <v>6628</v>
      </c>
      <c r="B6344" t="s">
        <v>93</v>
      </c>
      <c r="C6344">
        <v>2005</v>
      </c>
      <c r="D6344" t="s">
        <v>18</v>
      </c>
      <c r="E6344" t="s">
        <v>2</v>
      </c>
      <c r="F6344" s="139">
        <v>3086.3569926131099</v>
      </c>
      <c r="G6344" s="139">
        <v>1204.0091256195301</v>
      </c>
      <c r="H6344" s="139">
        <v>1220.04909457496</v>
      </c>
      <c r="I6344" s="139">
        <v>1177.1921601089</v>
      </c>
      <c r="J6344" s="139">
        <v>1264.0622168432001</v>
      </c>
    </row>
    <row r="6345" spans="1:10" x14ac:dyDescent="0.25">
      <c r="A6345" t="s">
        <v>6629</v>
      </c>
      <c r="B6345" t="s">
        <v>93</v>
      </c>
      <c r="C6345">
        <v>2005</v>
      </c>
      <c r="D6345" t="s">
        <v>46</v>
      </c>
      <c r="E6345" t="s">
        <v>2</v>
      </c>
      <c r="F6345" s="139">
        <v>1406.54472370487</v>
      </c>
      <c r="G6345" s="139">
        <v>1197.9361266159599</v>
      </c>
      <c r="H6345" s="139">
        <v>1222.3554446011401</v>
      </c>
      <c r="I6345" s="139">
        <v>1158.9096443558401</v>
      </c>
      <c r="J6345" s="139">
        <v>1288.3548864156901</v>
      </c>
    </row>
    <row r="6346" spans="1:10" x14ac:dyDescent="0.25">
      <c r="A6346" t="s">
        <v>6630</v>
      </c>
      <c r="B6346" t="s">
        <v>93</v>
      </c>
      <c r="C6346">
        <v>2005</v>
      </c>
      <c r="D6346" t="s">
        <v>47</v>
      </c>
      <c r="E6346" t="s">
        <v>2</v>
      </c>
      <c r="F6346" s="139">
        <v>899.431445736858</v>
      </c>
      <c r="G6346" s="139">
        <v>1268.14444235017</v>
      </c>
      <c r="H6346" s="139">
        <v>1261.31829979292</v>
      </c>
      <c r="I6346" s="139">
        <v>1179.7655044268099</v>
      </c>
      <c r="J6346" s="139">
        <v>1346.9985707716201</v>
      </c>
    </row>
    <row r="6347" spans="1:10" x14ac:dyDescent="0.25">
      <c r="A6347" t="s">
        <v>6631</v>
      </c>
      <c r="B6347" t="s">
        <v>93</v>
      </c>
      <c r="C6347">
        <v>2005</v>
      </c>
      <c r="D6347" t="s">
        <v>48</v>
      </c>
      <c r="E6347" t="s">
        <v>2</v>
      </c>
      <c r="F6347" s="139">
        <v>780.38082317139094</v>
      </c>
      <c r="G6347" s="139">
        <v>1147.6019811052599</v>
      </c>
      <c r="H6347" s="139">
        <v>1172.7413580718801</v>
      </c>
      <c r="I6347" s="139">
        <v>1091.54923005913</v>
      </c>
      <c r="J6347" s="139">
        <v>1258.3539803379699</v>
      </c>
    </row>
    <row r="6348" spans="1:10" x14ac:dyDescent="0.25">
      <c r="A6348" t="s">
        <v>6632</v>
      </c>
      <c r="B6348" t="s">
        <v>93</v>
      </c>
      <c r="C6348">
        <v>2005</v>
      </c>
      <c r="D6348" t="s">
        <v>104</v>
      </c>
      <c r="E6348" t="s">
        <v>2</v>
      </c>
      <c r="F6348" s="139">
        <v>1964.01299525174</v>
      </c>
      <c r="G6348" s="139">
        <v>863.50737988434298</v>
      </c>
      <c r="H6348" s="139">
        <v>952.83679631815198</v>
      </c>
      <c r="I6348" s="139">
        <v>910.52276706387795</v>
      </c>
      <c r="J6348" s="139">
        <v>996.58723110777896</v>
      </c>
    </row>
    <row r="6349" spans="1:10" x14ac:dyDescent="0.25">
      <c r="A6349" t="s">
        <v>6633</v>
      </c>
      <c r="B6349" t="s">
        <v>93</v>
      </c>
      <c r="C6349">
        <v>2005</v>
      </c>
      <c r="D6349" t="s">
        <v>49</v>
      </c>
      <c r="E6349" t="s">
        <v>2</v>
      </c>
      <c r="F6349" s="139">
        <v>605.21193975150902</v>
      </c>
      <c r="G6349" s="139">
        <v>955.18053653115999</v>
      </c>
      <c r="H6349" s="139">
        <v>966.54108742490598</v>
      </c>
      <c r="I6349" s="139">
        <v>890.56299747121204</v>
      </c>
      <c r="J6349" s="139">
        <v>1047.2353236174599</v>
      </c>
    </row>
    <row r="6350" spans="1:10" x14ac:dyDescent="0.25">
      <c r="A6350" t="s">
        <v>6634</v>
      </c>
      <c r="B6350" t="s">
        <v>93</v>
      </c>
      <c r="C6350">
        <v>2005</v>
      </c>
      <c r="D6350" t="s">
        <v>50</v>
      </c>
      <c r="E6350" t="s">
        <v>2</v>
      </c>
      <c r="F6350" s="139">
        <v>1358.80105550024</v>
      </c>
      <c r="G6350" s="139">
        <v>828.10802663268601</v>
      </c>
      <c r="H6350" s="139">
        <v>952.59706535292105</v>
      </c>
      <c r="I6350" s="139">
        <v>901.39839295763397</v>
      </c>
      <c r="J6350" s="139">
        <v>1005.89313682139</v>
      </c>
    </row>
    <row r="6351" spans="1:10" x14ac:dyDescent="0.25">
      <c r="A6351" t="s">
        <v>6635</v>
      </c>
      <c r="B6351" t="s">
        <v>93</v>
      </c>
      <c r="C6351">
        <v>2005</v>
      </c>
      <c r="D6351" t="s">
        <v>105</v>
      </c>
      <c r="E6351" t="s">
        <v>2</v>
      </c>
      <c r="F6351" s="139">
        <v>1509.8324198160501</v>
      </c>
      <c r="G6351" s="139">
        <v>1014.46779534775</v>
      </c>
      <c r="H6351" s="139">
        <v>1056.99555778272</v>
      </c>
      <c r="I6351" s="139">
        <v>1004.0588953597299</v>
      </c>
      <c r="J6351" s="139">
        <v>1111.9871326060099</v>
      </c>
    </row>
    <row r="6352" spans="1:10" x14ac:dyDescent="0.25">
      <c r="A6352" t="s">
        <v>6636</v>
      </c>
      <c r="B6352" t="s">
        <v>93</v>
      </c>
      <c r="C6352">
        <v>2005</v>
      </c>
      <c r="D6352" t="s">
        <v>51</v>
      </c>
      <c r="E6352" t="s">
        <v>2</v>
      </c>
      <c r="F6352" s="139">
        <v>1174.8408668270199</v>
      </c>
      <c r="G6352" s="139">
        <v>979.86694259038302</v>
      </c>
      <c r="H6352" s="139">
        <v>1021.51464985859</v>
      </c>
      <c r="I6352" s="139">
        <v>963.61075035667898</v>
      </c>
      <c r="J6352" s="139">
        <v>1081.97391149804</v>
      </c>
    </row>
    <row r="6353" spans="1:10" x14ac:dyDescent="0.25">
      <c r="A6353" t="s">
        <v>6637</v>
      </c>
      <c r="B6353" t="s">
        <v>93</v>
      </c>
      <c r="C6353">
        <v>2005</v>
      </c>
      <c r="D6353" t="s">
        <v>52</v>
      </c>
      <c r="E6353" t="s">
        <v>2</v>
      </c>
      <c r="F6353" s="139">
        <v>334.991552989041</v>
      </c>
      <c r="G6353" s="139">
        <v>1157.8582641678499</v>
      </c>
      <c r="H6353" s="139">
        <v>1200.60304790239</v>
      </c>
      <c r="I6353" s="139">
        <v>1074.68354838446</v>
      </c>
      <c r="J6353" s="139">
        <v>1337.1507554571499</v>
      </c>
    </row>
    <row r="6354" spans="1:10" x14ac:dyDescent="0.25">
      <c r="A6354" t="s">
        <v>6638</v>
      </c>
      <c r="B6354" t="s">
        <v>93</v>
      </c>
      <c r="C6354">
        <v>2005</v>
      </c>
      <c r="D6354" t="s">
        <v>106</v>
      </c>
      <c r="E6354" t="s">
        <v>2</v>
      </c>
      <c r="F6354" s="139">
        <v>2914.1141160188999</v>
      </c>
      <c r="G6354" s="139">
        <v>1014.26462290913</v>
      </c>
      <c r="H6354" s="139">
        <v>1042.2365219993401</v>
      </c>
      <c r="I6354" s="139">
        <v>1004.52889648616</v>
      </c>
      <c r="J6354" s="139">
        <v>1080.99150264627</v>
      </c>
    </row>
    <row r="6355" spans="1:10" x14ac:dyDescent="0.25">
      <c r="A6355" t="s">
        <v>6639</v>
      </c>
      <c r="B6355" t="s">
        <v>93</v>
      </c>
      <c r="C6355">
        <v>2005</v>
      </c>
      <c r="D6355" t="s">
        <v>53</v>
      </c>
      <c r="E6355" t="s">
        <v>2</v>
      </c>
      <c r="F6355" s="139">
        <v>878.40434575441498</v>
      </c>
      <c r="G6355" s="139">
        <v>995.68622635700603</v>
      </c>
      <c r="H6355" s="139">
        <v>1042.6606838888299</v>
      </c>
      <c r="I6355" s="139">
        <v>974.48677036379502</v>
      </c>
      <c r="J6355" s="139">
        <v>1114.32715084756</v>
      </c>
    </row>
    <row r="6356" spans="1:10" x14ac:dyDescent="0.25">
      <c r="A6356" t="s">
        <v>6640</v>
      </c>
      <c r="B6356" t="s">
        <v>93</v>
      </c>
      <c r="C6356">
        <v>2005</v>
      </c>
      <c r="D6356" t="s">
        <v>54</v>
      </c>
      <c r="E6356" t="s">
        <v>2</v>
      </c>
      <c r="F6356" s="139">
        <v>543.86093667232103</v>
      </c>
      <c r="G6356" s="139">
        <v>1529.63278490317</v>
      </c>
      <c r="H6356" s="139">
        <v>1567.1515944355699</v>
      </c>
      <c r="I6356" s="139">
        <v>1437.10235723047</v>
      </c>
      <c r="J6356" s="139">
        <v>1705.7321939769899</v>
      </c>
    </row>
    <row r="6357" spans="1:10" x14ac:dyDescent="0.25">
      <c r="A6357" t="s">
        <v>6641</v>
      </c>
      <c r="B6357" t="s">
        <v>93</v>
      </c>
      <c r="C6357">
        <v>2005</v>
      </c>
      <c r="D6357" t="s">
        <v>55</v>
      </c>
      <c r="E6357" t="s">
        <v>2</v>
      </c>
      <c r="F6357" s="139">
        <v>450.06911990720198</v>
      </c>
      <c r="G6357" s="139">
        <v>965.77211258573004</v>
      </c>
      <c r="H6357" s="139">
        <v>979.56291989299598</v>
      </c>
      <c r="I6357" s="139">
        <v>890.64799836198495</v>
      </c>
      <c r="J6357" s="139">
        <v>1074.91241847572</v>
      </c>
    </row>
    <row r="6358" spans="1:10" x14ac:dyDescent="0.25">
      <c r="A6358" t="s">
        <v>6642</v>
      </c>
      <c r="B6358" t="s">
        <v>93</v>
      </c>
      <c r="C6358">
        <v>2005</v>
      </c>
      <c r="D6358" t="s">
        <v>56</v>
      </c>
      <c r="E6358" t="s">
        <v>2</v>
      </c>
      <c r="F6358" s="139">
        <v>364.85692063981702</v>
      </c>
      <c r="G6358" s="139">
        <v>807.13414883598102</v>
      </c>
      <c r="H6358" s="139">
        <v>787.084663101665</v>
      </c>
      <c r="I6358" s="139">
        <v>707.02118859301504</v>
      </c>
      <c r="J6358" s="139">
        <v>873.61114787685995</v>
      </c>
    </row>
    <row r="6359" spans="1:10" x14ac:dyDescent="0.25">
      <c r="A6359" t="s">
        <v>6643</v>
      </c>
      <c r="B6359" t="s">
        <v>93</v>
      </c>
      <c r="C6359">
        <v>2005</v>
      </c>
      <c r="D6359" t="s">
        <v>57</v>
      </c>
      <c r="E6359" t="s">
        <v>2</v>
      </c>
      <c r="F6359" s="139">
        <v>676.92279304516103</v>
      </c>
      <c r="G6359" s="139">
        <v>943.69630012848097</v>
      </c>
      <c r="H6359" s="139">
        <v>992.82277539346603</v>
      </c>
      <c r="I6359" s="139">
        <v>918.87287601862795</v>
      </c>
      <c r="J6359" s="139">
        <v>1071.1050451317701</v>
      </c>
    </row>
    <row r="6360" spans="1:10" x14ac:dyDescent="0.25">
      <c r="A6360" t="s">
        <v>6644</v>
      </c>
      <c r="B6360" t="s">
        <v>93</v>
      </c>
      <c r="C6360">
        <v>2006</v>
      </c>
      <c r="D6360" t="s">
        <v>5</v>
      </c>
      <c r="E6360" t="s">
        <v>2</v>
      </c>
      <c r="F6360" s="139">
        <v>16198.4130241967</v>
      </c>
      <c r="G6360" s="139">
        <v>1058.71426974217</v>
      </c>
      <c r="H6360" s="139">
        <v>1070.0817379458699</v>
      </c>
      <c r="I6360" s="139">
        <v>1053.5817481741899</v>
      </c>
      <c r="J6360" s="139">
        <v>1086.7744136169299</v>
      </c>
    </row>
    <row r="6361" spans="1:10" x14ac:dyDescent="0.25">
      <c r="A6361" t="s">
        <v>6645</v>
      </c>
      <c r="B6361" t="s">
        <v>93</v>
      </c>
      <c r="C6361">
        <v>2006</v>
      </c>
      <c r="D6361" t="s">
        <v>122</v>
      </c>
      <c r="E6361" t="s">
        <v>2</v>
      </c>
      <c r="F6361" s="139">
        <v>2240.7790751515699</v>
      </c>
      <c r="G6361" s="139">
        <v>739.13342827177803</v>
      </c>
      <c r="H6361" s="139">
        <v>724.80373732624196</v>
      </c>
      <c r="I6361" s="139">
        <v>694.91086495992704</v>
      </c>
      <c r="J6361" s="139">
        <v>755.64550305639796</v>
      </c>
    </row>
    <row r="6362" spans="1:10" x14ac:dyDescent="0.25">
      <c r="A6362" t="s">
        <v>6646</v>
      </c>
      <c r="B6362" t="s">
        <v>93</v>
      </c>
      <c r="C6362">
        <v>2006</v>
      </c>
      <c r="D6362" t="s">
        <v>123</v>
      </c>
      <c r="E6362" t="s">
        <v>2</v>
      </c>
      <c r="F6362" s="139">
        <v>2771.7161376478098</v>
      </c>
      <c r="G6362" s="139">
        <v>897.87013811117197</v>
      </c>
      <c r="H6362" s="139">
        <v>871.84939995051298</v>
      </c>
      <c r="I6362" s="139">
        <v>839.48795765292903</v>
      </c>
      <c r="J6362" s="139">
        <v>905.13286104964402</v>
      </c>
    </row>
    <row r="6363" spans="1:10" x14ac:dyDescent="0.25">
      <c r="A6363" t="s">
        <v>6647</v>
      </c>
      <c r="B6363" t="s">
        <v>93</v>
      </c>
      <c r="C6363">
        <v>2006</v>
      </c>
      <c r="D6363" t="s">
        <v>124</v>
      </c>
      <c r="E6363" t="s">
        <v>2</v>
      </c>
      <c r="F6363" s="139">
        <v>3267.5361566020101</v>
      </c>
      <c r="G6363" s="139">
        <v>1046.8074429354499</v>
      </c>
      <c r="H6363" s="139">
        <v>1031.9247070993799</v>
      </c>
      <c r="I6363" s="139">
        <v>996.63797240036399</v>
      </c>
      <c r="J6363" s="139">
        <v>1068.13624740211</v>
      </c>
    </row>
    <row r="6364" spans="1:10" x14ac:dyDescent="0.25">
      <c r="A6364" t="s">
        <v>6648</v>
      </c>
      <c r="B6364" t="s">
        <v>93</v>
      </c>
      <c r="C6364">
        <v>2006</v>
      </c>
      <c r="D6364" t="s">
        <v>125</v>
      </c>
      <c r="E6364" t="s">
        <v>2</v>
      </c>
      <c r="F6364" s="139">
        <v>3566.2915711792398</v>
      </c>
      <c r="G6364" s="139">
        <v>1158.9969520089801</v>
      </c>
      <c r="H6364" s="139">
        <v>1195.3017299483799</v>
      </c>
      <c r="I6364" s="139">
        <v>1156.14448193576</v>
      </c>
      <c r="J6364" s="139">
        <v>1235.4406918188499</v>
      </c>
    </row>
    <row r="6365" spans="1:10" x14ac:dyDescent="0.25">
      <c r="A6365" t="s">
        <v>6649</v>
      </c>
      <c r="B6365" t="s">
        <v>93</v>
      </c>
      <c r="C6365">
        <v>2006</v>
      </c>
      <c r="D6365" t="s">
        <v>126</v>
      </c>
      <c r="E6365" t="s">
        <v>2</v>
      </c>
      <c r="F6365" s="139">
        <v>4352.0900836160999</v>
      </c>
      <c r="G6365" s="139">
        <v>1458.9739400251101</v>
      </c>
      <c r="H6365" s="139">
        <v>1588.79776881815</v>
      </c>
      <c r="I6365" s="139">
        <v>1541.5120004529799</v>
      </c>
      <c r="J6365" s="139">
        <v>1637.1552904621899</v>
      </c>
    </row>
    <row r="6366" spans="1:10" x14ac:dyDescent="0.25">
      <c r="A6366" t="s">
        <v>6650</v>
      </c>
      <c r="B6366" t="s">
        <v>93</v>
      </c>
      <c r="C6366">
        <v>2006</v>
      </c>
      <c r="D6366" t="s">
        <v>6</v>
      </c>
      <c r="E6366" t="s">
        <v>2</v>
      </c>
      <c r="F6366" s="139">
        <v>3320.8572960576198</v>
      </c>
      <c r="G6366" s="139">
        <v>958.34782394547506</v>
      </c>
      <c r="H6366" s="139">
        <v>942.61290937707201</v>
      </c>
      <c r="I6366" s="139">
        <v>910.59906697507301</v>
      </c>
      <c r="J6366" s="139">
        <v>975.45892053096895</v>
      </c>
    </row>
    <row r="6367" spans="1:10" x14ac:dyDescent="0.25">
      <c r="A6367" t="s">
        <v>6651</v>
      </c>
      <c r="B6367" t="s">
        <v>93</v>
      </c>
      <c r="C6367">
        <v>2006</v>
      </c>
      <c r="D6367" t="s">
        <v>37</v>
      </c>
      <c r="E6367" t="s">
        <v>2</v>
      </c>
      <c r="F6367" s="139">
        <v>348.54764044572897</v>
      </c>
      <c r="G6367" s="139">
        <v>983.34783593095995</v>
      </c>
      <c r="H6367" s="139">
        <v>946.06029788691899</v>
      </c>
      <c r="I6367" s="139">
        <v>848.11719891078906</v>
      </c>
      <c r="J6367" s="139">
        <v>1052.1006997579</v>
      </c>
    </row>
    <row r="6368" spans="1:10" x14ac:dyDescent="0.25">
      <c r="A6368" t="s">
        <v>6652</v>
      </c>
      <c r="B6368" t="s">
        <v>93</v>
      </c>
      <c r="C6368">
        <v>2006</v>
      </c>
      <c r="D6368" t="s">
        <v>38</v>
      </c>
      <c r="E6368" t="s">
        <v>2</v>
      </c>
      <c r="F6368" s="139">
        <v>655.340014335825</v>
      </c>
      <c r="G6368" s="139">
        <v>1067.3637811261401</v>
      </c>
      <c r="H6368" s="139">
        <v>1060.1663867996499</v>
      </c>
      <c r="I6368" s="139">
        <v>979.76719864643599</v>
      </c>
      <c r="J6368" s="139">
        <v>1145.3551982803599</v>
      </c>
    </row>
    <row r="6369" spans="1:10" x14ac:dyDescent="0.25">
      <c r="A6369" t="s">
        <v>6653</v>
      </c>
      <c r="B6369" t="s">
        <v>93</v>
      </c>
      <c r="C6369">
        <v>2006</v>
      </c>
      <c r="D6369" t="s">
        <v>39</v>
      </c>
      <c r="E6369" t="s">
        <v>2</v>
      </c>
      <c r="F6369" s="139">
        <v>649.07539413496102</v>
      </c>
      <c r="G6369" s="139">
        <v>1104.48958452016</v>
      </c>
      <c r="H6369" s="139">
        <v>1042.4910226361701</v>
      </c>
      <c r="I6369" s="139">
        <v>961.81672942581997</v>
      </c>
      <c r="J6369" s="139">
        <v>1127.99521637268</v>
      </c>
    </row>
    <row r="6370" spans="1:10" x14ac:dyDescent="0.25">
      <c r="A6370" t="s">
        <v>6654</v>
      </c>
      <c r="B6370" t="s">
        <v>93</v>
      </c>
      <c r="C6370">
        <v>2006</v>
      </c>
      <c r="D6370" t="s">
        <v>40</v>
      </c>
      <c r="E6370" t="s">
        <v>2</v>
      </c>
      <c r="F6370" s="139">
        <v>533.59836832074996</v>
      </c>
      <c r="G6370" s="139">
        <v>1099.68132292057</v>
      </c>
      <c r="H6370" s="139">
        <v>1058.74048938591</v>
      </c>
      <c r="I6370" s="139">
        <v>969.56607364240801</v>
      </c>
      <c r="J6370" s="139">
        <v>1153.8228310591001</v>
      </c>
    </row>
    <row r="6371" spans="1:10" x14ac:dyDescent="0.25">
      <c r="A6371" t="s">
        <v>6655</v>
      </c>
      <c r="B6371" t="s">
        <v>93</v>
      </c>
      <c r="C6371">
        <v>2006</v>
      </c>
      <c r="D6371" t="s">
        <v>41</v>
      </c>
      <c r="E6371" t="s">
        <v>2</v>
      </c>
      <c r="F6371" s="139">
        <v>672.76491857854103</v>
      </c>
      <c r="G6371" s="139">
        <v>882.74299473651604</v>
      </c>
      <c r="H6371" s="139">
        <v>901.21882332392101</v>
      </c>
      <c r="I6371" s="139">
        <v>833.940740230041</v>
      </c>
      <c r="J6371" s="139">
        <v>972.45095580846396</v>
      </c>
    </row>
    <row r="6372" spans="1:10" x14ac:dyDescent="0.25">
      <c r="A6372" t="s">
        <v>6656</v>
      </c>
      <c r="B6372" t="s">
        <v>93</v>
      </c>
      <c r="C6372">
        <v>2006</v>
      </c>
      <c r="D6372" t="s">
        <v>42</v>
      </c>
      <c r="E6372" t="s">
        <v>2</v>
      </c>
      <c r="F6372" s="139">
        <v>461.530960241831</v>
      </c>
      <c r="G6372" s="139">
        <v>697.46114010522604</v>
      </c>
      <c r="H6372" s="139">
        <v>707.17057638188305</v>
      </c>
      <c r="I6372" s="139">
        <v>643.75539733104097</v>
      </c>
      <c r="J6372" s="139">
        <v>775.11541893179401</v>
      </c>
    </row>
    <row r="6373" spans="1:10" x14ac:dyDescent="0.25">
      <c r="A6373" t="s">
        <v>6657</v>
      </c>
      <c r="B6373" t="s">
        <v>93</v>
      </c>
      <c r="C6373">
        <v>2006</v>
      </c>
      <c r="D6373" t="s">
        <v>102</v>
      </c>
      <c r="E6373" t="s">
        <v>2</v>
      </c>
      <c r="F6373" s="139">
        <v>681.86001452774804</v>
      </c>
      <c r="G6373" s="139">
        <v>1028.2758735771599</v>
      </c>
      <c r="H6373" s="139">
        <v>972.56619273812998</v>
      </c>
      <c r="I6373" s="139">
        <v>899.41744726060199</v>
      </c>
      <c r="J6373" s="139">
        <v>1049.98433738416</v>
      </c>
    </row>
    <row r="6374" spans="1:10" x14ac:dyDescent="0.25">
      <c r="A6374" t="s">
        <v>6658</v>
      </c>
      <c r="B6374" t="s">
        <v>93</v>
      </c>
      <c r="C6374">
        <v>2006</v>
      </c>
      <c r="D6374" t="s">
        <v>103</v>
      </c>
      <c r="E6374" t="s">
        <v>2</v>
      </c>
      <c r="F6374" s="139">
        <v>2048.3259733565701</v>
      </c>
      <c r="G6374" s="139">
        <v>1069.0803996704401</v>
      </c>
      <c r="H6374" s="139">
        <v>1033.89078890257</v>
      </c>
      <c r="I6374" s="139">
        <v>989.19651054404903</v>
      </c>
      <c r="J6374" s="139">
        <v>1080.07014489076</v>
      </c>
    </row>
    <row r="6375" spans="1:10" x14ac:dyDescent="0.25">
      <c r="A6375" t="s">
        <v>6659</v>
      </c>
      <c r="B6375" t="s">
        <v>93</v>
      </c>
      <c r="C6375">
        <v>2006</v>
      </c>
      <c r="D6375" t="s">
        <v>43</v>
      </c>
      <c r="E6375" t="s">
        <v>2</v>
      </c>
      <c r="F6375" s="139">
        <v>321.01723735083402</v>
      </c>
      <c r="G6375" s="139">
        <v>840.22728720838199</v>
      </c>
      <c r="H6375" s="139">
        <v>813.49166402195704</v>
      </c>
      <c r="I6375" s="139">
        <v>725.49145508459799</v>
      </c>
      <c r="J6375" s="139">
        <v>909.08686334850995</v>
      </c>
    </row>
    <row r="6376" spans="1:10" x14ac:dyDescent="0.25">
      <c r="A6376" t="s">
        <v>6660</v>
      </c>
      <c r="B6376" t="s">
        <v>93</v>
      </c>
      <c r="C6376">
        <v>2006</v>
      </c>
      <c r="D6376" t="s">
        <v>44</v>
      </c>
      <c r="E6376" t="s">
        <v>2</v>
      </c>
      <c r="F6376" s="139">
        <v>652.01094780872404</v>
      </c>
      <c r="G6376" s="139">
        <v>1070.2564761063099</v>
      </c>
      <c r="H6376" s="139">
        <v>1035.2017878177601</v>
      </c>
      <c r="I6376" s="139">
        <v>956.19741379300001</v>
      </c>
      <c r="J6376" s="139">
        <v>1118.92508067736</v>
      </c>
    </row>
    <row r="6377" spans="1:10" x14ac:dyDescent="0.25">
      <c r="A6377" t="s">
        <v>6661</v>
      </c>
      <c r="B6377" t="s">
        <v>93</v>
      </c>
      <c r="C6377">
        <v>2006</v>
      </c>
      <c r="D6377" t="s">
        <v>45</v>
      </c>
      <c r="E6377" t="s">
        <v>2</v>
      </c>
      <c r="F6377" s="139">
        <v>1075.2977881970201</v>
      </c>
      <c r="G6377" s="139">
        <v>1162.8612395339301</v>
      </c>
      <c r="H6377" s="139">
        <v>1129.86204762331</v>
      </c>
      <c r="I6377" s="139">
        <v>1062.7706061875499</v>
      </c>
      <c r="J6377" s="139">
        <v>1200.0516966919499</v>
      </c>
    </row>
    <row r="6378" spans="1:10" x14ac:dyDescent="0.25">
      <c r="A6378" t="s">
        <v>6662</v>
      </c>
      <c r="B6378" t="s">
        <v>93</v>
      </c>
      <c r="C6378">
        <v>2006</v>
      </c>
      <c r="D6378" t="s">
        <v>18</v>
      </c>
      <c r="E6378" t="s">
        <v>2</v>
      </c>
      <c r="F6378" s="139">
        <v>3176.5929773220801</v>
      </c>
      <c r="G6378" s="139">
        <v>1231.6720150603801</v>
      </c>
      <c r="H6378" s="139">
        <v>1244.4934473184101</v>
      </c>
      <c r="I6378" s="139">
        <v>1201.39816033852</v>
      </c>
      <c r="J6378" s="139">
        <v>1288.7344772016299</v>
      </c>
    </row>
    <row r="6379" spans="1:10" x14ac:dyDescent="0.25">
      <c r="A6379" t="s">
        <v>6663</v>
      </c>
      <c r="B6379" t="s">
        <v>93</v>
      </c>
      <c r="C6379">
        <v>2006</v>
      </c>
      <c r="D6379" t="s">
        <v>46</v>
      </c>
      <c r="E6379" t="s">
        <v>2</v>
      </c>
      <c r="F6379" s="139">
        <v>1462.06770033769</v>
      </c>
      <c r="G6379" s="139">
        <v>1237.4359519755601</v>
      </c>
      <c r="H6379" s="139">
        <v>1262.35573180953</v>
      </c>
      <c r="I6379" s="139">
        <v>1198.0773722961601</v>
      </c>
      <c r="J6379" s="139">
        <v>1329.1705724676201</v>
      </c>
    </row>
    <row r="6380" spans="1:10" x14ac:dyDescent="0.25">
      <c r="A6380" t="s">
        <v>6664</v>
      </c>
      <c r="B6380" t="s">
        <v>93</v>
      </c>
      <c r="C6380">
        <v>2006</v>
      </c>
      <c r="D6380" t="s">
        <v>47</v>
      </c>
      <c r="E6380" t="s">
        <v>2</v>
      </c>
      <c r="F6380" s="139">
        <v>971.24513191510403</v>
      </c>
      <c r="G6380" s="139">
        <v>1365.00939091128</v>
      </c>
      <c r="H6380" s="139">
        <v>1353.83830041449</v>
      </c>
      <c r="I6380" s="139">
        <v>1269.55890610388</v>
      </c>
      <c r="J6380" s="139">
        <v>1442.2181856693801</v>
      </c>
    </row>
    <row r="6381" spans="1:10" x14ac:dyDescent="0.25">
      <c r="A6381" t="s">
        <v>6665</v>
      </c>
      <c r="B6381" t="s">
        <v>93</v>
      </c>
      <c r="C6381">
        <v>2006</v>
      </c>
      <c r="D6381" t="s">
        <v>48</v>
      </c>
      <c r="E6381" t="s">
        <v>2</v>
      </c>
      <c r="F6381" s="139">
        <v>743.28014506930197</v>
      </c>
      <c r="G6381" s="139">
        <v>1083.45137248998</v>
      </c>
      <c r="H6381" s="139">
        <v>1104.9013618061099</v>
      </c>
      <c r="I6381" s="139">
        <v>1026.5675118306699</v>
      </c>
      <c r="J6381" s="139">
        <v>1187.6084210000199</v>
      </c>
    </row>
    <row r="6382" spans="1:10" x14ac:dyDescent="0.25">
      <c r="A6382" t="s">
        <v>6666</v>
      </c>
      <c r="B6382" t="s">
        <v>93</v>
      </c>
      <c r="C6382">
        <v>2006</v>
      </c>
      <c r="D6382" t="s">
        <v>104</v>
      </c>
      <c r="E6382" t="s">
        <v>2</v>
      </c>
      <c r="F6382" s="139">
        <v>2204.6758872391601</v>
      </c>
      <c r="G6382" s="139">
        <v>960.31252302656799</v>
      </c>
      <c r="H6382" s="139">
        <v>1059.60734419661</v>
      </c>
      <c r="I6382" s="139">
        <v>1015.17401607102</v>
      </c>
      <c r="J6382" s="139">
        <v>1105.4628290077901</v>
      </c>
    </row>
    <row r="6383" spans="1:10" x14ac:dyDescent="0.25">
      <c r="A6383" t="s">
        <v>6667</v>
      </c>
      <c r="B6383" t="s">
        <v>93</v>
      </c>
      <c r="C6383">
        <v>2006</v>
      </c>
      <c r="D6383" t="s">
        <v>49</v>
      </c>
      <c r="E6383" t="s">
        <v>2</v>
      </c>
      <c r="F6383" s="139">
        <v>654.38973160711703</v>
      </c>
      <c r="G6383" s="139">
        <v>1026.81583493977</v>
      </c>
      <c r="H6383" s="139">
        <v>1031.23058072509</v>
      </c>
      <c r="I6383" s="139">
        <v>953.225676712775</v>
      </c>
      <c r="J6383" s="139">
        <v>1113.8859552287199</v>
      </c>
    </row>
    <row r="6384" spans="1:10" x14ac:dyDescent="0.25">
      <c r="A6384" t="s">
        <v>6668</v>
      </c>
      <c r="B6384" t="s">
        <v>93</v>
      </c>
      <c r="C6384">
        <v>2006</v>
      </c>
      <c r="D6384" t="s">
        <v>50</v>
      </c>
      <c r="E6384" t="s">
        <v>2</v>
      </c>
      <c r="F6384" s="139">
        <v>1550.2861556320599</v>
      </c>
      <c r="G6384" s="139">
        <v>934.75761423466895</v>
      </c>
      <c r="H6384" s="139">
        <v>1075.65425338246</v>
      </c>
      <c r="I6384" s="139">
        <v>1021.48228766256</v>
      </c>
      <c r="J6384" s="139">
        <v>1131.9008873048001</v>
      </c>
    </row>
    <row r="6385" spans="1:10" x14ac:dyDescent="0.25">
      <c r="A6385" t="s">
        <v>6669</v>
      </c>
      <c r="B6385" t="s">
        <v>93</v>
      </c>
      <c r="C6385">
        <v>2006</v>
      </c>
      <c r="D6385" t="s">
        <v>105</v>
      </c>
      <c r="E6385" t="s">
        <v>2</v>
      </c>
      <c r="F6385" s="139">
        <v>1619.3519100462499</v>
      </c>
      <c r="G6385" s="139">
        <v>1084.7021970971</v>
      </c>
      <c r="H6385" s="139">
        <v>1127.8642285521701</v>
      </c>
      <c r="I6385" s="139">
        <v>1073.27822990456</v>
      </c>
      <c r="J6385" s="139">
        <v>1184.4947615685001</v>
      </c>
    </row>
    <row r="6386" spans="1:10" x14ac:dyDescent="0.25">
      <c r="A6386" t="s">
        <v>6670</v>
      </c>
      <c r="B6386" t="s">
        <v>93</v>
      </c>
      <c r="C6386">
        <v>2006</v>
      </c>
      <c r="D6386" t="s">
        <v>51</v>
      </c>
      <c r="E6386" t="s">
        <v>2</v>
      </c>
      <c r="F6386" s="139">
        <v>1223.62863542839</v>
      </c>
      <c r="G6386" s="139">
        <v>1018.24801150736</v>
      </c>
      <c r="H6386" s="139">
        <v>1058.0485623550001</v>
      </c>
      <c r="I6386" s="139">
        <v>999.24730708535503</v>
      </c>
      <c r="J6386" s="139">
        <v>1119.3912892046701</v>
      </c>
    </row>
    <row r="6387" spans="1:10" x14ac:dyDescent="0.25">
      <c r="A6387" t="s">
        <v>6671</v>
      </c>
      <c r="B6387" t="s">
        <v>93</v>
      </c>
      <c r="C6387">
        <v>2006</v>
      </c>
      <c r="D6387" t="s">
        <v>52</v>
      </c>
      <c r="E6387" t="s">
        <v>2</v>
      </c>
      <c r="F6387" s="139">
        <v>395.72327461786398</v>
      </c>
      <c r="G6387" s="139">
        <v>1358.93981668222</v>
      </c>
      <c r="H6387" s="139">
        <v>1414.5393224970201</v>
      </c>
      <c r="I6387" s="139">
        <v>1277.6954543869499</v>
      </c>
      <c r="J6387" s="139">
        <v>1561.97186247023</v>
      </c>
    </row>
    <row r="6388" spans="1:10" x14ac:dyDescent="0.25">
      <c r="A6388" t="s">
        <v>6672</v>
      </c>
      <c r="B6388" t="s">
        <v>93</v>
      </c>
      <c r="C6388">
        <v>2006</v>
      </c>
      <c r="D6388" t="s">
        <v>106</v>
      </c>
      <c r="E6388" t="s">
        <v>2</v>
      </c>
      <c r="F6388" s="139">
        <v>3146.7489656472899</v>
      </c>
      <c r="G6388" s="139">
        <v>1089.5831988058601</v>
      </c>
      <c r="H6388" s="139">
        <v>1115.19196202427</v>
      </c>
      <c r="I6388" s="139">
        <v>1076.3437544338301</v>
      </c>
      <c r="J6388" s="139">
        <v>1155.07795647338</v>
      </c>
    </row>
    <row r="6389" spans="1:10" x14ac:dyDescent="0.25">
      <c r="A6389" t="s">
        <v>6673</v>
      </c>
      <c r="B6389" t="s">
        <v>93</v>
      </c>
      <c r="C6389">
        <v>2006</v>
      </c>
      <c r="D6389" t="s">
        <v>53</v>
      </c>
      <c r="E6389" t="s">
        <v>2</v>
      </c>
      <c r="F6389" s="139">
        <v>906.66708975972097</v>
      </c>
      <c r="G6389" s="139">
        <v>1021.60823193469</v>
      </c>
      <c r="H6389" s="139">
        <v>1066.2233616439401</v>
      </c>
      <c r="I6389" s="139">
        <v>997.56713893520305</v>
      </c>
      <c r="J6389" s="139">
        <v>1138.34007624837</v>
      </c>
    </row>
    <row r="6390" spans="1:10" x14ac:dyDescent="0.25">
      <c r="A6390" t="s">
        <v>6674</v>
      </c>
      <c r="B6390" t="s">
        <v>93</v>
      </c>
      <c r="C6390">
        <v>2006</v>
      </c>
      <c r="D6390" t="s">
        <v>54</v>
      </c>
      <c r="E6390" t="s">
        <v>2</v>
      </c>
      <c r="F6390" s="139">
        <v>577.53138869520399</v>
      </c>
      <c r="G6390" s="139">
        <v>1615.96963735752</v>
      </c>
      <c r="H6390" s="139">
        <v>1649.4284062669201</v>
      </c>
      <c r="I6390" s="139">
        <v>1516.6054622936599</v>
      </c>
      <c r="J6390" s="139">
        <v>1790.69798781954</v>
      </c>
    </row>
    <row r="6391" spans="1:10" x14ac:dyDescent="0.25">
      <c r="A6391" t="s">
        <v>6675</v>
      </c>
      <c r="B6391" t="s">
        <v>93</v>
      </c>
      <c r="C6391">
        <v>2006</v>
      </c>
      <c r="D6391" t="s">
        <v>55</v>
      </c>
      <c r="E6391" t="s">
        <v>2</v>
      </c>
      <c r="F6391" s="139">
        <v>510.06840055135598</v>
      </c>
      <c r="G6391" s="139">
        <v>1093.20673957597</v>
      </c>
      <c r="H6391" s="139">
        <v>1104.92416410693</v>
      </c>
      <c r="I6391" s="139">
        <v>1010.58318383016</v>
      </c>
      <c r="J6391" s="139">
        <v>1205.6631273369701</v>
      </c>
    </row>
    <row r="6392" spans="1:10" x14ac:dyDescent="0.25">
      <c r="A6392" t="s">
        <v>6676</v>
      </c>
      <c r="B6392" t="s">
        <v>93</v>
      </c>
      <c r="C6392">
        <v>2006</v>
      </c>
      <c r="D6392" t="s">
        <v>56</v>
      </c>
      <c r="E6392" t="s">
        <v>2</v>
      </c>
      <c r="F6392" s="139">
        <v>448.266159276981</v>
      </c>
      <c r="G6392" s="139">
        <v>987.17469945821404</v>
      </c>
      <c r="H6392" s="139">
        <v>959.17942238917499</v>
      </c>
      <c r="I6392" s="139">
        <v>870.64764247915502</v>
      </c>
      <c r="J6392" s="139">
        <v>1054.13142721894</v>
      </c>
    </row>
    <row r="6393" spans="1:10" x14ac:dyDescent="0.25">
      <c r="A6393" t="s">
        <v>6677</v>
      </c>
      <c r="B6393" t="s">
        <v>93</v>
      </c>
      <c r="C6393">
        <v>2006</v>
      </c>
      <c r="D6393" t="s">
        <v>57</v>
      </c>
      <c r="E6393" t="s">
        <v>2</v>
      </c>
      <c r="F6393" s="139">
        <v>704.21592736404602</v>
      </c>
      <c r="G6393" s="139">
        <v>974.72030694835303</v>
      </c>
      <c r="H6393" s="139">
        <v>1033.7243473355099</v>
      </c>
      <c r="I6393" s="139">
        <v>958.15190016880797</v>
      </c>
      <c r="J6393" s="139">
        <v>1113.6348788432899</v>
      </c>
    </row>
    <row r="6394" spans="1:10" x14ac:dyDescent="0.25">
      <c r="A6394" t="s">
        <v>6678</v>
      </c>
      <c r="B6394" t="s">
        <v>93</v>
      </c>
      <c r="C6394">
        <v>2007</v>
      </c>
      <c r="D6394" t="s">
        <v>5</v>
      </c>
      <c r="E6394" t="s">
        <v>2</v>
      </c>
      <c r="F6394" s="139">
        <v>15896.5313215229</v>
      </c>
      <c r="G6394" s="139">
        <v>1033.7432350817701</v>
      </c>
      <c r="H6394" s="139">
        <v>1040.3577784269401</v>
      </c>
      <c r="I6394" s="139">
        <v>1024.1622055984201</v>
      </c>
      <c r="J6394" s="139">
        <v>1056.7442812494</v>
      </c>
    </row>
    <row r="6395" spans="1:10" x14ac:dyDescent="0.25">
      <c r="A6395" t="s">
        <v>6679</v>
      </c>
      <c r="B6395" t="s">
        <v>93</v>
      </c>
      <c r="C6395">
        <v>2007</v>
      </c>
      <c r="D6395" t="s">
        <v>122</v>
      </c>
      <c r="E6395" t="s">
        <v>2</v>
      </c>
      <c r="F6395" s="139">
        <v>2232.8783051115201</v>
      </c>
      <c r="G6395" s="139">
        <v>733.14409056662498</v>
      </c>
      <c r="H6395" s="139">
        <v>711.26206039309398</v>
      </c>
      <c r="I6395" s="139">
        <v>681.85893117214403</v>
      </c>
      <c r="J6395" s="139">
        <v>741.60021560027599</v>
      </c>
    </row>
    <row r="6396" spans="1:10" x14ac:dyDescent="0.25">
      <c r="A6396" t="s">
        <v>6680</v>
      </c>
      <c r="B6396" t="s">
        <v>93</v>
      </c>
      <c r="C6396">
        <v>2007</v>
      </c>
      <c r="D6396" t="s">
        <v>123</v>
      </c>
      <c r="E6396" t="s">
        <v>2</v>
      </c>
      <c r="F6396" s="139">
        <v>2810.2171635301102</v>
      </c>
      <c r="G6396" s="139">
        <v>904.045746819231</v>
      </c>
      <c r="H6396" s="139">
        <v>873.14319669000395</v>
      </c>
      <c r="I6396" s="139">
        <v>840.938470759751</v>
      </c>
      <c r="J6396" s="139">
        <v>906.25907120619399</v>
      </c>
    </row>
    <row r="6397" spans="1:10" x14ac:dyDescent="0.25">
      <c r="A6397" t="s">
        <v>6681</v>
      </c>
      <c r="B6397" t="s">
        <v>93</v>
      </c>
      <c r="C6397">
        <v>2007</v>
      </c>
      <c r="D6397" t="s">
        <v>124</v>
      </c>
      <c r="E6397" t="s">
        <v>2</v>
      </c>
      <c r="F6397" s="139">
        <v>3108.7528056457299</v>
      </c>
      <c r="G6397" s="139">
        <v>990.35775676667595</v>
      </c>
      <c r="H6397" s="139">
        <v>969.31735556466799</v>
      </c>
      <c r="I6397" s="139">
        <v>935.31893167026703</v>
      </c>
      <c r="J6397" s="139">
        <v>1004.22962500083</v>
      </c>
    </row>
    <row r="6398" spans="1:10" x14ac:dyDescent="0.25">
      <c r="A6398" t="s">
        <v>6682</v>
      </c>
      <c r="B6398" t="s">
        <v>93</v>
      </c>
      <c r="C6398">
        <v>2007</v>
      </c>
      <c r="D6398" t="s">
        <v>125</v>
      </c>
      <c r="E6398" t="s">
        <v>2</v>
      </c>
      <c r="F6398" s="139">
        <v>3649.4000246360702</v>
      </c>
      <c r="G6398" s="139">
        <v>1182.3633739623699</v>
      </c>
      <c r="H6398" s="139">
        <v>1216.8882253346301</v>
      </c>
      <c r="I6398" s="139">
        <v>1177.4775328130499</v>
      </c>
      <c r="J6398" s="139">
        <v>1257.27551597357</v>
      </c>
    </row>
    <row r="6399" spans="1:10" x14ac:dyDescent="0.25">
      <c r="A6399" t="s">
        <v>6683</v>
      </c>
      <c r="B6399" t="s">
        <v>93</v>
      </c>
      <c r="C6399">
        <v>2007</v>
      </c>
      <c r="D6399" t="s">
        <v>126</v>
      </c>
      <c r="E6399" t="s">
        <v>2</v>
      </c>
      <c r="F6399" s="139">
        <v>4095.2830225994398</v>
      </c>
      <c r="G6399" s="139">
        <v>1366.0141237097801</v>
      </c>
      <c r="H6399" s="139">
        <v>1484.3374601691701</v>
      </c>
      <c r="I6399" s="139">
        <v>1438.79590974507</v>
      </c>
      <c r="J6399" s="139">
        <v>1530.94351296486</v>
      </c>
    </row>
    <row r="6400" spans="1:10" x14ac:dyDescent="0.25">
      <c r="A6400" t="s">
        <v>6684</v>
      </c>
      <c r="B6400" t="s">
        <v>93</v>
      </c>
      <c r="C6400">
        <v>2007</v>
      </c>
      <c r="D6400" t="s">
        <v>6</v>
      </c>
      <c r="E6400" t="s">
        <v>2</v>
      </c>
      <c r="F6400" s="139">
        <v>3644.9936925223601</v>
      </c>
      <c r="G6400" s="139">
        <v>1048.3609280016001</v>
      </c>
      <c r="H6400" s="139">
        <v>1027.78095411154</v>
      </c>
      <c r="I6400" s="139">
        <v>994.43531251381501</v>
      </c>
      <c r="J6400" s="139">
        <v>1061.95340780013</v>
      </c>
    </row>
    <row r="6401" spans="1:10" x14ac:dyDescent="0.25">
      <c r="A6401" t="s">
        <v>6685</v>
      </c>
      <c r="B6401" t="s">
        <v>93</v>
      </c>
      <c r="C6401">
        <v>2007</v>
      </c>
      <c r="D6401" t="s">
        <v>37</v>
      </c>
      <c r="E6401" t="s">
        <v>2</v>
      </c>
      <c r="F6401" s="139">
        <v>376.21717910875401</v>
      </c>
      <c r="G6401" s="139">
        <v>1058.8718804074099</v>
      </c>
      <c r="H6401" s="139">
        <v>999.31602268054905</v>
      </c>
      <c r="I6401" s="139">
        <v>899.24852312448297</v>
      </c>
      <c r="J6401" s="139">
        <v>1107.3331858679201</v>
      </c>
    </row>
    <row r="6402" spans="1:10" x14ac:dyDescent="0.25">
      <c r="A6402" t="s">
        <v>6686</v>
      </c>
      <c r="B6402" t="s">
        <v>93</v>
      </c>
      <c r="C6402">
        <v>2007</v>
      </c>
      <c r="D6402" t="s">
        <v>38</v>
      </c>
      <c r="E6402" t="s">
        <v>2</v>
      </c>
      <c r="F6402" s="139">
        <v>628.92466906784705</v>
      </c>
      <c r="G6402" s="139">
        <v>1023.82371366593</v>
      </c>
      <c r="H6402" s="139">
        <v>1007.47487401616</v>
      </c>
      <c r="I6402" s="139">
        <v>929.40822253377905</v>
      </c>
      <c r="J6402" s="139">
        <v>1090.29204302471</v>
      </c>
    </row>
    <row r="6403" spans="1:10" x14ac:dyDescent="0.25">
      <c r="A6403" t="s">
        <v>6687</v>
      </c>
      <c r="B6403" t="s">
        <v>93</v>
      </c>
      <c r="C6403">
        <v>2007</v>
      </c>
      <c r="D6403" t="s">
        <v>39</v>
      </c>
      <c r="E6403" t="s">
        <v>2</v>
      </c>
      <c r="F6403" s="139">
        <v>669.51753725623701</v>
      </c>
      <c r="G6403" s="139">
        <v>1135.0063356212099</v>
      </c>
      <c r="H6403" s="139">
        <v>1076.3296326290399</v>
      </c>
      <c r="I6403" s="139">
        <v>994.18414043770895</v>
      </c>
      <c r="J6403" s="139">
        <v>1163.31502548303</v>
      </c>
    </row>
    <row r="6404" spans="1:10" x14ac:dyDescent="0.25">
      <c r="A6404" t="s">
        <v>6688</v>
      </c>
      <c r="B6404" t="s">
        <v>93</v>
      </c>
      <c r="C6404">
        <v>2007</v>
      </c>
      <c r="D6404" t="s">
        <v>40</v>
      </c>
      <c r="E6404" t="s">
        <v>2</v>
      </c>
      <c r="F6404" s="139">
        <v>589.04859722941796</v>
      </c>
      <c r="G6404" s="139">
        <v>1210.2412007507801</v>
      </c>
      <c r="H6404" s="139">
        <v>1171.86160257963</v>
      </c>
      <c r="I6404" s="139">
        <v>1077.9576083900399</v>
      </c>
      <c r="J6404" s="139">
        <v>1271.6765859100899</v>
      </c>
    </row>
    <row r="6405" spans="1:10" x14ac:dyDescent="0.25">
      <c r="A6405" t="s">
        <v>6689</v>
      </c>
      <c r="B6405" t="s">
        <v>93</v>
      </c>
      <c r="C6405">
        <v>2007</v>
      </c>
      <c r="D6405" t="s">
        <v>41</v>
      </c>
      <c r="E6405" t="s">
        <v>2</v>
      </c>
      <c r="F6405" s="139">
        <v>755.13512328179502</v>
      </c>
      <c r="G6405" s="139">
        <v>986.820944671853</v>
      </c>
      <c r="H6405" s="139">
        <v>999.11843764531204</v>
      </c>
      <c r="I6405" s="139">
        <v>928.65570360255595</v>
      </c>
      <c r="J6405" s="139">
        <v>1073.4830203387801</v>
      </c>
    </row>
    <row r="6406" spans="1:10" x14ac:dyDescent="0.25">
      <c r="A6406" t="s">
        <v>6690</v>
      </c>
      <c r="B6406" t="s">
        <v>93</v>
      </c>
      <c r="C6406">
        <v>2007</v>
      </c>
      <c r="D6406" t="s">
        <v>42</v>
      </c>
      <c r="E6406" t="s">
        <v>2</v>
      </c>
      <c r="F6406" s="139">
        <v>626.15058657832003</v>
      </c>
      <c r="G6406" s="139">
        <v>940.95724119127203</v>
      </c>
      <c r="H6406" s="139">
        <v>954.35884355752501</v>
      </c>
      <c r="I6406" s="139">
        <v>880.67918061006299</v>
      </c>
      <c r="J6406" s="139">
        <v>1032.5323156080301</v>
      </c>
    </row>
    <row r="6407" spans="1:10" x14ac:dyDescent="0.25">
      <c r="A6407" t="s">
        <v>6691</v>
      </c>
      <c r="B6407" t="s">
        <v>93</v>
      </c>
      <c r="C6407">
        <v>2007</v>
      </c>
      <c r="D6407" t="s">
        <v>102</v>
      </c>
      <c r="E6407" t="s">
        <v>2</v>
      </c>
      <c r="F6407" s="139">
        <v>706.26180145892499</v>
      </c>
      <c r="G6407" s="139">
        <v>1056.85097559209</v>
      </c>
      <c r="H6407" s="139">
        <v>986.282212930073</v>
      </c>
      <c r="I6407" s="139">
        <v>913.409647521588</v>
      </c>
      <c r="J6407" s="139">
        <v>1063.3316296256401</v>
      </c>
    </row>
    <row r="6408" spans="1:10" x14ac:dyDescent="0.25">
      <c r="A6408" t="s">
        <v>6692</v>
      </c>
      <c r="B6408" t="s">
        <v>93</v>
      </c>
      <c r="C6408">
        <v>2007</v>
      </c>
      <c r="D6408" t="s">
        <v>103</v>
      </c>
      <c r="E6408" t="s">
        <v>2</v>
      </c>
      <c r="F6408" s="139">
        <v>1985.8323379378101</v>
      </c>
      <c r="G6408" s="139">
        <v>1029.9532892503501</v>
      </c>
      <c r="H6408" s="139">
        <v>991.05578119411098</v>
      </c>
      <c r="I6408" s="139">
        <v>947.51187517328196</v>
      </c>
      <c r="J6408" s="139">
        <v>1036.0695487717301</v>
      </c>
    </row>
    <row r="6409" spans="1:10" x14ac:dyDescent="0.25">
      <c r="A6409" t="s">
        <v>6693</v>
      </c>
      <c r="B6409" t="s">
        <v>93</v>
      </c>
      <c r="C6409">
        <v>2007</v>
      </c>
      <c r="D6409" t="s">
        <v>43</v>
      </c>
      <c r="E6409" t="s">
        <v>2</v>
      </c>
      <c r="F6409" s="139">
        <v>287.12515998375801</v>
      </c>
      <c r="G6409" s="139">
        <v>753.58956453573001</v>
      </c>
      <c r="H6409" s="139">
        <v>732.57819070449102</v>
      </c>
      <c r="I6409" s="139">
        <v>648.85042612980703</v>
      </c>
      <c r="J6409" s="139">
        <v>823.96712752485701</v>
      </c>
    </row>
    <row r="6410" spans="1:10" x14ac:dyDescent="0.25">
      <c r="A6410" t="s">
        <v>6694</v>
      </c>
      <c r="B6410" t="s">
        <v>93</v>
      </c>
      <c r="C6410">
        <v>2007</v>
      </c>
      <c r="D6410" t="s">
        <v>44</v>
      </c>
      <c r="E6410" t="s">
        <v>2</v>
      </c>
      <c r="F6410" s="139">
        <v>691.91310980474998</v>
      </c>
      <c r="G6410" s="139">
        <v>1126.12400280712</v>
      </c>
      <c r="H6410" s="139">
        <v>1077.57984828748</v>
      </c>
      <c r="I6410" s="139">
        <v>997.674150429002</v>
      </c>
      <c r="J6410" s="139">
        <v>1162.1142476909699</v>
      </c>
    </row>
    <row r="6411" spans="1:10" x14ac:dyDescent="0.25">
      <c r="A6411" t="s">
        <v>6695</v>
      </c>
      <c r="B6411" t="s">
        <v>93</v>
      </c>
      <c r="C6411">
        <v>2007</v>
      </c>
      <c r="D6411" t="s">
        <v>45</v>
      </c>
      <c r="E6411" t="s">
        <v>2</v>
      </c>
      <c r="F6411" s="139">
        <v>1006.79406814932</v>
      </c>
      <c r="G6411" s="139">
        <v>1079.49827711287</v>
      </c>
      <c r="H6411" s="139">
        <v>1047.13041089085</v>
      </c>
      <c r="I6411" s="139">
        <v>982.86644416113597</v>
      </c>
      <c r="J6411" s="139">
        <v>1114.4639015231801</v>
      </c>
    </row>
    <row r="6412" spans="1:10" x14ac:dyDescent="0.25">
      <c r="A6412" t="s">
        <v>6696</v>
      </c>
      <c r="B6412" t="s">
        <v>93</v>
      </c>
      <c r="C6412">
        <v>2007</v>
      </c>
      <c r="D6412" t="s">
        <v>18</v>
      </c>
      <c r="E6412" t="s">
        <v>2</v>
      </c>
      <c r="F6412" s="139">
        <v>2705.3474908386802</v>
      </c>
      <c r="G6412" s="139">
        <v>1043.27894229295</v>
      </c>
      <c r="H6412" s="139">
        <v>1047.57419866807</v>
      </c>
      <c r="I6412" s="139">
        <v>1008.28911872128</v>
      </c>
      <c r="J6412" s="139">
        <v>1087.9924231474099</v>
      </c>
    </row>
    <row r="6413" spans="1:10" x14ac:dyDescent="0.25">
      <c r="A6413" t="s">
        <v>6697</v>
      </c>
      <c r="B6413" t="s">
        <v>93</v>
      </c>
      <c r="C6413">
        <v>2007</v>
      </c>
      <c r="D6413" t="s">
        <v>46</v>
      </c>
      <c r="E6413" t="s">
        <v>2</v>
      </c>
      <c r="F6413" s="139">
        <v>1196.33420097462</v>
      </c>
      <c r="G6413" s="139">
        <v>1007.97408391367</v>
      </c>
      <c r="H6413" s="139">
        <v>1021.55388966564</v>
      </c>
      <c r="I6413" s="139">
        <v>964.127687023607</v>
      </c>
      <c r="J6413" s="139">
        <v>1081.49095866004</v>
      </c>
    </row>
    <row r="6414" spans="1:10" x14ac:dyDescent="0.25">
      <c r="A6414" t="s">
        <v>6698</v>
      </c>
      <c r="B6414" t="s">
        <v>93</v>
      </c>
      <c r="C6414">
        <v>2007</v>
      </c>
      <c r="D6414" t="s">
        <v>47</v>
      </c>
      <c r="E6414" t="s">
        <v>2</v>
      </c>
      <c r="F6414" s="139">
        <v>825.51559452956803</v>
      </c>
      <c r="G6414" s="139">
        <v>1158.0820034644601</v>
      </c>
      <c r="H6414" s="139">
        <v>1147.2873496724601</v>
      </c>
      <c r="I6414" s="139">
        <v>1069.89245081022</v>
      </c>
      <c r="J6414" s="139">
        <v>1228.7758322039001</v>
      </c>
    </row>
    <row r="6415" spans="1:10" x14ac:dyDescent="0.25">
      <c r="A6415" t="s">
        <v>6699</v>
      </c>
      <c r="B6415" t="s">
        <v>93</v>
      </c>
      <c r="C6415">
        <v>2007</v>
      </c>
      <c r="D6415" t="s">
        <v>48</v>
      </c>
      <c r="E6415" t="s">
        <v>2</v>
      </c>
      <c r="F6415" s="139">
        <v>683.49769533450797</v>
      </c>
      <c r="G6415" s="139">
        <v>985.690772309002</v>
      </c>
      <c r="H6415" s="139">
        <v>998.79616728934798</v>
      </c>
      <c r="I6415" s="139">
        <v>924.978006445034</v>
      </c>
      <c r="J6415" s="139">
        <v>1076.91747032441</v>
      </c>
    </row>
    <row r="6416" spans="1:10" x14ac:dyDescent="0.25">
      <c r="A6416" t="s">
        <v>6700</v>
      </c>
      <c r="B6416" t="s">
        <v>93</v>
      </c>
      <c r="C6416">
        <v>2007</v>
      </c>
      <c r="D6416" t="s">
        <v>104</v>
      </c>
      <c r="E6416" t="s">
        <v>2</v>
      </c>
      <c r="F6416" s="139">
        <v>2301.2780221437001</v>
      </c>
      <c r="G6416" s="139">
        <v>992.25950946809905</v>
      </c>
      <c r="H6416" s="139">
        <v>1096.57558508787</v>
      </c>
      <c r="I6416" s="139">
        <v>1051.5584272470301</v>
      </c>
      <c r="J6416" s="139">
        <v>1143.00249485935</v>
      </c>
    </row>
    <row r="6417" spans="1:10" x14ac:dyDescent="0.25">
      <c r="A6417" t="s">
        <v>6701</v>
      </c>
      <c r="B6417" t="s">
        <v>93</v>
      </c>
      <c r="C6417">
        <v>2007</v>
      </c>
      <c r="D6417" t="s">
        <v>49</v>
      </c>
      <c r="E6417" t="s">
        <v>2</v>
      </c>
      <c r="F6417" s="139">
        <v>701.64247586168699</v>
      </c>
      <c r="G6417" s="139">
        <v>1092.8159424681701</v>
      </c>
      <c r="H6417" s="139">
        <v>1095.24059900523</v>
      </c>
      <c r="I6417" s="139">
        <v>1015.17230348626</v>
      </c>
      <c r="J6417" s="139">
        <v>1179.91373795972</v>
      </c>
    </row>
    <row r="6418" spans="1:10" x14ac:dyDescent="0.25">
      <c r="A6418" t="s">
        <v>6702</v>
      </c>
      <c r="B6418" t="s">
        <v>93</v>
      </c>
      <c r="C6418">
        <v>2007</v>
      </c>
      <c r="D6418" t="s">
        <v>50</v>
      </c>
      <c r="E6418" t="s">
        <v>2</v>
      </c>
      <c r="F6418" s="139">
        <v>1599.63554628202</v>
      </c>
      <c r="G6418" s="139">
        <v>953.76497828618506</v>
      </c>
      <c r="H6418" s="139">
        <v>1110.299632623</v>
      </c>
      <c r="I6418" s="139">
        <v>1055.26393494268</v>
      </c>
      <c r="J6418" s="139">
        <v>1167.4096344801301</v>
      </c>
    </row>
    <row r="6419" spans="1:10" x14ac:dyDescent="0.25">
      <c r="A6419" t="s">
        <v>6703</v>
      </c>
      <c r="B6419" t="s">
        <v>93</v>
      </c>
      <c r="C6419">
        <v>2007</v>
      </c>
      <c r="D6419" t="s">
        <v>105</v>
      </c>
      <c r="E6419" t="s">
        <v>2</v>
      </c>
      <c r="F6419" s="139">
        <v>1594.3979744726801</v>
      </c>
      <c r="G6419" s="139">
        <v>1068.1874653111099</v>
      </c>
      <c r="H6419" s="139">
        <v>1103.88442728583</v>
      </c>
      <c r="I6419" s="139">
        <v>1050.04721490509</v>
      </c>
      <c r="J6419" s="139">
        <v>1159.75417166492</v>
      </c>
    </row>
    <row r="6420" spans="1:10" x14ac:dyDescent="0.25">
      <c r="A6420" t="s">
        <v>6704</v>
      </c>
      <c r="B6420" t="s">
        <v>93</v>
      </c>
      <c r="C6420">
        <v>2007</v>
      </c>
      <c r="D6420" t="s">
        <v>51</v>
      </c>
      <c r="E6420" t="s">
        <v>2</v>
      </c>
      <c r="F6420" s="139">
        <v>1256.5464371042301</v>
      </c>
      <c r="G6420" s="139">
        <v>1047.7856284848999</v>
      </c>
      <c r="H6420" s="139">
        <v>1081.84492770529</v>
      </c>
      <c r="I6420" s="139">
        <v>1022.49995551775</v>
      </c>
      <c r="J6420" s="139">
        <v>1143.7202637569201</v>
      </c>
    </row>
    <row r="6421" spans="1:10" x14ac:dyDescent="0.25">
      <c r="A6421" t="s">
        <v>6705</v>
      </c>
      <c r="B6421" t="s">
        <v>93</v>
      </c>
      <c r="C6421">
        <v>2007</v>
      </c>
      <c r="D6421" t="s">
        <v>52</v>
      </c>
      <c r="E6421" t="s">
        <v>2</v>
      </c>
      <c r="F6421" s="139">
        <v>337.85153736845399</v>
      </c>
      <c r="G6421" s="139">
        <v>1151.58339821547</v>
      </c>
      <c r="H6421" s="139">
        <v>1196.6192460232101</v>
      </c>
      <c r="I6421" s="139">
        <v>1071.6266608932201</v>
      </c>
      <c r="J6421" s="139">
        <v>1332.1150359870301</v>
      </c>
    </row>
    <row r="6422" spans="1:10" x14ac:dyDescent="0.25">
      <c r="A6422" t="s">
        <v>6706</v>
      </c>
      <c r="B6422" t="s">
        <v>93</v>
      </c>
      <c r="C6422">
        <v>2007</v>
      </c>
      <c r="D6422" t="s">
        <v>106</v>
      </c>
      <c r="E6422" t="s">
        <v>2</v>
      </c>
      <c r="F6422" s="139">
        <v>2958.42000214872</v>
      </c>
      <c r="G6422" s="139">
        <v>1020.33130266867</v>
      </c>
      <c r="H6422" s="139">
        <v>1042.55309745766</v>
      </c>
      <c r="I6422" s="139">
        <v>1005.11953733722</v>
      </c>
      <c r="J6422" s="139">
        <v>1081.01846685911</v>
      </c>
    </row>
    <row r="6423" spans="1:10" x14ac:dyDescent="0.25">
      <c r="A6423" t="s">
        <v>6707</v>
      </c>
      <c r="B6423" t="s">
        <v>93</v>
      </c>
      <c r="C6423">
        <v>2007</v>
      </c>
      <c r="D6423" t="s">
        <v>53</v>
      </c>
      <c r="E6423" t="s">
        <v>2</v>
      </c>
      <c r="F6423" s="139">
        <v>864.17565494694304</v>
      </c>
      <c r="G6423" s="139">
        <v>967.25614199987001</v>
      </c>
      <c r="H6423" s="139">
        <v>1001.96995519967</v>
      </c>
      <c r="I6423" s="139">
        <v>935.95595687244804</v>
      </c>
      <c r="J6423" s="139">
        <v>1071.39436183316</v>
      </c>
    </row>
    <row r="6424" spans="1:10" x14ac:dyDescent="0.25">
      <c r="A6424" t="s">
        <v>6708</v>
      </c>
      <c r="B6424" t="s">
        <v>93</v>
      </c>
      <c r="C6424">
        <v>2007</v>
      </c>
      <c r="D6424" t="s">
        <v>54</v>
      </c>
      <c r="E6424" t="s">
        <v>2</v>
      </c>
      <c r="F6424" s="139">
        <v>484.47104213132599</v>
      </c>
      <c r="G6424" s="139">
        <v>1356.0361690915199</v>
      </c>
      <c r="H6424" s="139">
        <v>1381.3972781022801</v>
      </c>
      <c r="I6424" s="139">
        <v>1260.1536005958201</v>
      </c>
      <c r="J6424" s="139">
        <v>1511.08590848942</v>
      </c>
    </row>
    <row r="6425" spans="1:10" x14ac:dyDescent="0.25">
      <c r="A6425" t="s">
        <v>6709</v>
      </c>
      <c r="B6425" t="s">
        <v>93</v>
      </c>
      <c r="C6425">
        <v>2007</v>
      </c>
      <c r="D6425" t="s">
        <v>55</v>
      </c>
      <c r="E6425" t="s">
        <v>2</v>
      </c>
      <c r="F6425" s="139">
        <v>519.57117515226696</v>
      </c>
      <c r="G6425" s="139">
        <v>1112.85806878056</v>
      </c>
      <c r="H6425" s="139">
        <v>1129.8797826534501</v>
      </c>
      <c r="I6425" s="139">
        <v>1034.3276638300099</v>
      </c>
      <c r="J6425" s="139">
        <v>1231.8503264542001</v>
      </c>
    </row>
    <row r="6426" spans="1:10" x14ac:dyDescent="0.25">
      <c r="A6426" t="s">
        <v>6710</v>
      </c>
      <c r="B6426" t="s">
        <v>93</v>
      </c>
      <c r="C6426">
        <v>2007</v>
      </c>
      <c r="D6426" t="s">
        <v>56</v>
      </c>
      <c r="E6426" t="s">
        <v>2</v>
      </c>
      <c r="F6426" s="139">
        <v>419.90180982213099</v>
      </c>
      <c r="G6426" s="139">
        <v>919.40577132563601</v>
      </c>
      <c r="H6426" s="139">
        <v>875.681641730313</v>
      </c>
      <c r="I6426" s="139">
        <v>792.49534807126804</v>
      </c>
      <c r="J6426" s="139">
        <v>965.10903887439599</v>
      </c>
    </row>
    <row r="6427" spans="1:10" x14ac:dyDescent="0.25">
      <c r="A6427" t="s">
        <v>6711</v>
      </c>
      <c r="B6427" t="s">
        <v>93</v>
      </c>
      <c r="C6427">
        <v>2007</v>
      </c>
      <c r="D6427" t="s">
        <v>57</v>
      </c>
      <c r="E6427" t="s">
        <v>2</v>
      </c>
      <c r="F6427" s="139">
        <v>670.30032009606703</v>
      </c>
      <c r="G6427" s="139">
        <v>924.32267863987795</v>
      </c>
      <c r="H6427" s="139">
        <v>975.83212428800596</v>
      </c>
      <c r="I6427" s="139">
        <v>902.74778888187404</v>
      </c>
      <c r="J6427" s="139">
        <v>1053.21989394194</v>
      </c>
    </row>
    <row r="6428" spans="1:10" x14ac:dyDescent="0.25">
      <c r="A6428" t="s">
        <v>6712</v>
      </c>
      <c r="B6428" t="s">
        <v>93</v>
      </c>
      <c r="C6428">
        <v>2008</v>
      </c>
      <c r="D6428" t="s">
        <v>5</v>
      </c>
      <c r="E6428" t="s">
        <v>2</v>
      </c>
      <c r="F6428" s="139">
        <v>16864.2691971971</v>
      </c>
      <c r="G6428" s="139">
        <v>1090.4994850988001</v>
      </c>
      <c r="H6428" s="139">
        <v>1092.34841493209</v>
      </c>
      <c r="I6428" s="139">
        <v>1075.8299404520301</v>
      </c>
      <c r="J6428" s="139">
        <v>1109.05592025742</v>
      </c>
    </row>
    <row r="6429" spans="1:10" x14ac:dyDescent="0.25">
      <c r="A6429" t="s">
        <v>6713</v>
      </c>
      <c r="B6429" t="s">
        <v>93</v>
      </c>
      <c r="C6429">
        <v>2008</v>
      </c>
      <c r="D6429" t="s">
        <v>122</v>
      </c>
      <c r="E6429" t="s">
        <v>2</v>
      </c>
      <c r="F6429" s="139">
        <v>2459.2149458922099</v>
      </c>
      <c r="G6429" s="139">
        <v>803.58885788347197</v>
      </c>
      <c r="H6429" s="139">
        <v>775.33157920677604</v>
      </c>
      <c r="I6429" s="139">
        <v>744.72980901118501</v>
      </c>
      <c r="J6429" s="139">
        <v>806.85986724287204</v>
      </c>
    </row>
    <row r="6430" spans="1:10" x14ac:dyDescent="0.25">
      <c r="A6430" t="s">
        <v>6714</v>
      </c>
      <c r="B6430" t="s">
        <v>93</v>
      </c>
      <c r="C6430">
        <v>2008</v>
      </c>
      <c r="D6430" t="s">
        <v>123</v>
      </c>
      <c r="E6430" t="s">
        <v>2</v>
      </c>
      <c r="F6430" s="139">
        <v>2911.6528156961799</v>
      </c>
      <c r="G6430" s="139">
        <v>930.91862944770696</v>
      </c>
      <c r="H6430" s="139">
        <v>892.54712630542497</v>
      </c>
      <c r="I6430" s="139">
        <v>860.17115326971896</v>
      </c>
      <c r="J6430" s="139">
        <v>925.82274998591004</v>
      </c>
    </row>
    <row r="6431" spans="1:10" x14ac:dyDescent="0.25">
      <c r="A6431" t="s">
        <v>6715</v>
      </c>
      <c r="B6431" t="s">
        <v>93</v>
      </c>
      <c r="C6431">
        <v>2008</v>
      </c>
      <c r="D6431" t="s">
        <v>124</v>
      </c>
      <c r="E6431" t="s">
        <v>2</v>
      </c>
      <c r="F6431" s="139">
        <v>3312.7329233396399</v>
      </c>
      <c r="G6431" s="139">
        <v>1049.14330158085</v>
      </c>
      <c r="H6431" s="139">
        <v>1021.2301079917401</v>
      </c>
      <c r="I6431" s="139">
        <v>986.513959599298</v>
      </c>
      <c r="J6431" s="139">
        <v>1056.8497906837899</v>
      </c>
    </row>
    <row r="6432" spans="1:10" x14ac:dyDescent="0.25">
      <c r="A6432" t="s">
        <v>6716</v>
      </c>
      <c r="B6432" t="s">
        <v>93</v>
      </c>
      <c r="C6432">
        <v>2008</v>
      </c>
      <c r="D6432" t="s">
        <v>125</v>
      </c>
      <c r="E6432" t="s">
        <v>2</v>
      </c>
      <c r="F6432" s="139">
        <v>3676.0660436438702</v>
      </c>
      <c r="G6432" s="139">
        <v>1183.8228946602901</v>
      </c>
      <c r="H6432" s="139">
        <v>1213.0438745684</v>
      </c>
      <c r="I6432" s="139">
        <v>1173.88808665639</v>
      </c>
      <c r="J6432" s="139">
        <v>1253.1663705430999</v>
      </c>
    </row>
    <row r="6433" spans="1:10" x14ac:dyDescent="0.25">
      <c r="A6433" t="s">
        <v>6717</v>
      </c>
      <c r="B6433" t="s">
        <v>93</v>
      </c>
      <c r="C6433">
        <v>2008</v>
      </c>
      <c r="D6433" t="s">
        <v>126</v>
      </c>
      <c r="E6433" t="s">
        <v>2</v>
      </c>
      <c r="F6433" s="139">
        <v>4504.6024686251503</v>
      </c>
      <c r="G6433" s="139">
        <v>1494.6091338880401</v>
      </c>
      <c r="H6433" s="139">
        <v>1623.4637265368401</v>
      </c>
      <c r="I6433" s="139">
        <v>1575.95438875472</v>
      </c>
      <c r="J6433" s="139">
        <v>1672.0312733108501</v>
      </c>
    </row>
    <row r="6434" spans="1:10" x14ac:dyDescent="0.25">
      <c r="A6434" t="s">
        <v>6718</v>
      </c>
      <c r="B6434" t="s">
        <v>93</v>
      </c>
      <c r="C6434">
        <v>2008</v>
      </c>
      <c r="D6434" t="s">
        <v>6</v>
      </c>
      <c r="E6434" t="s">
        <v>2</v>
      </c>
      <c r="F6434" s="139">
        <v>3872.4002419940498</v>
      </c>
      <c r="G6434" s="139">
        <v>1109.80240623226</v>
      </c>
      <c r="H6434" s="139">
        <v>1075.09012881948</v>
      </c>
      <c r="I6434" s="139">
        <v>1041.2089422557201</v>
      </c>
      <c r="J6434" s="139">
        <v>1109.7860345697</v>
      </c>
    </row>
    <row r="6435" spans="1:10" x14ac:dyDescent="0.25">
      <c r="A6435" t="s">
        <v>6719</v>
      </c>
      <c r="B6435" t="s">
        <v>93</v>
      </c>
      <c r="C6435">
        <v>2008</v>
      </c>
      <c r="D6435" t="s">
        <v>37</v>
      </c>
      <c r="E6435" t="s">
        <v>2</v>
      </c>
      <c r="F6435" s="139">
        <v>414.590039713598</v>
      </c>
      <c r="G6435" s="139">
        <v>1161.7722348080399</v>
      </c>
      <c r="H6435" s="139">
        <v>1095.3146121273101</v>
      </c>
      <c r="I6435" s="139">
        <v>990.59332362253997</v>
      </c>
      <c r="J6435" s="139">
        <v>1207.9448927149299</v>
      </c>
    </row>
    <row r="6436" spans="1:10" x14ac:dyDescent="0.25">
      <c r="A6436" t="s">
        <v>6720</v>
      </c>
      <c r="B6436" t="s">
        <v>93</v>
      </c>
      <c r="C6436">
        <v>2008</v>
      </c>
      <c r="D6436" t="s">
        <v>38</v>
      </c>
      <c r="E6436" t="s">
        <v>2</v>
      </c>
      <c r="F6436" s="139">
        <v>667.56781097015005</v>
      </c>
      <c r="G6436" s="139">
        <v>1086.3063007015901</v>
      </c>
      <c r="H6436" s="139">
        <v>1045.6145551242801</v>
      </c>
      <c r="I6436" s="139">
        <v>966.77531043030899</v>
      </c>
      <c r="J6436" s="139">
        <v>1129.1058962393499</v>
      </c>
    </row>
    <row r="6437" spans="1:10" x14ac:dyDescent="0.25">
      <c r="A6437" t="s">
        <v>6721</v>
      </c>
      <c r="B6437" t="s">
        <v>93</v>
      </c>
      <c r="C6437">
        <v>2008</v>
      </c>
      <c r="D6437" t="s">
        <v>39</v>
      </c>
      <c r="E6437" t="s">
        <v>2</v>
      </c>
      <c r="F6437" s="139">
        <v>733.14474104644796</v>
      </c>
      <c r="G6437" s="139">
        <v>1237.22891986845</v>
      </c>
      <c r="H6437" s="139">
        <v>1155.7584674824</v>
      </c>
      <c r="I6437" s="139">
        <v>1071.1870135107499</v>
      </c>
      <c r="J6437" s="139">
        <v>1245.0848796970699</v>
      </c>
    </row>
    <row r="6438" spans="1:10" x14ac:dyDescent="0.25">
      <c r="A6438" t="s">
        <v>6722</v>
      </c>
      <c r="B6438" t="s">
        <v>93</v>
      </c>
      <c r="C6438">
        <v>2008</v>
      </c>
      <c r="D6438" t="s">
        <v>40</v>
      </c>
      <c r="E6438" t="s">
        <v>2</v>
      </c>
      <c r="F6438" s="139">
        <v>611.54332961707598</v>
      </c>
      <c r="G6438" s="139">
        <v>1258.7340062923499</v>
      </c>
      <c r="H6438" s="139">
        <v>1199.7362387400101</v>
      </c>
      <c r="I6438" s="139">
        <v>1105.2585242872101</v>
      </c>
      <c r="J6438" s="139">
        <v>1300.0469615834299</v>
      </c>
    </row>
    <row r="6439" spans="1:10" x14ac:dyDescent="0.25">
      <c r="A6439" t="s">
        <v>6723</v>
      </c>
      <c r="B6439" t="s">
        <v>93</v>
      </c>
      <c r="C6439">
        <v>2008</v>
      </c>
      <c r="D6439" t="s">
        <v>41</v>
      </c>
      <c r="E6439" t="s">
        <v>2</v>
      </c>
      <c r="F6439" s="139">
        <v>793.38962922769201</v>
      </c>
      <c r="G6439" s="139">
        <v>1032.10525325245</v>
      </c>
      <c r="H6439" s="139">
        <v>1031.3851172756099</v>
      </c>
      <c r="I6439" s="139">
        <v>960.42289227329798</v>
      </c>
      <c r="J6439" s="139">
        <v>1106.1781325438999</v>
      </c>
    </row>
    <row r="6440" spans="1:10" x14ac:dyDescent="0.25">
      <c r="A6440" t="s">
        <v>6724</v>
      </c>
      <c r="B6440" t="s">
        <v>93</v>
      </c>
      <c r="C6440">
        <v>2008</v>
      </c>
      <c r="D6440" t="s">
        <v>42</v>
      </c>
      <c r="E6440" t="s">
        <v>2</v>
      </c>
      <c r="F6440" s="139">
        <v>652.16469141908203</v>
      </c>
      <c r="G6440" s="139">
        <v>972.27725478424702</v>
      </c>
      <c r="H6440" s="139">
        <v>978.90981013748205</v>
      </c>
      <c r="I6440" s="139">
        <v>904.78820058536496</v>
      </c>
      <c r="J6440" s="139">
        <v>1057.4581529872</v>
      </c>
    </row>
    <row r="6441" spans="1:10" x14ac:dyDescent="0.25">
      <c r="A6441" t="s">
        <v>6725</v>
      </c>
      <c r="B6441" t="s">
        <v>93</v>
      </c>
      <c r="C6441">
        <v>2008</v>
      </c>
      <c r="D6441" t="s">
        <v>102</v>
      </c>
      <c r="E6441" t="s">
        <v>2</v>
      </c>
      <c r="F6441" s="139">
        <v>691.37218361756504</v>
      </c>
      <c r="G6441" s="139">
        <v>1027.5432251613499</v>
      </c>
      <c r="H6441" s="139">
        <v>950.50759522635303</v>
      </c>
      <c r="I6441" s="139">
        <v>879.45424264008102</v>
      </c>
      <c r="J6441" s="139">
        <v>1025.6785195370901</v>
      </c>
    </row>
    <row r="6442" spans="1:10" x14ac:dyDescent="0.25">
      <c r="A6442" t="s">
        <v>6726</v>
      </c>
      <c r="B6442" t="s">
        <v>93</v>
      </c>
      <c r="C6442">
        <v>2008</v>
      </c>
      <c r="D6442" t="s">
        <v>103</v>
      </c>
      <c r="E6442" t="s">
        <v>2</v>
      </c>
      <c r="F6442" s="139">
        <v>1800.4995834820099</v>
      </c>
      <c r="G6442" s="139">
        <v>929.32847987633295</v>
      </c>
      <c r="H6442" s="139">
        <v>880.17734955626804</v>
      </c>
      <c r="I6442" s="139">
        <v>839.534853757527</v>
      </c>
      <c r="J6442" s="139">
        <v>922.26198668321501</v>
      </c>
    </row>
    <row r="6443" spans="1:10" x14ac:dyDescent="0.25">
      <c r="A6443" t="s">
        <v>6727</v>
      </c>
      <c r="B6443" t="s">
        <v>93</v>
      </c>
      <c r="C6443">
        <v>2008</v>
      </c>
      <c r="D6443" t="s">
        <v>43</v>
      </c>
      <c r="E6443" t="s">
        <v>2</v>
      </c>
      <c r="F6443" s="139">
        <v>313.65569380567001</v>
      </c>
      <c r="G6443" s="139">
        <v>826.27948842378703</v>
      </c>
      <c r="H6443" s="139">
        <v>785.56191071244996</v>
      </c>
      <c r="I6443" s="139">
        <v>699.41572857911501</v>
      </c>
      <c r="J6443" s="139">
        <v>879.23387592811901</v>
      </c>
    </row>
    <row r="6444" spans="1:10" x14ac:dyDescent="0.25">
      <c r="A6444" t="s">
        <v>6728</v>
      </c>
      <c r="B6444" t="s">
        <v>93</v>
      </c>
      <c r="C6444">
        <v>2008</v>
      </c>
      <c r="D6444" t="s">
        <v>44</v>
      </c>
      <c r="E6444" t="s">
        <v>2</v>
      </c>
      <c r="F6444" s="139">
        <v>628.246445042863</v>
      </c>
      <c r="G6444" s="139">
        <v>1012.17426580558</v>
      </c>
      <c r="H6444" s="139">
        <v>944.56316242858202</v>
      </c>
      <c r="I6444" s="139">
        <v>871.14577281990603</v>
      </c>
      <c r="J6444" s="139">
        <v>1022.45064275651</v>
      </c>
    </row>
    <row r="6445" spans="1:10" x14ac:dyDescent="0.25">
      <c r="A6445" t="s">
        <v>6729</v>
      </c>
      <c r="B6445" t="s">
        <v>93</v>
      </c>
      <c r="C6445">
        <v>2008</v>
      </c>
      <c r="D6445" t="s">
        <v>45</v>
      </c>
      <c r="E6445" t="s">
        <v>2</v>
      </c>
      <c r="F6445" s="139">
        <v>858.59744463348295</v>
      </c>
      <c r="G6445" s="139">
        <v>916.198867428727</v>
      </c>
      <c r="H6445" s="139">
        <v>878.90875543036395</v>
      </c>
      <c r="I6445" s="139">
        <v>820.497667364172</v>
      </c>
      <c r="J6445" s="139">
        <v>940.34753379366396</v>
      </c>
    </row>
    <row r="6446" spans="1:10" x14ac:dyDescent="0.25">
      <c r="A6446" t="s">
        <v>6730</v>
      </c>
      <c r="B6446" t="s">
        <v>93</v>
      </c>
      <c r="C6446">
        <v>2008</v>
      </c>
      <c r="D6446" t="s">
        <v>18</v>
      </c>
      <c r="E6446" t="s">
        <v>2</v>
      </c>
      <c r="F6446" s="139">
        <v>2869.95371041614</v>
      </c>
      <c r="G6446" s="139">
        <v>1100.83492595755</v>
      </c>
      <c r="H6446" s="139">
        <v>1103.5139477253099</v>
      </c>
      <c r="I6446" s="139">
        <v>1063.3125326290401</v>
      </c>
      <c r="J6446" s="139">
        <v>1144.8406743795399</v>
      </c>
    </row>
    <row r="6447" spans="1:10" x14ac:dyDescent="0.25">
      <c r="A6447" t="s">
        <v>6731</v>
      </c>
      <c r="B6447" t="s">
        <v>93</v>
      </c>
      <c r="C6447">
        <v>2008</v>
      </c>
      <c r="D6447" t="s">
        <v>46</v>
      </c>
      <c r="E6447" t="s">
        <v>2</v>
      </c>
      <c r="F6447" s="139">
        <v>1401.75049442352</v>
      </c>
      <c r="G6447" s="139">
        <v>1173.8380907277999</v>
      </c>
      <c r="H6447" s="139">
        <v>1190.54894008769</v>
      </c>
      <c r="I6447" s="139">
        <v>1128.6389143307199</v>
      </c>
      <c r="J6447" s="139">
        <v>1254.95514521631</v>
      </c>
    </row>
    <row r="6448" spans="1:10" x14ac:dyDescent="0.25">
      <c r="A6448" t="s">
        <v>6732</v>
      </c>
      <c r="B6448" t="s">
        <v>93</v>
      </c>
      <c r="C6448">
        <v>2008</v>
      </c>
      <c r="D6448" t="s">
        <v>47</v>
      </c>
      <c r="E6448" t="s">
        <v>2</v>
      </c>
      <c r="F6448" s="139">
        <v>822.80170050130698</v>
      </c>
      <c r="G6448" s="139">
        <v>1151.2063303643399</v>
      </c>
      <c r="H6448" s="139">
        <v>1128.40711383393</v>
      </c>
      <c r="I6448" s="139">
        <v>1052.12316927958</v>
      </c>
      <c r="J6448" s="139">
        <v>1208.7327215217099</v>
      </c>
    </row>
    <row r="6449" spans="1:10" x14ac:dyDescent="0.25">
      <c r="A6449" t="s">
        <v>6733</v>
      </c>
      <c r="B6449" t="s">
        <v>93</v>
      </c>
      <c r="C6449">
        <v>2008</v>
      </c>
      <c r="D6449" t="s">
        <v>48</v>
      </c>
      <c r="E6449" t="s">
        <v>2</v>
      </c>
      <c r="F6449" s="139">
        <v>645.401515491331</v>
      </c>
      <c r="G6449" s="139">
        <v>924.40561959857098</v>
      </c>
      <c r="H6449" s="139">
        <v>935.37167369543999</v>
      </c>
      <c r="I6449" s="139">
        <v>864.29061354008695</v>
      </c>
      <c r="J6449" s="139">
        <v>1010.7207845375</v>
      </c>
    </row>
    <row r="6450" spans="1:10" x14ac:dyDescent="0.25">
      <c r="A6450" t="s">
        <v>6734</v>
      </c>
      <c r="B6450" t="s">
        <v>93</v>
      </c>
      <c r="C6450">
        <v>2008</v>
      </c>
      <c r="D6450" t="s">
        <v>104</v>
      </c>
      <c r="E6450" t="s">
        <v>2</v>
      </c>
      <c r="F6450" s="139">
        <v>2592.4660890504301</v>
      </c>
      <c r="G6450" s="139">
        <v>1104.5636390577199</v>
      </c>
      <c r="H6450" s="139">
        <v>1210.85020754988</v>
      </c>
      <c r="I6450" s="139">
        <v>1163.9733183319599</v>
      </c>
      <c r="J6450" s="139">
        <v>1259.1088156969599</v>
      </c>
    </row>
    <row r="6451" spans="1:10" x14ac:dyDescent="0.25">
      <c r="A6451" t="s">
        <v>6735</v>
      </c>
      <c r="B6451" t="s">
        <v>93</v>
      </c>
      <c r="C6451">
        <v>2008</v>
      </c>
      <c r="D6451" t="s">
        <v>49</v>
      </c>
      <c r="E6451" t="s">
        <v>2</v>
      </c>
      <c r="F6451" s="139">
        <v>780.10149674607703</v>
      </c>
      <c r="G6451" s="139">
        <v>1205.0691229567899</v>
      </c>
      <c r="H6451" s="139">
        <v>1200.88521993734</v>
      </c>
      <c r="I6451" s="139">
        <v>1117.5483820053601</v>
      </c>
      <c r="J6451" s="139">
        <v>1288.7601568418499</v>
      </c>
    </row>
    <row r="6452" spans="1:10" x14ac:dyDescent="0.25">
      <c r="A6452" t="s">
        <v>6736</v>
      </c>
      <c r="B6452" t="s">
        <v>93</v>
      </c>
      <c r="C6452">
        <v>2008</v>
      </c>
      <c r="D6452" t="s">
        <v>50</v>
      </c>
      <c r="E6452" t="s">
        <v>2</v>
      </c>
      <c r="F6452" s="139">
        <v>1812.36459230436</v>
      </c>
      <c r="G6452" s="139">
        <v>1066.2849869414399</v>
      </c>
      <c r="H6452" s="139">
        <v>1225.16876360584</v>
      </c>
      <c r="I6452" s="139">
        <v>1168.0082337102499</v>
      </c>
      <c r="J6452" s="139">
        <v>1284.35077487083</v>
      </c>
    </row>
    <row r="6453" spans="1:10" x14ac:dyDescent="0.25">
      <c r="A6453" t="s">
        <v>6737</v>
      </c>
      <c r="B6453" t="s">
        <v>93</v>
      </c>
      <c r="C6453">
        <v>2008</v>
      </c>
      <c r="D6453" t="s">
        <v>105</v>
      </c>
      <c r="E6453" t="s">
        <v>2</v>
      </c>
      <c r="F6453" s="139">
        <v>1653.6075542496301</v>
      </c>
      <c r="G6453" s="139">
        <v>1105.65566381804</v>
      </c>
      <c r="H6453" s="139">
        <v>1140.9968346422199</v>
      </c>
      <c r="I6453" s="139">
        <v>1086.3595249088301</v>
      </c>
      <c r="J6453" s="139">
        <v>1197.6588604758899</v>
      </c>
    </row>
    <row r="6454" spans="1:10" x14ac:dyDescent="0.25">
      <c r="A6454" t="s">
        <v>6738</v>
      </c>
      <c r="B6454" t="s">
        <v>93</v>
      </c>
      <c r="C6454">
        <v>2008</v>
      </c>
      <c r="D6454" t="s">
        <v>51</v>
      </c>
      <c r="E6454" t="s">
        <v>2</v>
      </c>
      <c r="F6454" s="139">
        <v>1319.12830948743</v>
      </c>
      <c r="G6454" s="139">
        <v>1099.19115190313</v>
      </c>
      <c r="H6454" s="139">
        <v>1131.8122284436899</v>
      </c>
      <c r="I6454" s="139">
        <v>1071.22456122873</v>
      </c>
      <c r="J6454" s="139">
        <v>1194.9198123726401</v>
      </c>
    </row>
    <row r="6455" spans="1:10" x14ac:dyDescent="0.25">
      <c r="A6455" t="s">
        <v>6739</v>
      </c>
      <c r="B6455" t="s">
        <v>93</v>
      </c>
      <c r="C6455">
        <v>2008</v>
      </c>
      <c r="D6455" t="s">
        <v>52</v>
      </c>
      <c r="E6455" t="s">
        <v>2</v>
      </c>
      <c r="F6455" s="139">
        <v>334.47924476220402</v>
      </c>
      <c r="G6455" s="139">
        <v>1131.9094577401099</v>
      </c>
      <c r="H6455" s="139">
        <v>1180.2864691048301</v>
      </c>
      <c r="I6455" s="139">
        <v>1056.30683350866</v>
      </c>
      <c r="J6455" s="139">
        <v>1314.7389530877599</v>
      </c>
    </row>
    <row r="6456" spans="1:10" x14ac:dyDescent="0.25">
      <c r="A6456" t="s">
        <v>6740</v>
      </c>
      <c r="B6456" t="s">
        <v>93</v>
      </c>
      <c r="C6456">
        <v>2008</v>
      </c>
      <c r="D6456" t="s">
        <v>106</v>
      </c>
      <c r="E6456" t="s">
        <v>2</v>
      </c>
      <c r="F6456" s="139">
        <v>3383.9698343872601</v>
      </c>
      <c r="G6456" s="139">
        <v>1160.69046413875</v>
      </c>
      <c r="H6456" s="139">
        <v>1180.7166930523599</v>
      </c>
      <c r="I6456" s="139">
        <v>1141.05587657251</v>
      </c>
      <c r="J6456" s="139">
        <v>1221.3986580829801</v>
      </c>
    </row>
    <row r="6457" spans="1:10" x14ac:dyDescent="0.25">
      <c r="A6457" t="s">
        <v>6741</v>
      </c>
      <c r="B6457" t="s">
        <v>93</v>
      </c>
      <c r="C6457">
        <v>2008</v>
      </c>
      <c r="D6457" t="s">
        <v>53</v>
      </c>
      <c r="E6457" t="s">
        <v>2</v>
      </c>
      <c r="F6457" s="139">
        <v>1027.93856510969</v>
      </c>
      <c r="G6457" s="139">
        <v>1142.92861284836</v>
      </c>
      <c r="H6457" s="139">
        <v>1178.84378184054</v>
      </c>
      <c r="I6457" s="139">
        <v>1107.52653274472</v>
      </c>
      <c r="J6457" s="139">
        <v>1253.53132605734</v>
      </c>
    </row>
    <row r="6458" spans="1:10" x14ac:dyDescent="0.25">
      <c r="A6458" t="s">
        <v>6742</v>
      </c>
      <c r="B6458" t="s">
        <v>93</v>
      </c>
      <c r="C6458">
        <v>2008</v>
      </c>
      <c r="D6458" t="s">
        <v>54</v>
      </c>
      <c r="E6458" t="s">
        <v>2</v>
      </c>
      <c r="F6458" s="139">
        <v>543.33107555530705</v>
      </c>
      <c r="G6458" s="139">
        <v>1519.0423718276299</v>
      </c>
      <c r="H6458" s="139">
        <v>1554.60790273302</v>
      </c>
      <c r="I6458" s="139">
        <v>1425.7228014566999</v>
      </c>
      <c r="J6458" s="139">
        <v>1691.95226586887</v>
      </c>
    </row>
    <row r="6459" spans="1:10" x14ac:dyDescent="0.25">
      <c r="A6459" t="s">
        <v>6743</v>
      </c>
      <c r="B6459" t="s">
        <v>93</v>
      </c>
      <c r="C6459">
        <v>2008</v>
      </c>
      <c r="D6459" t="s">
        <v>55</v>
      </c>
      <c r="E6459" t="s">
        <v>2</v>
      </c>
      <c r="F6459" s="139">
        <v>573.30068914633102</v>
      </c>
      <c r="G6459" s="139">
        <v>1225.42041968692</v>
      </c>
      <c r="H6459" s="139">
        <v>1235.71167909772</v>
      </c>
      <c r="I6459" s="139">
        <v>1136.11797560423</v>
      </c>
      <c r="J6459" s="139">
        <v>1341.66299834863</v>
      </c>
    </row>
    <row r="6460" spans="1:10" x14ac:dyDescent="0.25">
      <c r="A6460" t="s">
        <v>6744</v>
      </c>
      <c r="B6460" t="s">
        <v>93</v>
      </c>
      <c r="C6460">
        <v>2008</v>
      </c>
      <c r="D6460" t="s">
        <v>56</v>
      </c>
      <c r="E6460" t="s">
        <v>2</v>
      </c>
      <c r="F6460" s="139">
        <v>429.77625793906998</v>
      </c>
      <c r="G6460" s="139">
        <v>935.80163292921304</v>
      </c>
      <c r="H6460" s="139">
        <v>894.45789388253195</v>
      </c>
      <c r="I6460" s="139">
        <v>810.15465931652602</v>
      </c>
      <c r="J6460" s="139">
        <v>985.01002965712803</v>
      </c>
    </row>
    <row r="6461" spans="1:10" x14ac:dyDescent="0.25">
      <c r="A6461" t="s">
        <v>6745</v>
      </c>
      <c r="B6461" t="s">
        <v>93</v>
      </c>
      <c r="C6461">
        <v>2008</v>
      </c>
      <c r="D6461" t="s">
        <v>57</v>
      </c>
      <c r="E6461" t="s">
        <v>2</v>
      </c>
      <c r="F6461" s="139">
        <v>809.623246636879</v>
      </c>
      <c r="G6461" s="139">
        <v>1107.0862515716699</v>
      </c>
      <c r="H6461" s="139">
        <v>1171.3951188281201</v>
      </c>
      <c r="I6461" s="139">
        <v>1091.4124763144</v>
      </c>
      <c r="J6461" s="139">
        <v>1255.6507354357</v>
      </c>
    </row>
    <row r="6462" spans="1:10" x14ac:dyDescent="0.25">
      <c r="A6462" t="s">
        <v>6746</v>
      </c>
      <c r="B6462" t="s">
        <v>93</v>
      </c>
      <c r="C6462">
        <v>2009</v>
      </c>
      <c r="D6462" t="s">
        <v>5</v>
      </c>
      <c r="E6462" t="s">
        <v>2</v>
      </c>
      <c r="F6462" s="139">
        <v>16569.737307452298</v>
      </c>
      <c r="G6462" s="139">
        <v>1068.3095366320799</v>
      </c>
      <c r="H6462" s="139">
        <v>1066.4503622479899</v>
      </c>
      <c r="I6462" s="139">
        <v>1050.1806258040299</v>
      </c>
      <c r="J6462" s="139">
        <v>1082.9079410619099</v>
      </c>
    </row>
    <row r="6463" spans="1:10" x14ac:dyDescent="0.25">
      <c r="A6463" t="s">
        <v>6747</v>
      </c>
      <c r="B6463" t="s">
        <v>93</v>
      </c>
      <c r="C6463">
        <v>2009</v>
      </c>
      <c r="D6463" t="s">
        <v>122</v>
      </c>
      <c r="E6463" t="s">
        <v>2</v>
      </c>
      <c r="F6463" s="139">
        <v>2463.1037442295501</v>
      </c>
      <c r="G6463" s="139">
        <v>802.53873861392594</v>
      </c>
      <c r="H6463" s="139">
        <v>766.09023286120498</v>
      </c>
      <c r="I6463" s="139">
        <v>735.86382234374196</v>
      </c>
      <c r="J6463" s="139">
        <v>797.23106187729502</v>
      </c>
    </row>
    <row r="6464" spans="1:10" x14ac:dyDescent="0.25">
      <c r="A6464" t="s">
        <v>6748</v>
      </c>
      <c r="B6464" t="s">
        <v>93</v>
      </c>
      <c r="C6464">
        <v>2009</v>
      </c>
      <c r="D6464" t="s">
        <v>123</v>
      </c>
      <c r="E6464" t="s">
        <v>2</v>
      </c>
      <c r="F6464" s="139">
        <v>2882.1665531288299</v>
      </c>
      <c r="G6464" s="139">
        <v>919.903020991483</v>
      </c>
      <c r="H6464" s="139">
        <v>878.844970393008</v>
      </c>
      <c r="I6464" s="139">
        <v>846.77241032677796</v>
      </c>
      <c r="J6464" s="139">
        <v>911.81336705873798</v>
      </c>
    </row>
    <row r="6465" spans="1:10" x14ac:dyDescent="0.25">
      <c r="A6465" t="s">
        <v>6749</v>
      </c>
      <c r="B6465" t="s">
        <v>93</v>
      </c>
      <c r="C6465">
        <v>2009</v>
      </c>
      <c r="D6465" t="s">
        <v>124</v>
      </c>
      <c r="E6465" t="s">
        <v>2</v>
      </c>
      <c r="F6465" s="139">
        <v>3221.6242086319498</v>
      </c>
      <c r="G6465" s="139">
        <v>1016.2980632664</v>
      </c>
      <c r="H6465" s="139">
        <v>984.46405360465803</v>
      </c>
      <c r="I6465" s="139">
        <v>950.52200561700897</v>
      </c>
      <c r="J6465" s="139">
        <v>1019.30207319569</v>
      </c>
    </row>
    <row r="6466" spans="1:10" x14ac:dyDescent="0.25">
      <c r="A6466" t="s">
        <v>6750</v>
      </c>
      <c r="B6466" t="s">
        <v>93</v>
      </c>
      <c r="C6466">
        <v>2009</v>
      </c>
      <c r="D6466" t="s">
        <v>125</v>
      </c>
      <c r="E6466" t="s">
        <v>2</v>
      </c>
      <c r="F6466" s="139">
        <v>3654.90390551053</v>
      </c>
      <c r="G6466" s="139">
        <v>1172.44690344318</v>
      </c>
      <c r="H6466" s="139">
        <v>1202.4727520343899</v>
      </c>
      <c r="I6466" s="139">
        <v>1163.5570215678599</v>
      </c>
      <c r="J6466" s="139">
        <v>1242.3520791804101</v>
      </c>
    </row>
    <row r="6467" spans="1:10" x14ac:dyDescent="0.25">
      <c r="A6467" t="s">
        <v>6751</v>
      </c>
      <c r="B6467" t="s">
        <v>93</v>
      </c>
      <c r="C6467">
        <v>2009</v>
      </c>
      <c r="D6467" t="s">
        <v>126</v>
      </c>
      <c r="E6467" t="s">
        <v>2</v>
      </c>
      <c r="F6467" s="139">
        <v>4347.9388959514299</v>
      </c>
      <c r="G6467" s="139">
        <v>1439.3859998713599</v>
      </c>
      <c r="H6467" s="139">
        <v>1564.0846338562001</v>
      </c>
      <c r="I6467" s="139">
        <v>1517.50858164122</v>
      </c>
      <c r="J6467" s="139">
        <v>1611.7168634363099</v>
      </c>
    </row>
    <row r="6468" spans="1:10" x14ac:dyDescent="0.25">
      <c r="A6468" t="s">
        <v>6752</v>
      </c>
      <c r="B6468" t="s">
        <v>93</v>
      </c>
      <c r="C6468">
        <v>2009</v>
      </c>
      <c r="D6468" t="s">
        <v>6</v>
      </c>
      <c r="E6468" t="s">
        <v>2</v>
      </c>
      <c r="F6468" s="139">
        <v>3818.9753787438699</v>
      </c>
      <c r="G6468" s="139">
        <v>1092.84690851501</v>
      </c>
      <c r="H6468" s="139">
        <v>1059.1085363894399</v>
      </c>
      <c r="I6468" s="139">
        <v>1025.4769775606801</v>
      </c>
      <c r="J6468" s="139">
        <v>1093.5545239830701</v>
      </c>
    </row>
    <row r="6469" spans="1:10" x14ac:dyDescent="0.25">
      <c r="A6469" t="s">
        <v>6753</v>
      </c>
      <c r="B6469" t="s">
        <v>93</v>
      </c>
      <c r="C6469">
        <v>2009</v>
      </c>
      <c r="D6469" t="s">
        <v>37</v>
      </c>
      <c r="E6469" t="s">
        <v>2</v>
      </c>
      <c r="F6469" s="139">
        <v>409.60009164631401</v>
      </c>
      <c r="G6469" s="139">
        <v>1150.17435596516</v>
      </c>
      <c r="H6469" s="139">
        <v>1063.60070336283</v>
      </c>
      <c r="I6469" s="139">
        <v>961.28904825359098</v>
      </c>
      <c r="J6469" s="139">
        <v>1173.6882105511299</v>
      </c>
    </row>
    <row r="6470" spans="1:10" x14ac:dyDescent="0.25">
      <c r="A6470" t="s">
        <v>6754</v>
      </c>
      <c r="B6470" t="s">
        <v>93</v>
      </c>
      <c r="C6470">
        <v>2009</v>
      </c>
      <c r="D6470" t="s">
        <v>38</v>
      </c>
      <c r="E6470" t="s">
        <v>2</v>
      </c>
      <c r="F6470" s="139">
        <v>648.24647383106503</v>
      </c>
      <c r="G6470" s="139">
        <v>1050.6085278128201</v>
      </c>
      <c r="H6470" s="139">
        <v>1016.97837066703</v>
      </c>
      <c r="I6470" s="139">
        <v>939.13043353066598</v>
      </c>
      <c r="J6470" s="139">
        <v>1099.49007248049</v>
      </c>
    </row>
    <row r="6471" spans="1:10" x14ac:dyDescent="0.25">
      <c r="A6471" t="s">
        <v>6755</v>
      </c>
      <c r="B6471" t="s">
        <v>93</v>
      </c>
      <c r="C6471">
        <v>2009</v>
      </c>
      <c r="D6471" t="s">
        <v>39</v>
      </c>
      <c r="E6471" t="s">
        <v>2</v>
      </c>
      <c r="F6471" s="139">
        <v>732.835126140743</v>
      </c>
      <c r="G6471" s="139">
        <v>1235.30969951578</v>
      </c>
      <c r="H6471" s="139">
        <v>1149.9903501026099</v>
      </c>
      <c r="I6471" s="139">
        <v>1065.6899777045401</v>
      </c>
      <c r="J6471" s="139">
        <v>1239.0314711220899</v>
      </c>
    </row>
    <row r="6472" spans="1:10" x14ac:dyDescent="0.25">
      <c r="A6472" t="s">
        <v>6756</v>
      </c>
      <c r="B6472" t="s">
        <v>93</v>
      </c>
      <c r="C6472">
        <v>2009</v>
      </c>
      <c r="D6472" t="s">
        <v>40</v>
      </c>
      <c r="E6472" t="s">
        <v>2</v>
      </c>
      <c r="F6472" s="139">
        <v>607.70517103114196</v>
      </c>
      <c r="G6472" s="139">
        <v>1258.55355803161</v>
      </c>
      <c r="H6472" s="139">
        <v>1206.8809977374799</v>
      </c>
      <c r="I6472" s="139">
        <v>1111.5765244884899</v>
      </c>
      <c r="J6472" s="139">
        <v>1308.08869773994</v>
      </c>
    </row>
    <row r="6473" spans="1:10" x14ac:dyDescent="0.25">
      <c r="A6473" t="s">
        <v>6757</v>
      </c>
      <c r="B6473" t="s">
        <v>93</v>
      </c>
      <c r="C6473">
        <v>2009</v>
      </c>
      <c r="D6473" t="s">
        <v>41</v>
      </c>
      <c r="E6473" t="s">
        <v>2</v>
      </c>
      <c r="F6473" s="139">
        <v>788.17696906750905</v>
      </c>
      <c r="G6473" s="139">
        <v>1021.0736602291799</v>
      </c>
      <c r="H6473" s="139">
        <v>1022.08941196104</v>
      </c>
      <c r="I6473" s="139">
        <v>951.55531359731594</v>
      </c>
      <c r="J6473" s="139">
        <v>1096.4441293556099</v>
      </c>
    </row>
    <row r="6474" spans="1:10" x14ac:dyDescent="0.25">
      <c r="A6474" t="s">
        <v>6758</v>
      </c>
      <c r="B6474" t="s">
        <v>93</v>
      </c>
      <c r="C6474">
        <v>2009</v>
      </c>
      <c r="D6474" t="s">
        <v>42</v>
      </c>
      <c r="E6474" t="s">
        <v>2</v>
      </c>
      <c r="F6474" s="139">
        <v>632.41154702709605</v>
      </c>
      <c r="G6474" s="139">
        <v>939.17392670759796</v>
      </c>
      <c r="H6474" s="139">
        <v>953.44924254576802</v>
      </c>
      <c r="I6474" s="139">
        <v>880.20025331087004</v>
      </c>
      <c r="J6474" s="139">
        <v>1031.14287478761</v>
      </c>
    </row>
    <row r="6475" spans="1:10" x14ac:dyDescent="0.25">
      <c r="A6475" t="s">
        <v>6759</v>
      </c>
      <c r="B6475" t="s">
        <v>93</v>
      </c>
      <c r="C6475">
        <v>2009</v>
      </c>
      <c r="D6475" t="s">
        <v>102</v>
      </c>
      <c r="E6475" t="s">
        <v>2</v>
      </c>
      <c r="F6475" s="139">
        <v>704.87137150594003</v>
      </c>
      <c r="G6475" s="139">
        <v>1046.8283059166799</v>
      </c>
      <c r="H6475" s="139">
        <v>956.37333466481095</v>
      </c>
      <c r="I6475" s="139">
        <v>885.67323478288301</v>
      </c>
      <c r="J6475" s="139">
        <v>1031.1298854648201</v>
      </c>
    </row>
    <row r="6476" spans="1:10" x14ac:dyDescent="0.25">
      <c r="A6476" t="s">
        <v>6760</v>
      </c>
      <c r="B6476" t="s">
        <v>93</v>
      </c>
      <c r="C6476">
        <v>2009</v>
      </c>
      <c r="D6476" t="s">
        <v>103</v>
      </c>
      <c r="E6476" t="s">
        <v>2</v>
      </c>
      <c r="F6476" s="139">
        <v>1789.4108056586799</v>
      </c>
      <c r="G6476" s="139">
        <v>923.89589358722799</v>
      </c>
      <c r="H6476" s="139">
        <v>874.73525998417199</v>
      </c>
      <c r="I6476" s="139">
        <v>834.18104480510499</v>
      </c>
      <c r="J6476" s="139">
        <v>916.73302260557898</v>
      </c>
    </row>
    <row r="6477" spans="1:10" x14ac:dyDescent="0.25">
      <c r="A6477" t="s">
        <v>6761</v>
      </c>
      <c r="B6477" t="s">
        <v>93</v>
      </c>
      <c r="C6477">
        <v>2009</v>
      </c>
      <c r="D6477" t="s">
        <v>43</v>
      </c>
      <c r="E6477" t="s">
        <v>2</v>
      </c>
      <c r="F6477" s="139">
        <v>282.98635697841502</v>
      </c>
      <c r="G6477" s="139">
        <v>750.78625962648596</v>
      </c>
      <c r="H6477" s="139">
        <v>709.88074867977798</v>
      </c>
      <c r="I6477" s="139">
        <v>627.92409246308398</v>
      </c>
      <c r="J6477" s="139">
        <v>799.39385462381699</v>
      </c>
    </row>
    <row r="6478" spans="1:10" x14ac:dyDescent="0.25">
      <c r="A6478" t="s">
        <v>6762</v>
      </c>
      <c r="B6478" t="s">
        <v>93</v>
      </c>
      <c r="C6478">
        <v>2009</v>
      </c>
      <c r="D6478" t="s">
        <v>44</v>
      </c>
      <c r="E6478" t="s">
        <v>2</v>
      </c>
      <c r="F6478" s="139">
        <v>637.40933404960299</v>
      </c>
      <c r="G6478" s="139">
        <v>1024.9221495869201</v>
      </c>
      <c r="H6478" s="139">
        <v>946.69838057121001</v>
      </c>
      <c r="I6478" s="139">
        <v>873.63707412455403</v>
      </c>
      <c r="J6478" s="139">
        <v>1024.1749569134799</v>
      </c>
    </row>
    <row r="6479" spans="1:10" x14ac:dyDescent="0.25">
      <c r="A6479" t="s">
        <v>6763</v>
      </c>
      <c r="B6479" t="s">
        <v>93</v>
      </c>
      <c r="C6479">
        <v>2009</v>
      </c>
      <c r="D6479" t="s">
        <v>45</v>
      </c>
      <c r="E6479" t="s">
        <v>2</v>
      </c>
      <c r="F6479" s="139">
        <v>869.01511463067197</v>
      </c>
      <c r="G6479" s="139">
        <v>926.47510035466803</v>
      </c>
      <c r="H6479" s="139">
        <v>893.24384704269403</v>
      </c>
      <c r="I6479" s="139">
        <v>834.22013354768501</v>
      </c>
      <c r="J6479" s="139">
        <v>955.30809672344799</v>
      </c>
    </row>
    <row r="6480" spans="1:10" x14ac:dyDescent="0.25">
      <c r="A6480" t="s">
        <v>6764</v>
      </c>
      <c r="B6480" t="s">
        <v>93</v>
      </c>
      <c r="C6480">
        <v>2009</v>
      </c>
      <c r="D6480" t="s">
        <v>18</v>
      </c>
      <c r="E6480" t="s">
        <v>2</v>
      </c>
      <c r="F6480" s="139">
        <v>2698.7203418864601</v>
      </c>
      <c r="G6480" s="139">
        <v>1032.79347802607</v>
      </c>
      <c r="H6480" s="139">
        <v>1029.5432706812401</v>
      </c>
      <c r="I6480" s="139">
        <v>990.88383135174797</v>
      </c>
      <c r="J6480" s="139">
        <v>1069.3191985032199</v>
      </c>
    </row>
    <row r="6481" spans="1:10" x14ac:dyDescent="0.25">
      <c r="A6481" t="s">
        <v>6765</v>
      </c>
      <c r="B6481" t="s">
        <v>93</v>
      </c>
      <c r="C6481">
        <v>2009</v>
      </c>
      <c r="D6481" t="s">
        <v>46</v>
      </c>
      <c r="E6481" t="s">
        <v>2</v>
      </c>
      <c r="F6481" s="139">
        <v>1254.51871851036</v>
      </c>
      <c r="G6481" s="139">
        <v>1046.6533610131501</v>
      </c>
      <c r="H6481" s="139">
        <v>1056.4917422582</v>
      </c>
      <c r="I6481" s="139">
        <v>998.47198175424705</v>
      </c>
      <c r="J6481" s="139">
        <v>1116.98740702756</v>
      </c>
    </row>
    <row r="6482" spans="1:10" x14ac:dyDescent="0.25">
      <c r="A6482" t="s">
        <v>6766</v>
      </c>
      <c r="B6482" t="s">
        <v>93</v>
      </c>
      <c r="C6482">
        <v>2009</v>
      </c>
      <c r="D6482" t="s">
        <v>47</v>
      </c>
      <c r="E6482" t="s">
        <v>2</v>
      </c>
      <c r="F6482" s="139">
        <v>848.65286643893</v>
      </c>
      <c r="G6482" s="139">
        <v>1188.7559412227599</v>
      </c>
      <c r="H6482" s="139">
        <v>1160.0594177256701</v>
      </c>
      <c r="I6482" s="139">
        <v>1082.85972158861</v>
      </c>
      <c r="J6482" s="139">
        <v>1241.28473643712</v>
      </c>
    </row>
    <row r="6483" spans="1:10" x14ac:dyDescent="0.25">
      <c r="A6483" t="s">
        <v>6767</v>
      </c>
      <c r="B6483" t="s">
        <v>93</v>
      </c>
      <c r="C6483">
        <v>2009</v>
      </c>
      <c r="D6483" t="s">
        <v>48</v>
      </c>
      <c r="E6483" t="s">
        <v>2</v>
      </c>
      <c r="F6483" s="139">
        <v>595.54875693718805</v>
      </c>
      <c r="G6483" s="139">
        <v>850.14026085562102</v>
      </c>
      <c r="H6483" s="139">
        <v>850.01775860331202</v>
      </c>
      <c r="I6483" s="139">
        <v>782.84761581860198</v>
      </c>
      <c r="J6483" s="139">
        <v>921.39214870254295</v>
      </c>
    </row>
    <row r="6484" spans="1:10" x14ac:dyDescent="0.25">
      <c r="A6484" t="s">
        <v>6768</v>
      </c>
      <c r="B6484" t="s">
        <v>93</v>
      </c>
      <c r="C6484">
        <v>2009</v>
      </c>
      <c r="D6484" t="s">
        <v>104</v>
      </c>
      <c r="E6484" t="s">
        <v>2</v>
      </c>
      <c r="F6484" s="139">
        <v>2459.27083511092</v>
      </c>
      <c r="G6484" s="139">
        <v>1037.1637539214801</v>
      </c>
      <c r="H6484" s="139">
        <v>1137.0202253218499</v>
      </c>
      <c r="I6484" s="139">
        <v>1091.8749665366399</v>
      </c>
      <c r="J6484" s="139">
        <v>1183.53231367991</v>
      </c>
    </row>
    <row r="6485" spans="1:10" x14ac:dyDescent="0.25">
      <c r="A6485" t="s">
        <v>6769</v>
      </c>
      <c r="B6485" t="s">
        <v>93</v>
      </c>
      <c r="C6485">
        <v>2009</v>
      </c>
      <c r="D6485" t="s">
        <v>49</v>
      </c>
      <c r="E6485" t="s">
        <v>2</v>
      </c>
      <c r="F6485" s="139">
        <v>745.06937568061301</v>
      </c>
      <c r="G6485" s="139">
        <v>1148.39836569709</v>
      </c>
      <c r="H6485" s="139">
        <v>1136.7455554935</v>
      </c>
      <c r="I6485" s="139">
        <v>1056.0695828895</v>
      </c>
      <c r="J6485" s="139">
        <v>1221.9199178327201</v>
      </c>
    </row>
    <row r="6486" spans="1:10" x14ac:dyDescent="0.25">
      <c r="A6486" t="s">
        <v>6770</v>
      </c>
      <c r="B6486" t="s">
        <v>93</v>
      </c>
      <c r="C6486">
        <v>2009</v>
      </c>
      <c r="D6486" t="s">
        <v>50</v>
      </c>
      <c r="E6486" t="s">
        <v>2</v>
      </c>
      <c r="F6486" s="139">
        <v>1714.20145943032</v>
      </c>
      <c r="G6486" s="139">
        <v>995.26316184207803</v>
      </c>
      <c r="H6486" s="139">
        <v>1151.6536224347201</v>
      </c>
      <c r="I6486" s="139">
        <v>1096.5252291270699</v>
      </c>
      <c r="J6486" s="139">
        <v>1208.78777272818</v>
      </c>
    </row>
    <row r="6487" spans="1:10" x14ac:dyDescent="0.25">
      <c r="A6487" t="s">
        <v>6771</v>
      </c>
      <c r="B6487" t="s">
        <v>93</v>
      </c>
      <c r="C6487">
        <v>2009</v>
      </c>
      <c r="D6487" t="s">
        <v>105</v>
      </c>
      <c r="E6487" t="s">
        <v>2</v>
      </c>
      <c r="F6487" s="139">
        <v>1727.4937942143799</v>
      </c>
      <c r="G6487" s="139">
        <v>1153.7469656608801</v>
      </c>
      <c r="H6487" s="139">
        <v>1184.2706289809801</v>
      </c>
      <c r="I6487" s="139">
        <v>1128.7982880780401</v>
      </c>
      <c r="J6487" s="139">
        <v>1241.7533065477601</v>
      </c>
    </row>
    <row r="6488" spans="1:10" x14ac:dyDescent="0.25">
      <c r="A6488" t="s">
        <v>6772</v>
      </c>
      <c r="B6488" t="s">
        <v>93</v>
      </c>
      <c r="C6488">
        <v>2009</v>
      </c>
      <c r="D6488" t="s">
        <v>51</v>
      </c>
      <c r="E6488" t="s">
        <v>2</v>
      </c>
      <c r="F6488" s="139">
        <v>1335.4595295068</v>
      </c>
      <c r="G6488" s="139">
        <v>1113.5696425352301</v>
      </c>
      <c r="H6488" s="139">
        <v>1142.7148578649201</v>
      </c>
      <c r="I6488" s="139">
        <v>1081.94772036162</v>
      </c>
      <c r="J6488" s="139">
        <v>1205.9935252386499</v>
      </c>
    </row>
    <row r="6489" spans="1:10" x14ac:dyDescent="0.25">
      <c r="A6489" t="s">
        <v>6773</v>
      </c>
      <c r="B6489" t="s">
        <v>93</v>
      </c>
      <c r="C6489">
        <v>2009</v>
      </c>
      <c r="D6489" t="s">
        <v>52</v>
      </c>
      <c r="E6489" t="s">
        <v>2</v>
      </c>
      <c r="F6489" s="139">
        <v>392.03426470759302</v>
      </c>
      <c r="G6489" s="139">
        <v>1315.41879913966</v>
      </c>
      <c r="H6489" s="139">
        <v>1353.7633860056301</v>
      </c>
      <c r="I6489" s="139">
        <v>1222.1764257187201</v>
      </c>
      <c r="J6489" s="139">
        <v>1495.5820439531601</v>
      </c>
    </row>
    <row r="6490" spans="1:10" x14ac:dyDescent="0.25">
      <c r="A6490" t="s">
        <v>6774</v>
      </c>
      <c r="B6490" t="s">
        <v>93</v>
      </c>
      <c r="C6490">
        <v>2009</v>
      </c>
      <c r="D6490" t="s">
        <v>106</v>
      </c>
      <c r="E6490" t="s">
        <v>2</v>
      </c>
      <c r="F6490" s="139">
        <v>3370.9947803320301</v>
      </c>
      <c r="G6490" s="139">
        <v>1152.8315653815</v>
      </c>
      <c r="H6490" s="139">
        <v>1169.46543123475</v>
      </c>
      <c r="I6490" s="139">
        <v>1130.11447448429</v>
      </c>
      <c r="J6490" s="139">
        <v>1209.8315342052699</v>
      </c>
    </row>
    <row r="6491" spans="1:10" x14ac:dyDescent="0.25">
      <c r="A6491" t="s">
        <v>6775</v>
      </c>
      <c r="B6491" t="s">
        <v>93</v>
      </c>
      <c r="C6491">
        <v>2009</v>
      </c>
      <c r="D6491" t="s">
        <v>53</v>
      </c>
      <c r="E6491" t="s">
        <v>2</v>
      </c>
      <c r="F6491" s="139">
        <v>1012.9719757192599</v>
      </c>
      <c r="G6491" s="139">
        <v>1121.25120454187</v>
      </c>
      <c r="H6491" s="139">
        <v>1153.3384531036099</v>
      </c>
      <c r="I6491" s="139">
        <v>1083.1043352003701</v>
      </c>
      <c r="J6491" s="139">
        <v>1226.91674374027</v>
      </c>
    </row>
    <row r="6492" spans="1:10" x14ac:dyDescent="0.25">
      <c r="A6492" t="s">
        <v>6776</v>
      </c>
      <c r="B6492" t="s">
        <v>93</v>
      </c>
      <c r="C6492">
        <v>2009</v>
      </c>
      <c r="D6492" t="s">
        <v>54</v>
      </c>
      <c r="E6492" t="s">
        <v>2</v>
      </c>
      <c r="F6492" s="139">
        <v>454.65416078012203</v>
      </c>
      <c r="G6492" s="139">
        <v>1275.2914666632701</v>
      </c>
      <c r="H6492" s="139">
        <v>1275.50294841871</v>
      </c>
      <c r="I6492" s="139">
        <v>1160.15411433759</v>
      </c>
      <c r="J6492" s="139">
        <v>1399.1554870545799</v>
      </c>
    </row>
    <row r="6493" spans="1:10" x14ac:dyDescent="0.25">
      <c r="A6493" t="s">
        <v>6777</v>
      </c>
      <c r="B6493" t="s">
        <v>93</v>
      </c>
      <c r="C6493">
        <v>2009</v>
      </c>
      <c r="D6493" t="s">
        <v>55</v>
      </c>
      <c r="E6493" t="s">
        <v>2</v>
      </c>
      <c r="F6493" s="139">
        <v>571.39382695634197</v>
      </c>
      <c r="G6493" s="139">
        <v>1220.32724719976</v>
      </c>
      <c r="H6493" s="139">
        <v>1220.4639205604501</v>
      </c>
      <c r="I6493" s="139">
        <v>1121.8765881414599</v>
      </c>
      <c r="J6493" s="139">
        <v>1325.35548213832</v>
      </c>
    </row>
    <row r="6494" spans="1:10" x14ac:dyDescent="0.25">
      <c r="A6494" t="s">
        <v>6778</v>
      </c>
      <c r="B6494" t="s">
        <v>93</v>
      </c>
      <c r="C6494">
        <v>2009</v>
      </c>
      <c r="D6494" t="s">
        <v>56</v>
      </c>
      <c r="E6494" t="s">
        <v>2</v>
      </c>
      <c r="F6494" s="139">
        <v>452.91812893210198</v>
      </c>
      <c r="G6494" s="139">
        <v>981.91503475719105</v>
      </c>
      <c r="H6494" s="139">
        <v>928.55379549016698</v>
      </c>
      <c r="I6494" s="139">
        <v>843.50338076455296</v>
      </c>
      <c r="J6494" s="139">
        <v>1019.73897820574</v>
      </c>
    </row>
    <row r="6495" spans="1:10" x14ac:dyDescent="0.25">
      <c r="A6495" t="s">
        <v>6779</v>
      </c>
      <c r="B6495" t="s">
        <v>93</v>
      </c>
      <c r="C6495">
        <v>2009</v>
      </c>
      <c r="D6495" t="s">
        <v>57</v>
      </c>
      <c r="E6495" t="s">
        <v>2</v>
      </c>
      <c r="F6495" s="139">
        <v>879.05668794421899</v>
      </c>
      <c r="G6495" s="139">
        <v>1196.5327125705701</v>
      </c>
      <c r="H6495" s="139">
        <v>1268.66871957543</v>
      </c>
      <c r="I6495" s="139">
        <v>1185.5134153676399</v>
      </c>
      <c r="J6495" s="139">
        <v>1356.08244967158</v>
      </c>
    </row>
    <row r="6496" spans="1:10" x14ac:dyDescent="0.25">
      <c r="A6496" t="s">
        <v>6780</v>
      </c>
      <c r="B6496" t="s">
        <v>93</v>
      </c>
      <c r="C6496">
        <v>2010</v>
      </c>
      <c r="D6496" t="s">
        <v>5</v>
      </c>
      <c r="E6496" t="s">
        <v>2</v>
      </c>
      <c r="F6496" s="139">
        <v>17908.1931205828</v>
      </c>
      <c r="G6496" s="139">
        <v>1152.0390202101801</v>
      </c>
      <c r="H6496" s="139">
        <v>1147.23763906565</v>
      </c>
      <c r="I6496" s="139">
        <v>1130.40230853294</v>
      </c>
      <c r="J6496" s="139">
        <v>1164.25989178588</v>
      </c>
    </row>
    <row r="6497" spans="1:10" x14ac:dyDescent="0.25">
      <c r="A6497" t="s">
        <v>6781</v>
      </c>
      <c r="B6497" t="s">
        <v>93</v>
      </c>
      <c r="C6497">
        <v>2010</v>
      </c>
      <c r="D6497" t="s">
        <v>122</v>
      </c>
      <c r="E6497" t="s">
        <v>2</v>
      </c>
      <c r="F6497" s="139">
        <v>2605.1108044800499</v>
      </c>
      <c r="G6497" s="139">
        <v>847.83844709942605</v>
      </c>
      <c r="H6497" s="139">
        <v>801.71479232189904</v>
      </c>
      <c r="I6497" s="139">
        <v>770.91958542237899</v>
      </c>
      <c r="J6497" s="139">
        <v>833.41546158746701</v>
      </c>
    </row>
    <row r="6498" spans="1:10" x14ac:dyDescent="0.25">
      <c r="A6498" t="s">
        <v>6782</v>
      </c>
      <c r="B6498" t="s">
        <v>93</v>
      </c>
      <c r="C6498">
        <v>2010</v>
      </c>
      <c r="D6498" t="s">
        <v>123</v>
      </c>
      <c r="E6498" t="s">
        <v>2</v>
      </c>
      <c r="F6498" s="139">
        <v>3162.07915913953</v>
      </c>
      <c r="G6498" s="139">
        <v>1008.95630809714</v>
      </c>
      <c r="H6498" s="139">
        <v>961.82236056990803</v>
      </c>
      <c r="I6498" s="139">
        <v>928.28021439083898</v>
      </c>
      <c r="J6498" s="139">
        <v>996.25834147171997</v>
      </c>
    </row>
    <row r="6499" spans="1:10" x14ac:dyDescent="0.25">
      <c r="A6499" t="s">
        <v>6783</v>
      </c>
      <c r="B6499" t="s">
        <v>93</v>
      </c>
      <c r="C6499">
        <v>2010</v>
      </c>
      <c r="D6499" t="s">
        <v>124</v>
      </c>
      <c r="E6499" t="s">
        <v>2</v>
      </c>
      <c r="F6499" s="139">
        <v>3474.0777566091301</v>
      </c>
      <c r="G6499" s="139">
        <v>1094.4424600805601</v>
      </c>
      <c r="H6499" s="139">
        <v>1057.89675634991</v>
      </c>
      <c r="I6499" s="139">
        <v>1022.77137888677</v>
      </c>
      <c r="J6499" s="139">
        <v>1093.9145376593899</v>
      </c>
    </row>
    <row r="6500" spans="1:10" x14ac:dyDescent="0.25">
      <c r="A6500" t="s">
        <v>6784</v>
      </c>
      <c r="B6500" t="s">
        <v>93</v>
      </c>
      <c r="C6500">
        <v>2010</v>
      </c>
      <c r="D6500" t="s">
        <v>125</v>
      </c>
      <c r="E6500" t="s">
        <v>2</v>
      </c>
      <c r="F6500" s="139">
        <v>3958.7305382834602</v>
      </c>
      <c r="G6500" s="139">
        <v>1264.4792693960101</v>
      </c>
      <c r="H6500" s="139">
        <v>1294.5954579275999</v>
      </c>
      <c r="I6500" s="139">
        <v>1254.3311328351299</v>
      </c>
      <c r="J6500" s="139">
        <v>1335.8172390902901</v>
      </c>
    </row>
    <row r="6501" spans="1:10" x14ac:dyDescent="0.25">
      <c r="A6501" t="s">
        <v>6785</v>
      </c>
      <c r="B6501" t="s">
        <v>93</v>
      </c>
      <c r="C6501">
        <v>2010</v>
      </c>
      <c r="D6501" t="s">
        <v>126</v>
      </c>
      <c r="E6501" t="s">
        <v>2</v>
      </c>
      <c r="F6501" s="139">
        <v>4708.1948620706398</v>
      </c>
      <c r="G6501" s="139">
        <v>1552.2664400798701</v>
      </c>
      <c r="H6501" s="139">
        <v>1687.5968121502599</v>
      </c>
      <c r="I6501" s="139">
        <v>1639.32333402573</v>
      </c>
      <c r="J6501" s="139">
        <v>1736.92173283889</v>
      </c>
    </row>
    <row r="6502" spans="1:10" x14ac:dyDescent="0.25">
      <c r="A6502" t="s">
        <v>6786</v>
      </c>
      <c r="B6502" t="s">
        <v>93</v>
      </c>
      <c r="C6502">
        <v>2010</v>
      </c>
      <c r="D6502" t="s">
        <v>6</v>
      </c>
      <c r="E6502" t="s">
        <v>2</v>
      </c>
      <c r="F6502" s="139">
        <v>4107.9109556681797</v>
      </c>
      <c r="G6502" s="139">
        <v>1176.2059251564599</v>
      </c>
      <c r="H6502" s="139">
        <v>1135.25244429134</v>
      </c>
      <c r="I6502" s="139">
        <v>1100.4799687136299</v>
      </c>
      <c r="J6502" s="139">
        <v>1170.8364362324901</v>
      </c>
    </row>
    <row r="6503" spans="1:10" x14ac:dyDescent="0.25">
      <c r="A6503" t="s">
        <v>6787</v>
      </c>
      <c r="B6503" t="s">
        <v>93</v>
      </c>
      <c r="C6503">
        <v>2010</v>
      </c>
      <c r="D6503" t="s">
        <v>37</v>
      </c>
      <c r="E6503" t="s">
        <v>2</v>
      </c>
      <c r="F6503" s="139">
        <v>400.521325904864</v>
      </c>
      <c r="G6503" s="139">
        <v>1127.65731714867</v>
      </c>
      <c r="H6503" s="139">
        <v>1035.2487169411099</v>
      </c>
      <c r="I6503" s="139">
        <v>934.54872664449897</v>
      </c>
      <c r="J6503" s="139">
        <v>1143.6918965392799</v>
      </c>
    </row>
    <row r="6504" spans="1:10" x14ac:dyDescent="0.25">
      <c r="A6504" t="s">
        <v>6788</v>
      </c>
      <c r="B6504" t="s">
        <v>93</v>
      </c>
      <c r="C6504">
        <v>2010</v>
      </c>
      <c r="D6504" t="s">
        <v>38</v>
      </c>
      <c r="E6504" t="s">
        <v>2</v>
      </c>
      <c r="F6504" s="139">
        <v>649.67498168311295</v>
      </c>
      <c r="G6504" s="139">
        <v>1050.9819167903299</v>
      </c>
      <c r="H6504" s="139">
        <v>1024.7985679354299</v>
      </c>
      <c r="I6504" s="139">
        <v>946.36481333463496</v>
      </c>
      <c r="J6504" s="139">
        <v>1107.92584624593</v>
      </c>
    </row>
    <row r="6505" spans="1:10" x14ac:dyDescent="0.25">
      <c r="A6505" t="s">
        <v>6789</v>
      </c>
      <c r="B6505" t="s">
        <v>93</v>
      </c>
      <c r="C6505">
        <v>2010</v>
      </c>
      <c r="D6505" t="s">
        <v>39</v>
      </c>
      <c r="E6505" t="s">
        <v>2</v>
      </c>
      <c r="F6505" s="139">
        <v>739.96647744645804</v>
      </c>
      <c r="G6505" s="139">
        <v>1248.1723187478201</v>
      </c>
      <c r="H6505" s="139">
        <v>1125.7077167024099</v>
      </c>
      <c r="I6505" s="139">
        <v>1043.5087411822799</v>
      </c>
      <c r="J6505" s="139">
        <v>1212.5062585554199</v>
      </c>
    </row>
    <row r="6506" spans="1:10" x14ac:dyDescent="0.25">
      <c r="A6506" t="s">
        <v>6790</v>
      </c>
      <c r="B6506" t="s">
        <v>93</v>
      </c>
      <c r="C6506">
        <v>2010</v>
      </c>
      <c r="D6506" t="s">
        <v>40</v>
      </c>
      <c r="E6506" t="s">
        <v>2</v>
      </c>
      <c r="F6506" s="139">
        <v>640.04842523624995</v>
      </c>
      <c r="G6506" s="139">
        <v>1332.4903718954299</v>
      </c>
      <c r="H6506" s="139">
        <v>1267.7772881410101</v>
      </c>
      <c r="I6506" s="139">
        <v>1170.13761593704</v>
      </c>
      <c r="J6506" s="139">
        <v>1371.30498424349</v>
      </c>
    </row>
    <row r="6507" spans="1:10" x14ac:dyDescent="0.25">
      <c r="A6507" t="s">
        <v>6791</v>
      </c>
      <c r="B6507" t="s">
        <v>93</v>
      </c>
      <c r="C6507">
        <v>2010</v>
      </c>
      <c r="D6507" t="s">
        <v>41</v>
      </c>
      <c r="E6507" t="s">
        <v>2</v>
      </c>
      <c r="F6507" s="139">
        <v>909.769578542472</v>
      </c>
      <c r="G6507" s="139">
        <v>1180.5989859102899</v>
      </c>
      <c r="H6507" s="139">
        <v>1173.7579556501601</v>
      </c>
      <c r="I6507" s="139">
        <v>1098.2900823156001</v>
      </c>
      <c r="J6507" s="139">
        <v>1253.0229804854901</v>
      </c>
    </row>
    <row r="6508" spans="1:10" x14ac:dyDescent="0.25">
      <c r="A6508" t="s">
        <v>6792</v>
      </c>
      <c r="B6508" t="s">
        <v>93</v>
      </c>
      <c r="C6508">
        <v>2010</v>
      </c>
      <c r="D6508" t="s">
        <v>42</v>
      </c>
      <c r="E6508" t="s">
        <v>2</v>
      </c>
      <c r="F6508" s="139">
        <v>767.93016685501095</v>
      </c>
      <c r="G6508" s="139">
        <v>1137.0173778927899</v>
      </c>
      <c r="H6508" s="139">
        <v>1153.26060657927</v>
      </c>
      <c r="I6508" s="139">
        <v>1072.7661285480001</v>
      </c>
      <c r="J6508" s="139">
        <v>1238.17403563016</v>
      </c>
    </row>
    <row r="6509" spans="1:10" x14ac:dyDescent="0.25">
      <c r="A6509" t="s">
        <v>6793</v>
      </c>
      <c r="B6509" t="s">
        <v>93</v>
      </c>
      <c r="C6509">
        <v>2010</v>
      </c>
      <c r="D6509" t="s">
        <v>102</v>
      </c>
      <c r="E6509" t="s">
        <v>2</v>
      </c>
      <c r="F6509" s="139">
        <v>685.43513356202004</v>
      </c>
      <c r="G6509" s="139">
        <v>1018.99196259926</v>
      </c>
      <c r="H6509" s="139">
        <v>918.198260967907</v>
      </c>
      <c r="I6509" s="139">
        <v>849.30651536987102</v>
      </c>
      <c r="J6509" s="139">
        <v>991.10011008189804</v>
      </c>
    </row>
    <row r="6510" spans="1:10" x14ac:dyDescent="0.25">
      <c r="A6510" t="s">
        <v>6794</v>
      </c>
      <c r="B6510" t="s">
        <v>93</v>
      </c>
      <c r="C6510">
        <v>2010</v>
      </c>
      <c r="D6510" t="s">
        <v>103</v>
      </c>
      <c r="E6510" t="s">
        <v>2</v>
      </c>
      <c r="F6510" s="139">
        <v>2057.8165513346898</v>
      </c>
      <c r="G6510" s="139">
        <v>1060.7137783099699</v>
      </c>
      <c r="H6510" s="139">
        <v>1007.99385671391</v>
      </c>
      <c r="I6510" s="139">
        <v>964.34184768768898</v>
      </c>
      <c r="J6510" s="139">
        <v>1053.0929019509799</v>
      </c>
    </row>
    <row r="6511" spans="1:10" x14ac:dyDescent="0.25">
      <c r="A6511" t="s">
        <v>6795</v>
      </c>
      <c r="B6511" t="s">
        <v>93</v>
      </c>
      <c r="C6511">
        <v>2010</v>
      </c>
      <c r="D6511" t="s">
        <v>43</v>
      </c>
      <c r="E6511" t="s">
        <v>2</v>
      </c>
      <c r="F6511" s="139">
        <v>321.27045249006102</v>
      </c>
      <c r="G6511" s="139">
        <v>848.53006309772604</v>
      </c>
      <c r="H6511" s="139">
        <v>804.58421393219498</v>
      </c>
      <c r="I6511" s="139">
        <v>716.974776931051</v>
      </c>
      <c r="J6511" s="139">
        <v>899.75179690404195</v>
      </c>
    </row>
    <row r="6512" spans="1:10" x14ac:dyDescent="0.25">
      <c r="A6512" t="s">
        <v>6796</v>
      </c>
      <c r="B6512" t="s">
        <v>93</v>
      </c>
      <c r="C6512">
        <v>2010</v>
      </c>
      <c r="D6512" t="s">
        <v>44</v>
      </c>
      <c r="E6512" t="s">
        <v>2</v>
      </c>
      <c r="F6512" s="139">
        <v>780.79618547905295</v>
      </c>
      <c r="G6512" s="139">
        <v>1250.5144070582901</v>
      </c>
      <c r="H6512" s="139">
        <v>1183.2730928809201</v>
      </c>
      <c r="I6512" s="139">
        <v>1100.4115828818501</v>
      </c>
      <c r="J6512" s="139">
        <v>1270.64475077681</v>
      </c>
    </row>
    <row r="6513" spans="1:10" x14ac:dyDescent="0.25">
      <c r="A6513" t="s">
        <v>6797</v>
      </c>
      <c r="B6513" t="s">
        <v>93</v>
      </c>
      <c r="C6513">
        <v>2010</v>
      </c>
      <c r="D6513" t="s">
        <v>45</v>
      </c>
      <c r="E6513" t="s">
        <v>2</v>
      </c>
      <c r="F6513" s="139">
        <v>955.74991336559196</v>
      </c>
      <c r="G6513" s="139">
        <v>1019.97792318879</v>
      </c>
      <c r="H6513" s="139">
        <v>974.41747809718697</v>
      </c>
      <c r="I6513" s="139">
        <v>912.96489077244905</v>
      </c>
      <c r="J6513" s="139">
        <v>1038.88473604059</v>
      </c>
    </row>
    <row r="6514" spans="1:10" x14ac:dyDescent="0.25">
      <c r="A6514" t="s">
        <v>6798</v>
      </c>
      <c r="B6514" t="s">
        <v>93</v>
      </c>
      <c r="C6514">
        <v>2010</v>
      </c>
      <c r="D6514" t="s">
        <v>18</v>
      </c>
      <c r="E6514" t="s">
        <v>2</v>
      </c>
      <c r="F6514" s="139">
        <v>2886.46649661026</v>
      </c>
      <c r="G6514" s="139">
        <v>1101.48195083066</v>
      </c>
      <c r="H6514" s="139">
        <v>1091.4453888252699</v>
      </c>
      <c r="I6514" s="139">
        <v>1051.8057070831201</v>
      </c>
      <c r="J6514" s="139">
        <v>1132.19143101446</v>
      </c>
    </row>
    <row r="6515" spans="1:10" x14ac:dyDescent="0.25">
      <c r="A6515" t="s">
        <v>6799</v>
      </c>
      <c r="B6515" t="s">
        <v>93</v>
      </c>
      <c r="C6515">
        <v>2010</v>
      </c>
      <c r="D6515" t="s">
        <v>46</v>
      </c>
      <c r="E6515" t="s">
        <v>2</v>
      </c>
      <c r="F6515" s="139">
        <v>1301.2826030823801</v>
      </c>
      <c r="G6515" s="139">
        <v>1081.2575119713299</v>
      </c>
      <c r="H6515" s="139">
        <v>1084.1533911553699</v>
      </c>
      <c r="I6515" s="139">
        <v>1025.65550600542</v>
      </c>
      <c r="J6515" s="139">
        <v>1145.1012830874099</v>
      </c>
    </row>
    <row r="6516" spans="1:10" x14ac:dyDescent="0.25">
      <c r="A6516" t="s">
        <v>6800</v>
      </c>
      <c r="B6516" t="s">
        <v>93</v>
      </c>
      <c r="C6516">
        <v>2010</v>
      </c>
      <c r="D6516" t="s">
        <v>47</v>
      </c>
      <c r="E6516" t="s">
        <v>2</v>
      </c>
      <c r="F6516" s="139">
        <v>890.10482096952899</v>
      </c>
      <c r="G6516" s="139">
        <v>1246.87242911108</v>
      </c>
      <c r="H6516" s="139">
        <v>1214.4017737270501</v>
      </c>
      <c r="I6516" s="139">
        <v>1135.4417679253099</v>
      </c>
      <c r="J6516" s="139">
        <v>1297.3794916854699</v>
      </c>
    </row>
    <row r="6517" spans="1:10" x14ac:dyDescent="0.25">
      <c r="A6517" t="s">
        <v>6801</v>
      </c>
      <c r="B6517" t="s">
        <v>93</v>
      </c>
      <c r="C6517">
        <v>2010</v>
      </c>
      <c r="D6517" t="s">
        <v>48</v>
      </c>
      <c r="E6517" t="s">
        <v>2</v>
      </c>
      <c r="F6517" s="139">
        <v>695.07907255837199</v>
      </c>
      <c r="G6517" s="139">
        <v>988.49363960119501</v>
      </c>
      <c r="H6517" s="139">
        <v>978.85527834989205</v>
      </c>
      <c r="I6517" s="139">
        <v>907.18691051390294</v>
      </c>
      <c r="J6517" s="139">
        <v>1054.66542105396</v>
      </c>
    </row>
    <row r="6518" spans="1:10" x14ac:dyDescent="0.25">
      <c r="A6518" t="s">
        <v>6802</v>
      </c>
      <c r="B6518" t="s">
        <v>93</v>
      </c>
      <c r="C6518">
        <v>2010</v>
      </c>
      <c r="D6518" t="s">
        <v>104</v>
      </c>
      <c r="E6518" t="s">
        <v>2</v>
      </c>
      <c r="F6518" s="139">
        <v>2517.78555799469</v>
      </c>
      <c r="G6518" s="139">
        <v>1054.3932149565301</v>
      </c>
      <c r="H6518" s="139">
        <v>1149.38814184949</v>
      </c>
      <c r="I6518" s="139">
        <v>1104.29525493757</v>
      </c>
      <c r="J6518" s="139">
        <v>1195.83005274476</v>
      </c>
    </row>
    <row r="6519" spans="1:10" x14ac:dyDescent="0.25">
      <c r="A6519" t="s">
        <v>6803</v>
      </c>
      <c r="B6519" t="s">
        <v>93</v>
      </c>
      <c r="C6519">
        <v>2010</v>
      </c>
      <c r="D6519" t="s">
        <v>49</v>
      </c>
      <c r="E6519" t="s">
        <v>2</v>
      </c>
      <c r="F6519" s="139">
        <v>756.73213337771904</v>
      </c>
      <c r="G6519" s="139">
        <v>1167.1120845456701</v>
      </c>
      <c r="H6519" s="139">
        <v>1147.8479608180501</v>
      </c>
      <c r="I6519" s="139">
        <v>1067.0205459619399</v>
      </c>
      <c r="J6519" s="139">
        <v>1233.14629745005</v>
      </c>
    </row>
    <row r="6520" spans="1:10" x14ac:dyDescent="0.25">
      <c r="A6520" t="s">
        <v>6804</v>
      </c>
      <c r="B6520" t="s">
        <v>93</v>
      </c>
      <c r="C6520">
        <v>2010</v>
      </c>
      <c r="D6520" t="s">
        <v>50</v>
      </c>
      <c r="E6520" t="s">
        <v>2</v>
      </c>
      <c r="F6520" s="139">
        <v>1761.05342461698</v>
      </c>
      <c r="G6520" s="139">
        <v>1012.3789462708</v>
      </c>
      <c r="H6520" s="139">
        <v>1158.6242083296499</v>
      </c>
      <c r="I6520" s="139">
        <v>1103.83207008765</v>
      </c>
      <c r="J6520" s="139">
        <v>1215.38264754485</v>
      </c>
    </row>
    <row r="6521" spans="1:10" x14ac:dyDescent="0.25">
      <c r="A6521" t="s">
        <v>6805</v>
      </c>
      <c r="B6521" t="s">
        <v>93</v>
      </c>
      <c r="C6521">
        <v>2010</v>
      </c>
      <c r="D6521" t="s">
        <v>105</v>
      </c>
      <c r="E6521" t="s">
        <v>2</v>
      </c>
      <c r="F6521" s="139">
        <v>1677.4501316472199</v>
      </c>
      <c r="G6521" s="139">
        <v>1119.9576250498901</v>
      </c>
      <c r="H6521" s="139">
        <v>1146.84613273638</v>
      </c>
      <c r="I6521" s="139">
        <v>1092.36075353452</v>
      </c>
      <c r="J6521" s="139">
        <v>1203.3359072189601</v>
      </c>
    </row>
    <row r="6522" spans="1:10" x14ac:dyDescent="0.25">
      <c r="A6522" t="s">
        <v>6806</v>
      </c>
      <c r="B6522" t="s">
        <v>93</v>
      </c>
      <c r="C6522">
        <v>2010</v>
      </c>
      <c r="D6522" t="s">
        <v>51</v>
      </c>
      <c r="E6522" t="s">
        <v>2</v>
      </c>
      <c r="F6522" s="139">
        <v>1320.20420772839</v>
      </c>
      <c r="G6522" s="139">
        <v>1101.45520417853</v>
      </c>
      <c r="H6522" s="139">
        <v>1127.84407878414</v>
      </c>
      <c r="I6522" s="139">
        <v>1067.54619124806</v>
      </c>
      <c r="J6522" s="139">
        <v>1190.64878541549</v>
      </c>
    </row>
    <row r="6523" spans="1:10" x14ac:dyDescent="0.25">
      <c r="A6523" t="s">
        <v>6807</v>
      </c>
      <c r="B6523" t="s">
        <v>93</v>
      </c>
      <c r="C6523">
        <v>2010</v>
      </c>
      <c r="D6523" t="s">
        <v>52</v>
      </c>
      <c r="E6523" t="s">
        <v>2</v>
      </c>
      <c r="F6523" s="139">
        <v>357.24592391884102</v>
      </c>
      <c r="G6523" s="139">
        <v>1194.0835748340201</v>
      </c>
      <c r="H6523" s="139">
        <v>1227.0157132536699</v>
      </c>
      <c r="I6523" s="139">
        <v>1102.32592186586</v>
      </c>
      <c r="J6523" s="139">
        <v>1361.88224424846</v>
      </c>
    </row>
    <row r="6524" spans="1:10" x14ac:dyDescent="0.25">
      <c r="A6524" t="s">
        <v>6808</v>
      </c>
      <c r="B6524" t="s">
        <v>93</v>
      </c>
      <c r="C6524">
        <v>2010</v>
      </c>
      <c r="D6524" t="s">
        <v>106</v>
      </c>
      <c r="E6524" t="s">
        <v>2</v>
      </c>
      <c r="F6524" s="139">
        <v>3975.32829376574</v>
      </c>
      <c r="G6524" s="139">
        <v>1355.2086145851799</v>
      </c>
      <c r="H6524" s="139">
        <v>1368.30611426255</v>
      </c>
      <c r="I6524" s="139">
        <v>1325.9030604785801</v>
      </c>
      <c r="J6524" s="139">
        <v>1411.71534682478</v>
      </c>
    </row>
    <row r="6525" spans="1:10" x14ac:dyDescent="0.25">
      <c r="A6525" t="s">
        <v>6809</v>
      </c>
      <c r="B6525" t="s">
        <v>93</v>
      </c>
      <c r="C6525">
        <v>2010</v>
      </c>
      <c r="D6525" t="s">
        <v>53</v>
      </c>
      <c r="E6525" t="s">
        <v>2</v>
      </c>
      <c r="F6525" s="139">
        <v>1167.1762215118699</v>
      </c>
      <c r="G6525" s="139">
        <v>1285.8470453249099</v>
      </c>
      <c r="H6525" s="139">
        <v>1318.4775678968299</v>
      </c>
      <c r="I6525" s="139">
        <v>1243.64725809886</v>
      </c>
      <c r="J6525" s="139">
        <v>1396.6213076235399</v>
      </c>
    </row>
    <row r="6526" spans="1:10" x14ac:dyDescent="0.25">
      <c r="A6526" t="s">
        <v>6810</v>
      </c>
      <c r="B6526" t="s">
        <v>93</v>
      </c>
      <c r="C6526">
        <v>2010</v>
      </c>
      <c r="D6526" t="s">
        <v>54</v>
      </c>
      <c r="E6526" t="s">
        <v>2</v>
      </c>
      <c r="F6526" s="139">
        <v>534.64348791878501</v>
      </c>
      <c r="G6526" s="139">
        <v>1501.5966519275</v>
      </c>
      <c r="H6526" s="139">
        <v>1517.50580422608</v>
      </c>
      <c r="I6526" s="139">
        <v>1390.82667208316</v>
      </c>
      <c r="J6526" s="139">
        <v>1652.5690998576199</v>
      </c>
    </row>
    <row r="6527" spans="1:10" x14ac:dyDescent="0.25">
      <c r="A6527" t="s">
        <v>6811</v>
      </c>
      <c r="B6527" t="s">
        <v>93</v>
      </c>
      <c r="C6527">
        <v>2010</v>
      </c>
      <c r="D6527" t="s">
        <v>55</v>
      </c>
      <c r="E6527" t="s">
        <v>2</v>
      </c>
      <c r="F6527" s="139">
        <v>729.93053957753</v>
      </c>
      <c r="G6527" s="139">
        <v>1563.1208419759901</v>
      </c>
      <c r="H6527" s="139">
        <v>1560.6265045969999</v>
      </c>
      <c r="I6527" s="139">
        <v>1448.8510538898799</v>
      </c>
      <c r="J6527" s="139">
        <v>1678.7006796128601</v>
      </c>
    </row>
    <row r="6528" spans="1:10" x14ac:dyDescent="0.25">
      <c r="A6528" t="s">
        <v>6812</v>
      </c>
      <c r="B6528" t="s">
        <v>93</v>
      </c>
      <c r="C6528">
        <v>2010</v>
      </c>
      <c r="D6528" t="s">
        <v>56</v>
      </c>
      <c r="E6528" t="s">
        <v>2</v>
      </c>
      <c r="F6528" s="139">
        <v>505.89382085880601</v>
      </c>
      <c r="G6528" s="139">
        <v>1092.1243056405301</v>
      </c>
      <c r="H6528" s="139">
        <v>1017.09097937226</v>
      </c>
      <c r="I6528" s="139">
        <v>928.75811091106902</v>
      </c>
      <c r="J6528" s="139">
        <v>1111.4399484564501</v>
      </c>
    </row>
    <row r="6529" spans="1:10" x14ac:dyDescent="0.25">
      <c r="A6529" t="s">
        <v>6813</v>
      </c>
      <c r="B6529" t="s">
        <v>93</v>
      </c>
      <c r="C6529">
        <v>2010</v>
      </c>
      <c r="D6529" t="s">
        <v>57</v>
      </c>
      <c r="E6529" t="s">
        <v>2</v>
      </c>
      <c r="F6529" s="139">
        <v>1037.6842238987599</v>
      </c>
      <c r="G6529" s="139">
        <v>1403.3759215314201</v>
      </c>
      <c r="H6529" s="139">
        <v>1476.7084349828999</v>
      </c>
      <c r="I6529" s="139">
        <v>1387.57880676489</v>
      </c>
      <c r="J6529" s="139">
        <v>1570.02979755311</v>
      </c>
    </row>
    <row r="6530" spans="1:10" x14ac:dyDescent="0.25">
      <c r="A6530" t="s">
        <v>6814</v>
      </c>
      <c r="B6530" t="s">
        <v>93</v>
      </c>
      <c r="C6530">
        <v>2011</v>
      </c>
      <c r="D6530" t="s">
        <v>5</v>
      </c>
      <c r="E6530" t="s">
        <v>2</v>
      </c>
      <c r="F6530" s="139">
        <v>17963.651134269501</v>
      </c>
      <c r="G6530" s="139">
        <v>1152.04559623041</v>
      </c>
      <c r="H6530" s="139">
        <v>1144.46506100443</v>
      </c>
      <c r="I6530" s="139">
        <v>1127.6920757256701</v>
      </c>
      <c r="J6530" s="139">
        <v>1161.42398679691</v>
      </c>
    </row>
    <row r="6531" spans="1:10" x14ac:dyDescent="0.25">
      <c r="A6531" t="s">
        <v>6815</v>
      </c>
      <c r="B6531" t="s">
        <v>93</v>
      </c>
      <c r="C6531">
        <v>2011</v>
      </c>
      <c r="D6531" t="s">
        <v>122</v>
      </c>
      <c r="E6531" t="s">
        <v>2</v>
      </c>
      <c r="F6531" s="139">
        <v>2569.6074690789301</v>
      </c>
      <c r="G6531" s="139">
        <v>835.04998686429099</v>
      </c>
      <c r="H6531" s="139">
        <v>788.43657157266398</v>
      </c>
      <c r="I6531" s="139">
        <v>757.90764120236304</v>
      </c>
      <c r="J6531" s="139">
        <v>819.86941543926105</v>
      </c>
    </row>
    <row r="6532" spans="1:10" x14ac:dyDescent="0.25">
      <c r="A6532" t="s">
        <v>6816</v>
      </c>
      <c r="B6532" t="s">
        <v>93</v>
      </c>
      <c r="C6532">
        <v>2011</v>
      </c>
      <c r="D6532" t="s">
        <v>123</v>
      </c>
      <c r="E6532" t="s">
        <v>2</v>
      </c>
      <c r="F6532" s="139">
        <v>3172.0964757585598</v>
      </c>
      <c r="G6532" s="139">
        <v>1011.37167918894</v>
      </c>
      <c r="H6532" s="139">
        <v>955.63230025458699</v>
      </c>
      <c r="I6532" s="139">
        <v>922.33483841129203</v>
      </c>
      <c r="J6532" s="139">
        <v>989.81565377280594</v>
      </c>
    </row>
    <row r="6533" spans="1:10" x14ac:dyDescent="0.25">
      <c r="A6533" t="s">
        <v>6817</v>
      </c>
      <c r="B6533" t="s">
        <v>93</v>
      </c>
      <c r="C6533">
        <v>2011</v>
      </c>
      <c r="D6533" t="s">
        <v>124</v>
      </c>
      <c r="E6533" t="s">
        <v>2</v>
      </c>
      <c r="F6533" s="139">
        <v>3555.1786336147902</v>
      </c>
      <c r="G6533" s="139">
        <v>1117.5484430911299</v>
      </c>
      <c r="H6533" s="139">
        <v>1076.5735947363301</v>
      </c>
      <c r="I6533" s="139">
        <v>1041.2120319153501</v>
      </c>
      <c r="J6533" s="139">
        <v>1112.82311321675</v>
      </c>
    </row>
    <row r="6534" spans="1:10" x14ac:dyDescent="0.25">
      <c r="A6534" t="s">
        <v>6818</v>
      </c>
      <c r="B6534" t="s">
        <v>93</v>
      </c>
      <c r="C6534">
        <v>2011</v>
      </c>
      <c r="D6534" t="s">
        <v>125</v>
      </c>
      <c r="E6534" t="s">
        <v>2</v>
      </c>
      <c r="F6534" s="139">
        <v>4111.8184515774501</v>
      </c>
      <c r="G6534" s="139">
        <v>1307.3354714905799</v>
      </c>
      <c r="H6534" s="139">
        <v>1339.9857595742101</v>
      </c>
      <c r="I6534" s="139">
        <v>1299.0909390997899</v>
      </c>
      <c r="J6534" s="139">
        <v>1381.83451962808</v>
      </c>
    </row>
    <row r="6535" spans="1:10" x14ac:dyDescent="0.25">
      <c r="A6535" t="s">
        <v>6819</v>
      </c>
      <c r="B6535" t="s">
        <v>93</v>
      </c>
      <c r="C6535">
        <v>2011</v>
      </c>
      <c r="D6535" t="s">
        <v>126</v>
      </c>
      <c r="E6535" t="s">
        <v>2</v>
      </c>
      <c r="F6535" s="139">
        <v>4554.9501042397496</v>
      </c>
      <c r="G6535" s="139">
        <v>1492.0613944096201</v>
      </c>
      <c r="H6535" s="139">
        <v>1628.9352591382999</v>
      </c>
      <c r="I6535" s="139">
        <v>1581.5896031749201</v>
      </c>
      <c r="J6535" s="139">
        <v>1677.3295625113001</v>
      </c>
    </row>
    <row r="6536" spans="1:10" x14ac:dyDescent="0.25">
      <c r="A6536" t="s">
        <v>6820</v>
      </c>
      <c r="B6536" t="s">
        <v>93</v>
      </c>
      <c r="C6536">
        <v>2011</v>
      </c>
      <c r="D6536" t="s">
        <v>6</v>
      </c>
      <c r="E6536" t="s">
        <v>2</v>
      </c>
      <c r="F6536" s="139">
        <v>4131.7587453686301</v>
      </c>
      <c r="G6536" s="139">
        <v>1180.40132142063</v>
      </c>
      <c r="H6536" s="139">
        <v>1135.9485599792099</v>
      </c>
      <c r="I6536" s="139">
        <v>1101.2241861125101</v>
      </c>
      <c r="J6536" s="139">
        <v>1171.48095548622</v>
      </c>
    </row>
    <row r="6537" spans="1:10" x14ac:dyDescent="0.25">
      <c r="A6537" t="s">
        <v>6821</v>
      </c>
      <c r="B6537" t="s">
        <v>93</v>
      </c>
      <c r="C6537">
        <v>2011</v>
      </c>
      <c r="D6537" t="s">
        <v>37</v>
      </c>
      <c r="E6537" t="s">
        <v>2</v>
      </c>
      <c r="F6537" s="139">
        <v>434.328166418975</v>
      </c>
      <c r="G6537" s="139">
        <v>1221.8419737783099</v>
      </c>
      <c r="H6537" s="139">
        <v>1135.8133557029701</v>
      </c>
      <c r="I6537" s="139">
        <v>1029.2356392224201</v>
      </c>
      <c r="J6537" s="139">
        <v>1250.2478935383799</v>
      </c>
    </row>
    <row r="6538" spans="1:10" x14ac:dyDescent="0.25">
      <c r="A6538" t="s">
        <v>6822</v>
      </c>
      <c r="B6538" t="s">
        <v>93</v>
      </c>
      <c r="C6538">
        <v>2011</v>
      </c>
      <c r="D6538" t="s">
        <v>38</v>
      </c>
      <c r="E6538" t="s">
        <v>2</v>
      </c>
      <c r="F6538" s="139">
        <v>730.99011355249399</v>
      </c>
      <c r="G6538" s="139">
        <v>1183.15736295177</v>
      </c>
      <c r="H6538" s="139">
        <v>1144.08936147433</v>
      </c>
      <c r="I6538" s="139">
        <v>1061.3413288770601</v>
      </c>
      <c r="J6538" s="139">
        <v>1231.49689311518</v>
      </c>
    </row>
    <row r="6539" spans="1:10" x14ac:dyDescent="0.25">
      <c r="A6539" t="s">
        <v>6823</v>
      </c>
      <c r="B6539" t="s">
        <v>93</v>
      </c>
      <c r="C6539">
        <v>2011</v>
      </c>
      <c r="D6539" t="s">
        <v>39</v>
      </c>
      <c r="E6539" t="s">
        <v>2</v>
      </c>
      <c r="F6539" s="139">
        <v>726.29729059991905</v>
      </c>
      <c r="G6539" s="139">
        <v>1219.9296066244301</v>
      </c>
      <c r="H6539" s="139">
        <v>1101.0285730574501</v>
      </c>
      <c r="I6539" s="139">
        <v>1019.64059197206</v>
      </c>
      <c r="J6539" s="139">
        <v>1187.0147048561901</v>
      </c>
    </row>
    <row r="6540" spans="1:10" x14ac:dyDescent="0.25">
      <c r="A6540" t="s">
        <v>6824</v>
      </c>
      <c r="B6540" t="s">
        <v>93</v>
      </c>
      <c r="C6540">
        <v>2011</v>
      </c>
      <c r="D6540" t="s">
        <v>40</v>
      </c>
      <c r="E6540" t="s">
        <v>2</v>
      </c>
      <c r="F6540" s="139">
        <v>586.25257894893298</v>
      </c>
      <c r="G6540" s="139">
        <v>1225.2394644476899</v>
      </c>
      <c r="H6540" s="139">
        <v>1162.8841832866001</v>
      </c>
      <c r="I6540" s="139">
        <v>1069.5037432695201</v>
      </c>
      <c r="J6540" s="139">
        <v>1262.1571350198899</v>
      </c>
    </row>
    <row r="6541" spans="1:10" x14ac:dyDescent="0.25">
      <c r="A6541" t="s">
        <v>6825</v>
      </c>
      <c r="B6541" t="s">
        <v>93</v>
      </c>
      <c r="C6541">
        <v>2011</v>
      </c>
      <c r="D6541" t="s">
        <v>41</v>
      </c>
      <c r="E6541" t="s">
        <v>2</v>
      </c>
      <c r="F6541" s="139">
        <v>909.61235593569904</v>
      </c>
      <c r="G6541" s="139">
        <v>1175.4223708884001</v>
      </c>
      <c r="H6541" s="139">
        <v>1167.63814893872</v>
      </c>
      <c r="I6541" s="139">
        <v>1092.5747718170301</v>
      </c>
      <c r="J6541" s="139">
        <v>1246.47866074183</v>
      </c>
    </row>
    <row r="6542" spans="1:10" x14ac:dyDescent="0.25">
      <c r="A6542" t="s">
        <v>6826</v>
      </c>
      <c r="B6542" t="s">
        <v>93</v>
      </c>
      <c r="C6542">
        <v>2011</v>
      </c>
      <c r="D6542" t="s">
        <v>42</v>
      </c>
      <c r="E6542" t="s">
        <v>2</v>
      </c>
      <c r="F6542" s="139">
        <v>744.278239912598</v>
      </c>
      <c r="G6542" s="139">
        <v>1095.6547032424501</v>
      </c>
      <c r="H6542" s="139">
        <v>1110.5885859182999</v>
      </c>
      <c r="I6542" s="139">
        <v>1031.8036741465701</v>
      </c>
      <c r="J6542" s="139">
        <v>1193.7688491471199</v>
      </c>
    </row>
    <row r="6543" spans="1:10" x14ac:dyDescent="0.25">
      <c r="A6543" t="s">
        <v>6827</v>
      </c>
      <c r="B6543" t="s">
        <v>93</v>
      </c>
      <c r="C6543">
        <v>2011</v>
      </c>
      <c r="D6543" t="s">
        <v>102</v>
      </c>
      <c r="E6543" t="s">
        <v>2</v>
      </c>
      <c r="F6543" s="139">
        <v>744.89790558907396</v>
      </c>
      <c r="G6543" s="139">
        <v>1106.5031277318401</v>
      </c>
      <c r="H6543" s="139">
        <v>997.75480131029201</v>
      </c>
      <c r="I6543" s="139">
        <v>925.75321162934699</v>
      </c>
      <c r="J6543" s="139">
        <v>1073.7715842044099</v>
      </c>
    </row>
    <row r="6544" spans="1:10" x14ac:dyDescent="0.25">
      <c r="A6544" t="s">
        <v>6828</v>
      </c>
      <c r="B6544" t="s">
        <v>93</v>
      </c>
      <c r="C6544">
        <v>2011</v>
      </c>
      <c r="D6544" t="s">
        <v>103</v>
      </c>
      <c r="E6544" t="s">
        <v>2</v>
      </c>
      <c r="F6544" s="139">
        <v>2143.4885660299101</v>
      </c>
      <c r="G6544" s="139">
        <v>1101.7900990150999</v>
      </c>
      <c r="H6544" s="139">
        <v>1048.5547166819799</v>
      </c>
      <c r="I6544" s="139">
        <v>1004.01442865047</v>
      </c>
      <c r="J6544" s="139">
        <v>1094.54114865407</v>
      </c>
    </row>
    <row r="6545" spans="1:10" x14ac:dyDescent="0.25">
      <c r="A6545" t="s">
        <v>6829</v>
      </c>
      <c r="B6545" t="s">
        <v>93</v>
      </c>
      <c r="C6545">
        <v>2011</v>
      </c>
      <c r="D6545" t="s">
        <v>43</v>
      </c>
      <c r="E6545" t="s">
        <v>2</v>
      </c>
      <c r="F6545" s="139">
        <v>349.94002337145702</v>
      </c>
      <c r="G6545" s="139">
        <v>925.37556423592298</v>
      </c>
      <c r="H6545" s="139">
        <v>900.90031688058502</v>
      </c>
      <c r="I6545" s="139">
        <v>806.79820676286397</v>
      </c>
      <c r="J6545" s="139">
        <v>1002.76600224147</v>
      </c>
    </row>
    <row r="6546" spans="1:10" x14ac:dyDescent="0.25">
      <c r="A6546" t="s">
        <v>6830</v>
      </c>
      <c r="B6546" t="s">
        <v>93</v>
      </c>
      <c r="C6546">
        <v>2011</v>
      </c>
      <c r="D6546" t="s">
        <v>44</v>
      </c>
      <c r="E6546" t="s">
        <v>2</v>
      </c>
      <c r="F6546" s="139">
        <v>791.76515629683104</v>
      </c>
      <c r="G6546" s="139">
        <v>1263.5491307280799</v>
      </c>
      <c r="H6546" s="139">
        <v>1195.42584004729</v>
      </c>
      <c r="I6546" s="139">
        <v>1112.2500024645899</v>
      </c>
      <c r="J6546" s="139">
        <v>1283.09654072377</v>
      </c>
    </row>
    <row r="6547" spans="1:10" x14ac:dyDescent="0.25">
      <c r="A6547" t="s">
        <v>6831</v>
      </c>
      <c r="B6547" t="s">
        <v>93</v>
      </c>
      <c r="C6547">
        <v>2011</v>
      </c>
      <c r="D6547" t="s">
        <v>45</v>
      </c>
      <c r="E6547" t="s">
        <v>2</v>
      </c>
      <c r="F6547" s="139">
        <v>1001.7833863616301</v>
      </c>
      <c r="G6547" s="139">
        <v>1064.9566126223899</v>
      </c>
      <c r="H6547" s="139">
        <v>1015.91906973563</v>
      </c>
      <c r="I6547" s="139">
        <v>953.27070867758903</v>
      </c>
      <c r="J6547" s="139">
        <v>1081.5674556753299</v>
      </c>
    </row>
    <row r="6548" spans="1:10" x14ac:dyDescent="0.25">
      <c r="A6548" t="s">
        <v>6832</v>
      </c>
      <c r="B6548" t="s">
        <v>93</v>
      </c>
      <c r="C6548">
        <v>2011</v>
      </c>
      <c r="D6548" t="s">
        <v>18</v>
      </c>
      <c r="E6548" t="s">
        <v>2</v>
      </c>
      <c r="F6548" s="139">
        <v>2917.4023063078198</v>
      </c>
      <c r="G6548" s="139">
        <v>1110.57059023344</v>
      </c>
      <c r="H6548" s="139">
        <v>1099.37585142584</v>
      </c>
      <c r="I6548" s="139">
        <v>1059.6589115925301</v>
      </c>
      <c r="J6548" s="139">
        <v>1140.19532512295</v>
      </c>
    </row>
    <row r="6549" spans="1:10" x14ac:dyDescent="0.25">
      <c r="A6549" t="s">
        <v>6833</v>
      </c>
      <c r="B6549" t="s">
        <v>93</v>
      </c>
      <c r="C6549">
        <v>2011</v>
      </c>
      <c r="D6549" t="s">
        <v>46</v>
      </c>
      <c r="E6549" t="s">
        <v>2</v>
      </c>
      <c r="F6549" s="139">
        <v>1316.11569158666</v>
      </c>
      <c r="G6549" s="139">
        <v>1090.1133846757</v>
      </c>
      <c r="H6549" s="139">
        <v>1090.6274759805301</v>
      </c>
      <c r="I6549" s="139">
        <v>1032.1041338774201</v>
      </c>
      <c r="J6549" s="139">
        <v>1151.58772451045</v>
      </c>
    </row>
    <row r="6550" spans="1:10" x14ac:dyDescent="0.25">
      <c r="A6550" t="s">
        <v>6834</v>
      </c>
      <c r="B6550" t="s">
        <v>93</v>
      </c>
      <c r="C6550">
        <v>2011</v>
      </c>
      <c r="D6550" t="s">
        <v>47</v>
      </c>
      <c r="E6550" t="s">
        <v>2</v>
      </c>
      <c r="F6550" s="139">
        <v>866.08442748233097</v>
      </c>
      <c r="G6550" s="139">
        <v>1212.0188467104199</v>
      </c>
      <c r="H6550" s="139">
        <v>1185.7228337039801</v>
      </c>
      <c r="I6550" s="139">
        <v>1107.5954780981699</v>
      </c>
      <c r="J6550" s="139">
        <v>1267.88182148429</v>
      </c>
    </row>
    <row r="6551" spans="1:10" x14ac:dyDescent="0.25">
      <c r="A6551" t="s">
        <v>6835</v>
      </c>
      <c r="B6551" t="s">
        <v>93</v>
      </c>
      <c r="C6551">
        <v>2011</v>
      </c>
      <c r="D6551" t="s">
        <v>48</v>
      </c>
      <c r="E6551" t="s">
        <v>2</v>
      </c>
      <c r="F6551" s="139">
        <v>735.20218723883704</v>
      </c>
      <c r="G6551" s="139">
        <v>1042.78081703001</v>
      </c>
      <c r="H6551" s="139">
        <v>1027.2068415818001</v>
      </c>
      <c r="I6551" s="139">
        <v>954.04777317986498</v>
      </c>
      <c r="J6551" s="139">
        <v>1104.47328138684</v>
      </c>
    </row>
    <row r="6552" spans="1:10" x14ac:dyDescent="0.25">
      <c r="A6552" t="s">
        <v>6836</v>
      </c>
      <c r="B6552" t="s">
        <v>93</v>
      </c>
      <c r="C6552">
        <v>2011</v>
      </c>
      <c r="D6552" t="s">
        <v>104</v>
      </c>
      <c r="E6552" t="s">
        <v>2</v>
      </c>
      <c r="F6552" s="139">
        <v>2249.5031803390102</v>
      </c>
      <c r="G6552" s="139">
        <v>935.278246585067</v>
      </c>
      <c r="H6552" s="139">
        <v>1020.56117480631</v>
      </c>
      <c r="I6552" s="139">
        <v>978.26598598126202</v>
      </c>
      <c r="J6552" s="139">
        <v>1064.1962940880401</v>
      </c>
    </row>
    <row r="6553" spans="1:10" x14ac:dyDescent="0.25">
      <c r="A6553" t="s">
        <v>6837</v>
      </c>
      <c r="B6553" t="s">
        <v>93</v>
      </c>
      <c r="C6553">
        <v>2011</v>
      </c>
      <c r="D6553" t="s">
        <v>49</v>
      </c>
      <c r="E6553" t="s">
        <v>2</v>
      </c>
      <c r="F6553" s="139">
        <v>726.35553448337396</v>
      </c>
      <c r="G6553" s="139">
        <v>1118.5541901895299</v>
      </c>
      <c r="H6553" s="139">
        <v>1097.1852437203199</v>
      </c>
      <c r="I6553" s="139">
        <v>1018.25852209863</v>
      </c>
      <c r="J6553" s="139">
        <v>1180.5708787993899</v>
      </c>
    </row>
    <row r="6554" spans="1:10" x14ac:dyDescent="0.25">
      <c r="A6554" t="s">
        <v>6838</v>
      </c>
      <c r="B6554" t="s">
        <v>93</v>
      </c>
      <c r="C6554">
        <v>2011</v>
      </c>
      <c r="D6554" t="s">
        <v>50</v>
      </c>
      <c r="E6554" t="s">
        <v>2</v>
      </c>
      <c r="F6554" s="139">
        <v>1523.1476458556399</v>
      </c>
      <c r="G6554" s="139">
        <v>867.49495720221103</v>
      </c>
      <c r="H6554" s="139">
        <v>992.82997106340599</v>
      </c>
      <c r="I6554" s="139">
        <v>942.47239693759002</v>
      </c>
      <c r="J6554" s="139">
        <v>1045.13359755704</v>
      </c>
    </row>
    <row r="6555" spans="1:10" x14ac:dyDescent="0.25">
      <c r="A6555" t="s">
        <v>6839</v>
      </c>
      <c r="B6555" t="s">
        <v>93</v>
      </c>
      <c r="C6555">
        <v>2011</v>
      </c>
      <c r="D6555" t="s">
        <v>105</v>
      </c>
      <c r="E6555" t="s">
        <v>2</v>
      </c>
      <c r="F6555" s="139">
        <v>1757.43334095821</v>
      </c>
      <c r="G6555" s="139">
        <v>1172.95157242088</v>
      </c>
      <c r="H6555" s="139">
        <v>1199.7104282475</v>
      </c>
      <c r="I6555" s="139">
        <v>1144.0188498539201</v>
      </c>
      <c r="J6555" s="139">
        <v>1257.4026832571899</v>
      </c>
    </row>
    <row r="6556" spans="1:10" x14ac:dyDescent="0.25">
      <c r="A6556" t="s">
        <v>6840</v>
      </c>
      <c r="B6556" t="s">
        <v>93</v>
      </c>
      <c r="C6556">
        <v>2011</v>
      </c>
      <c r="D6556" t="s">
        <v>51</v>
      </c>
      <c r="E6556" t="s">
        <v>2</v>
      </c>
      <c r="F6556" s="139">
        <v>1394.7152396700999</v>
      </c>
      <c r="G6556" s="139">
        <v>1164.4265924761</v>
      </c>
      <c r="H6556" s="139">
        <v>1191.64120703821</v>
      </c>
      <c r="I6556" s="139">
        <v>1129.64092551818</v>
      </c>
      <c r="J6556" s="139">
        <v>1256.1477430614</v>
      </c>
    </row>
    <row r="6557" spans="1:10" x14ac:dyDescent="0.25">
      <c r="A6557" t="s">
        <v>6841</v>
      </c>
      <c r="B6557" t="s">
        <v>93</v>
      </c>
      <c r="C6557">
        <v>2011</v>
      </c>
      <c r="D6557" t="s">
        <v>52</v>
      </c>
      <c r="E6557" t="s">
        <v>2</v>
      </c>
      <c r="F6557" s="139">
        <v>362.718101288117</v>
      </c>
      <c r="G6557" s="139">
        <v>1206.9280979872799</v>
      </c>
      <c r="H6557" s="139">
        <v>1228.1082508125901</v>
      </c>
      <c r="I6557" s="139">
        <v>1104.2505973086199</v>
      </c>
      <c r="J6557" s="139">
        <v>1361.9948532845799</v>
      </c>
    </row>
    <row r="6558" spans="1:10" x14ac:dyDescent="0.25">
      <c r="A6558" t="s">
        <v>6842</v>
      </c>
      <c r="B6558" t="s">
        <v>93</v>
      </c>
      <c r="C6558">
        <v>2011</v>
      </c>
      <c r="D6558" t="s">
        <v>106</v>
      </c>
      <c r="E6558" t="s">
        <v>2</v>
      </c>
      <c r="F6558" s="139">
        <v>4019.1670896768201</v>
      </c>
      <c r="G6558" s="139">
        <v>1365.4566699315801</v>
      </c>
      <c r="H6558" s="139">
        <v>1376.25917565995</v>
      </c>
      <c r="I6558" s="139">
        <v>1333.8404170701999</v>
      </c>
      <c r="J6558" s="139">
        <v>1419.6789096509301</v>
      </c>
    </row>
    <row r="6559" spans="1:10" x14ac:dyDescent="0.25">
      <c r="A6559" t="s">
        <v>6843</v>
      </c>
      <c r="B6559" t="s">
        <v>93</v>
      </c>
      <c r="C6559">
        <v>2011</v>
      </c>
      <c r="D6559" t="s">
        <v>53</v>
      </c>
      <c r="E6559" t="s">
        <v>2</v>
      </c>
      <c r="F6559" s="139">
        <v>1197.7820136155999</v>
      </c>
      <c r="G6559" s="139">
        <v>1314.1644141310401</v>
      </c>
      <c r="H6559" s="139">
        <v>1343.6511897770399</v>
      </c>
      <c r="I6559" s="139">
        <v>1268.37170352723</v>
      </c>
      <c r="J6559" s="139">
        <v>1422.22011051958</v>
      </c>
    </row>
    <row r="6560" spans="1:10" x14ac:dyDescent="0.25">
      <c r="A6560" t="s">
        <v>6844</v>
      </c>
      <c r="B6560" t="s">
        <v>93</v>
      </c>
      <c r="C6560">
        <v>2011</v>
      </c>
      <c r="D6560" t="s">
        <v>54</v>
      </c>
      <c r="E6560" t="s">
        <v>2</v>
      </c>
      <c r="F6560" s="139">
        <v>601.92790818840797</v>
      </c>
      <c r="G6560" s="139">
        <v>1695.4760525841</v>
      </c>
      <c r="H6560" s="139">
        <v>1709.98607393933</v>
      </c>
      <c r="I6560" s="139">
        <v>1575.3129355205699</v>
      </c>
      <c r="J6560" s="139">
        <v>1853.0422451044799</v>
      </c>
    </row>
    <row r="6561" spans="1:10" x14ac:dyDescent="0.25">
      <c r="A6561" t="s">
        <v>6845</v>
      </c>
      <c r="B6561" t="s">
        <v>93</v>
      </c>
      <c r="C6561">
        <v>2011</v>
      </c>
      <c r="D6561" t="s">
        <v>55</v>
      </c>
      <c r="E6561" t="s">
        <v>2</v>
      </c>
      <c r="F6561" s="139">
        <v>726.97678195318304</v>
      </c>
      <c r="G6561" s="139">
        <v>1554.4320517302101</v>
      </c>
      <c r="H6561" s="139">
        <v>1547.53467580138</v>
      </c>
      <c r="I6561" s="139">
        <v>1436.4765903395501</v>
      </c>
      <c r="J6561" s="139">
        <v>1664.8641514538799</v>
      </c>
    </row>
    <row r="6562" spans="1:10" x14ac:dyDescent="0.25">
      <c r="A6562" t="s">
        <v>6846</v>
      </c>
      <c r="B6562" t="s">
        <v>93</v>
      </c>
      <c r="C6562">
        <v>2011</v>
      </c>
      <c r="D6562" t="s">
        <v>56</v>
      </c>
      <c r="E6562" t="s">
        <v>2</v>
      </c>
      <c r="F6562" s="139">
        <v>503.70297369580101</v>
      </c>
      <c r="G6562" s="139">
        <v>1082.23142834755</v>
      </c>
      <c r="H6562" s="139">
        <v>992.955021919469</v>
      </c>
      <c r="I6562" s="139">
        <v>906.50802555058897</v>
      </c>
      <c r="J6562" s="139">
        <v>1085.30293954083</v>
      </c>
    </row>
    <row r="6563" spans="1:10" x14ac:dyDescent="0.25">
      <c r="A6563" t="s">
        <v>6847</v>
      </c>
      <c r="B6563" t="s">
        <v>93</v>
      </c>
      <c r="C6563">
        <v>2011</v>
      </c>
      <c r="D6563" t="s">
        <v>57</v>
      </c>
      <c r="E6563" t="s">
        <v>2</v>
      </c>
      <c r="F6563" s="139">
        <v>988.77741222383997</v>
      </c>
      <c r="G6563" s="139">
        <v>1329.1984194220099</v>
      </c>
      <c r="H6563" s="139">
        <v>1407.31428472637</v>
      </c>
      <c r="I6563" s="139">
        <v>1320.3285280708101</v>
      </c>
      <c r="J6563" s="139">
        <v>1498.4935277586701</v>
      </c>
    </row>
    <row r="6564" spans="1:10" x14ac:dyDescent="0.25">
      <c r="A6564" t="s">
        <v>6848</v>
      </c>
      <c r="B6564" t="s">
        <v>93</v>
      </c>
      <c r="C6564">
        <v>2012</v>
      </c>
      <c r="D6564" t="s">
        <v>5</v>
      </c>
      <c r="E6564" t="s">
        <v>2</v>
      </c>
      <c r="F6564" s="139">
        <v>17970.306063158401</v>
      </c>
      <c r="G6564" s="139">
        <v>1148.9003199321801</v>
      </c>
      <c r="H6564" s="139">
        <v>1140.88639687255</v>
      </c>
      <c r="I6564" s="139">
        <v>1124.1665977446601</v>
      </c>
      <c r="J6564" s="139">
        <v>1157.7915123734199</v>
      </c>
    </row>
    <row r="6565" spans="1:10" x14ac:dyDescent="0.25">
      <c r="A6565" t="s">
        <v>6849</v>
      </c>
      <c r="B6565" t="s">
        <v>93</v>
      </c>
      <c r="C6565">
        <v>2012</v>
      </c>
      <c r="D6565" t="s">
        <v>122</v>
      </c>
      <c r="E6565" t="s">
        <v>2</v>
      </c>
      <c r="F6565" s="139">
        <v>2564.4928881546002</v>
      </c>
      <c r="G6565" s="139">
        <v>831.17300832458795</v>
      </c>
      <c r="H6565" s="139">
        <v>778.78029708072199</v>
      </c>
      <c r="I6565" s="139">
        <v>748.57686447843105</v>
      </c>
      <c r="J6565" s="139">
        <v>809.87891153538999</v>
      </c>
    </row>
    <row r="6566" spans="1:10" x14ac:dyDescent="0.25">
      <c r="A6566" t="s">
        <v>6850</v>
      </c>
      <c r="B6566" t="s">
        <v>93</v>
      </c>
      <c r="C6566">
        <v>2012</v>
      </c>
      <c r="D6566" t="s">
        <v>123</v>
      </c>
      <c r="E6566" t="s">
        <v>2</v>
      </c>
      <c r="F6566" s="139">
        <v>3234.9582957570801</v>
      </c>
      <c r="G6566" s="139">
        <v>1027.9825529114601</v>
      </c>
      <c r="H6566" s="139">
        <v>973.53612576988996</v>
      </c>
      <c r="I6566" s="139">
        <v>939.92211139158496</v>
      </c>
      <c r="J6566" s="139">
        <v>1008.03559550672</v>
      </c>
    </row>
    <row r="6567" spans="1:10" x14ac:dyDescent="0.25">
      <c r="A6567" t="s">
        <v>6851</v>
      </c>
      <c r="B6567" t="s">
        <v>93</v>
      </c>
      <c r="C6567">
        <v>2012</v>
      </c>
      <c r="D6567" t="s">
        <v>124</v>
      </c>
      <c r="E6567" t="s">
        <v>2</v>
      </c>
      <c r="F6567" s="139">
        <v>3739.2288833512098</v>
      </c>
      <c r="G6567" s="139">
        <v>1171.73495885585</v>
      </c>
      <c r="H6567" s="139">
        <v>1125.5047818851001</v>
      </c>
      <c r="I6567" s="139">
        <v>1089.44204687211</v>
      </c>
      <c r="J6567" s="139">
        <v>1162.4502076917699</v>
      </c>
    </row>
    <row r="6568" spans="1:10" x14ac:dyDescent="0.25">
      <c r="A6568" t="s">
        <v>6852</v>
      </c>
      <c r="B6568" t="s">
        <v>93</v>
      </c>
      <c r="C6568">
        <v>2012</v>
      </c>
      <c r="D6568" t="s">
        <v>125</v>
      </c>
      <c r="E6568" t="s">
        <v>2</v>
      </c>
      <c r="F6568" s="139">
        <v>4044.6800457141399</v>
      </c>
      <c r="G6568" s="139">
        <v>1281.6858260997001</v>
      </c>
      <c r="H6568" s="139">
        <v>1314.71210072497</v>
      </c>
      <c r="I6568" s="139">
        <v>1274.26436027674</v>
      </c>
      <c r="J6568" s="139">
        <v>1356.11125143342</v>
      </c>
    </row>
    <row r="6569" spans="1:10" x14ac:dyDescent="0.25">
      <c r="A6569" t="s">
        <v>6853</v>
      </c>
      <c r="B6569" t="s">
        <v>93</v>
      </c>
      <c r="C6569">
        <v>2012</v>
      </c>
      <c r="D6569" t="s">
        <v>126</v>
      </c>
      <c r="E6569" t="s">
        <v>2</v>
      </c>
      <c r="F6569" s="139">
        <v>4386.9459501813999</v>
      </c>
      <c r="G6569" s="139">
        <v>1432.6686272668901</v>
      </c>
      <c r="H6569" s="139">
        <v>1567.68780296111</v>
      </c>
      <c r="I6569" s="139">
        <v>1521.29554305752</v>
      </c>
      <c r="J6569" s="139">
        <v>1615.1273266993701</v>
      </c>
    </row>
    <row r="6570" spans="1:10" x14ac:dyDescent="0.25">
      <c r="A6570" t="s">
        <v>6854</v>
      </c>
      <c r="B6570" t="s">
        <v>93</v>
      </c>
      <c r="C6570">
        <v>2012</v>
      </c>
      <c r="D6570" t="s">
        <v>6</v>
      </c>
      <c r="E6570" t="s">
        <v>2</v>
      </c>
      <c r="F6570" s="139">
        <v>4123.4450512270596</v>
      </c>
      <c r="G6570" s="139">
        <v>1175.69850030567</v>
      </c>
      <c r="H6570" s="139">
        <v>1133.7665636246199</v>
      </c>
      <c r="I6570" s="139">
        <v>1099.04318422096</v>
      </c>
      <c r="J6570" s="139">
        <v>1169.2987661074301</v>
      </c>
    </row>
    <row r="6571" spans="1:10" x14ac:dyDescent="0.25">
      <c r="A6571" t="s">
        <v>6855</v>
      </c>
      <c r="B6571" t="s">
        <v>93</v>
      </c>
      <c r="C6571">
        <v>2012</v>
      </c>
      <c r="D6571" t="s">
        <v>37</v>
      </c>
      <c r="E6571" t="s">
        <v>2</v>
      </c>
      <c r="F6571" s="139">
        <v>488.13652060989602</v>
      </c>
      <c r="G6571" s="139">
        <v>1370.3616423174401</v>
      </c>
      <c r="H6571" s="139">
        <v>1286.1926503366501</v>
      </c>
      <c r="I6571" s="139">
        <v>1172.2646125230399</v>
      </c>
      <c r="J6571" s="139">
        <v>1408.02511818877</v>
      </c>
    </row>
    <row r="6572" spans="1:10" x14ac:dyDescent="0.25">
      <c r="A6572" t="s">
        <v>6856</v>
      </c>
      <c r="B6572" t="s">
        <v>93</v>
      </c>
      <c r="C6572">
        <v>2012</v>
      </c>
      <c r="D6572" t="s">
        <v>38</v>
      </c>
      <c r="E6572" t="s">
        <v>2</v>
      </c>
      <c r="F6572" s="139">
        <v>732.19873922991201</v>
      </c>
      <c r="G6572" s="139">
        <v>1182.1096855503899</v>
      </c>
      <c r="H6572" s="139">
        <v>1148.2717172565899</v>
      </c>
      <c r="I6572" s="139">
        <v>1064.9733977629301</v>
      </c>
      <c r="J6572" s="139">
        <v>1236.2565309890899</v>
      </c>
    </row>
    <row r="6573" spans="1:10" x14ac:dyDescent="0.25">
      <c r="A6573" t="s">
        <v>6857</v>
      </c>
      <c r="B6573" t="s">
        <v>93</v>
      </c>
      <c r="C6573">
        <v>2012</v>
      </c>
      <c r="D6573" t="s">
        <v>39</v>
      </c>
      <c r="E6573" t="s">
        <v>2</v>
      </c>
      <c r="F6573" s="139">
        <v>728.08281603727198</v>
      </c>
      <c r="G6573" s="139">
        <v>1220.3255217425699</v>
      </c>
      <c r="H6573" s="139">
        <v>1109.5620839901601</v>
      </c>
      <c r="I6573" s="139">
        <v>1027.5122225889099</v>
      </c>
      <c r="J6573" s="139">
        <v>1196.24162835891</v>
      </c>
    </row>
    <row r="6574" spans="1:10" x14ac:dyDescent="0.25">
      <c r="A6574" t="s">
        <v>6858</v>
      </c>
      <c r="B6574" t="s">
        <v>93</v>
      </c>
      <c r="C6574">
        <v>2012</v>
      </c>
      <c r="D6574" t="s">
        <v>40</v>
      </c>
      <c r="E6574" t="s">
        <v>2</v>
      </c>
      <c r="F6574" s="139">
        <v>598.10935859107701</v>
      </c>
      <c r="G6574" s="139">
        <v>1251.5104488106099</v>
      </c>
      <c r="H6574" s="139">
        <v>1190.78991362586</v>
      </c>
      <c r="I6574" s="139">
        <v>1096.1065943243</v>
      </c>
      <c r="J6574" s="139">
        <v>1291.3864288807399</v>
      </c>
    </row>
    <row r="6575" spans="1:10" x14ac:dyDescent="0.25">
      <c r="A6575" t="s">
        <v>6859</v>
      </c>
      <c r="B6575" t="s">
        <v>93</v>
      </c>
      <c r="C6575">
        <v>2012</v>
      </c>
      <c r="D6575" t="s">
        <v>41</v>
      </c>
      <c r="E6575" t="s">
        <v>2</v>
      </c>
      <c r="F6575" s="139">
        <v>845.61454579503902</v>
      </c>
      <c r="G6575" s="139">
        <v>1092.0878534373001</v>
      </c>
      <c r="H6575" s="139">
        <v>1085.28048044108</v>
      </c>
      <c r="I6575" s="139">
        <v>1012.96806893094</v>
      </c>
      <c r="J6575" s="139">
        <v>1161.37062479258</v>
      </c>
    </row>
    <row r="6576" spans="1:10" x14ac:dyDescent="0.25">
      <c r="A6576" t="s">
        <v>6860</v>
      </c>
      <c r="B6576" t="s">
        <v>93</v>
      </c>
      <c r="C6576">
        <v>2012</v>
      </c>
      <c r="D6576" t="s">
        <v>42</v>
      </c>
      <c r="E6576" t="s">
        <v>2</v>
      </c>
      <c r="F6576" s="139">
        <v>731.30307096384195</v>
      </c>
      <c r="G6576" s="139">
        <v>1071.0826060955301</v>
      </c>
      <c r="H6576" s="139">
        <v>1083.2280240951</v>
      </c>
      <c r="I6576" s="139">
        <v>1005.78289373238</v>
      </c>
      <c r="J6576" s="139">
        <v>1165.0330880684201</v>
      </c>
    </row>
    <row r="6577" spans="1:10" x14ac:dyDescent="0.25">
      <c r="A6577" t="s">
        <v>6861</v>
      </c>
      <c r="B6577" t="s">
        <v>93</v>
      </c>
      <c r="C6577">
        <v>2012</v>
      </c>
      <c r="D6577" t="s">
        <v>102</v>
      </c>
      <c r="E6577" t="s">
        <v>2</v>
      </c>
      <c r="F6577" s="139">
        <v>793.68166339110303</v>
      </c>
      <c r="G6577" s="139">
        <v>1179.65200188925</v>
      </c>
      <c r="H6577" s="139">
        <v>1054.95374539814</v>
      </c>
      <c r="I6577" s="139">
        <v>981.11197220842996</v>
      </c>
      <c r="J6577" s="139">
        <v>1132.78100203131</v>
      </c>
    </row>
    <row r="6578" spans="1:10" x14ac:dyDescent="0.25">
      <c r="A6578" t="s">
        <v>6862</v>
      </c>
      <c r="B6578" t="s">
        <v>93</v>
      </c>
      <c r="C6578">
        <v>2012</v>
      </c>
      <c r="D6578" t="s">
        <v>103</v>
      </c>
      <c r="E6578" t="s">
        <v>2</v>
      </c>
      <c r="F6578" s="139">
        <v>2336.0587649252798</v>
      </c>
      <c r="G6578" s="139">
        <v>1197.4261955637301</v>
      </c>
      <c r="H6578" s="139">
        <v>1129.4892584013701</v>
      </c>
      <c r="I6578" s="139">
        <v>1083.4928967232199</v>
      </c>
      <c r="J6578" s="139">
        <v>1176.91508988496</v>
      </c>
    </row>
    <row r="6579" spans="1:10" x14ac:dyDescent="0.25">
      <c r="A6579" t="s">
        <v>6863</v>
      </c>
      <c r="B6579" t="s">
        <v>93</v>
      </c>
      <c r="C6579">
        <v>2012</v>
      </c>
      <c r="D6579" t="s">
        <v>43</v>
      </c>
      <c r="E6579" t="s">
        <v>2</v>
      </c>
      <c r="F6579" s="139">
        <v>385.05563053539203</v>
      </c>
      <c r="G6579" s="139">
        <v>1012.42507962925</v>
      </c>
      <c r="H6579" s="139">
        <v>969.66547103373205</v>
      </c>
      <c r="I6579" s="139">
        <v>872.72026538033106</v>
      </c>
      <c r="J6579" s="139">
        <v>1074.2196387711101</v>
      </c>
    </row>
    <row r="6580" spans="1:10" x14ac:dyDescent="0.25">
      <c r="A6580" t="s">
        <v>6864</v>
      </c>
      <c r="B6580" t="s">
        <v>93</v>
      </c>
      <c r="C6580">
        <v>2012</v>
      </c>
      <c r="D6580" t="s">
        <v>44</v>
      </c>
      <c r="E6580" t="s">
        <v>2</v>
      </c>
      <c r="F6580" s="139">
        <v>872.18304310417705</v>
      </c>
      <c r="G6580" s="139">
        <v>1387.0816061072501</v>
      </c>
      <c r="H6580" s="139">
        <v>1298.4930648421901</v>
      </c>
      <c r="I6580" s="139">
        <v>1212.35896203624</v>
      </c>
      <c r="J6580" s="139">
        <v>1389.05597201467</v>
      </c>
    </row>
    <row r="6581" spans="1:10" x14ac:dyDescent="0.25">
      <c r="A6581" t="s">
        <v>6865</v>
      </c>
      <c r="B6581" t="s">
        <v>93</v>
      </c>
      <c r="C6581">
        <v>2012</v>
      </c>
      <c r="D6581" t="s">
        <v>45</v>
      </c>
      <c r="E6581" t="s">
        <v>2</v>
      </c>
      <c r="F6581" s="139">
        <v>1078.8200912857301</v>
      </c>
      <c r="G6581" s="139">
        <v>1145.5117875573101</v>
      </c>
      <c r="H6581" s="139">
        <v>1081.94657180693</v>
      </c>
      <c r="I6581" s="139">
        <v>1017.61465771185</v>
      </c>
      <c r="J6581" s="139">
        <v>1149.2442859113401</v>
      </c>
    </row>
    <row r="6582" spans="1:10" x14ac:dyDescent="0.25">
      <c r="A6582" t="s">
        <v>6866</v>
      </c>
      <c r="B6582" t="s">
        <v>93</v>
      </c>
      <c r="C6582">
        <v>2012</v>
      </c>
      <c r="D6582" t="s">
        <v>18</v>
      </c>
      <c r="E6582" t="s">
        <v>2</v>
      </c>
      <c r="F6582" s="139">
        <v>2904.9463287676099</v>
      </c>
      <c r="G6582" s="139">
        <v>1102.9361533461199</v>
      </c>
      <c r="H6582" s="139">
        <v>1087.6651535068399</v>
      </c>
      <c r="I6582" s="139">
        <v>1048.27760665297</v>
      </c>
      <c r="J6582" s="139">
        <v>1128.14846779812</v>
      </c>
    </row>
    <row r="6583" spans="1:10" x14ac:dyDescent="0.25">
      <c r="A6583" t="s">
        <v>6867</v>
      </c>
      <c r="B6583" t="s">
        <v>93</v>
      </c>
      <c r="C6583">
        <v>2012</v>
      </c>
      <c r="D6583" t="s">
        <v>46</v>
      </c>
      <c r="E6583" t="s">
        <v>2</v>
      </c>
      <c r="F6583" s="139">
        <v>1305.9253422905001</v>
      </c>
      <c r="G6583" s="139">
        <v>1078.98287433221</v>
      </c>
      <c r="H6583" s="139">
        <v>1081.98245365244</v>
      </c>
      <c r="I6583" s="139">
        <v>1023.68062394529</v>
      </c>
      <c r="J6583" s="139">
        <v>1142.7216353922299</v>
      </c>
    </row>
    <row r="6584" spans="1:10" x14ac:dyDescent="0.25">
      <c r="A6584" t="s">
        <v>6868</v>
      </c>
      <c r="B6584" t="s">
        <v>93</v>
      </c>
      <c r="C6584">
        <v>2012</v>
      </c>
      <c r="D6584" t="s">
        <v>47</v>
      </c>
      <c r="E6584" t="s">
        <v>2</v>
      </c>
      <c r="F6584" s="139">
        <v>856.24482954054099</v>
      </c>
      <c r="G6584" s="139">
        <v>1196.1399608020499</v>
      </c>
      <c r="H6584" s="139">
        <v>1155.9056386346999</v>
      </c>
      <c r="I6584" s="139">
        <v>1079.2787512003599</v>
      </c>
      <c r="J6584" s="139">
        <v>1236.51002405178</v>
      </c>
    </row>
    <row r="6585" spans="1:10" x14ac:dyDescent="0.25">
      <c r="A6585" t="s">
        <v>6869</v>
      </c>
      <c r="B6585" t="s">
        <v>93</v>
      </c>
      <c r="C6585">
        <v>2012</v>
      </c>
      <c r="D6585" t="s">
        <v>48</v>
      </c>
      <c r="E6585" t="s">
        <v>2</v>
      </c>
      <c r="F6585" s="139">
        <v>742.77615693658595</v>
      </c>
      <c r="G6585" s="139">
        <v>1049.6229219350901</v>
      </c>
      <c r="H6585" s="139">
        <v>1029.53265162666</v>
      </c>
      <c r="I6585" s="139">
        <v>956.59363482031995</v>
      </c>
      <c r="J6585" s="139">
        <v>1106.54511893874</v>
      </c>
    </row>
    <row r="6586" spans="1:10" x14ac:dyDescent="0.25">
      <c r="A6586" t="s">
        <v>6870</v>
      </c>
      <c r="B6586" t="s">
        <v>93</v>
      </c>
      <c r="C6586">
        <v>2012</v>
      </c>
      <c r="D6586" t="s">
        <v>104</v>
      </c>
      <c r="E6586" t="s">
        <v>2</v>
      </c>
      <c r="F6586" s="139">
        <v>2288.16664467908</v>
      </c>
      <c r="G6586" s="139">
        <v>943.79182189663402</v>
      </c>
      <c r="H6586" s="139">
        <v>1027.4991169641401</v>
      </c>
      <c r="I6586" s="139">
        <v>985.27653073622503</v>
      </c>
      <c r="J6586" s="139">
        <v>1071.04778871864</v>
      </c>
    </row>
    <row r="6587" spans="1:10" x14ac:dyDescent="0.25">
      <c r="A6587" t="s">
        <v>6871</v>
      </c>
      <c r="B6587" t="s">
        <v>93</v>
      </c>
      <c r="C6587">
        <v>2012</v>
      </c>
      <c r="D6587" t="s">
        <v>49</v>
      </c>
      <c r="E6587" t="s">
        <v>2</v>
      </c>
      <c r="F6587" s="139">
        <v>710.20138161257796</v>
      </c>
      <c r="G6587" s="139">
        <v>1090.98941827208</v>
      </c>
      <c r="H6587" s="139">
        <v>1059.3244020438101</v>
      </c>
      <c r="I6587" s="139">
        <v>982.28809406864002</v>
      </c>
      <c r="J6587" s="139">
        <v>1140.76357114506</v>
      </c>
    </row>
    <row r="6588" spans="1:10" x14ac:dyDescent="0.25">
      <c r="A6588" t="s">
        <v>6872</v>
      </c>
      <c r="B6588" t="s">
        <v>93</v>
      </c>
      <c r="C6588">
        <v>2012</v>
      </c>
      <c r="D6588" t="s">
        <v>50</v>
      </c>
      <c r="E6588" t="s">
        <v>2</v>
      </c>
      <c r="F6588" s="139">
        <v>1577.96526306651</v>
      </c>
      <c r="G6588" s="139">
        <v>889.76146372169103</v>
      </c>
      <c r="H6588" s="139">
        <v>1017.5241427532</v>
      </c>
      <c r="I6588" s="139">
        <v>966.76704011521701</v>
      </c>
      <c r="J6588" s="139">
        <v>1070.20765178023</v>
      </c>
    </row>
    <row r="6589" spans="1:10" x14ac:dyDescent="0.25">
      <c r="A6589" t="s">
        <v>6873</v>
      </c>
      <c r="B6589" t="s">
        <v>93</v>
      </c>
      <c r="C6589">
        <v>2012</v>
      </c>
      <c r="D6589" t="s">
        <v>105</v>
      </c>
      <c r="E6589" t="s">
        <v>2</v>
      </c>
      <c r="F6589" s="139">
        <v>1682.5321561242099</v>
      </c>
      <c r="G6589" s="139">
        <v>1119.12902903641</v>
      </c>
      <c r="H6589" s="139">
        <v>1145.5957123670801</v>
      </c>
      <c r="I6589" s="139">
        <v>1091.2719733945901</v>
      </c>
      <c r="J6589" s="139">
        <v>1201.9148190805499</v>
      </c>
    </row>
    <row r="6590" spans="1:10" x14ac:dyDescent="0.25">
      <c r="A6590" t="s">
        <v>6874</v>
      </c>
      <c r="B6590" t="s">
        <v>93</v>
      </c>
      <c r="C6590">
        <v>2012</v>
      </c>
      <c r="D6590" t="s">
        <v>51</v>
      </c>
      <c r="E6590" t="s">
        <v>2</v>
      </c>
      <c r="F6590" s="139">
        <v>1322.21536314286</v>
      </c>
      <c r="G6590" s="139">
        <v>1099.61026175349</v>
      </c>
      <c r="H6590" s="139">
        <v>1127.04938591824</v>
      </c>
      <c r="I6590" s="139">
        <v>1066.85893622711</v>
      </c>
      <c r="J6590" s="139">
        <v>1189.74024104614</v>
      </c>
    </row>
    <row r="6591" spans="1:10" x14ac:dyDescent="0.25">
      <c r="A6591" t="s">
        <v>6875</v>
      </c>
      <c r="B6591" t="s">
        <v>93</v>
      </c>
      <c r="C6591">
        <v>2012</v>
      </c>
      <c r="D6591" t="s">
        <v>52</v>
      </c>
      <c r="E6591" t="s">
        <v>2</v>
      </c>
      <c r="F6591" s="139">
        <v>360.31679298135498</v>
      </c>
      <c r="G6591" s="139">
        <v>1197.1055283609201</v>
      </c>
      <c r="H6591" s="139">
        <v>1219.0899723308501</v>
      </c>
      <c r="I6591" s="139">
        <v>1095.78506536909</v>
      </c>
      <c r="J6591" s="139">
        <v>1352.41373624884</v>
      </c>
    </row>
    <row r="6592" spans="1:10" x14ac:dyDescent="0.25">
      <c r="A6592" t="s">
        <v>6876</v>
      </c>
      <c r="B6592" t="s">
        <v>93</v>
      </c>
      <c r="C6592">
        <v>2012</v>
      </c>
      <c r="D6592" t="s">
        <v>106</v>
      </c>
      <c r="E6592" t="s">
        <v>2</v>
      </c>
      <c r="F6592" s="139">
        <v>3841.4754540440599</v>
      </c>
      <c r="G6592" s="139">
        <v>1302.7824253117701</v>
      </c>
      <c r="H6592" s="139">
        <v>1314.39599759925</v>
      </c>
      <c r="I6592" s="139">
        <v>1272.9891432868999</v>
      </c>
      <c r="J6592" s="139">
        <v>1356.8025888975401</v>
      </c>
    </row>
    <row r="6593" spans="1:10" x14ac:dyDescent="0.25">
      <c r="A6593" t="s">
        <v>6877</v>
      </c>
      <c r="B6593" t="s">
        <v>93</v>
      </c>
      <c r="C6593">
        <v>2012</v>
      </c>
      <c r="D6593" t="s">
        <v>53</v>
      </c>
      <c r="E6593" t="s">
        <v>2</v>
      </c>
      <c r="F6593" s="139">
        <v>1191.10778702171</v>
      </c>
      <c r="G6593" s="139">
        <v>1304.92318742929</v>
      </c>
      <c r="H6593" s="139">
        <v>1332.96977007022</v>
      </c>
      <c r="I6593" s="139">
        <v>1258.1423792134501</v>
      </c>
      <c r="J6593" s="139">
        <v>1411.0762072232601</v>
      </c>
    </row>
    <row r="6594" spans="1:10" x14ac:dyDescent="0.25">
      <c r="A6594" t="s">
        <v>6878</v>
      </c>
      <c r="B6594" t="s">
        <v>93</v>
      </c>
      <c r="C6594">
        <v>2012</v>
      </c>
      <c r="D6594" t="s">
        <v>54</v>
      </c>
      <c r="E6594" t="s">
        <v>2</v>
      </c>
      <c r="F6594" s="139">
        <v>533.74747289623804</v>
      </c>
      <c r="G6594" s="139">
        <v>1502.9213067979899</v>
      </c>
      <c r="H6594" s="139">
        <v>1530.7092351609399</v>
      </c>
      <c r="I6594" s="139">
        <v>1402.8944430352999</v>
      </c>
      <c r="J6594" s="139">
        <v>1666.9907053043401</v>
      </c>
    </row>
    <row r="6595" spans="1:10" x14ac:dyDescent="0.25">
      <c r="A6595" t="s">
        <v>6879</v>
      </c>
      <c r="B6595" t="s">
        <v>93</v>
      </c>
      <c r="C6595">
        <v>2012</v>
      </c>
      <c r="D6595" t="s">
        <v>55</v>
      </c>
      <c r="E6595" t="s">
        <v>2</v>
      </c>
      <c r="F6595" s="139">
        <v>681.20202911454896</v>
      </c>
      <c r="G6595" s="139">
        <v>1452.8590635241101</v>
      </c>
      <c r="H6595" s="139">
        <v>1443.5055909069399</v>
      </c>
      <c r="I6595" s="139">
        <v>1336.5778749296201</v>
      </c>
      <c r="J6595" s="139">
        <v>1556.67735808098</v>
      </c>
    </row>
    <row r="6596" spans="1:10" x14ac:dyDescent="0.25">
      <c r="A6596" t="s">
        <v>6880</v>
      </c>
      <c r="B6596" t="s">
        <v>93</v>
      </c>
      <c r="C6596">
        <v>2012</v>
      </c>
      <c r="D6596" t="s">
        <v>56</v>
      </c>
      <c r="E6596" t="s">
        <v>2</v>
      </c>
      <c r="F6596" s="139">
        <v>514.40550216510303</v>
      </c>
      <c r="G6596" s="139">
        <v>1102.6913229691399</v>
      </c>
      <c r="H6596" s="139">
        <v>1026.4377521307899</v>
      </c>
      <c r="I6596" s="139">
        <v>937.64688430111403</v>
      </c>
      <c r="J6596" s="139">
        <v>1121.2238404131299</v>
      </c>
    </row>
    <row r="6597" spans="1:10" x14ac:dyDescent="0.25">
      <c r="A6597" t="s">
        <v>6881</v>
      </c>
      <c r="B6597" t="s">
        <v>93</v>
      </c>
      <c r="C6597">
        <v>2012</v>
      </c>
      <c r="D6597" t="s">
        <v>57</v>
      </c>
      <c r="E6597" t="s">
        <v>2</v>
      </c>
      <c r="F6597" s="139">
        <v>921.01266284648295</v>
      </c>
      <c r="G6597" s="139">
        <v>1235.62835445878</v>
      </c>
      <c r="H6597" s="139">
        <v>1316.5431409861801</v>
      </c>
      <c r="I6597" s="139">
        <v>1232.34961606911</v>
      </c>
      <c r="J6597" s="139">
        <v>1404.9462052434501</v>
      </c>
    </row>
    <row r="6598" spans="1:10" x14ac:dyDescent="0.25">
      <c r="A6598" t="s">
        <v>6882</v>
      </c>
      <c r="B6598" t="s">
        <v>94</v>
      </c>
      <c r="C6598">
        <v>2002</v>
      </c>
      <c r="D6598" t="s">
        <v>5</v>
      </c>
      <c r="E6598" t="s">
        <v>101</v>
      </c>
      <c r="F6598" s="139">
        <v>16548.3009372749</v>
      </c>
      <c r="G6598" s="139">
        <v>566.16500109053402</v>
      </c>
      <c r="H6598" s="139">
        <v>587.01440854355599</v>
      </c>
      <c r="I6598" s="139">
        <v>578.06612733121801</v>
      </c>
      <c r="J6598" s="139">
        <v>596.066069527732</v>
      </c>
    </row>
    <row r="6599" spans="1:10" x14ac:dyDescent="0.25">
      <c r="A6599" t="s">
        <v>6883</v>
      </c>
      <c r="B6599" t="s">
        <v>94</v>
      </c>
      <c r="C6599">
        <v>2002</v>
      </c>
      <c r="D6599" t="s">
        <v>122</v>
      </c>
      <c r="E6599" t="s">
        <v>101</v>
      </c>
      <c r="F6599" s="139">
        <v>2137.6927573907701</v>
      </c>
      <c r="G6599" s="139">
        <v>369.06404429936202</v>
      </c>
      <c r="H6599" s="139">
        <v>382.33530004947301</v>
      </c>
      <c r="I6599" s="139">
        <v>366.19384835202601</v>
      </c>
      <c r="J6599" s="139">
        <v>399.00155862105299</v>
      </c>
    </row>
    <row r="6600" spans="1:10" x14ac:dyDescent="0.25">
      <c r="A6600" t="s">
        <v>6884</v>
      </c>
      <c r="B6600" t="s">
        <v>94</v>
      </c>
      <c r="C6600">
        <v>2002</v>
      </c>
      <c r="D6600" t="s">
        <v>123</v>
      </c>
      <c r="E6600" t="s">
        <v>101</v>
      </c>
      <c r="F6600" s="139">
        <v>2765.5243459837102</v>
      </c>
      <c r="G6600" s="139">
        <v>470.05067528014303</v>
      </c>
      <c r="H6600" s="139">
        <v>479.70994613348603</v>
      </c>
      <c r="I6600" s="139">
        <v>461.93365878908202</v>
      </c>
      <c r="J6600" s="139">
        <v>497.99327813466402</v>
      </c>
    </row>
    <row r="6601" spans="1:10" x14ac:dyDescent="0.25">
      <c r="A6601" t="s">
        <v>6885</v>
      </c>
      <c r="B6601" t="s">
        <v>94</v>
      </c>
      <c r="C6601">
        <v>2002</v>
      </c>
      <c r="D6601" t="s">
        <v>124</v>
      </c>
      <c r="E6601" t="s">
        <v>101</v>
      </c>
      <c r="F6601" s="139">
        <v>3334.4637573076102</v>
      </c>
      <c r="G6601" s="139">
        <v>557.38639145141201</v>
      </c>
      <c r="H6601" s="139">
        <v>570.21610176761396</v>
      </c>
      <c r="I6601" s="139">
        <v>550.969570083039</v>
      </c>
      <c r="J6601" s="139">
        <v>589.96189199061405</v>
      </c>
    </row>
    <row r="6602" spans="1:10" x14ac:dyDescent="0.25">
      <c r="A6602" t="s">
        <v>6886</v>
      </c>
      <c r="B6602" t="s">
        <v>94</v>
      </c>
      <c r="C6602">
        <v>2002</v>
      </c>
      <c r="D6602" t="s">
        <v>125</v>
      </c>
      <c r="E6602" t="s">
        <v>101</v>
      </c>
      <c r="F6602" s="139">
        <v>3742.96557977884</v>
      </c>
      <c r="G6602" s="139">
        <v>636.37045836416496</v>
      </c>
      <c r="H6602" s="139">
        <v>664.59975206983597</v>
      </c>
      <c r="I6602" s="139">
        <v>643.365843959686</v>
      </c>
      <c r="J6602" s="139">
        <v>686.35312968295</v>
      </c>
    </row>
    <row r="6603" spans="1:10" x14ac:dyDescent="0.25">
      <c r="A6603" t="s">
        <v>6887</v>
      </c>
      <c r="B6603" t="s">
        <v>94</v>
      </c>
      <c r="C6603">
        <v>2002</v>
      </c>
      <c r="D6603" t="s">
        <v>126</v>
      </c>
      <c r="E6603" t="s">
        <v>101</v>
      </c>
      <c r="F6603" s="139">
        <v>4567.6544968140197</v>
      </c>
      <c r="G6603" s="139">
        <v>802.88669034037696</v>
      </c>
      <c r="H6603" s="139">
        <v>858.13835211773505</v>
      </c>
      <c r="I6603" s="139">
        <v>833.17590631041196</v>
      </c>
      <c r="J6603" s="139">
        <v>883.65290625174498</v>
      </c>
    </row>
    <row r="6604" spans="1:10" x14ac:dyDescent="0.25">
      <c r="A6604" t="s">
        <v>6888</v>
      </c>
      <c r="B6604" t="s">
        <v>94</v>
      </c>
      <c r="C6604">
        <v>2002</v>
      </c>
      <c r="D6604" t="s">
        <v>6</v>
      </c>
      <c r="E6604" t="s">
        <v>101</v>
      </c>
      <c r="F6604" s="139">
        <v>3873.9842284165002</v>
      </c>
      <c r="G6604" s="139">
        <v>580.92306688087695</v>
      </c>
      <c r="H6604" s="139">
        <v>595.81355343636199</v>
      </c>
      <c r="I6604" s="139">
        <v>577.14698034724802</v>
      </c>
      <c r="J6604" s="139">
        <v>614.92889665989503</v>
      </c>
    </row>
    <row r="6605" spans="1:10" x14ac:dyDescent="0.25">
      <c r="A6605" t="s">
        <v>6889</v>
      </c>
      <c r="B6605" t="s">
        <v>94</v>
      </c>
      <c r="C6605">
        <v>2002</v>
      </c>
      <c r="D6605" t="s">
        <v>37</v>
      </c>
      <c r="E6605" t="s">
        <v>101</v>
      </c>
      <c r="F6605" s="139">
        <v>371.51085616417402</v>
      </c>
      <c r="G6605" s="139">
        <v>547.31339024466297</v>
      </c>
      <c r="H6605" s="139">
        <v>557.42732886329395</v>
      </c>
      <c r="I6605" s="139">
        <v>501.875272131977</v>
      </c>
      <c r="J6605" s="139">
        <v>617.42167219123496</v>
      </c>
    </row>
    <row r="6606" spans="1:10" x14ac:dyDescent="0.25">
      <c r="A6606" t="s">
        <v>6890</v>
      </c>
      <c r="B6606" t="s">
        <v>94</v>
      </c>
      <c r="C6606">
        <v>2002</v>
      </c>
      <c r="D6606" t="s">
        <v>38</v>
      </c>
      <c r="E6606" t="s">
        <v>101</v>
      </c>
      <c r="F6606" s="139">
        <v>657.04327464809603</v>
      </c>
      <c r="G6606" s="139">
        <v>559.929160969539</v>
      </c>
      <c r="H6606" s="139">
        <v>574.83198044318897</v>
      </c>
      <c r="I6606" s="139">
        <v>531.55952828125305</v>
      </c>
      <c r="J6606" s="139">
        <v>620.67885237089399</v>
      </c>
    </row>
    <row r="6607" spans="1:10" x14ac:dyDescent="0.25">
      <c r="A6607" t="s">
        <v>6891</v>
      </c>
      <c r="B6607" t="s">
        <v>94</v>
      </c>
      <c r="C6607">
        <v>2002</v>
      </c>
      <c r="D6607" t="s">
        <v>39</v>
      </c>
      <c r="E6607" t="s">
        <v>101</v>
      </c>
      <c r="F6607" s="139">
        <v>795.06748791344501</v>
      </c>
      <c r="G6607" s="139">
        <v>718.71157064782096</v>
      </c>
      <c r="H6607" s="139">
        <v>722.00442507199898</v>
      </c>
      <c r="I6607" s="139">
        <v>672.12672923512696</v>
      </c>
      <c r="J6607" s="139">
        <v>774.57176825409294</v>
      </c>
    </row>
    <row r="6608" spans="1:10" x14ac:dyDescent="0.25">
      <c r="A6608" t="s">
        <v>6892</v>
      </c>
      <c r="B6608" t="s">
        <v>94</v>
      </c>
      <c r="C6608">
        <v>2002</v>
      </c>
      <c r="D6608" t="s">
        <v>40</v>
      </c>
      <c r="E6608" t="s">
        <v>101</v>
      </c>
      <c r="F6608" s="139">
        <v>652.78666964976605</v>
      </c>
      <c r="G6608" s="139">
        <v>698.33187450498099</v>
      </c>
      <c r="H6608" s="139">
        <v>713.96598119347095</v>
      </c>
      <c r="I6608" s="139">
        <v>659.95469301194498</v>
      </c>
      <c r="J6608" s="139">
        <v>771.20137566849803</v>
      </c>
    </row>
    <row r="6609" spans="1:10" x14ac:dyDescent="0.25">
      <c r="A6609" t="s">
        <v>6893</v>
      </c>
      <c r="B6609" t="s">
        <v>94</v>
      </c>
      <c r="C6609">
        <v>2002</v>
      </c>
      <c r="D6609" t="s">
        <v>41</v>
      </c>
      <c r="E6609" t="s">
        <v>101</v>
      </c>
      <c r="F6609" s="139">
        <v>657.80534347557</v>
      </c>
      <c r="G6609" s="139">
        <v>441.63718871515999</v>
      </c>
      <c r="H6609" s="139">
        <v>467.70507931988601</v>
      </c>
      <c r="I6609" s="139">
        <v>432.23528816931599</v>
      </c>
      <c r="J6609" s="139">
        <v>505.28382227680601</v>
      </c>
    </row>
    <row r="6610" spans="1:10" x14ac:dyDescent="0.25">
      <c r="A6610" t="s">
        <v>6894</v>
      </c>
      <c r="B6610" t="s">
        <v>94</v>
      </c>
      <c r="C6610">
        <v>2002</v>
      </c>
      <c r="D6610" t="s">
        <v>42</v>
      </c>
      <c r="E6610" t="s">
        <v>101</v>
      </c>
      <c r="F6610" s="139">
        <v>739.77059656544998</v>
      </c>
      <c r="G6610" s="139">
        <v>575.27166419024798</v>
      </c>
      <c r="H6610" s="139">
        <v>598.09478075955201</v>
      </c>
      <c r="I6610" s="139">
        <v>555.43213444526702</v>
      </c>
      <c r="J6610" s="139">
        <v>643.14500475075704</v>
      </c>
    </row>
    <row r="6611" spans="1:10" x14ac:dyDescent="0.25">
      <c r="A6611" t="s">
        <v>6895</v>
      </c>
      <c r="B6611" t="s">
        <v>94</v>
      </c>
      <c r="C6611">
        <v>2002</v>
      </c>
      <c r="D6611" t="s">
        <v>102</v>
      </c>
      <c r="E6611" t="s">
        <v>101</v>
      </c>
      <c r="F6611" s="139">
        <v>599.60132782118296</v>
      </c>
      <c r="G6611" s="139">
        <v>471.588601849214</v>
      </c>
      <c r="H6611" s="139">
        <v>482.06767015777399</v>
      </c>
      <c r="I6611" s="139">
        <v>443.78747103433102</v>
      </c>
      <c r="J6611" s="139">
        <v>522.735480996619</v>
      </c>
    </row>
    <row r="6612" spans="1:10" x14ac:dyDescent="0.25">
      <c r="A6612" t="s">
        <v>6896</v>
      </c>
      <c r="B6612" t="s">
        <v>94</v>
      </c>
      <c r="C6612">
        <v>2002</v>
      </c>
      <c r="D6612" t="s">
        <v>103</v>
      </c>
      <c r="E6612" t="s">
        <v>101</v>
      </c>
      <c r="F6612" s="139">
        <v>2441.6668496390598</v>
      </c>
      <c r="G6612" s="139">
        <v>670.28304233600602</v>
      </c>
      <c r="H6612" s="139">
        <v>683.19136155906301</v>
      </c>
      <c r="I6612" s="139">
        <v>656.20871136760104</v>
      </c>
      <c r="J6612" s="139">
        <v>710.99393421063598</v>
      </c>
    </row>
    <row r="6613" spans="1:10" x14ac:dyDescent="0.25">
      <c r="A6613" t="s">
        <v>6897</v>
      </c>
      <c r="B6613" t="s">
        <v>94</v>
      </c>
      <c r="C6613">
        <v>2002</v>
      </c>
      <c r="D6613" t="s">
        <v>43</v>
      </c>
      <c r="E6613" t="s">
        <v>101</v>
      </c>
      <c r="F6613" s="139">
        <v>392.36754622676801</v>
      </c>
      <c r="G6613" s="139">
        <v>519.69211420763997</v>
      </c>
      <c r="H6613" s="139">
        <v>526.915858304273</v>
      </c>
      <c r="I6613" s="139">
        <v>475.391135067378</v>
      </c>
      <c r="J6613" s="139">
        <v>582.44517344661097</v>
      </c>
    </row>
    <row r="6614" spans="1:10" x14ac:dyDescent="0.25">
      <c r="A6614" t="s">
        <v>6898</v>
      </c>
      <c r="B6614" t="s">
        <v>94</v>
      </c>
      <c r="C6614">
        <v>2002</v>
      </c>
      <c r="D6614" t="s">
        <v>44</v>
      </c>
      <c r="E6614" t="s">
        <v>101</v>
      </c>
      <c r="F6614" s="139">
        <v>923.95780087201695</v>
      </c>
      <c r="G6614" s="139">
        <v>809.45263160515196</v>
      </c>
      <c r="H6614" s="139">
        <v>836.84308359391002</v>
      </c>
      <c r="I6614" s="139">
        <v>783.25087198630899</v>
      </c>
      <c r="J6614" s="139">
        <v>893.11042853317804</v>
      </c>
    </row>
    <row r="6615" spans="1:10" x14ac:dyDescent="0.25">
      <c r="A6615" t="s">
        <v>6899</v>
      </c>
      <c r="B6615" t="s">
        <v>94</v>
      </c>
      <c r="C6615">
        <v>2002</v>
      </c>
      <c r="D6615" t="s">
        <v>45</v>
      </c>
      <c r="E6615" t="s">
        <v>101</v>
      </c>
      <c r="F6615" s="139">
        <v>1125.3415025402701</v>
      </c>
      <c r="G6615" s="139">
        <v>644.42214452451606</v>
      </c>
      <c r="H6615" s="139">
        <v>663.04480640367603</v>
      </c>
      <c r="I6615" s="139">
        <v>624.660517713221</v>
      </c>
      <c r="J6615" s="139">
        <v>703.16079699774298</v>
      </c>
    </row>
    <row r="6616" spans="1:10" x14ac:dyDescent="0.25">
      <c r="A6616" t="s">
        <v>6900</v>
      </c>
      <c r="B6616" t="s">
        <v>94</v>
      </c>
      <c r="C6616">
        <v>2002</v>
      </c>
      <c r="D6616" t="s">
        <v>18</v>
      </c>
      <c r="E6616" t="s">
        <v>101</v>
      </c>
      <c r="F6616" s="139">
        <v>3051.4708441978601</v>
      </c>
      <c r="G6616" s="139">
        <v>623.47823969618696</v>
      </c>
      <c r="H6616" s="139">
        <v>642.39314152491897</v>
      </c>
      <c r="I6616" s="139">
        <v>619.71617577340101</v>
      </c>
      <c r="J6616" s="139">
        <v>665.68542215894297</v>
      </c>
    </row>
    <row r="6617" spans="1:10" x14ac:dyDescent="0.25">
      <c r="A6617" t="s">
        <v>6901</v>
      </c>
      <c r="B6617" t="s">
        <v>94</v>
      </c>
      <c r="C6617">
        <v>2002</v>
      </c>
      <c r="D6617" t="s">
        <v>46</v>
      </c>
      <c r="E6617" t="s">
        <v>101</v>
      </c>
      <c r="F6617" s="139">
        <v>1427.09416625212</v>
      </c>
      <c r="G6617" s="139">
        <v>634.95546984588498</v>
      </c>
      <c r="H6617" s="139">
        <v>653.44679674162899</v>
      </c>
      <c r="I6617" s="139">
        <v>619.82798683754402</v>
      </c>
      <c r="J6617" s="139">
        <v>688.40874511522895</v>
      </c>
    </row>
    <row r="6618" spans="1:10" x14ac:dyDescent="0.25">
      <c r="A6618" t="s">
        <v>6902</v>
      </c>
      <c r="B6618" t="s">
        <v>94</v>
      </c>
      <c r="C6618">
        <v>2002</v>
      </c>
      <c r="D6618" t="s">
        <v>47</v>
      </c>
      <c r="E6618" t="s">
        <v>101</v>
      </c>
      <c r="F6618" s="139">
        <v>868.779888790001</v>
      </c>
      <c r="G6618" s="139">
        <v>643.86974734494004</v>
      </c>
      <c r="H6618" s="139">
        <v>664.25755331850496</v>
      </c>
      <c r="I6618" s="139">
        <v>620.64546149071498</v>
      </c>
      <c r="J6618" s="139">
        <v>710.11658267535802</v>
      </c>
    </row>
    <row r="6619" spans="1:10" x14ac:dyDescent="0.25">
      <c r="A6619" t="s">
        <v>6903</v>
      </c>
      <c r="B6619" t="s">
        <v>94</v>
      </c>
      <c r="C6619">
        <v>2002</v>
      </c>
      <c r="D6619" t="s">
        <v>48</v>
      </c>
      <c r="E6619" t="s">
        <v>101</v>
      </c>
      <c r="F6619" s="139">
        <v>755.59678915573602</v>
      </c>
      <c r="G6619" s="139">
        <v>582.38859663154699</v>
      </c>
      <c r="H6619" s="139">
        <v>606.29357151682905</v>
      </c>
      <c r="I6619" s="139">
        <v>563.47944774395796</v>
      </c>
      <c r="J6619" s="139">
        <v>651.47776587798398</v>
      </c>
    </row>
    <row r="6620" spans="1:10" x14ac:dyDescent="0.25">
      <c r="A6620" t="s">
        <v>6904</v>
      </c>
      <c r="B6620" t="s">
        <v>94</v>
      </c>
      <c r="C6620">
        <v>2002</v>
      </c>
      <c r="D6620" t="s">
        <v>104</v>
      </c>
      <c r="E6620" t="s">
        <v>101</v>
      </c>
      <c r="F6620" s="139">
        <v>2081.6149945568</v>
      </c>
      <c r="G6620" s="139">
        <v>481.52093327707502</v>
      </c>
      <c r="H6620" s="139">
        <v>515.40309650194502</v>
      </c>
      <c r="I6620" s="139">
        <v>493.08842094385898</v>
      </c>
      <c r="J6620" s="139">
        <v>538.45317201139301</v>
      </c>
    </row>
    <row r="6621" spans="1:10" x14ac:dyDescent="0.25">
      <c r="A6621" t="s">
        <v>6905</v>
      </c>
      <c r="B6621" t="s">
        <v>94</v>
      </c>
      <c r="C6621">
        <v>2002</v>
      </c>
      <c r="D6621" t="s">
        <v>49</v>
      </c>
      <c r="E6621" t="s">
        <v>101</v>
      </c>
      <c r="F6621" s="139">
        <v>524.92481986176699</v>
      </c>
      <c r="G6621" s="139">
        <v>436.42266718360401</v>
      </c>
      <c r="H6621" s="139">
        <v>462.33415032141801</v>
      </c>
      <c r="I6621" s="139">
        <v>423.37141964295603</v>
      </c>
      <c r="J6621" s="139">
        <v>503.90022093041301</v>
      </c>
    </row>
    <row r="6622" spans="1:10" x14ac:dyDescent="0.25">
      <c r="A6622" t="s">
        <v>6906</v>
      </c>
      <c r="B6622" t="s">
        <v>94</v>
      </c>
      <c r="C6622">
        <v>2002</v>
      </c>
      <c r="D6622" t="s">
        <v>50</v>
      </c>
      <c r="E6622" t="s">
        <v>101</v>
      </c>
      <c r="F6622" s="139">
        <v>1556.69017469503</v>
      </c>
      <c r="G6622" s="139">
        <v>498.90557837293898</v>
      </c>
      <c r="H6622" s="139">
        <v>541.84341483026901</v>
      </c>
      <c r="I6622" s="139">
        <v>514.461331437637</v>
      </c>
      <c r="J6622" s="139">
        <v>570.27196789025504</v>
      </c>
    </row>
    <row r="6623" spans="1:10" x14ac:dyDescent="0.25">
      <c r="A6623" t="s">
        <v>6907</v>
      </c>
      <c r="B6623" t="s">
        <v>94</v>
      </c>
      <c r="C6623">
        <v>2002</v>
      </c>
      <c r="D6623" t="s">
        <v>105</v>
      </c>
      <c r="E6623" t="s">
        <v>101</v>
      </c>
      <c r="F6623" s="139">
        <v>1460.4002411634201</v>
      </c>
      <c r="G6623" s="139">
        <v>507.45167192977601</v>
      </c>
      <c r="H6623" s="139">
        <v>528.19628959480406</v>
      </c>
      <c r="I6623" s="139">
        <v>501.19621300834501</v>
      </c>
      <c r="J6623" s="139">
        <v>556.26243439266204</v>
      </c>
    </row>
    <row r="6624" spans="1:10" x14ac:dyDescent="0.25">
      <c r="A6624" t="s">
        <v>6908</v>
      </c>
      <c r="B6624" t="s">
        <v>94</v>
      </c>
      <c r="C6624">
        <v>2002</v>
      </c>
      <c r="D6624" t="s">
        <v>51</v>
      </c>
      <c r="E6624" t="s">
        <v>101</v>
      </c>
      <c r="F6624" s="139">
        <v>1101.10205652072</v>
      </c>
      <c r="G6624" s="139">
        <v>475.032704122486</v>
      </c>
      <c r="H6624" s="139">
        <v>495.29853038479899</v>
      </c>
      <c r="I6624" s="139">
        <v>466.20479283306901</v>
      </c>
      <c r="J6624" s="139">
        <v>525.71955412686202</v>
      </c>
    </row>
    <row r="6625" spans="1:10" x14ac:dyDescent="0.25">
      <c r="A6625" t="s">
        <v>6909</v>
      </c>
      <c r="B6625" t="s">
        <v>94</v>
      </c>
      <c r="C6625">
        <v>2002</v>
      </c>
      <c r="D6625" t="s">
        <v>52</v>
      </c>
      <c r="E6625" t="s">
        <v>101</v>
      </c>
      <c r="F6625" s="139">
        <v>359.29818464270602</v>
      </c>
      <c r="G6625" s="139">
        <v>641.64973327149505</v>
      </c>
      <c r="H6625" s="139">
        <v>666.38819127829595</v>
      </c>
      <c r="I6625" s="139">
        <v>598.455235707312</v>
      </c>
      <c r="J6625" s="139">
        <v>739.84904369235403</v>
      </c>
    </row>
    <row r="6626" spans="1:10" x14ac:dyDescent="0.25">
      <c r="A6626" t="s">
        <v>6910</v>
      </c>
      <c r="B6626" t="s">
        <v>94</v>
      </c>
      <c r="C6626">
        <v>2002</v>
      </c>
      <c r="D6626" t="s">
        <v>106</v>
      </c>
      <c r="E6626" t="s">
        <v>101</v>
      </c>
      <c r="F6626" s="139">
        <v>3039.5624514801302</v>
      </c>
      <c r="G6626" s="139">
        <v>547.59787045286498</v>
      </c>
      <c r="H6626" s="139">
        <v>573.76779274334899</v>
      </c>
      <c r="I6626" s="139">
        <v>553.37951609194795</v>
      </c>
      <c r="J6626" s="139">
        <v>594.71038199648001</v>
      </c>
    </row>
    <row r="6627" spans="1:10" x14ac:dyDescent="0.25">
      <c r="A6627" t="s">
        <v>6911</v>
      </c>
      <c r="B6627" t="s">
        <v>94</v>
      </c>
      <c r="C6627">
        <v>2002</v>
      </c>
      <c r="D6627" t="s">
        <v>53</v>
      </c>
      <c r="E6627" t="s">
        <v>101</v>
      </c>
      <c r="F6627" s="139">
        <v>944.09304983238201</v>
      </c>
      <c r="G6627" s="139">
        <v>552.82536763502003</v>
      </c>
      <c r="H6627" s="139">
        <v>582.086312297321</v>
      </c>
      <c r="I6627" s="139">
        <v>545.10586213397301</v>
      </c>
      <c r="J6627" s="139">
        <v>620.89237266242503</v>
      </c>
    </row>
    <row r="6628" spans="1:10" x14ac:dyDescent="0.25">
      <c r="A6628" t="s">
        <v>6912</v>
      </c>
      <c r="B6628" t="s">
        <v>94</v>
      </c>
      <c r="C6628">
        <v>2002</v>
      </c>
      <c r="D6628" t="s">
        <v>54</v>
      </c>
      <c r="E6628" t="s">
        <v>101</v>
      </c>
      <c r="F6628" s="139">
        <v>503.35804232598599</v>
      </c>
      <c r="G6628" s="139">
        <v>724.75672741747701</v>
      </c>
      <c r="H6628" s="139">
        <v>751.32415010516297</v>
      </c>
      <c r="I6628" s="139">
        <v>686.59391075173903</v>
      </c>
      <c r="J6628" s="139">
        <v>820.47448200759698</v>
      </c>
    </row>
    <row r="6629" spans="1:10" x14ac:dyDescent="0.25">
      <c r="A6629" t="s">
        <v>6913</v>
      </c>
      <c r="B6629" t="s">
        <v>94</v>
      </c>
      <c r="C6629">
        <v>2002</v>
      </c>
      <c r="D6629" t="s">
        <v>55</v>
      </c>
      <c r="E6629" t="s">
        <v>101</v>
      </c>
      <c r="F6629" s="139">
        <v>536.37405558444698</v>
      </c>
      <c r="G6629" s="139">
        <v>591.37161585936894</v>
      </c>
      <c r="H6629" s="139">
        <v>613.67456194372198</v>
      </c>
      <c r="I6629" s="139">
        <v>562.41641891130701</v>
      </c>
      <c r="J6629" s="139">
        <v>668.31951385284196</v>
      </c>
    </row>
    <row r="6630" spans="1:10" x14ac:dyDescent="0.25">
      <c r="A6630" t="s">
        <v>6914</v>
      </c>
      <c r="B6630" t="s">
        <v>94</v>
      </c>
      <c r="C6630">
        <v>2002</v>
      </c>
      <c r="D6630" t="s">
        <v>56</v>
      </c>
      <c r="E6630" t="s">
        <v>101</v>
      </c>
      <c r="F6630" s="139">
        <v>346.08758111192401</v>
      </c>
      <c r="G6630" s="139">
        <v>405.17412354908703</v>
      </c>
      <c r="H6630" s="139">
        <v>424.25014023913599</v>
      </c>
      <c r="I6630" s="139">
        <v>380.033565342869</v>
      </c>
      <c r="J6630" s="139">
        <v>472.135803141221</v>
      </c>
    </row>
    <row r="6631" spans="1:10" x14ac:dyDescent="0.25">
      <c r="A6631" t="s">
        <v>6915</v>
      </c>
      <c r="B6631" t="s">
        <v>94</v>
      </c>
      <c r="C6631">
        <v>2002</v>
      </c>
      <c r="D6631" t="s">
        <v>57</v>
      </c>
      <c r="E6631" t="s">
        <v>101</v>
      </c>
      <c r="F6631" s="139">
        <v>709.64972262538595</v>
      </c>
      <c r="G6631" s="139">
        <v>511.54405604200099</v>
      </c>
      <c r="H6631" s="139">
        <v>544.68916229541901</v>
      </c>
      <c r="I6631" s="139">
        <v>504.94020244769598</v>
      </c>
      <c r="J6631" s="139">
        <v>586.71080726725597</v>
      </c>
    </row>
    <row r="6632" spans="1:10" x14ac:dyDescent="0.25">
      <c r="A6632" t="s">
        <v>6916</v>
      </c>
      <c r="B6632" t="s">
        <v>94</v>
      </c>
      <c r="C6632">
        <v>2003</v>
      </c>
      <c r="D6632" t="s">
        <v>5</v>
      </c>
      <c r="E6632" t="s">
        <v>101</v>
      </c>
      <c r="F6632" s="139">
        <v>16566.741022322902</v>
      </c>
      <c r="G6632" s="139">
        <v>563.93173559786396</v>
      </c>
      <c r="H6632" s="139">
        <v>583.50801800240799</v>
      </c>
      <c r="I6632" s="139">
        <v>574.61371701041901</v>
      </c>
      <c r="J6632" s="139">
        <v>592.50501756160202</v>
      </c>
    </row>
    <row r="6633" spans="1:10" x14ac:dyDescent="0.25">
      <c r="A6633" t="s">
        <v>6917</v>
      </c>
      <c r="B6633" t="s">
        <v>94</v>
      </c>
      <c r="C6633">
        <v>2003</v>
      </c>
      <c r="D6633" t="s">
        <v>122</v>
      </c>
      <c r="E6633" t="s">
        <v>101</v>
      </c>
      <c r="F6633" s="139">
        <v>2124.17329192544</v>
      </c>
      <c r="G6633" s="139">
        <v>363.73515458774699</v>
      </c>
      <c r="H6633" s="139">
        <v>374.77630998192399</v>
      </c>
      <c r="I6633" s="139">
        <v>358.89340100329002</v>
      </c>
      <c r="J6633" s="139">
        <v>391.177289928601</v>
      </c>
    </row>
    <row r="6634" spans="1:10" x14ac:dyDescent="0.25">
      <c r="A6634" t="s">
        <v>6918</v>
      </c>
      <c r="B6634" t="s">
        <v>94</v>
      </c>
      <c r="C6634">
        <v>2003</v>
      </c>
      <c r="D6634" t="s">
        <v>123</v>
      </c>
      <c r="E6634" t="s">
        <v>101</v>
      </c>
      <c r="F6634" s="139">
        <v>2784.3516324991701</v>
      </c>
      <c r="G6634" s="139">
        <v>469.78211754866197</v>
      </c>
      <c r="H6634" s="139">
        <v>476.34994519648598</v>
      </c>
      <c r="I6634" s="139">
        <v>458.74860341864598</v>
      </c>
      <c r="J6634" s="139">
        <v>494.45161470112799</v>
      </c>
    </row>
    <row r="6635" spans="1:10" x14ac:dyDescent="0.25">
      <c r="A6635" t="s">
        <v>6919</v>
      </c>
      <c r="B6635" t="s">
        <v>94</v>
      </c>
      <c r="C6635">
        <v>2003</v>
      </c>
      <c r="D6635" t="s">
        <v>124</v>
      </c>
      <c r="E6635" t="s">
        <v>101</v>
      </c>
      <c r="F6635" s="139">
        <v>3409.6478084688301</v>
      </c>
      <c r="G6635" s="139">
        <v>565.96737441510697</v>
      </c>
      <c r="H6635" s="139">
        <v>576.96708211344401</v>
      </c>
      <c r="I6635" s="139">
        <v>557.69546460294202</v>
      </c>
      <c r="J6635" s="139">
        <v>596.73298835682999</v>
      </c>
    </row>
    <row r="6636" spans="1:10" x14ac:dyDescent="0.25">
      <c r="A6636" t="s">
        <v>6920</v>
      </c>
      <c r="B6636" t="s">
        <v>94</v>
      </c>
      <c r="C6636">
        <v>2003</v>
      </c>
      <c r="D6636" t="s">
        <v>125</v>
      </c>
      <c r="E6636" t="s">
        <v>101</v>
      </c>
      <c r="F6636" s="139">
        <v>3758.2409667520501</v>
      </c>
      <c r="G6636" s="139">
        <v>636.77090200355701</v>
      </c>
      <c r="H6636" s="139">
        <v>664.69216603122698</v>
      </c>
      <c r="I6636" s="139">
        <v>643.49457791011196</v>
      </c>
      <c r="J6636" s="139">
        <v>686.40726597731498</v>
      </c>
    </row>
    <row r="6637" spans="1:10" x14ac:dyDescent="0.25">
      <c r="A6637" t="s">
        <v>6921</v>
      </c>
      <c r="B6637" t="s">
        <v>94</v>
      </c>
      <c r="C6637">
        <v>2003</v>
      </c>
      <c r="D6637" t="s">
        <v>126</v>
      </c>
      <c r="E6637" t="s">
        <v>101</v>
      </c>
      <c r="F6637" s="139">
        <v>4490.32732267744</v>
      </c>
      <c r="G6637" s="139">
        <v>790.003980111901</v>
      </c>
      <c r="H6637" s="139">
        <v>845.74558602908496</v>
      </c>
      <c r="I6637" s="139">
        <v>820.92343948394102</v>
      </c>
      <c r="J6637" s="139">
        <v>871.12150268053097</v>
      </c>
    </row>
    <row r="6638" spans="1:10" x14ac:dyDescent="0.25">
      <c r="A6638" t="s">
        <v>6922</v>
      </c>
      <c r="B6638" t="s">
        <v>94</v>
      </c>
      <c r="C6638">
        <v>2003</v>
      </c>
      <c r="D6638" t="s">
        <v>6</v>
      </c>
      <c r="E6638" t="s">
        <v>101</v>
      </c>
      <c r="F6638" s="139">
        <v>4006.0251792675199</v>
      </c>
      <c r="G6638" s="139">
        <v>598.47516467188905</v>
      </c>
      <c r="H6638" s="139">
        <v>611.288979809637</v>
      </c>
      <c r="I6638" s="139">
        <v>592.44011724904999</v>
      </c>
      <c r="J6638" s="139">
        <v>630.58336630686904</v>
      </c>
    </row>
    <row r="6639" spans="1:10" x14ac:dyDescent="0.25">
      <c r="A6639" t="s">
        <v>6923</v>
      </c>
      <c r="B6639" t="s">
        <v>94</v>
      </c>
      <c r="C6639">
        <v>2003</v>
      </c>
      <c r="D6639" t="s">
        <v>37</v>
      </c>
      <c r="E6639" t="s">
        <v>101</v>
      </c>
      <c r="F6639" s="139">
        <v>400.63165843869598</v>
      </c>
      <c r="G6639" s="139">
        <v>587.95371065261998</v>
      </c>
      <c r="H6639" s="139">
        <v>593.524804007998</v>
      </c>
      <c r="I6639" s="139">
        <v>536.409153046847</v>
      </c>
      <c r="J6639" s="139">
        <v>655.03165573229103</v>
      </c>
    </row>
    <row r="6640" spans="1:10" x14ac:dyDescent="0.25">
      <c r="A6640" t="s">
        <v>6924</v>
      </c>
      <c r="B6640" t="s">
        <v>94</v>
      </c>
      <c r="C6640">
        <v>2003</v>
      </c>
      <c r="D6640" t="s">
        <v>38</v>
      </c>
      <c r="E6640" t="s">
        <v>101</v>
      </c>
      <c r="F6640" s="139">
        <v>689.520730690763</v>
      </c>
      <c r="G6640" s="139">
        <v>584.230677916628</v>
      </c>
      <c r="H6640" s="139">
        <v>598.07614777215997</v>
      </c>
      <c r="I6640" s="139">
        <v>554.05510031199196</v>
      </c>
      <c r="J6640" s="139">
        <v>644.65176390931595</v>
      </c>
    </row>
    <row r="6641" spans="1:10" x14ac:dyDescent="0.25">
      <c r="A6641" t="s">
        <v>6925</v>
      </c>
      <c r="B6641" t="s">
        <v>94</v>
      </c>
      <c r="C6641">
        <v>2003</v>
      </c>
      <c r="D6641" t="s">
        <v>39</v>
      </c>
      <c r="E6641" t="s">
        <v>101</v>
      </c>
      <c r="F6641" s="139">
        <v>815.01093036146699</v>
      </c>
      <c r="G6641" s="139">
        <v>732.60726517462604</v>
      </c>
      <c r="H6641" s="139">
        <v>728.13957543506797</v>
      </c>
      <c r="I6641" s="139">
        <v>678.33048367825097</v>
      </c>
      <c r="J6641" s="139">
        <v>780.60059156764601</v>
      </c>
    </row>
    <row r="6642" spans="1:10" x14ac:dyDescent="0.25">
      <c r="A6642" t="s">
        <v>6926</v>
      </c>
      <c r="B6642" t="s">
        <v>94</v>
      </c>
      <c r="C6642">
        <v>2003</v>
      </c>
      <c r="D6642" t="s">
        <v>40</v>
      </c>
      <c r="E6642" t="s">
        <v>101</v>
      </c>
      <c r="F6642" s="139">
        <v>628.865685839457</v>
      </c>
      <c r="G6642" s="139">
        <v>669.91827790976799</v>
      </c>
      <c r="H6642" s="139">
        <v>680.61931431637095</v>
      </c>
      <c r="I6642" s="139">
        <v>628.07947716671299</v>
      </c>
      <c r="J6642" s="139">
        <v>736.35646431652799</v>
      </c>
    </row>
    <row r="6643" spans="1:10" x14ac:dyDescent="0.25">
      <c r="A6643" t="s">
        <v>6927</v>
      </c>
      <c r="B6643" t="s">
        <v>94</v>
      </c>
      <c r="C6643">
        <v>2003</v>
      </c>
      <c r="D6643" t="s">
        <v>41</v>
      </c>
      <c r="E6643" t="s">
        <v>101</v>
      </c>
      <c r="F6643" s="139">
        <v>721.53899951079495</v>
      </c>
      <c r="G6643" s="139">
        <v>483.68303179519103</v>
      </c>
      <c r="H6643" s="139">
        <v>509.97619544972798</v>
      </c>
      <c r="I6643" s="139">
        <v>473.00063972755999</v>
      </c>
      <c r="J6643" s="139">
        <v>549.04783576059197</v>
      </c>
    </row>
    <row r="6644" spans="1:10" x14ac:dyDescent="0.25">
      <c r="A6644" t="s">
        <v>6928</v>
      </c>
      <c r="B6644" t="s">
        <v>94</v>
      </c>
      <c r="C6644">
        <v>2003</v>
      </c>
      <c r="D6644" t="s">
        <v>42</v>
      </c>
      <c r="E6644" t="s">
        <v>101</v>
      </c>
      <c r="F6644" s="139">
        <v>750.45717442633202</v>
      </c>
      <c r="G6644" s="139">
        <v>582.13783951031803</v>
      </c>
      <c r="H6644" s="139">
        <v>601.07133817662498</v>
      </c>
      <c r="I6644" s="139">
        <v>558.47064992263199</v>
      </c>
      <c r="J6644" s="139">
        <v>646.03858676955497</v>
      </c>
    </row>
    <row r="6645" spans="1:10" x14ac:dyDescent="0.25">
      <c r="A6645" t="s">
        <v>6929</v>
      </c>
      <c r="B6645" t="s">
        <v>94</v>
      </c>
      <c r="C6645">
        <v>2003</v>
      </c>
      <c r="D6645" t="s">
        <v>102</v>
      </c>
      <c r="E6645" t="s">
        <v>101</v>
      </c>
      <c r="F6645" s="139">
        <v>683.45946622060001</v>
      </c>
      <c r="G6645" s="139">
        <v>532.72494346669805</v>
      </c>
      <c r="H6645" s="139">
        <v>541.92129184383396</v>
      </c>
      <c r="I6645" s="139">
        <v>501.53169621376298</v>
      </c>
      <c r="J6645" s="139">
        <v>584.66541900801201</v>
      </c>
    </row>
    <row r="6646" spans="1:10" x14ac:dyDescent="0.25">
      <c r="A6646" t="s">
        <v>6930</v>
      </c>
      <c r="B6646" t="s">
        <v>94</v>
      </c>
      <c r="C6646">
        <v>2003</v>
      </c>
      <c r="D6646" t="s">
        <v>103</v>
      </c>
      <c r="E6646" t="s">
        <v>101</v>
      </c>
      <c r="F6646" s="139">
        <v>2389.7664270774198</v>
      </c>
      <c r="G6646" s="139">
        <v>651.40923321841694</v>
      </c>
      <c r="H6646" s="139">
        <v>661.52099560580302</v>
      </c>
      <c r="I6646" s="139">
        <v>635.06941486761696</v>
      </c>
      <c r="J6646" s="139">
        <v>688.78518895610603</v>
      </c>
    </row>
    <row r="6647" spans="1:10" x14ac:dyDescent="0.25">
      <c r="A6647" t="s">
        <v>6931</v>
      </c>
      <c r="B6647" t="s">
        <v>94</v>
      </c>
      <c r="C6647">
        <v>2003</v>
      </c>
      <c r="D6647" t="s">
        <v>43</v>
      </c>
      <c r="E6647" t="s">
        <v>101</v>
      </c>
      <c r="F6647" s="139">
        <v>378.95688191403798</v>
      </c>
      <c r="G6647" s="139">
        <v>501.39172796607397</v>
      </c>
      <c r="H6647" s="139">
        <v>513.79706767296898</v>
      </c>
      <c r="I6647" s="139">
        <v>462.57244959973201</v>
      </c>
      <c r="J6647" s="139">
        <v>569.075759529621</v>
      </c>
    </row>
    <row r="6648" spans="1:10" x14ac:dyDescent="0.25">
      <c r="A6648" t="s">
        <v>6932</v>
      </c>
      <c r="B6648" t="s">
        <v>94</v>
      </c>
      <c r="C6648">
        <v>2003</v>
      </c>
      <c r="D6648" t="s">
        <v>44</v>
      </c>
      <c r="E6648" t="s">
        <v>101</v>
      </c>
      <c r="F6648" s="139">
        <v>781.764279148014</v>
      </c>
      <c r="G6648" s="139">
        <v>678.92717929951596</v>
      </c>
      <c r="H6648" s="139">
        <v>699.515827189432</v>
      </c>
      <c r="I6648" s="139">
        <v>650.81590130366999</v>
      </c>
      <c r="J6648" s="139">
        <v>750.86479732815405</v>
      </c>
    </row>
    <row r="6649" spans="1:10" x14ac:dyDescent="0.25">
      <c r="A6649" t="s">
        <v>6933</v>
      </c>
      <c r="B6649" t="s">
        <v>94</v>
      </c>
      <c r="C6649">
        <v>2003</v>
      </c>
      <c r="D6649" t="s">
        <v>45</v>
      </c>
      <c r="E6649" t="s">
        <v>101</v>
      </c>
      <c r="F6649" s="139">
        <v>1229.0452660153601</v>
      </c>
      <c r="G6649" s="139">
        <v>697.79386373670104</v>
      </c>
      <c r="H6649" s="139">
        <v>711.57960324955502</v>
      </c>
      <c r="I6649" s="139">
        <v>672.08998368085497</v>
      </c>
      <c r="J6649" s="139">
        <v>752.77216488310603</v>
      </c>
    </row>
    <row r="6650" spans="1:10" x14ac:dyDescent="0.25">
      <c r="A6650" t="s">
        <v>6934</v>
      </c>
      <c r="B6650" t="s">
        <v>94</v>
      </c>
      <c r="C6650">
        <v>2003</v>
      </c>
      <c r="D6650" t="s">
        <v>18</v>
      </c>
      <c r="E6650" t="s">
        <v>101</v>
      </c>
      <c r="F6650" s="139">
        <v>3235.99597394784</v>
      </c>
      <c r="G6650" s="139">
        <v>655.57083434414301</v>
      </c>
      <c r="H6650" s="139">
        <v>677.18478117704296</v>
      </c>
      <c r="I6650" s="139">
        <v>653.95563885537797</v>
      </c>
      <c r="J6650" s="139">
        <v>701.02572256742303</v>
      </c>
    </row>
    <row r="6651" spans="1:10" x14ac:dyDescent="0.25">
      <c r="A6651" t="s">
        <v>6935</v>
      </c>
      <c r="B6651" t="s">
        <v>94</v>
      </c>
      <c r="C6651">
        <v>2003</v>
      </c>
      <c r="D6651" t="s">
        <v>46</v>
      </c>
      <c r="E6651" t="s">
        <v>101</v>
      </c>
      <c r="F6651" s="139">
        <v>1584.3903356534299</v>
      </c>
      <c r="G6651" s="139">
        <v>699.97364066862303</v>
      </c>
      <c r="H6651" s="139">
        <v>723.00844493739498</v>
      </c>
      <c r="I6651" s="139">
        <v>687.656904828949</v>
      </c>
      <c r="J6651" s="139">
        <v>759.69891772338701</v>
      </c>
    </row>
    <row r="6652" spans="1:10" x14ac:dyDescent="0.25">
      <c r="A6652" t="s">
        <v>6936</v>
      </c>
      <c r="B6652" t="s">
        <v>94</v>
      </c>
      <c r="C6652">
        <v>2003</v>
      </c>
      <c r="D6652" t="s">
        <v>47</v>
      </c>
      <c r="E6652" t="s">
        <v>101</v>
      </c>
      <c r="F6652" s="139">
        <v>918.10733829306696</v>
      </c>
      <c r="G6652" s="139">
        <v>673.92433426047103</v>
      </c>
      <c r="H6652" s="139">
        <v>694.22084895645196</v>
      </c>
      <c r="I6652" s="139">
        <v>649.85110531595399</v>
      </c>
      <c r="J6652" s="139">
        <v>740.81261055446498</v>
      </c>
    </row>
    <row r="6653" spans="1:10" x14ac:dyDescent="0.25">
      <c r="A6653" t="s">
        <v>6937</v>
      </c>
      <c r="B6653" t="s">
        <v>94</v>
      </c>
      <c r="C6653">
        <v>2003</v>
      </c>
      <c r="D6653" t="s">
        <v>48</v>
      </c>
      <c r="E6653" t="s">
        <v>101</v>
      </c>
      <c r="F6653" s="139">
        <v>733.49830000133795</v>
      </c>
      <c r="G6653" s="139">
        <v>559.78562488654495</v>
      </c>
      <c r="H6653" s="139">
        <v>585.28569212424702</v>
      </c>
      <c r="I6653" s="139">
        <v>543.34529250175603</v>
      </c>
      <c r="J6653" s="139">
        <v>629.58356939670398</v>
      </c>
    </row>
    <row r="6654" spans="1:10" x14ac:dyDescent="0.25">
      <c r="A6654" t="s">
        <v>6938</v>
      </c>
      <c r="B6654" t="s">
        <v>94</v>
      </c>
      <c r="C6654">
        <v>2003</v>
      </c>
      <c r="D6654" t="s">
        <v>104</v>
      </c>
      <c r="E6654" t="s">
        <v>101</v>
      </c>
      <c r="F6654" s="139">
        <v>1766.51496219612</v>
      </c>
      <c r="G6654" s="139">
        <v>406.81925131063502</v>
      </c>
      <c r="H6654" s="139">
        <v>439.91679144175498</v>
      </c>
      <c r="I6654" s="139">
        <v>419.25221583520403</v>
      </c>
      <c r="J6654" s="139">
        <v>461.32177765629302</v>
      </c>
    </row>
    <row r="6655" spans="1:10" x14ac:dyDescent="0.25">
      <c r="A6655" t="s">
        <v>6939</v>
      </c>
      <c r="B6655" t="s">
        <v>94</v>
      </c>
      <c r="C6655">
        <v>2003</v>
      </c>
      <c r="D6655" t="s">
        <v>49</v>
      </c>
      <c r="E6655" t="s">
        <v>101</v>
      </c>
      <c r="F6655" s="139">
        <v>511.11376051963998</v>
      </c>
      <c r="G6655" s="139">
        <v>422.47789760261202</v>
      </c>
      <c r="H6655" s="139">
        <v>446.00269400268797</v>
      </c>
      <c r="I6655" s="139">
        <v>407.90600290906599</v>
      </c>
      <c r="J6655" s="139">
        <v>486.68027267335998</v>
      </c>
    </row>
    <row r="6656" spans="1:10" x14ac:dyDescent="0.25">
      <c r="A6656" t="s">
        <v>6940</v>
      </c>
      <c r="B6656" t="s">
        <v>94</v>
      </c>
      <c r="C6656">
        <v>2003</v>
      </c>
      <c r="D6656" t="s">
        <v>50</v>
      </c>
      <c r="E6656" t="s">
        <v>101</v>
      </c>
      <c r="F6656" s="139">
        <v>1255.40120167648</v>
      </c>
      <c r="G6656" s="139">
        <v>400.77166242393503</v>
      </c>
      <c r="H6656" s="139">
        <v>443.34541251267001</v>
      </c>
      <c r="I6656" s="139">
        <v>418.45632543022703</v>
      </c>
      <c r="J6656" s="139">
        <v>469.296221133394</v>
      </c>
    </row>
    <row r="6657" spans="1:10" x14ac:dyDescent="0.25">
      <c r="A6657" t="s">
        <v>6941</v>
      </c>
      <c r="B6657" t="s">
        <v>94</v>
      </c>
      <c r="C6657">
        <v>2003</v>
      </c>
      <c r="D6657" t="s">
        <v>105</v>
      </c>
      <c r="E6657" t="s">
        <v>101</v>
      </c>
      <c r="F6657" s="139">
        <v>1567.79910361008</v>
      </c>
      <c r="G6657" s="139">
        <v>543.77804340032401</v>
      </c>
      <c r="H6657" s="139">
        <v>566.01876316734194</v>
      </c>
      <c r="I6657" s="139">
        <v>538.07917342647102</v>
      </c>
      <c r="J6657" s="139">
        <v>595.02226030451197</v>
      </c>
    </row>
    <row r="6658" spans="1:10" x14ac:dyDescent="0.25">
      <c r="A6658" t="s">
        <v>6942</v>
      </c>
      <c r="B6658" t="s">
        <v>94</v>
      </c>
      <c r="C6658">
        <v>2003</v>
      </c>
      <c r="D6658" t="s">
        <v>51</v>
      </c>
      <c r="E6658" t="s">
        <v>101</v>
      </c>
      <c r="F6658" s="139">
        <v>1214.46184403456</v>
      </c>
      <c r="G6658" s="139">
        <v>522.66165321829396</v>
      </c>
      <c r="H6658" s="139">
        <v>546.61685494997801</v>
      </c>
      <c r="I6658" s="139">
        <v>516.00530008564499</v>
      </c>
      <c r="J6658" s="139">
        <v>578.55658555284901</v>
      </c>
    </row>
    <row r="6659" spans="1:10" x14ac:dyDescent="0.25">
      <c r="A6659" t="s">
        <v>6943</v>
      </c>
      <c r="B6659" t="s">
        <v>94</v>
      </c>
      <c r="C6659">
        <v>2003</v>
      </c>
      <c r="D6659" t="s">
        <v>52</v>
      </c>
      <c r="E6659" t="s">
        <v>101</v>
      </c>
      <c r="F6659" s="139">
        <v>353.337259575519</v>
      </c>
      <c r="G6659" s="139">
        <v>631.46682079442201</v>
      </c>
      <c r="H6659" s="139">
        <v>648.48347394261998</v>
      </c>
      <c r="I6659" s="139">
        <v>581.98588990128098</v>
      </c>
      <c r="J6659" s="139">
        <v>720.43961204577204</v>
      </c>
    </row>
    <row r="6660" spans="1:10" x14ac:dyDescent="0.25">
      <c r="A6660" t="s">
        <v>6944</v>
      </c>
      <c r="B6660" t="s">
        <v>94</v>
      </c>
      <c r="C6660">
        <v>2003</v>
      </c>
      <c r="D6660" t="s">
        <v>106</v>
      </c>
      <c r="E6660" t="s">
        <v>101</v>
      </c>
      <c r="F6660" s="139">
        <v>2917.17991000336</v>
      </c>
      <c r="G6660" s="139">
        <v>523.69683647077795</v>
      </c>
      <c r="H6660" s="139">
        <v>546.97682174835302</v>
      </c>
      <c r="I6660" s="139">
        <v>527.14322633237498</v>
      </c>
      <c r="J6660" s="139">
        <v>567.36101489232396</v>
      </c>
    </row>
    <row r="6661" spans="1:10" x14ac:dyDescent="0.25">
      <c r="A6661" t="s">
        <v>6945</v>
      </c>
      <c r="B6661" t="s">
        <v>94</v>
      </c>
      <c r="C6661">
        <v>2003</v>
      </c>
      <c r="D6661" t="s">
        <v>53</v>
      </c>
      <c r="E6661" t="s">
        <v>101</v>
      </c>
      <c r="F6661" s="139">
        <v>874.97466954761705</v>
      </c>
      <c r="G6661" s="139">
        <v>510.59719399614698</v>
      </c>
      <c r="H6661" s="139">
        <v>539.19644243139101</v>
      </c>
      <c r="I6661" s="139">
        <v>503.65812744477802</v>
      </c>
      <c r="J6661" s="139">
        <v>576.559051597598</v>
      </c>
    </row>
    <row r="6662" spans="1:10" x14ac:dyDescent="0.25">
      <c r="A6662" t="s">
        <v>6946</v>
      </c>
      <c r="B6662" t="s">
        <v>94</v>
      </c>
      <c r="C6662">
        <v>2003</v>
      </c>
      <c r="D6662" t="s">
        <v>54</v>
      </c>
      <c r="E6662" t="s">
        <v>101</v>
      </c>
      <c r="F6662" s="139">
        <v>482.91377761235901</v>
      </c>
      <c r="G6662" s="139">
        <v>697.57002601889201</v>
      </c>
      <c r="H6662" s="139">
        <v>718.74446269643397</v>
      </c>
      <c r="I6662" s="139">
        <v>655.56982651466899</v>
      </c>
      <c r="J6662" s="139">
        <v>786.32674086602697</v>
      </c>
    </row>
    <row r="6663" spans="1:10" x14ac:dyDescent="0.25">
      <c r="A6663" t="s">
        <v>6947</v>
      </c>
      <c r="B6663" t="s">
        <v>94</v>
      </c>
      <c r="C6663">
        <v>2003</v>
      </c>
      <c r="D6663" t="s">
        <v>55</v>
      </c>
      <c r="E6663" t="s">
        <v>101</v>
      </c>
      <c r="F6663" s="139">
        <v>460.72085566375603</v>
      </c>
      <c r="G6663" s="139">
        <v>507.854865754424</v>
      </c>
      <c r="H6663" s="139">
        <v>529.35639904143795</v>
      </c>
      <c r="I6663" s="139">
        <v>481.73939552452299</v>
      </c>
      <c r="J6663" s="139">
        <v>580.37772724469903</v>
      </c>
    </row>
    <row r="6664" spans="1:10" x14ac:dyDescent="0.25">
      <c r="A6664" t="s">
        <v>6948</v>
      </c>
      <c r="B6664" t="s">
        <v>94</v>
      </c>
      <c r="C6664">
        <v>2003</v>
      </c>
      <c r="D6664" t="s">
        <v>56</v>
      </c>
      <c r="E6664" t="s">
        <v>101</v>
      </c>
      <c r="F6664" s="139">
        <v>379.34312958760103</v>
      </c>
      <c r="G6664" s="139">
        <v>438.015275778074</v>
      </c>
      <c r="H6664" s="139">
        <v>449.71346030874099</v>
      </c>
      <c r="I6664" s="139">
        <v>404.950235206743</v>
      </c>
      <c r="J6664" s="139">
        <v>498.01750387578898</v>
      </c>
    </row>
    <row r="6665" spans="1:10" x14ac:dyDescent="0.25">
      <c r="A6665" t="s">
        <v>6949</v>
      </c>
      <c r="B6665" t="s">
        <v>94</v>
      </c>
      <c r="C6665">
        <v>2003</v>
      </c>
      <c r="D6665" t="s">
        <v>57</v>
      </c>
      <c r="E6665" t="s">
        <v>101</v>
      </c>
      <c r="F6665" s="139">
        <v>719.227477592029</v>
      </c>
      <c r="G6665" s="139">
        <v>516.97980721244801</v>
      </c>
      <c r="H6665" s="139">
        <v>542.19319943795597</v>
      </c>
      <c r="I6665" s="139">
        <v>502.88667250187501</v>
      </c>
      <c r="J6665" s="139">
        <v>583.73163803314503</v>
      </c>
    </row>
    <row r="6666" spans="1:10" x14ac:dyDescent="0.25">
      <c r="A6666" t="s">
        <v>6950</v>
      </c>
      <c r="B6666" t="s">
        <v>94</v>
      </c>
      <c r="C6666">
        <v>2004</v>
      </c>
      <c r="D6666" t="s">
        <v>5</v>
      </c>
      <c r="E6666" t="s">
        <v>101</v>
      </c>
      <c r="F6666" s="139">
        <v>16121.415805861199</v>
      </c>
      <c r="G6666" s="139">
        <v>545.11719348341899</v>
      </c>
      <c r="H6666" s="139">
        <v>561.91959087152702</v>
      </c>
      <c r="I6666" s="139">
        <v>553.23656570829803</v>
      </c>
      <c r="J6666" s="139">
        <v>570.70425931237605</v>
      </c>
    </row>
    <row r="6667" spans="1:10" x14ac:dyDescent="0.25">
      <c r="A6667" t="s">
        <v>6951</v>
      </c>
      <c r="B6667" t="s">
        <v>94</v>
      </c>
      <c r="C6667">
        <v>2004</v>
      </c>
      <c r="D6667" t="s">
        <v>122</v>
      </c>
      <c r="E6667" t="s">
        <v>101</v>
      </c>
      <c r="F6667" s="139">
        <v>2173.66206749909</v>
      </c>
      <c r="G6667" s="139">
        <v>369.82954698179401</v>
      </c>
      <c r="H6667" s="139">
        <v>378.45568334208599</v>
      </c>
      <c r="I6667" s="139">
        <v>362.59609588183503</v>
      </c>
      <c r="J6667" s="139">
        <v>394.82655347795099</v>
      </c>
    </row>
    <row r="6668" spans="1:10" x14ac:dyDescent="0.25">
      <c r="A6668" t="s">
        <v>6952</v>
      </c>
      <c r="B6668" t="s">
        <v>94</v>
      </c>
      <c r="C6668">
        <v>2004</v>
      </c>
      <c r="D6668" t="s">
        <v>123</v>
      </c>
      <c r="E6668" t="s">
        <v>101</v>
      </c>
      <c r="F6668" s="139">
        <v>2697.2312495995202</v>
      </c>
      <c r="G6668" s="139">
        <v>450.22438341064901</v>
      </c>
      <c r="H6668" s="139">
        <v>454.99491366854897</v>
      </c>
      <c r="I6668" s="139">
        <v>437.90256951359601</v>
      </c>
      <c r="J6668" s="139">
        <v>472.58102484580502</v>
      </c>
    </row>
    <row r="6669" spans="1:10" x14ac:dyDescent="0.25">
      <c r="A6669" t="s">
        <v>6953</v>
      </c>
      <c r="B6669" t="s">
        <v>94</v>
      </c>
      <c r="C6669">
        <v>2004</v>
      </c>
      <c r="D6669" t="s">
        <v>124</v>
      </c>
      <c r="E6669" t="s">
        <v>101</v>
      </c>
      <c r="F6669" s="139">
        <v>3131.5483186645401</v>
      </c>
      <c r="G6669" s="139">
        <v>516.36348504350497</v>
      </c>
      <c r="H6669" s="139">
        <v>525.59766555566296</v>
      </c>
      <c r="I6669" s="139">
        <v>507.28703247708302</v>
      </c>
      <c r="J6669" s="139">
        <v>544.39865012516702</v>
      </c>
    </row>
    <row r="6670" spans="1:10" x14ac:dyDescent="0.25">
      <c r="A6670" t="s">
        <v>6954</v>
      </c>
      <c r="B6670" t="s">
        <v>94</v>
      </c>
      <c r="C6670">
        <v>2004</v>
      </c>
      <c r="D6670" t="s">
        <v>125</v>
      </c>
      <c r="E6670" t="s">
        <v>101</v>
      </c>
      <c r="F6670" s="139">
        <v>3703.89176126541</v>
      </c>
      <c r="G6670" s="139">
        <v>624.31279950535804</v>
      </c>
      <c r="H6670" s="139">
        <v>647.365046900621</v>
      </c>
      <c r="I6670" s="139">
        <v>626.56691670836904</v>
      </c>
      <c r="J6670" s="139">
        <v>668.67469867425496</v>
      </c>
    </row>
    <row r="6671" spans="1:10" x14ac:dyDescent="0.25">
      <c r="A6671" t="s">
        <v>6955</v>
      </c>
      <c r="B6671" t="s">
        <v>94</v>
      </c>
      <c r="C6671">
        <v>2004</v>
      </c>
      <c r="D6671" t="s">
        <v>126</v>
      </c>
      <c r="E6671" t="s">
        <v>101</v>
      </c>
      <c r="F6671" s="139">
        <v>4415.0824088326399</v>
      </c>
      <c r="G6671" s="139">
        <v>773.41980212605802</v>
      </c>
      <c r="H6671" s="139">
        <v>828.42070783259805</v>
      </c>
      <c r="I6671" s="139">
        <v>803.897408533526</v>
      </c>
      <c r="J6671" s="139">
        <v>853.49581002124296</v>
      </c>
    </row>
    <row r="6672" spans="1:10" x14ac:dyDescent="0.25">
      <c r="A6672" t="s">
        <v>6956</v>
      </c>
      <c r="B6672" t="s">
        <v>94</v>
      </c>
      <c r="C6672">
        <v>2004</v>
      </c>
      <c r="D6672" t="s">
        <v>6</v>
      </c>
      <c r="E6672" t="s">
        <v>101</v>
      </c>
      <c r="F6672" s="139">
        <v>3775.9275667924098</v>
      </c>
      <c r="G6672" s="139">
        <v>561.52464700188398</v>
      </c>
      <c r="H6672" s="139">
        <v>570.63899620937104</v>
      </c>
      <c r="I6672" s="139">
        <v>552.512044222074</v>
      </c>
      <c r="J6672" s="139">
        <v>589.20744280987401</v>
      </c>
    </row>
    <row r="6673" spans="1:10" x14ac:dyDescent="0.25">
      <c r="A6673" t="s">
        <v>6957</v>
      </c>
      <c r="B6673" t="s">
        <v>94</v>
      </c>
      <c r="C6673">
        <v>2004</v>
      </c>
      <c r="D6673" t="s">
        <v>37</v>
      </c>
      <c r="E6673" t="s">
        <v>101</v>
      </c>
      <c r="F6673" s="139">
        <v>439.22974031951901</v>
      </c>
      <c r="G6673" s="139">
        <v>638.85174511587797</v>
      </c>
      <c r="H6673" s="139">
        <v>648.58112151690398</v>
      </c>
      <c r="I6673" s="139">
        <v>588.82772578378501</v>
      </c>
      <c r="J6673" s="139">
        <v>712.71386679450404</v>
      </c>
    </row>
    <row r="6674" spans="1:10" x14ac:dyDescent="0.25">
      <c r="A6674" t="s">
        <v>6958</v>
      </c>
      <c r="B6674" t="s">
        <v>94</v>
      </c>
      <c r="C6674">
        <v>2004</v>
      </c>
      <c r="D6674" t="s">
        <v>38</v>
      </c>
      <c r="E6674" t="s">
        <v>101</v>
      </c>
      <c r="F6674" s="139">
        <v>697.36745184546999</v>
      </c>
      <c r="G6674" s="139">
        <v>587.40025087850495</v>
      </c>
      <c r="H6674" s="139">
        <v>594.77051963757503</v>
      </c>
      <c r="I6674" s="139">
        <v>551.18451765514703</v>
      </c>
      <c r="J6674" s="139">
        <v>640.87112740747398</v>
      </c>
    </row>
    <row r="6675" spans="1:10" x14ac:dyDescent="0.25">
      <c r="A6675" t="s">
        <v>6959</v>
      </c>
      <c r="B6675" t="s">
        <v>94</v>
      </c>
      <c r="C6675">
        <v>2004</v>
      </c>
      <c r="D6675" t="s">
        <v>39</v>
      </c>
      <c r="E6675" t="s">
        <v>101</v>
      </c>
      <c r="F6675" s="139">
        <v>763.06631349755298</v>
      </c>
      <c r="G6675" s="139">
        <v>679.65860900095595</v>
      </c>
      <c r="H6675" s="139">
        <v>678.35694275891296</v>
      </c>
      <c r="I6675" s="139">
        <v>630.39532333408795</v>
      </c>
      <c r="J6675" s="139">
        <v>728.96016723262801</v>
      </c>
    </row>
    <row r="6676" spans="1:10" x14ac:dyDescent="0.25">
      <c r="A6676" t="s">
        <v>6960</v>
      </c>
      <c r="B6676" t="s">
        <v>94</v>
      </c>
      <c r="C6676">
        <v>2004</v>
      </c>
      <c r="D6676" t="s">
        <v>40</v>
      </c>
      <c r="E6676" t="s">
        <v>101</v>
      </c>
      <c r="F6676" s="139">
        <v>559.39004116816102</v>
      </c>
      <c r="G6676" s="139">
        <v>595.03248714834797</v>
      </c>
      <c r="H6676" s="139">
        <v>601.11221562982803</v>
      </c>
      <c r="I6676" s="139">
        <v>551.92471046080402</v>
      </c>
      <c r="J6676" s="139">
        <v>653.47978966675396</v>
      </c>
    </row>
    <row r="6677" spans="1:10" x14ac:dyDescent="0.25">
      <c r="A6677" t="s">
        <v>6961</v>
      </c>
      <c r="B6677" t="s">
        <v>94</v>
      </c>
      <c r="C6677">
        <v>2004</v>
      </c>
      <c r="D6677" t="s">
        <v>41</v>
      </c>
      <c r="E6677" t="s">
        <v>101</v>
      </c>
      <c r="F6677" s="139">
        <v>651.57610124635301</v>
      </c>
      <c r="G6677" s="139">
        <v>435.30982639503497</v>
      </c>
      <c r="H6677" s="139">
        <v>459.67447205042401</v>
      </c>
      <c r="I6677" s="139">
        <v>424.60763349558698</v>
      </c>
      <c r="J6677" s="139">
        <v>496.83656880515798</v>
      </c>
    </row>
    <row r="6678" spans="1:10" x14ac:dyDescent="0.25">
      <c r="A6678" t="s">
        <v>6962</v>
      </c>
      <c r="B6678" t="s">
        <v>94</v>
      </c>
      <c r="C6678">
        <v>2004</v>
      </c>
      <c r="D6678" t="s">
        <v>42</v>
      </c>
      <c r="E6678" t="s">
        <v>101</v>
      </c>
      <c r="F6678" s="139">
        <v>665.29791871534599</v>
      </c>
      <c r="G6678" s="139">
        <v>515.71483176260301</v>
      </c>
      <c r="H6678" s="139">
        <v>535.500211209854</v>
      </c>
      <c r="I6678" s="139">
        <v>495.25975026060303</v>
      </c>
      <c r="J6678" s="139">
        <v>578.11933290207503</v>
      </c>
    </row>
    <row r="6679" spans="1:10" x14ac:dyDescent="0.25">
      <c r="A6679" t="s">
        <v>6963</v>
      </c>
      <c r="B6679" t="s">
        <v>94</v>
      </c>
      <c r="C6679">
        <v>2004</v>
      </c>
      <c r="D6679" t="s">
        <v>102</v>
      </c>
      <c r="E6679" t="s">
        <v>101</v>
      </c>
      <c r="F6679" s="139">
        <v>610.79894850654796</v>
      </c>
      <c r="G6679" s="139">
        <v>471.41188295454702</v>
      </c>
      <c r="H6679" s="139">
        <v>479.50382430549303</v>
      </c>
      <c r="I6679" s="139">
        <v>441.67245916454902</v>
      </c>
      <c r="J6679" s="139">
        <v>519.67235007725003</v>
      </c>
    </row>
    <row r="6680" spans="1:10" x14ac:dyDescent="0.25">
      <c r="A6680" t="s">
        <v>6964</v>
      </c>
      <c r="B6680" t="s">
        <v>94</v>
      </c>
      <c r="C6680">
        <v>2004</v>
      </c>
      <c r="D6680" t="s">
        <v>103</v>
      </c>
      <c r="E6680" t="s">
        <v>101</v>
      </c>
      <c r="F6680" s="139">
        <v>2204.5670913143599</v>
      </c>
      <c r="G6680" s="139">
        <v>596.32857023840597</v>
      </c>
      <c r="H6680" s="139">
        <v>602.46419457212096</v>
      </c>
      <c r="I6680" s="139">
        <v>577.38800538197404</v>
      </c>
      <c r="J6680" s="139">
        <v>628.34300573604605</v>
      </c>
    </row>
    <row r="6681" spans="1:10" x14ac:dyDescent="0.25">
      <c r="A6681" t="s">
        <v>6965</v>
      </c>
      <c r="B6681" t="s">
        <v>94</v>
      </c>
      <c r="C6681">
        <v>2004</v>
      </c>
      <c r="D6681" t="s">
        <v>43</v>
      </c>
      <c r="E6681" t="s">
        <v>101</v>
      </c>
      <c r="F6681" s="139">
        <v>346.25149829712399</v>
      </c>
      <c r="G6681" s="139">
        <v>456.94687996981099</v>
      </c>
      <c r="H6681" s="139">
        <v>465.34542449306099</v>
      </c>
      <c r="I6681" s="139">
        <v>416.80215858896401</v>
      </c>
      <c r="J6681" s="139">
        <v>517.91581082869504</v>
      </c>
    </row>
    <row r="6682" spans="1:10" x14ac:dyDescent="0.25">
      <c r="A6682" t="s">
        <v>6966</v>
      </c>
      <c r="B6682" t="s">
        <v>94</v>
      </c>
      <c r="C6682">
        <v>2004</v>
      </c>
      <c r="D6682" t="s">
        <v>44</v>
      </c>
      <c r="E6682" t="s">
        <v>101</v>
      </c>
      <c r="F6682" s="139">
        <v>666.71939535067395</v>
      </c>
      <c r="G6682" s="139">
        <v>572.64523598333199</v>
      </c>
      <c r="H6682" s="139">
        <v>587.21417272373901</v>
      </c>
      <c r="I6682" s="139">
        <v>542.94717147344397</v>
      </c>
      <c r="J6682" s="139">
        <v>634.09496791309596</v>
      </c>
    </row>
    <row r="6683" spans="1:10" x14ac:dyDescent="0.25">
      <c r="A6683" t="s">
        <v>6967</v>
      </c>
      <c r="B6683" t="s">
        <v>94</v>
      </c>
      <c r="C6683">
        <v>2004</v>
      </c>
      <c r="D6683" t="s">
        <v>45</v>
      </c>
      <c r="E6683" t="s">
        <v>101</v>
      </c>
      <c r="F6683" s="139">
        <v>1191.5961976665601</v>
      </c>
      <c r="G6683" s="139">
        <v>671.37097233406598</v>
      </c>
      <c r="H6683" s="139">
        <v>682.73272886810605</v>
      </c>
      <c r="I6683" s="139">
        <v>644.23271006532298</v>
      </c>
      <c r="J6683" s="139">
        <v>722.91952104044799</v>
      </c>
    </row>
    <row r="6684" spans="1:10" x14ac:dyDescent="0.25">
      <c r="A6684" t="s">
        <v>6968</v>
      </c>
      <c r="B6684" t="s">
        <v>94</v>
      </c>
      <c r="C6684">
        <v>2004</v>
      </c>
      <c r="D6684" t="s">
        <v>18</v>
      </c>
      <c r="E6684" t="s">
        <v>101</v>
      </c>
      <c r="F6684" s="139">
        <v>3197.7434623564</v>
      </c>
      <c r="G6684" s="139">
        <v>643.06367853817005</v>
      </c>
      <c r="H6684" s="139">
        <v>663.05736811050497</v>
      </c>
      <c r="I6684" s="139">
        <v>640.17519849463997</v>
      </c>
      <c r="J6684" s="139">
        <v>686.54584466331301</v>
      </c>
    </row>
    <row r="6685" spans="1:10" x14ac:dyDescent="0.25">
      <c r="A6685" t="s">
        <v>6969</v>
      </c>
      <c r="B6685" t="s">
        <v>94</v>
      </c>
      <c r="C6685">
        <v>2004</v>
      </c>
      <c r="D6685" t="s">
        <v>46</v>
      </c>
      <c r="E6685" t="s">
        <v>101</v>
      </c>
      <c r="F6685" s="139">
        <v>1441.04137352161</v>
      </c>
      <c r="G6685" s="139">
        <v>631.54817926583303</v>
      </c>
      <c r="H6685" s="139">
        <v>652.948513178246</v>
      </c>
      <c r="I6685" s="139">
        <v>619.47122974947399</v>
      </c>
      <c r="J6685" s="139">
        <v>687.75665155071101</v>
      </c>
    </row>
    <row r="6686" spans="1:10" x14ac:dyDescent="0.25">
      <c r="A6686" t="s">
        <v>6970</v>
      </c>
      <c r="B6686" t="s">
        <v>94</v>
      </c>
      <c r="C6686">
        <v>2004</v>
      </c>
      <c r="D6686" t="s">
        <v>47</v>
      </c>
      <c r="E6686" t="s">
        <v>101</v>
      </c>
      <c r="F6686" s="139">
        <v>981.37748397855705</v>
      </c>
      <c r="G6686" s="139">
        <v>715.58178555281802</v>
      </c>
      <c r="H6686" s="139">
        <v>731.16757033855697</v>
      </c>
      <c r="I6686" s="139">
        <v>685.96856892607798</v>
      </c>
      <c r="J6686" s="139">
        <v>778.55398122928705</v>
      </c>
    </row>
    <row r="6687" spans="1:10" x14ac:dyDescent="0.25">
      <c r="A6687" t="s">
        <v>6971</v>
      </c>
      <c r="B6687" t="s">
        <v>94</v>
      </c>
      <c r="C6687">
        <v>2004</v>
      </c>
      <c r="D6687" t="s">
        <v>48</v>
      </c>
      <c r="E6687" t="s">
        <v>101</v>
      </c>
      <c r="F6687" s="139">
        <v>775.32460485623403</v>
      </c>
      <c r="G6687" s="139">
        <v>587.60305642131596</v>
      </c>
      <c r="H6687" s="139">
        <v>610.22953156229903</v>
      </c>
      <c r="I6687" s="139">
        <v>567.68711070313395</v>
      </c>
      <c r="J6687" s="139">
        <v>655.09593277852605</v>
      </c>
    </row>
    <row r="6688" spans="1:10" x14ac:dyDescent="0.25">
      <c r="A6688" t="s">
        <v>6972</v>
      </c>
      <c r="B6688" t="s">
        <v>94</v>
      </c>
      <c r="C6688">
        <v>2004</v>
      </c>
      <c r="D6688" t="s">
        <v>104</v>
      </c>
      <c r="E6688" t="s">
        <v>101</v>
      </c>
      <c r="F6688" s="139">
        <v>1984.0671014484101</v>
      </c>
      <c r="G6688" s="139">
        <v>451.745697051094</v>
      </c>
      <c r="H6688" s="139">
        <v>485.63313488180199</v>
      </c>
      <c r="I6688" s="139">
        <v>464.07064529240398</v>
      </c>
      <c r="J6688" s="139">
        <v>507.92381434719601</v>
      </c>
    </row>
    <row r="6689" spans="1:10" x14ac:dyDescent="0.25">
      <c r="A6689" t="s">
        <v>6973</v>
      </c>
      <c r="B6689" t="s">
        <v>94</v>
      </c>
      <c r="C6689">
        <v>2004</v>
      </c>
      <c r="D6689" t="s">
        <v>49</v>
      </c>
      <c r="E6689" t="s">
        <v>101</v>
      </c>
      <c r="F6689" s="139">
        <v>554.06715041560597</v>
      </c>
      <c r="G6689" s="139">
        <v>453.77773352847697</v>
      </c>
      <c r="H6689" s="139">
        <v>474.53994588821899</v>
      </c>
      <c r="I6689" s="139">
        <v>435.56708258142999</v>
      </c>
      <c r="J6689" s="139">
        <v>516.04498014905801</v>
      </c>
    </row>
    <row r="6690" spans="1:10" x14ac:dyDescent="0.25">
      <c r="A6690" t="s">
        <v>6974</v>
      </c>
      <c r="B6690" t="s">
        <v>94</v>
      </c>
      <c r="C6690">
        <v>2004</v>
      </c>
      <c r="D6690" t="s">
        <v>50</v>
      </c>
      <c r="E6690" t="s">
        <v>101</v>
      </c>
      <c r="F6690" s="139">
        <v>1429.9999510328</v>
      </c>
      <c r="G6690" s="139">
        <v>450.96324839649401</v>
      </c>
      <c r="H6690" s="139">
        <v>498.95803049167802</v>
      </c>
      <c r="I6690" s="139">
        <v>472.63137176584002</v>
      </c>
      <c r="J6690" s="139">
        <v>526.33539919152497</v>
      </c>
    </row>
    <row r="6691" spans="1:10" x14ac:dyDescent="0.25">
      <c r="A6691" t="s">
        <v>6975</v>
      </c>
      <c r="B6691" t="s">
        <v>94</v>
      </c>
      <c r="C6691">
        <v>2004</v>
      </c>
      <c r="D6691" t="s">
        <v>105</v>
      </c>
      <c r="E6691" t="s">
        <v>101</v>
      </c>
      <c r="F6691" s="139">
        <v>1490.7303062666799</v>
      </c>
      <c r="G6691" s="139">
        <v>514.06088680913501</v>
      </c>
      <c r="H6691" s="139">
        <v>536.33479926071004</v>
      </c>
      <c r="I6691" s="139">
        <v>509.19555460651998</v>
      </c>
      <c r="J6691" s="139">
        <v>564.534415927336</v>
      </c>
    </row>
    <row r="6692" spans="1:10" x14ac:dyDescent="0.25">
      <c r="A6692" t="s">
        <v>6976</v>
      </c>
      <c r="B6692" t="s">
        <v>94</v>
      </c>
      <c r="C6692">
        <v>2004</v>
      </c>
      <c r="D6692" t="s">
        <v>51</v>
      </c>
      <c r="E6692" t="s">
        <v>101</v>
      </c>
      <c r="F6692" s="139">
        <v>1154.8217951189799</v>
      </c>
      <c r="G6692" s="139">
        <v>493.57475717887303</v>
      </c>
      <c r="H6692" s="139">
        <v>516.51484019521797</v>
      </c>
      <c r="I6692" s="139">
        <v>486.86674147941898</v>
      </c>
      <c r="J6692" s="139">
        <v>547.48290819687702</v>
      </c>
    </row>
    <row r="6693" spans="1:10" x14ac:dyDescent="0.25">
      <c r="A6693" t="s">
        <v>6977</v>
      </c>
      <c r="B6693" t="s">
        <v>94</v>
      </c>
      <c r="C6693">
        <v>2004</v>
      </c>
      <c r="D6693" t="s">
        <v>52</v>
      </c>
      <c r="E6693" t="s">
        <v>101</v>
      </c>
      <c r="F6693" s="139">
        <v>335.90851114770101</v>
      </c>
      <c r="G6693" s="139">
        <v>599.62247616512104</v>
      </c>
      <c r="H6693" s="139">
        <v>619.29748201319705</v>
      </c>
      <c r="I6693" s="139">
        <v>554.15581402167902</v>
      </c>
      <c r="J6693" s="139">
        <v>689.929568949329</v>
      </c>
    </row>
    <row r="6694" spans="1:10" x14ac:dyDescent="0.25">
      <c r="A6694" t="s">
        <v>6978</v>
      </c>
      <c r="B6694" t="s">
        <v>94</v>
      </c>
      <c r="C6694">
        <v>2004</v>
      </c>
      <c r="D6694" t="s">
        <v>106</v>
      </c>
      <c r="E6694" t="s">
        <v>101</v>
      </c>
      <c r="F6694" s="139">
        <v>2857.5813291763998</v>
      </c>
      <c r="G6694" s="139">
        <v>510.95391964732198</v>
      </c>
      <c r="H6694" s="139">
        <v>531.00695028694804</v>
      </c>
      <c r="I6694" s="139">
        <v>511.563796506828</v>
      </c>
      <c r="J6694" s="139">
        <v>550.99554879388495</v>
      </c>
    </row>
    <row r="6695" spans="1:10" x14ac:dyDescent="0.25">
      <c r="A6695" t="s">
        <v>6979</v>
      </c>
      <c r="B6695" t="s">
        <v>94</v>
      </c>
      <c r="C6695">
        <v>2004</v>
      </c>
      <c r="D6695" t="s">
        <v>53</v>
      </c>
      <c r="E6695" t="s">
        <v>101</v>
      </c>
      <c r="F6695" s="139">
        <v>811.79894952048096</v>
      </c>
      <c r="G6695" s="139">
        <v>470.98760712718098</v>
      </c>
      <c r="H6695" s="139">
        <v>493.697737564737</v>
      </c>
      <c r="I6695" s="139">
        <v>459.91515323587902</v>
      </c>
      <c r="J6695" s="139">
        <v>529.28262448138105</v>
      </c>
    </row>
    <row r="6696" spans="1:10" x14ac:dyDescent="0.25">
      <c r="A6696" t="s">
        <v>6980</v>
      </c>
      <c r="B6696" t="s">
        <v>94</v>
      </c>
      <c r="C6696">
        <v>2004</v>
      </c>
      <c r="D6696" t="s">
        <v>54</v>
      </c>
      <c r="E6696" t="s">
        <v>101</v>
      </c>
      <c r="F6696" s="139">
        <v>478.32664410694201</v>
      </c>
      <c r="G6696" s="139">
        <v>690.80419991759595</v>
      </c>
      <c r="H6696" s="139">
        <v>709.90979272624202</v>
      </c>
      <c r="I6696" s="139">
        <v>647.24938734017803</v>
      </c>
      <c r="J6696" s="139">
        <v>776.96366689985098</v>
      </c>
    </row>
    <row r="6697" spans="1:10" x14ac:dyDescent="0.25">
      <c r="A6697" t="s">
        <v>6981</v>
      </c>
      <c r="B6697" t="s">
        <v>94</v>
      </c>
      <c r="C6697">
        <v>2004</v>
      </c>
      <c r="D6697" t="s">
        <v>55</v>
      </c>
      <c r="E6697" t="s">
        <v>101</v>
      </c>
      <c r="F6697" s="139">
        <v>478.80345233776302</v>
      </c>
      <c r="G6697" s="139">
        <v>528.97106847161103</v>
      </c>
      <c r="H6697" s="139">
        <v>549.21661372985898</v>
      </c>
      <c r="I6697" s="139">
        <v>500.76815368359797</v>
      </c>
      <c r="J6697" s="139">
        <v>601.06030834477997</v>
      </c>
    </row>
    <row r="6698" spans="1:10" x14ac:dyDescent="0.25">
      <c r="A6698" t="s">
        <v>6982</v>
      </c>
      <c r="B6698" t="s">
        <v>94</v>
      </c>
      <c r="C6698">
        <v>2004</v>
      </c>
      <c r="D6698" t="s">
        <v>56</v>
      </c>
      <c r="E6698" t="s">
        <v>101</v>
      </c>
      <c r="F6698" s="139">
        <v>393.95053172759498</v>
      </c>
      <c r="G6698" s="139">
        <v>448.54265872046199</v>
      </c>
      <c r="H6698" s="139">
        <v>459.01945506977899</v>
      </c>
      <c r="I6698" s="139">
        <v>414.12000089843002</v>
      </c>
      <c r="J6698" s="139">
        <v>507.401262430445</v>
      </c>
    </row>
    <row r="6699" spans="1:10" x14ac:dyDescent="0.25">
      <c r="A6699" t="s">
        <v>6983</v>
      </c>
      <c r="B6699" t="s">
        <v>94</v>
      </c>
      <c r="C6699">
        <v>2004</v>
      </c>
      <c r="D6699" t="s">
        <v>57</v>
      </c>
      <c r="E6699" t="s">
        <v>101</v>
      </c>
      <c r="F6699" s="139">
        <v>694.70175148361602</v>
      </c>
      <c r="G6699" s="139">
        <v>498.65180703122098</v>
      </c>
      <c r="H6699" s="139">
        <v>519.49297811748102</v>
      </c>
      <c r="I6699" s="139">
        <v>481.20727462219799</v>
      </c>
      <c r="J6699" s="139">
        <v>559.99186404596605</v>
      </c>
    </row>
    <row r="6700" spans="1:10" x14ac:dyDescent="0.25">
      <c r="A6700" t="s">
        <v>6984</v>
      </c>
      <c r="B6700" t="s">
        <v>94</v>
      </c>
      <c r="C6700">
        <v>2005</v>
      </c>
      <c r="D6700" t="s">
        <v>5</v>
      </c>
      <c r="E6700" t="s">
        <v>101</v>
      </c>
      <c r="F6700" s="139">
        <v>16960.794127704499</v>
      </c>
      <c r="G6700" s="139">
        <v>571.20340549617697</v>
      </c>
      <c r="H6700" s="139">
        <v>585.921653826588</v>
      </c>
      <c r="I6700" s="139">
        <v>577.09417698880395</v>
      </c>
      <c r="J6700" s="139">
        <v>594.84985911557499</v>
      </c>
    </row>
    <row r="6701" spans="1:10" x14ac:dyDescent="0.25">
      <c r="A6701" t="s">
        <v>6985</v>
      </c>
      <c r="B6701" t="s">
        <v>94</v>
      </c>
      <c r="C6701">
        <v>2005</v>
      </c>
      <c r="D6701" t="s">
        <v>122</v>
      </c>
      <c r="E6701" t="s">
        <v>101</v>
      </c>
      <c r="F6701" s="139">
        <v>2177.4805570850999</v>
      </c>
      <c r="G6701" s="139">
        <v>369.25476128125302</v>
      </c>
      <c r="H6701" s="139">
        <v>376.39070573873698</v>
      </c>
      <c r="I6701" s="139">
        <v>360.633617742583</v>
      </c>
      <c r="J6701" s="139">
        <v>392.65531855146997</v>
      </c>
    </row>
    <row r="6702" spans="1:10" x14ac:dyDescent="0.25">
      <c r="A6702" t="s">
        <v>6986</v>
      </c>
      <c r="B6702" t="s">
        <v>94</v>
      </c>
      <c r="C6702">
        <v>2005</v>
      </c>
      <c r="D6702" t="s">
        <v>123</v>
      </c>
      <c r="E6702" t="s">
        <v>101</v>
      </c>
      <c r="F6702" s="139">
        <v>2792.6045712442801</v>
      </c>
      <c r="G6702" s="139">
        <v>464.05739161226302</v>
      </c>
      <c r="H6702" s="139">
        <v>466.27904005643802</v>
      </c>
      <c r="I6702" s="139">
        <v>449.060176913916</v>
      </c>
      <c r="J6702" s="139">
        <v>483.986623696518</v>
      </c>
    </row>
    <row r="6703" spans="1:10" x14ac:dyDescent="0.25">
      <c r="A6703" t="s">
        <v>6987</v>
      </c>
      <c r="B6703" t="s">
        <v>94</v>
      </c>
      <c r="C6703">
        <v>2005</v>
      </c>
      <c r="D6703" t="s">
        <v>124</v>
      </c>
      <c r="E6703" t="s">
        <v>101</v>
      </c>
      <c r="F6703" s="139">
        <v>3401.65857380335</v>
      </c>
      <c r="G6703" s="139">
        <v>559.16418981327297</v>
      </c>
      <c r="H6703" s="139">
        <v>565.59763861757995</v>
      </c>
      <c r="I6703" s="139">
        <v>546.68510820106701</v>
      </c>
      <c r="J6703" s="139">
        <v>584.99582505482897</v>
      </c>
    </row>
    <row r="6704" spans="1:10" x14ac:dyDescent="0.25">
      <c r="A6704" t="s">
        <v>6988</v>
      </c>
      <c r="B6704" t="s">
        <v>94</v>
      </c>
      <c r="C6704">
        <v>2005</v>
      </c>
      <c r="D6704" t="s">
        <v>125</v>
      </c>
      <c r="E6704" t="s">
        <v>101</v>
      </c>
      <c r="F6704" s="139">
        <v>3879.7452828621699</v>
      </c>
      <c r="G6704" s="139">
        <v>650.963973634593</v>
      </c>
      <c r="H6704" s="139">
        <v>673.65131204511204</v>
      </c>
      <c r="I6704" s="139">
        <v>652.503863991103</v>
      </c>
      <c r="J6704" s="139">
        <v>695.30679127694304</v>
      </c>
    </row>
    <row r="6705" spans="1:10" x14ac:dyDescent="0.25">
      <c r="A6705" t="s">
        <v>6989</v>
      </c>
      <c r="B6705" t="s">
        <v>94</v>
      </c>
      <c r="C6705">
        <v>2005</v>
      </c>
      <c r="D6705" t="s">
        <v>126</v>
      </c>
      <c r="E6705" t="s">
        <v>101</v>
      </c>
      <c r="F6705" s="139">
        <v>4709.3051427095697</v>
      </c>
      <c r="G6705" s="139">
        <v>821.17177101264303</v>
      </c>
      <c r="H6705" s="139">
        <v>872.17761029751398</v>
      </c>
      <c r="I6705" s="139">
        <v>847.15322892678796</v>
      </c>
      <c r="J6705" s="139">
        <v>897.74698162240895</v>
      </c>
    </row>
    <row r="6706" spans="1:10" x14ac:dyDescent="0.25">
      <c r="A6706" t="s">
        <v>6990</v>
      </c>
      <c r="B6706" t="s">
        <v>94</v>
      </c>
      <c r="C6706">
        <v>2005</v>
      </c>
      <c r="D6706" t="s">
        <v>6</v>
      </c>
      <c r="E6706" t="s">
        <v>101</v>
      </c>
      <c r="F6706" s="139">
        <v>3626.8066473568301</v>
      </c>
      <c r="G6706" s="139">
        <v>538.719725643331</v>
      </c>
      <c r="H6706" s="139">
        <v>545.712517116458</v>
      </c>
      <c r="I6706" s="139">
        <v>528.02469614451104</v>
      </c>
      <c r="J6706" s="139">
        <v>563.84002456468102</v>
      </c>
    </row>
    <row r="6707" spans="1:10" x14ac:dyDescent="0.25">
      <c r="A6707" t="s">
        <v>6991</v>
      </c>
      <c r="B6707" t="s">
        <v>94</v>
      </c>
      <c r="C6707">
        <v>2005</v>
      </c>
      <c r="D6707" t="s">
        <v>37</v>
      </c>
      <c r="E6707" t="s">
        <v>101</v>
      </c>
      <c r="F6707" s="139">
        <v>404.03112337017097</v>
      </c>
      <c r="G6707" s="139">
        <v>584.74726589503098</v>
      </c>
      <c r="H6707" s="139">
        <v>593.13777687374397</v>
      </c>
      <c r="I6707" s="139">
        <v>536.25564119990497</v>
      </c>
      <c r="J6707" s="139">
        <v>654.37396333298796</v>
      </c>
    </row>
    <row r="6708" spans="1:10" x14ac:dyDescent="0.25">
      <c r="A6708" t="s">
        <v>6992</v>
      </c>
      <c r="B6708" t="s">
        <v>94</v>
      </c>
      <c r="C6708">
        <v>2005</v>
      </c>
      <c r="D6708" t="s">
        <v>38</v>
      </c>
      <c r="E6708" t="s">
        <v>101</v>
      </c>
      <c r="F6708" s="139">
        <v>707.15926948153503</v>
      </c>
      <c r="G6708" s="139">
        <v>596.04965356119305</v>
      </c>
      <c r="H6708" s="139">
        <v>605.98352847107003</v>
      </c>
      <c r="I6708" s="139">
        <v>561.86725598240798</v>
      </c>
      <c r="J6708" s="139">
        <v>652.62676712547602</v>
      </c>
    </row>
    <row r="6709" spans="1:10" x14ac:dyDescent="0.25">
      <c r="A6709" t="s">
        <v>6993</v>
      </c>
      <c r="B6709" t="s">
        <v>94</v>
      </c>
      <c r="C6709">
        <v>2005</v>
      </c>
      <c r="D6709" t="s">
        <v>39</v>
      </c>
      <c r="E6709" t="s">
        <v>101</v>
      </c>
      <c r="F6709" s="139">
        <v>755.85669526943195</v>
      </c>
      <c r="G6709" s="139">
        <v>672.625959091455</v>
      </c>
      <c r="H6709" s="139">
        <v>672.77449542192301</v>
      </c>
      <c r="I6709" s="139">
        <v>624.94021610544701</v>
      </c>
      <c r="J6709" s="139">
        <v>723.256278157667</v>
      </c>
    </row>
    <row r="6710" spans="1:10" x14ac:dyDescent="0.25">
      <c r="A6710" t="s">
        <v>6994</v>
      </c>
      <c r="B6710" t="s">
        <v>94</v>
      </c>
      <c r="C6710">
        <v>2005</v>
      </c>
      <c r="D6710" t="s">
        <v>40</v>
      </c>
      <c r="E6710" t="s">
        <v>101</v>
      </c>
      <c r="F6710" s="139">
        <v>589.21078860249099</v>
      </c>
      <c r="G6710" s="139">
        <v>626.96672476802098</v>
      </c>
      <c r="H6710" s="139">
        <v>631.79987289201995</v>
      </c>
      <c r="I6710" s="139">
        <v>581.35078803435101</v>
      </c>
      <c r="J6710" s="139">
        <v>685.42413203642502</v>
      </c>
    </row>
    <row r="6711" spans="1:10" x14ac:dyDescent="0.25">
      <c r="A6711" t="s">
        <v>6995</v>
      </c>
      <c r="B6711" t="s">
        <v>94</v>
      </c>
      <c r="C6711">
        <v>2005</v>
      </c>
      <c r="D6711" t="s">
        <v>41</v>
      </c>
      <c r="E6711" t="s">
        <v>101</v>
      </c>
      <c r="F6711" s="139">
        <v>617.72264690994496</v>
      </c>
      <c r="G6711" s="139">
        <v>412.11731730598802</v>
      </c>
      <c r="H6711" s="139">
        <v>431.347346312637</v>
      </c>
      <c r="I6711" s="139">
        <v>397.63050014348801</v>
      </c>
      <c r="J6711" s="139">
        <v>467.13506886508702</v>
      </c>
    </row>
    <row r="6712" spans="1:10" x14ac:dyDescent="0.25">
      <c r="A6712" t="s">
        <v>6996</v>
      </c>
      <c r="B6712" t="s">
        <v>94</v>
      </c>
      <c r="C6712">
        <v>2005</v>
      </c>
      <c r="D6712" t="s">
        <v>42</v>
      </c>
      <c r="E6712" t="s">
        <v>101</v>
      </c>
      <c r="F6712" s="139">
        <v>552.82612372324797</v>
      </c>
      <c r="G6712" s="139">
        <v>427.72178022518398</v>
      </c>
      <c r="H6712" s="139">
        <v>436.86158448229401</v>
      </c>
      <c r="I6712" s="139">
        <v>400.95837797506903</v>
      </c>
      <c r="J6712" s="139">
        <v>475.10022712776498</v>
      </c>
    </row>
    <row r="6713" spans="1:10" x14ac:dyDescent="0.25">
      <c r="A6713" t="s">
        <v>6997</v>
      </c>
      <c r="B6713" t="s">
        <v>94</v>
      </c>
      <c r="C6713">
        <v>2005</v>
      </c>
      <c r="D6713" t="s">
        <v>102</v>
      </c>
      <c r="E6713" t="s">
        <v>101</v>
      </c>
      <c r="F6713" s="139">
        <v>712.032324359423</v>
      </c>
      <c r="G6713" s="139">
        <v>546.83382563506905</v>
      </c>
      <c r="H6713" s="139">
        <v>553.08287716191603</v>
      </c>
      <c r="I6713" s="139">
        <v>512.56522895529201</v>
      </c>
      <c r="J6713" s="139">
        <v>595.913161578943</v>
      </c>
    </row>
    <row r="6714" spans="1:10" x14ac:dyDescent="0.25">
      <c r="A6714" t="s">
        <v>6998</v>
      </c>
      <c r="B6714" t="s">
        <v>94</v>
      </c>
      <c r="C6714">
        <v>2005</v>
      </c>
      <c r="D6714" t="s">
        <v>103</v>
      </c>
      <c r="E6714" t="s">
        <v>101</v>
      </c>
      <c r="F6714" s="139">
        <v>2262.9988236806198</v>
      </c>
      <c r="G6714" s="139">
        <v>610.10757732992704</v>
      </c>
      <c r="H6714" s="139">
        <v>611.48624252454499</v>
      </c>
      <c r="I6714" s="139">
        <v>586.34930838199796</v>
      </c>
      <c r="J6714" s="139">
        <v>637.41710662518994</v>
      </c>
    </row>
    <row r="6715" spans="1:10" x14ac:dyDescent="0.25">
      <c r="A6715" t="s">
        <v>6999</v>
      </c>
      <c r="B6715" t="s">
        <v>94</v>
      </c>
      <c r="C6715">
        <v>2005</v>
      </c>
      <c r="D6715" t="s">
        <v>43</v>
      </c>
      <c r="E6715" t="s">
        <v>101</v>
      </c>
      <c r="F6715" s="139">
        <v>335.40221259093897</v>
      </c>
      <c r="G6715" s="139">
        <v>444.32961858771802</v>
      </c>
      <c r="H6715" s="139">
        <v>445.21297843570801</v>
      </c>
      <c r="I6715" s="139">
        <v>398.09710930083003</v>
      </c>
      <c r="J6715" s="139">
        <v>496.303106720328</v>
      </c>
    </row>
    <row r="6716" spans="1:10" x14ac:dyDescent="0.25">
      <c r="A6716" t="s">
        <v>7000</v>
      </c>
      <c r="B6716" t="s">
        <v>94</v>
      </c>
      <c r="C6716">
        <v>2005</v>
      </c>
      <c r="D6716" t="s">
        <v>44</v>
      </c>
      <c r="E6716" t="s">
        <v>101</v>
      </c>
      <c r="F6716" s="139">
        <v>741.51019437204195</v>
      </c>
      <c r="G6716" s="139">
        <v>632.66628645101002</v>
      </c>
      <c r="H6716" s="139">
        <v>650.43096970817498</v>
      </c>
      <c r="I6716" s="139">
        <v>603.76406277211697</v>
      </c>
      <c r="J6716" s="139">
        <v>699.70639088146004</v>
      </c>
    </row>
    <row r="6717" spans="1:10" x14ac:dyDescent="0.25">
      <c r="A6717" t="s">
        <v>7001</v>
      </c>
      <c r="B6717" t="s">
        <v>94</v>
      </c>
      <c r="C6717">
        <v>2005</v>
      </c>
      <c r="D6717" t="s">
        <v>45</v>
      </c>
      <c r="E6717" t="s">
        <v>101</v>
      </c>
      <c r="F6717" s="139">
        <v>1186.0864167176401</v>
      </c>
      <c r="G6717" s="139">
        <v>665.48452648987404</v>
      </c>
      <c r="H6717" s="139">
        <v>670.49308605249598</v>
      </c>
      <c r="I6717" s="139">
        <v>632.58375397035695</v>
      </c>
      <c r="J6717" s="139">
        <v>710.06725780636702</v>
      </c>
    </row>
    <row r="6718" spans="1:10" x14ac:dyDescent="0.25">
      <c r="A6718" t="s">
        <v>7002</v>
      </c>
      <c r="B6718" t="s">
        <v>94</v>
      </c>
      <c r="C6718">
        <v>2005</v>
      </c>
      <c r="D6718" t="s">
        <v>18</v>
      </c>
      <c r="E6718" t="s">
        <v>101</v>
      </c>
      <c r="F6718" s="139">
        <v>3449.1927541703699</v>
      </c>
      <c r="G6718" s="139">
        <v>689.96274412801597</v>
      </c>
      <c r="H6718" s="139">
        <v>709.38911831441999</v>
      </c>
      <c r="I6718" s="139">
        <v>685.81195484757802</v>
      </c>
      <c r="J6718" s="139">
        <v>733.56747612827303</v>
      </c>
    </row>
    <row r="6719" spans="1:10" x14ac:dyDescent="0.25">
      <c r="A6719" t="s">
        <v>7003</v>
      </c>
      <c r="B6719" t="s">
        <v>94</v>
      </c>
      <c r="C6719">
        <v>2005</v>
      </c>
      <c r="D6719" t="s">
        <v>46</v>
      </c>
      <c r="E6719" t="s">
        <v>101</v>
      </c>
      <c r="F6719" s="139">
        <v>1737.8569599897401</v>
      </c>
      <c r="G6719" s="139">
        <v>757.74130901635397</v>
      </c>
      <c r="H6719" s="139">
        <v>783.35575327526203</v>
      </c>
      <c r="I6719" s="139">
        <v>746.73945848329799</v>
      </c>
      <c r="J6719" s="139">
        <v>821.29499427999394</v>
      </c>
    </row>
    <row r="6720" spans="1:10" x14ac:dyDescent="0.25">
      <c r="A6720" t="s">
        <v>7004</v>
      </c>
      <c r="B6720" t="s">
        <v>94</v>
      </c>
      <c r="C6720">
        <v>2005</v>
      </c>
      <c r="D6720" t="s">
        <v>47</v>
      </c>
      <c r="E6720" t="s">
        <v>101</v>
      </c>
      <c r="F6720" s="139">
        <v>1028.96959857806</v>
      </c>
      <c r="G6720" s="139">
        <v>747.417446486573</v>
      </c>
      <c r="H6720" s="139">
        <v>761.665794581932</v>
      </c>
      <c r="I6720" s="139">
        <v>715.65816416983898</v>
      </c>
      <c r="J6720" s="139">
        <v>809.84652601427695</v>
      </c>
    </row>
    <row r="6721" spans="1:10" x14ac:dyDescent="0.25">
      <c r="A6721" t="s">
        <v>7005</v>
      </c>
      <c r="B6721" t="s">
        <v>94</v>
      </c>
      <c r="C6721">
        <v>2005</v>
      </c>
      <c r="D6721" t="s">
        <v>48</v>
      </c>
      <c r="E6721" t="s">
        <v>101</v>
      </c>
      <c r="F6721" s="139">
        <v>682.36619560255804</v>
      </c>
      <c r="G6721" s="139">
        <v>513.47038264058904</v>
      </c>
      <c r="H6721" s="139">
        <v>531.29295490818004</v>
      </c>
      <c r="I6721" s="139">
        <v>491.84083169104298</v>
      </c>
      <c r="J6721" s="139">
        <v>573.04685921254804</v>
      </c>
    </row>
    <row r="6722" spans="1:10" x14ac:dyDescent="0.25">
      <c r="A6722" t="s">
        <v>7006</v>
      </c>
      <c r="B6722" t="s">
        <v>94</v>
      </c>
      <c r="C6722">
        <v>2005</v>
      </c>
      <c r="D6722" t="s">
        <v>104</v>
      </c>
      <c r="E6722" t="s">
        <v>101</v>
      </c>
      <c r="F6722" s="139">
        <v>2247.1021357370801</v>
      </c>
      <c r="G6722" s="139">
        <v>506.24318748329</v>
      </c>
      <c r="H6722" s="139">
        <v>537.48198234446295</v>
      </c>
      <c r="I6722" s="139">
        <v>514.99903784278001</v>
      </c>
      <c r="J6722" s="139">
        <v>560.67758361045401</v>
      </c>
    </row>
    <row r="6723" spans="1:10" x14ac:dyDescent="0.25">
      <c r="A6723" t="s">
        <v>7007</v>
      </c>
      <c r="B6723" t="s">
        <v>94</v>
      </c>
      <c r="C6723">
        <v>2005</v>
      </c>
      <c r="D6723" t="s">
        <v>49</v>
      </c>
      <c r="E6723" t="s">
        <v>101</v>
      </c>
      <c r="F6723" s="139">
        <v>635.05452128941499</v>
      </c>
      <c r="G6723" s="139">
        <v>516.82131016334699</v>
      </c>
      <c r="H6723" s="139">
        <v>530.23054238889802</v>
      </c>
      <c r="I6723" s="139">
        <v>489.498475426879</v>
      </c>
      <c r="J6723" s="139">
        <v>573.42885498939199</v>
      </c>
    </row>
    <row r="6724" spans="1:10" x14ac:dyDescent="0.25">
      <c r="A6724" t="s">
        <v>7008</v>
      </c>
      <c r="B6724" t="s">
        <v>94</v>
      </c>
      <c r="C6724">
        <v>2005</v>
      </c>
      <c r="D6724" t="s">
        <v>50</v>
      </c>
      <c r="E6724" t="s">
        <v>101</v>
      </c>
      <c r="F6724" s="139">
        <v>1612.04761444766</v>
      </c>
      <c r="G6724" s="139">
        <v>502.19395405237401</v>
      </c>
      <c r="H6724" s="139">
        <v>547.32095788488903</v>
      </c>
      <c r="I6724" s="139">
        <v>519.98818753418198</v>
      </c>
      <c r="J6724" s="139">
        <v>575.67984940356303</v>
      </c>
    </row>
    <row r="6725" spans="1:10" x14ac:dyDescent="0.25">
      <c r="A6725" t="s">
        <v>7009</v>
      </c>
      <c r="B6725" t="s">
        <v>94</v>
      </c>
      <c r="C6725">
        <v>2005</v>
      </c>
      <c r="D6725" t="s">
        <v>105</v>
      </c>
      <c r="E6725" t="s">
        <v>101</v>
      </c>
      <c r="F6725" s="139">
        <v>1527.04284892798</v>
      </c>
      <c r="G6725" s="139">
        <v>525.96979596526103</v>
      </c>
      <c r="H6725" s="139">
        <v>547.784103649705</v>
      </c>
      <c r="I6725" s="139">
        <v>520.40997239790102</v>
      </c>
      <c r="J6725" s="139">
        <v>576.21472087951497</v>
      </c>
    </row>
    <row r="6726" spans="1:10" x14ac:dyDescent="0.25">
      <c r="A6726" t="s">
        <v>7010</v>
      </c>
      <c r="B6726" t="s">
        <v>94</v>
      </c>
      <c r="C6726">
        <v>2005</v>
      </c>
      <c r="D6726" t="s">
        <v>51</v>
      </c>
      <c r="E6726" t="s">
        <v>101</v>
      </c>
      <c r="F6726" s="139">
        <v>1174.1984672778001</v>
      </c>
      <c r="G6726" s="139">
        <v>501.64415229538201</v>
      </c>
      <c r="H6726" s="139">
        <v>523.582717868033</v>
      </c>
      <c r="I6726" s="139">
        <v>493.793483054023</v>
      </c>
      <c r="J6726" s="139">
        <v>554.68695228282502</v>
      </c>
    </row>
    <row r="6727" spans="1:10" x14ac:dyDescent="0.25">
      <c r="A6727" t="s">
        <v>7011</v>
      </c>
      <c r="B6727" t="s">
        <v>94</v>
      </c>
      <c r="C6727">
        <v>2005</v>
      </c>
      <c r="D6727" t="s">
        <v>52</v>
      </c>
      <c r="E6727" t="s">
        <v>101</v>
      </c>
      <c r="F6727" s="139">
        <v>352.84438165018202</v>
      </c>
      <c r="G6727" s="139">
        <v>627.17855214309202</v>
      </c>
      <c r="H6727" s="139">
        <v>647.93806090170301</v>
      </c>
      <c r="I6727" s="139">
        <v>581.46304740227504</v>
      </c>
      <c r="J6727" s="139">
        <v>719.87375368593302</v>
      </c>
    </row>
    <row r="6728" spans="1:10" x14ac:dyDescent="0.25">
      <c r="A6728" t="s">
        <v>7012</v>
      </c>
      <c r="B6728" t="s">
        <v>94</v>
      </c>
      <c r="C6728">
        <v>2005</v>
      </c>
      <c r="D6728" t="s">
        <v>106</v>
      </c>
      <c r="E6728" t="s">
        <v>101</v>
      </c>
      <c r="F6728" s="139">
        <v>3135.6185934721798</v>
      </c>
      <c r="G6728" s="139">
        <v>559.09624248617399</v>
      </c>
      <c r="H6728" s="139">
        <v>576.95284246402503</v>
      </c>
      <c r="I6728" s="139">
        <v>556.78481875443197</v>
      </c>
      <c r="J6728" s="139">
        <v>597.66060203342101</v>
      </c>
    </row>
    <row r="6729" spans="1:10" x14ac:dyDescent="0.25">
      <c r="A6729" t="s">
        <v>7013</v>
      </c>
      <c r="B6729" t="s">
        <v>94</v>
      </c>
      <c r="C6729">
        <v>2005</v>
      </c>
      <c r="D6729" t="s">
        <v>53</v>
      </c>
      <c r="E6729" t="s">
        <v>101</v>
      </c>
      <c r="F6729" s="139">
        <v>904.90338459652196</v>
      </c>
      <c r="G6729" s="139">
        <v>523.74065101056397</v>
      </c>
      <c r="H6729" s="139">
        <v>547.962214029145</v>
      </c>
      <c r="I6729" s="139">
        <v>512.45209020188599</v>
      </c>
      <c r="J6729" s="139">
        <v>585.26395226020998</v>
      </c>
    </row>
    <row r="6730" spans="1:10" x14ac:dyDescent="0.25">
      <c r="A6730" t="s">
        <v>7014</v>
      </c>
      <c r="B6730" t="s">
        <v>94</v>
      </c>
      <c r="C6730">
        <v>2005</v>
      </c>
      <c r="D6730" t="s">
        <v>54</v>
      </c>
      <c r="E6730" t="s">
        <v>101</v>
      </c>
      <c r="F6730" s="139">
        <v>541.65841178466906</v>
      </c>
      <c r="G6730" s="139">
        <v>782.87912901755999</v>
      </c>
      <c r="H6730" s="139">
        <v>798.83153249822999</v>
      </c>
      <c r="I6730" s="139">
        <v>732.42770516111295</v>
      </c>
      <c r="J6730" s="139">
        <v>869.60068078280699</v>
      </c>
    </row>
    <row r="6731" spans="1:10" x14ac:dyDescent="0.25">
      <c r="A6731" t="s">
        <v>7015</v>
      </c>
      <c r="B6731" t="s">
        <v>94</v>
      </c>
      <c r="C6731">
        <v>2005</v>
      </c>
      <c r="D6731" t="s">
        <v>55</v>
      </c>
      <c r="E6731" t="s">
        <v>101</v>
      </c>
      <c r="F6731" s="139">
        <v>488.27392160551898</v>
      </c>
      <c r="G6731" s="139">
        <v>538.67208155588798</v>
      </c>
      <c r="H6731" s="139">
        <v>551.96363895756599</v>
      </c>
      <c r="I6731" s="139">
        <v>503.74645865875499</v>
      </c>
      <c r="J6731" s="139">
        <v>603.52568235930198</v>
      </c>
    </row>
    <row r="6732" spans="1:10" x14ac:dyDescent="0.25">
      <c r="A6732" t="s">
        <v>7016</v>
      </c>
      <c r="B6732" t="s">
        <v>94</v>
      </c>
      <c r="C6732">
        <v>2005</v>
      </c>
      <c r="D6732" t="s">
        <v>56</v>
      </c>
      <c r="E6732" t="s">
        <v>101</v>
      </c>
      <c r="F6732" s="139">
        <v>418.55520321706399</v>
      </c>
      <c r="G6732" s="139">
        <v>472.35129184532798</v>
      </c>
      <c r="H6732" s="139">
        <v>485.68752179212697</v>
      </c>
      <c r="I6732" s="139">
        <v>439.46351581994998</v>
      </c>
      <c r="J6732" s="139">
        <v>535.38531255944099</v>
      </c>
    </row>
    <row r="6733" spans="1:10" x14ac:dyDescent="0.25">
      <c r="A6733" t="s">
        <v>7017</v>
      </c>
      <c r="B6733" t="s">
        <v>94</v>
      </c>
      <c r="C6733">
        <v>2005</v>
      </c>
      <c r="D6733" t="s">
        <v>57</v>
      </c>
      <c r="E6733" t="s">
        <v>101</v>
      </c>
      <c r="F6733" s="139">
        <v>782.22767226840597</v>
      </c>
      <c r="G6733" s="139">
        <v>560.26678145813605</v>
      </c>
      <c r="H6733" s="139">
        <v>578.89986969511995</v>
      </c>
      <c r="I6733" s="139">
        <v>538.68356824394198</v>
      </c>
      <c r="J6733" s="139">
        <v>621.30307938367002</v>
      </c>
    </row>
    <row r="6734" spans="1:10" x14ac:dyDescent="0.25">
      <c r="A6734" t="s">
        <v>7018</v>
      </c>
      <c r="B6734" t="s">
        <v>94</v>
      </c>
      <c r="C6734">
        <v>2006</v>
      </c>
      <c r="D6734" t="s">
        <v>5</v>
      </c>
      <c r="E6734" t="s">
        <v>101</v>
      </c>
      <c r="F6734" s="139">
        <v>17989.979074072198</v>
      </c>
      <c r="G6734" s="139">
        <v>602.544525180704</v>
      </c>
      <c r="H6734" s="139">
        <v>616.39537188395002</v>
      </c>
      <c r="I6734" s="139">
        <v>607.37639959700095</v>
      </c>
      <c r="J6734" s="139">
        <v>625.51425227976904</v>
      </c>
    </row>
    <row r="6735" spans="1:10" x14ac:dyDescent="0.25">
      <c r="A6735" t="s">
        <v>7019</v>
      </c>
      <c r="B6735" t="s">
        <v>94</v>
      </c>
      <c r="C6735">
        <v>2006</v>
      </c>
      <c r="D6735" t="s">
        <v>122</v>
      </c>
      <c r="E6735" t="s">
        <v>101</v>
      </c>
      <c r="F6735" s="139">
        <v>2370.7197204129702</v>
      </c>
      <c r="G6735" s="139">
        <v>400.319435672488</v>
      </c>
      <c r="H6735" s="139">
        <v>405.461640538099</v>
      </c>
      <c r="I6735" s="139">
        <v>389.180491535692</v>
      </c>
      <c r="J6735" s="139">
        <v>422.24499793626501</v>
      </c>
    </row>
    <row r="6736" spans="1:10" x14ac:dyDescent="0.25">
      <c r="A6736" t="s">
        <v>7020</v>
      </c>
      <c r="B6736" t="s">
        <v>94</v>
      </c>
      <c r="C6736">
        <v>2006</v>
      </c>
      <c r="D6736" t="s">
        <v>123</v>
      </c>
      <c r="E6736" t="s">
        <v>101</v>
      </c>
      <c r="F6736" s="139">
        <v>2933.2360786587701</v>
      </c>
      <c r="G6736" s="139">
        <v>485.02080620716703</v>
      </c>
      <c r="H6736" s="139">
        <v>486.60136613660501</v>
      </c>
      <c r="I6736" s="139">
        <v>469.05729188345401</v>
      </c>
      <c r="J6736" s="139">
        <v>504.63112389482899</v>
      </c>
    </row>
    <row r="6737" spans="1:10" x14ac:dyDescent="0.25">
      <c r="A6737" t="s">
        <v>7021</v>
      </c>
      <c r="B6737" t="s">
        <v>94</v>
      </c>
      <c r="C6737">
        <v>2006</v>
      </c>
      <c r="D6737" t="s">
        <v>124</v>
      </c>
      <c r="E6737" t="s">
        <v>101</v>
      </c>
      <c r="F6737" s="139">
        <v>3540.0563332932402</v>
      </c>
      <c r="G6737" s="139">
        <v>579.23655436527099</v>
      </c>
      <c r="H6737" s="139">
        <v>584.84036734882</v>
      </c>
      <c r="I6737" s="139">
        <v>565.66524396591001</v>
      </c>
      <c r="J6737" s="139">
        <v>604.49803418723195</v>
      </c>
    </row>
    <row r="6738" spans="1:10" x14ac:dyDescent="0.25">
      <c r="A6738" t="s">
        <v>7022</v>
      </c>
      <c r="B6738" t="s">
        <v>94</v>
      </c>
      <c r="C6738">
        <v>2006</v>
      </c>
      <c r="D6738" t="s">
        <v>125</v>
      </c>
      <c r="E6738" t="s">
        <v>101</v>
      </c>
      <c r="F6738" s="139">
        <v>4089.7043161335901</v>
      </c>
      <c r="G6738" s="139">
        <v>681.43566984363997</v>
      </c>
      <c r="H6738" s="139">
        <v>702.38683194711803</v>
      </c>
      <c r="I6738" s="139">
        <v>680.89847190240005</v>
      </c>
      <c r="J6738" s="139">
        <v>724.37781447529005</v>
      </c>
    </row>
    <row r="6739" spans="1:10" x14ac:dyDescent="0.25">
      <c r="A6739" t="s">
        <v>7023</v>
      </c>
      <c r="B6739" t="s">
        <v>94</v>
      </c>
      <c r="C6739">
        <v>2006</v>
      </c>
      <c r="D6739" t="s">
        <v>126</v>
      </c>
      <c r="E6739" t="s">
        <v>101</v>
      </c>
      <c r="F6739" s="139">
        <v>5056.2626255736604</v>
      </c>
      <c r="G6739" s="139">
        <v>875.72983086850695</v>
      </c>
      <c r="H6739" s="139">
        <v>927.58458687956704</v>
      </c>
      <c r="I6739" s="139">
        <v>901.883002649893</v>
      </c>
      <c r="J6739" s="139">
        <v>953.82613734532902</v>
      </c>
    </row>
    <row r="6740" spans="1:10" x14ac:dyDescent="0.25">
      <c r="A6740" t="s">
        <v>7024</v>
      </c>
      <c r="B6740" t="s">
        <v>94</v>
      </c>
      <c r="C6740">
        <v>2006</v>
      </c>
      <c r="D6740" t="s">
        <v>6</v>
      </c>
      <c r="E6740" t="s">
        <v>101</v>
      </c>
      <c r="F6740" s="139">
        <v>3852.6853900445299</v>
      </c>
      <c r="G6740" s="139">
        <v>570.024218766991</v>
      </c>
      <c r="H6740" s="139">
        <v>575.56826556337501</v>
      </c>
      <c r="I6740" s="139">
        <v>557.45678966517005</v>
      </c>
      <c r="J6740" s="139">
        <v>594.11638417356301</v>
      </c>
    </row>
    <row r="6741" spans="1:10" x14ac:dyDescent="0.25">
      <c r="A6741" t="s">
        <v>7025</v>
      </c>
      <c r="B6741" t="s">
        <v>94</v>
      </c>
      <c r="C6741">
        <v>2006</v>
      </c>
      <c r="D6741" t="s">
        <v>37</v>
      </c>
      <c r="E6741" t="s">
        <v>101</v>
      </c>
      <c r="F6741" s="139">
        <v>433.12049027711799</v>
      </c>
      <c r="G6741" s="139">
        <v>624.20085645517702</v>
      </c>
      <c r="H6741" s="139">
        <v>625.18539676606201</v>
      </c>
      <c r="I6741" s="139">
        <v>567.13480693061797</v>
      </c>
      <c r="J6741" s="139">
        <v>687.52162755601103</v>
      </c>
    </row>
    <row r="6742" spans="1:10" x14ac:dyDescent="0.25">
      <c r="A6742" t="s">
        <v>7026</v>
      </c>
      <c r="B6742" t="s">
        <v>94</v>
      </c>
      <c r="C6742">
        <v>2006</v>
      </c>
      <c r="D6742" t="s">
        <v>38</v>
      </c>
      <c r="E6742" t="s">
        <v>101</v>
      </c>
      <c r="F6742" s="139">
        <v>794.19017773456505</v>
      </c>
      <c r="G6742" s="139">
        <v>666.99435435841497</v>
      </c>
      <c r="H6742" s="139">
        <v>674.85473400978196</v>
      </c>
      <c r="I6742" s="139">
        <v>628.43529854571102</v>
      </c>
      <c r="J6742" s="139">
        <v>723.77875337246496</v>
      </c>
    </row>
    <row r="6743" spans="1:10" x14ac:dyDescent="0.25">
      <c r="A6743" t="s">
        <v>7027</v>
      </c>
      <c r="B6743" t="s">
        <v>94</v>
      </c>
      <c r="C6743">
        <v>2006</v>
      </c>
      <c r="D6743" t="s">
        <v>39</v>
      </c>
      <c r="E6743" t="s">
        <v>101</v>
      </c>
      <c r="F6743" s="139">
        <v>739.89705227451896</v>
      </c>
      <c r="G6743" s="139">
        <v>654.75297535885397</v>
      </c>
      <c r="H6743" s="139">
        <v>656.51190128965595</v>
      </c>
      <c r="I6743" s="139">
        <v>609.26538040241303</v>
      </c>
      <c r="J6743" s="139">
        <v>706.40229955413395</v>
      </c>
    </row>
    <row r="6744" spans="1:10" x14ac:dyDescent="0.25">
      <c r="A6744" t="s">
        <v>7028</v>
      </c>
      <c r="B6744" t="s">
        <v>94</v>
      </c>
      <c r="C6744">
        <v>2006</v>
      </c>
      <c r="D6744" t="s">
        <v>40</v>
      </c>
      <c r="E6744" t="s">
        <v>101</v>
      </c>
      <c r="F6744" s="139">
        <v>581.817136452211</v>
      </c>
      <c r="G6744" s="139">
        <v>619.066359290734</v>
      </c>
      <c r="H6744" s="139">
        <v>623.16083478051996</v>
      </c>
      <c r="I6744" s="139">
        <v>573.12543538998</v>
      </c>
      <c r="J6744" s="139">
        <v>676.36600232975502</v>
      </c>
    </row>
    <row r="6745" spans="1:10" x14ac:dyDescent="0.25">
      <c r="A6745" t="s">
        <v>7029</v>
      </c>
      <c r="B6745" t="s">
        <v>94</v>
      </c>
      <c r="C6745">
        <v>2006</v>
      </c>
      <c r="D6745" t="s">
        <v>41</v>
      </c>
      <c r="E6745" t="s">
        <v>101</v>
      </c>
      <c r="F6745" s="139">
        <v>767.517314944639</v>
      </c>
      <c r="G6745" s="139">
        <v>511.25216649101702</v>
      </c>
      <c r="H6745" s="139">
        <v>527.48996166856</v>
      </c>
      <c r="I6745" s="139">
        <v>490.42357487909499</v>
      </c>
      <c r="J6745" s="139">
        <v>566.59176645345894</v>
      </c>
    </row>
    <row r="6746" spans="1:10" x14ac:dyDescent="0.25">
      <c r="A6746" t="s">
        <v>7030</v>
      </c>
      <c r="B6746" t="s">
        <v>94</v>
      </c>
      <c r="C6746">
        <v>2006</v>
      </c>
      <c r="D6746" t="s">
        <v>42</v>
      </c>
      <c r="E6746" t="s">
        <v>101</v>
      </c>
      <c r="F6746" s="139">
        <v>536.14321836147496</v>
      </c>
      <c r="G6746" s="139">
        <v>411.433584548868</v>
      </c>
      <c r="H6746" s="139">
        <v>422.11847356676702</v>
      </c>
      <c r="I6746" s="139">
        <v>386.89351397143503</v>
      </c>
      <c r="J6746" s="139">
        <v>459.67139114745697</v>
      </c>
    </row>
    <row r="6747" spans="1:10" x14ac:dyDescent="0.25">
      <c r="A6747" t="s">
        <v>7031</v>
      </c>
      <c r="B6747" t="s">
        <v>94</v>
      </c>
      <c r="C6747">
        <v>2006</v>
      </c>
      <c r="D6747" t="s">
        <v>102</v>
      </c>
      <c r="E6747" t="s">
        <v>101</v>
      </c>
      <c r="F6747" s="139">
        <v>749.54077068081199</v>
      </c>
      <c r="G6747" s="139">
        <v>572.00696801728702</v>
      </c>
      <c r="H6747" s="139">
        <v>575.88358148176098</v>
      </c>
      <c r="I6747" s="139">
        <v>534.69024142276896</v>
      </c>
      <c r="J6747" s="139">
        <v>619.36674135703799</v>
      </c>
    </row>
    <row r="6748" spans="1:10" x14ac:dyDescent="0.25">
      <c r="A6748" t="s">
        <v>7032</v>
      </c>
      <c r="B6748" t="s">
        <v>94</v>
      </c>
      <c r="C6748">
        <v>2006</v>
      </c>
      <c r="D6748" t="s">
        <v>103</v>
      </c>
      <c r="E6748" t="s">
        <v>101</v>
      </c>
      <c r="F6748" s="139">
        <v>2338.0945948225899</v>
      </c>
      <c r="G6748" s="139">
        <v>626.62669643941194</v>
      </c>
      <c r="H6748" s="139">
        <v>631.63030475435903</v>
      </c>
      <c r="I6748" s="139">
        <v>606.06669792812795</v>
      </c>
      <c r="J6748" s="139">
        <v>657.98802265330903</v>
      </c>
    </row>
    <row r="6749" spans="1:10" x14ac:dyDescent="0.25">
      <c r="A6749" t="s">
        <v>7033</v>
      </c>
      <c r="B6749" t="s">
        <v>94</v>
      </c>
      <c r="C6749">
        <v>2006</v>
      </c>
      <c r="D6749" t="s">
        <v>43</v>
      </c>
      <c r="E6749" t="s">
        <v>101</v>
      </c>
      <c r="F6749" s="139">
        <v>361.13873324065202</v>
      </c>
      <c r="G6749" s="139">
        <v>479.33255453883902</v>
      </c>
      <c r="H6749" s="139">
        <v>480.69948529513698</v>
      </c>
      <c r="I6749" s="139">
        <v>431.44162424582402</v>
      </c>
      <c r="J6749" s="139">
        <v>533.95492472960996</v>
      </c>
    </row>
    <row r="6750" spans="1:10" x14ac:dyDescent="0.25">
      <c r="A6750" t="s">
        <v>7034</v>
      </c>
      <c r="B6750" t="s">
        <v>94</v>
      </c>
      <c r="C6750">
        <v>2006</v>
      </c>
      <c r="D6750" t="s">
        <v>44</v>
      </c>
      <c r="E6750" t="s">
        <v>101</v>
      </c>
      <c r="F6750" s="139">
        <v>803.08740244234696</v>
      </c>
      <c r="G6750" s="139">
        <v>678.98290674710995</v>
      </c>
      <c r="H6750" s="139">
        <v>693.54724345535101</v>
      </c>
      <c r="I6750" s="139">
        <v>645.71478542013494</v>
      </c>
      <c r="J6750" s="139">
        <v>743.94577161495204</v>
      </c>
    </row>
    <row r="6751" spans="1:10" x14ac:dyDescent="0.25">
      <c r="A6751" t="s">
        <v>7035</v>
      </c>
      <c r="B6751" t="s">
        <v>94</v>
      </c>
      <c r="C6751">
        <v>2006</v>
      </c>
      <c r="D6751" t="s">
        <v>45</v>
      </c>
      <c r="E6751" t="s">
        <v>101</v>
      </c>
      <c r="F6751" s="139">
        <v>1173.86845913959</v>
      </c>
      <c r="G6751" s="139">
        <v>653.951142670688</v>
      </c>
      <c r="H6751" s="139">
        <v>664.44132746209402</v>
      </c>
      <c r="I6751" s="139">
        <v>626.69789289908999</v>
      </c>
      <c r="J6751" s="139">
        <v>703.85112727105695</v>
      </c>
    </row>
    <row r="6752" spans="1:10" x14ac:dyDescent="0.25">
      <c r="A6752" t="s">
        <v>7036</v>
      </c>
      <c r="B6752" t="s">
        <v>94</v>
      </c>
      <c r="C6752">
        <v>2006</v>
      </c>
      <c r="D6752" t="s">
        <v>18</v>
      </c>
      <c r="E6752" t="s">
        <v>101</v>
      </c>
      <c r="F6752" s="139">
        <v>3475.5597158882101</v>
      </c>
      <c r="G6752" s="139">
        <v>690.58172704820595</v>
      </c>
      <c r="H6752" s="139">
        <v>706.948986842929</v>
      </c>
      <c r="I6752" s="139">
        <v>683.53826133536302</v>
      </c>
      <c r="J6752" s="139">
        <v>730.95436232082898</v>
      </c>
    </row>
    <row r="6753" spans="1:10" x14ac:dyDescent="0.25">
      <c r="A6753" t="s">
        <v>7037</v>
      </c>
      <c r="B6753" t="s">
        <v>94</v>
      </c>
      <c r="C6753">
        <v>2006</v>
      </c>
      <c r="D6753" t="s">
        <v>46</v>
      </c>
      <c r="E6753" t="s">
        <v>101</v>
      </c>
      <c r="F6753" s="139">
        <v>1715.9236351869299</v>
      </c>
      <c r="G6753" s="139">
        <v>743.49032907710796</v>
      </c>
      <c r="H6753" s="139">
        <v>766.68377017534203</v>
      </c>
      <c r="I6753" s="139">
        <v>730.605327224539</v>
      </c>
      <c r="J6753" s="139">
        <v>804.07419662373798</v>
      </c>
    </row>
    <row r="6754" spans="1:10" x14ac:dyDescent="0.25">
      <c r="A6754" t="s">
        <v>7038</v>
      </c>
      <c r="B6754" t="s">
        <v>94</v>
      </c>
      <c r="C6754">
        <v>2006</v>
      </c>
      <c r="D6754" t="s">
        <v>47</v>
      </c>
      <c r="E6754" t="s">
        <v>101</v>
      </c>
      <c r="F6754" s="139">
        <v>1064.68694485847</v>
      </c>
      <c r="G6754" s="139">
        <v>769.71070961334499</v>
      </c>
      <c r="H6754" s="139">
        <v>781.63137834347003</v>
      </c>
      <c r="I6754" s="139">
        <v>735.19997627029795</v>
      </c>
      <c r="J6754" s="139">
        <v>830.21785834828199</v>
      </c>
    </row>
    <row r="6755" spans="1:10" x14ac:dyDescent="0.25">
      <c r="A6755" t="s">
        <v>7039</v>
      </c>
      <c r="B6755" t="s">
        <v>94</v>
      </c>
      <c r="C6755">
        <v>2006</v>
      </c>
      <c r="D6755" t="s">
        <v>48</v>
      </c>
      <c r="E6755" t="s">
        <v>101</v>
      </c>
      <c r="F6755" s="139">
        <v>694.94913584281005</v>
      </c>
      <c r="G6755" s="139">
        <v>517.98480653737897</v>
      </c>
      <c r="H6755" s="139">
        <v>532.54822903668901</v>
      </c>
      <c r="I6755" s="139">
        <v>493.42362341077501</v>
      </c>
      <c r="J6755" s="139">
        <v>573.93409631414704</v>
      </c>
    </row>
    <row r="6756" spans="1:10" x14ac:dyDescent="0.25">
      <c r="A6756" t="s">
        <v>7040</v>
      </c>
      <c r="B6756" t="s">
        <v>94</v>
      </c>
      <c r="C6756">
        <v>2006</v>
      </c>
      <c r="D6756" t="s">
        <v>104</v>
      </c>
      <c r="E6756" t="s">
        <v>101</v>
      </c>
      <c r="F6756" s="139">
        <v>2410.8995757048701</v>
      </c>
      <c r="G6756" s="139">
        <v>538.85929078265701</v>
      </c>
      <c r="H6756" s="139">
        <v>568.10099500635602</v>
      </c>
      <c r="I6756" s="139">
        <v>545.14642691185099</v>
      </c>
      <c r="J6756" s="139">
        <v>591.75759532055895</v>
      </c>
    </row>
    <row r="6757" spans="1:10" x14ac:dyDescent="0.25">
      <c r="A6757" t="s">
        <v>7041</v>
      </c>
      <c r="B6757" t="s">
        <v>94</v>
      </c>
      <c r="C6757">
        <v>2006</v>
      </c>
      <c r="D6757" t="s">
        <v>49</v>
      </c>
      <c r="E6757" t="s">
        <v>101</v>
      </c>
      <c r="F6757" s="139">
        <v>672.92440009588802</v>
      </c>
      <c r="G6757" s="139">
        <v>544.25227681199601</v>
      </c>
      <c r="H6757" s="139">
        <v>555.45002168350004</v>
      </c>
      <c r="I6757" s="139">
        <v>514.01172458761903</v>
      </c>
      <c r="J6757" s="139">
        <v>599.32342141239599</v>
      </c>
    </row>
    <row r="6758" spans="1:10" x14ac:dyDescent="0.25">
      <c r="A6758" t="s">
        <v>7042</v>
      </c>
      <c r="B6758" t="s">
        <v>94</v>
      </c>
      <c r="C6758">
        <v>2006</v>
      </c>
      <c r="D6758" t="s">
        <v>50</v>
      </c>
      <c r="E6758" t="s">
        <v>101</v>
      </c>
      <c r="F6758" s="139">
        <v>1737.97517560898</v>
      </c>
      <c r="G6758" s="139">
        <v>536.79977996731702</v>
      </c>
      <c r="H6758" s="139">
        <v>577.82350034993999</v>
      </c>
      <c r="I6758" s="139">
        <v>549.98969196840301</v>
      </c>
      <c r="J6758" s="139">
        <v>606.66290895581596</v>
      </c>
    </row>
    <row r="6759" spans="1:10" x14ac:dyDescent="0.25">
      <c r="A6759" t="s">
        <v>7043</v>
      </c>
      <c r="B6759" t="s">
        <v>94</v>
      </c>
      <c r="C6759">
        <v>2006</v>
      </c>
      <c r="D6759" t="s">
        <v>105</v>
      </c>
      <c r="E6759" t="s">
        <v>101</v>
      </c>
      <c r="F6759" s="139">
        <v>1725.8324758208601</v>
      </c>
      <c r="G6759" s="139">
        <v>592.82511535478795</v>
      </c>
      <c r="H6759" s="139">
        <v>615.20863517903695</v>
      </c>
      <c r="I6759" s="139">
        <v>586.27592724705505</v>
      </c>
      <c r="J6759" s="139">
        <v>645.19038893857498</v>
      </c>
    </row>
    <row r="6760" spans="1:10" x14ac:dyDescent="0.25">
      <c r="A6760" t="s">
        <v>7044</v>
      </c>
      <c r="B6760" t="s">
        <v>94</v>
      </c>
      <c r="C6760">
        <v>2006</v>
      </c>
      <c r="D6760" t="s">
        <v>51</v>
      </c>
      <c r="E6760" t="s">
        <v>101</v>
      </c>
      <c r="F6760" s="139">
        <v>1368.0796415766299</v>
      </c>
      <c r="G6760" s="139">
        <v>583.42024775862399</v>
      </c>
      <c r="H6760" s="139">
        <v>604.81689392105295</v>
      </c>
      <c r="I6760" s="139">
        <v>572.91453335654205</v>
      </c>
      <c r="J6760" s="139">
        <v>638.02162454473796</v>
      </c>
    </row>
    <row r="6761" spans="1:10" x14ac:dyDescent="0.25">
      <c r="A6761" t="s">
        <v>7045</v>
      </c>
      <c r="B6761" t="s">
        <v>94</v>
      </c>
      <c r="C6761">
        <v>2006</v>
      </c>
      <c r="D6761" t="s">
        <v>52</v>
      </c>
      <c r="E6761" t="s">
        <v>101</v>
      </c>
      <c r="F6761" s="139">
        <v>357.75283424422997</v>
      </c>
      <c r="G6761" s="139">
        <v>631.77077055862003</v>
      </c>
      <c r="H6761" s="139">
        <v>656.55034739660698</v>
      </c>
      <c r="I6761" s="139">
        <v>589.68456887338596</v>
      </c>
      <c r="J6761" s="139">
        <v>728.86943697433696</v>
      </c>
    </row>
    <row r="6762" spans="1:10" x14ac:dyDescent="0.25">
      <c r="A6762" t="s">
        <v>7046</v>
      </c>
      <c r="B6762" t="s">
        <v>94</v>
      </c>
      <c r="C6762">
        <v>2006</v>
      </c>
      <c r="D6762" t="s">
        <v>106</v>
      </c>
      <c r="E6762" t="s">
        <v>101</v>
      </c>
      <c r="F6762" s="139">
        <v>3437.36655111036</v>
      </c>
      <c r="G6762" s="139">
        <v>609.65888834878695</v>
      </c>
      <c r="H6762" s="139">
        <v>625.92742793479397</v>
      </c>
      <c r="I6762" s="139">
        <v>605.02466618128096</v>
      </c>
      <c r="J6762" s="139">
        <v>647.36411841543099</v>
      </c>
    </row>
    <row r="6763" spans="1:10" x14ac:dyDescent="0.25">
      <c r="A6763" t="s">
        <v>7047</v>
      </c>
      <c r="B6763" t="s">
        <v>94</v>
      </c>
      <c r="C6763">
        <v>2006</v>
      </c>
      <c r="D6763" t="s">
        <v>53</v>
      </c>
      <c r="E6763" t="s">
        <v>101</v>
      </c>
      <c r="F6763" s="139">
        <v>1000.35902738359</v>
      </c>
      <c r="G6763" s="139">
        <v>575.77602718045398</v>
      </c>
      <c r="H6763" s="139">
        <v>597.42517652233801</v>
      </c>
      <c r="I6763" s="139">
        <v>560.61148932529295</v>
      </c>
      <c r="J6763" s="139">
        <v>636.003038022748</v>
      </c>
    </row>
    <row r="6764" spans="1:10" x14ac:dyDescent="0.25">
      <c r="A6764" t="s">
        <v>7048</v>
      </c>
      <c r="B6764" t="s">
        <v>94</v>
      </c>
      <c r="C6764">
        <v>2006</v>
      </c>
      <c r="D6764" t="s">
        <v>54</v>
      </c>
      <c r="E6764" t="s">
        <v>101</v>
      </c>
      <c r="F6764" s="139">
        <v>600.24924088086595</v>
      </c>
      <c r="G6764" s="139">
        <v>862.303176096632</v>
      </c>
      <c r="H6764" s="139">
        <v>871.691358236768</v>
      </c>
      <c r="I6764" s="139">
        <v>802.82017947531199</v>
      </c>
      <c r="J6764" s="139">
        <v>944.85577130597699</v>
      </c>
    </row>
    <row r="6765" spans="1:10" x14ac:dyDescent="0.25">
      <c r="A6765" t="s">
        <v>7049</v>
      </c>
      <c r="B6765" t="s">
        <v>94</v>
      </c>
      <c r="C6765">
        <v>2006</v>
      </c>
      <c r="D6765" t="s">
        <v>55</v>
      </c>
      <c r="E6765" t="s">
        <v>101</v>
      </c>
      <c r="F6765" s="139">
        <v>547.81800104705803</v>
      </c>
      <c r="G6765" s="139">
        <v>603.19092826146095</v>
      </c>
      <c r="H6765" s="139">
        <v>615.77730137178798</v>
      </c>
      <c r="I6765" s="139">
        <v>564.93166811814604</v>
      </c>
      <c r="J6765" s="139">
        <v>669.94596461152696</v>
      </c>
    </row>
    <row r="6766" spans="1:10" x14ac:dyDescent="0.25">
      <c r="A6766" t="s">
        <v>7050</v>
      </c>
      <c r="B6766" t="s">
        <v>94</v>
      </c>
      <c r="C6766">
        <v>2006</v>
      </c>
      <c r="D6766" t="s">
        <v>56</v>
      </c>
      <c r="E6766" t="s">
        <v>101</v>
      </c>
      <c r="F6766" s="139">
        <v>487.30758894033102</v>
      </c>
      <c r="G6766" s="139">
        <v>546.98348741759003</v>
      </c>
      <c r="H6766" s="139">
        <v>553.97034113424104</v>
      </c>
      <c r="I6766" s="139">
        <v>504.96633746982002</v>
      </c>
      <c r="J6766" s="139">
        <v>606.37728568394198</v>
      </c>
    </row>
    <row r="6767" spans="1:10" x14ac:dyDescent="0.25">
      <c r="A6767" t="s">
        <v>7051</v>
      </c>
      <c r="B6767" t="s">
        <v>94</v>
      </c>
      <c r="C6767">
        <v>2006</v>
      </c>
      <c r="D6767" t="s">
        <v>57</v>
      </c>
      <c r="E6767" t="s">
        <v>101</v>
      </c>
      <c r="F6767" s="139">
        <v>801.63269285851004</v>
      </c>
      <c r="G6767" s="139">
        <v>570.32569908187395</v>
      </c>
      <c r="H6767" s="139">
        <v>591.15916400056801</v>
      </c>
      <c r="I6767" s="139">
        <v>550.54969707045097</v>
      </c>
      <c r="J6767" s="139">
        <v>633.94924241262004</v>
      </c>
    </row>
    <row r="6768" spans="1:10" x14ac:dyDescent="0.25">
      <c r="A6768" t="s">
        <v>7052</v>
      </c>
      <c r="B6768" t="s">
        <v>94</v>
      </c>
      <c r="C6768">
        <v>2007</v>
      </c>
      <c r="D6768" t="s">
        <v>5</v>
      </c>
      <c r="E6768" t="s">
        <v>101</v>
      </c>
      <c r="F6768" s="139">
        <v>17533.1238179836</v>
      </c>
      <c r="G6768" s="139">
        <v>583.21290789717102</v>
      </c>
      <c r="H6768" s="139">
        <v>595.13223603826202</v>
      </c>
      <c r="I6768" s="139">
        <v>586.31026721224896</v>
      </c>
      <c r="J6768" s="139">
        <v>604.05320353705702</v>
      </c>
    </row>
    <row r="6769" spans="1:10" x14ac:dyDescent="0.25">
      <c r="A6769" t="s">
        <v>7053</v>
      </c>
      <c r="B6769" t="s">
        <v>94</v>
      </c>
      <c r="C6769">
        <v>2007</v>
      </c>
      <c r="D6769" t="s">
        <v>122</v>
      </c>
      <c r="E6769" t="s">
        <v>101</v>
      </c>
      <c r="F6769" s="139">
        <v>2248.79321628153</v>
      </c>
      <c r="G6769" s="139">
        <v>377.399149520452</v>
      </c>
      <c r="H6769" s="139">
        <v>379.70479440478101</v>
      </c>
      <c r="I6769" s="139">
        <v>364.052865627941</v>
      </c>
      <c r="J6769" s="139">
        <v>395.85266289873903</v>
      </c>
    </row>
    <row r="6770" spans="1:10" x14ac:dyDescent="0.25">
      <c r="A6770" t="s">
        <v>7054</v>
      </c>
      <c r="B6770" t="s">
        <v>94</v>
      </c>
      <c r="C6770">
        <v>2007</v>
      </c>
      <c r="D6770" t="s">
        <v>123</v>
      </c>
      <c r="E6770" t="s">
        <v>101</v>
      </c>
      <c r="F6770" s="139">
        <v>2973.7718684022402</v>
      </c>
      <c r="G6770" s="139">
        <v>488.04443422583699</v>
      </c>
      <c r="H6770" s="139">
        <v>486.17339187797398</v>
      </c>
      <c r="I6770" s="139">
        <v>468.757277263422</v>
      </c>
      <c r="J6770" s="139">
        <v>504.06830043968603</v>
      </c>
    </row>
    <row r="6771" spans="1:10" x14ac:dyDescent="0.25">
      <c r="A6771" t="s">
        <v>7055</v>
      </c>
      <c r="B6771" t="s">
        <v>94</v>
      </c>
      <c r="C6771">
        <v>2007</v>
      </c>
      <c r="D6771" t="s">
        <v>124</v>
      </c>
      <c r="E6771" t="s">
        <v>101</v>
      </c>
      <c r="F6771" s="139">
        <v>3431.1117567072702</v>
      </c>
      <c r="G6771" s="139">
        <v>557.52450878300294</v>
      </c>
      <c r="H6771" s="139">
        <v>559.89382555251996</v>
      </c>
      <c r="I6771" s="139">
        <v>541.24345131604503</v>
      </c>
      <c r="J6771" s="139">
        <v>579.02103489416402</v>
      </c>
    </row>
    <row r="6772" spans="1:10" x14ac:dyDescent="0.25">
      <c r="A6772" t="s">
        <v>7056</v>
      </c>
      <c r="B6772" t="s">
        <v>94</v>
      </c>
      <c r="C6772">
        <v>2007</v>
      </c>
      <c r="D6772" t="s">
        <v>125</v>
      </c>
      <c r="E6772" t="s">
        <v>101</v>
      </c>
      <c r="F6772" s="139">
        <v>3995.2349454528699</v>
      </c>
      <c r="G6772" s="139">
        <v>661.420031728558</v>
      </c>
      <c r="H6772" s="139">
        <v>680.19661104466002</v>
      </c>
      <c r="I6772" s="139">
        <v>659.13219263082999</v>
      </c>
      <c r="J6772" s="139">
        <v>701.75960236271203</v>
      </c>
    </row>
    <row r="6773" spans="1:10" x14ac:dyDescent="0.25">
      <c r="A6773" t="s">
        <v>7057</v>
      </c>
      <c r="B6773" t="s">
        <v>94</v>
      </c>
      <c r="C6773">
        <v>2007</v>
      </c>
      <c r="D6773" t="s">
        <v>126</v>
      </c>
      <c r="E6773" t="s">
        <v>101</v>
      </c>
      <c r="F6773" s="139">
        <v>4884.2120311396502</v>
      </c>
      <c r="G6773" s="139">
        <v>839.71522977518396</v>
      </c>
      <c r="H6773" s="139">
        <v>889.782965118775</v>
      </c>
      <c r="I6773" s="139">
        <v>864.672133913415</v>
      </c>
      <c r="J6773" s="139">
        <v>915.43067134816295</v>
      </c>
    </row>
    <row r="6774" spans="1:10" x14ac:dyDescent="0.25">
      <c r="A6774" t="s">
        <v>7058</v>
      </c>
      <c r="B6774" t="s">
        <v>94</v>
      </c>
      <c r="C6774">
        <v>2007</v>
      </c>
      <c r="D6774" t="s">
        <v>6</v>
      </c>
      <c r="E6774" t="s">
        <v>101</v>
      </c>
      <c r="F6774" s="139">
        <v>4083.2147214608799</v>
      </c>
      <c r="G6774" s="139">
        <v>600.92786764400705</v>
      </c>
      <c r="H6774" s="139">
        <v>605.57848788236402</v>
      </c>
      <c r="I6774" s="139">
        <v>587.05873568788695</v>
      </c>
      <c r="J6774" s="139">
        <v>624.531774015314</v>
      </c>
    </row>
    <row r="6775" spans="1:10" x14ac:dyDescent="0.25">
      <c r="A6775" t="s">
        <v>7059</v>
      </c>
      <c r="B6775" t="s">
        <v>94</v>
      </c>
      <c r="C6775">
        <v>2007</v>
      </c>
      <c r="D6775" t="s">
        <v>37</v>
      </c>
      <c r="E6775" t="s">
        <v>101</v>
      </c>
      <c r="F6775" s="139">
        <v>470.853906023523</v>
      </c>
      <c r="G6775" s="139">
        <v>675.54362413704905</v>
      </c>
      <c r="H6775" s="139">
        <v>669.53982629982397</v>
      </c>
      <c r="I6775" s="139">
        <v>609.80131555899504</v>
      </c>
      <c r="J6775" s="139">
        <v>733.50130601778005</v>
      </c>
    </row>
    <row r="6776" spans="1:10" x14ac:dyDescent="0.25">
      <c r="A6776" t="s">
        <v>7060</v>
      </c>
      <c r="B6776" t="s">
        <v>94</v>
      </c>
      <c r="C6776">
        <v>2007</v>
      </c>
      <c r="D6776" t="s">
        <v>38</v>
      </c>
      <c r="E6776" t="s">
        <v>101</v>
      </c>
      <c r="F6776" s="139">
        <v>752.38262249427805</v>
      </c>
      <c r="G6776" s="139">
        <v>630.14675496597704</v>
      </c>
      <c r="H6776" s="139">
        <v>634.65610568034299</v>
      </c>
      <c r="I6776" s="139">
        <v>589.79534080807503</v>
      </c>
      <c r="J6776" s="139">
        <v>682.00569599618996</v>
      </c>
    </row>
    <row r="6777" spans="1:10" x14ac:dyDescent="0.25">
      <c r="A6777" t="s">
        <v>7061</v>
      </c>
      <c r="B6777" t="s">
        <v>94</v>
      </c>
      <c r="C6777">
        <v>2007</v>
      </c>
      <c r="D6777" t="s">
        <v>39</v>
      </c>
      <c r="E6777" t="s">
        <v>101</v>
      </c>
      <c r="F6777" s="139">
        <v>701.86045712682699</v>
      </c>
      <c r="G6777" s="139">
        <v>616.86833757565296</v>
      </c>
      <c r="H6777" s="139">
        <v>611.64352532403802</v>
      </c>
      <c r="I6777" s="139">
        <v>566.41410131376801</v>
      </c>
      <c r="J6777" s="139">
        <v>659.47374232326501</v>
      </c>
    </row>
    <row r="6778" spans="1:10" x14ac:dyDescent="0.25">
      <c r="A6778" t="s">
        <v>7062</v>
      </c>
      <c r="B6778" t="s">
        <v>94</v>
      </c>
      <c r="C6778">
        <v>2007</v>
      </c>
      <c r="D6778" t="s">
        <v>40</v>
      </c>
      <c r="E6778" t="s">
        <v>101</v>
      </c>
      <c r="F6778" s="139">
        <v>640.59723030127498</v>
      </c>
      <c r="G6778" s="139">
        <v>677.66553506958098</v>
      </c>
      <c r="H6778" s="139">
        <v>681.38033467495404</v>
      </c>
      <c r="I6778" s="139">
        <v>629.16755064796098</v>
      </c>
      <c r="J6778" s="139">
        <v>736.74034453271997</v>
      </c>
    </row>
    <row r="6779" spans="1:10" x14ac:dyDescent="0.25">
      <c r="A6779" t="s">
        <v>7063</v>
      </c>
      <c r="B6779" t="s">
        <v>94</v>
      </c>
      <c r="C6779">
        <v>2007</v>
      </c>
      <c r="D6779" t="s">
        <v>41</v>
      </c>
      <c r="E6779" t="s">
        <v>101</v>
      </c>
      <c r="F6779" s="139">
        <v>829.34320824999202</v>
      </c>
      <c r="G6779" s="139">
        <v>549.90399443692399</v>
      </c>
      <c r="H6779" s="139">
        <v>569.68510884312605</v>
      </c>
      <c r="I6779" s="139">
        <v>531.21031483186403</v>
      </c>
      <c r="J6779" s="139">
        <v>610.19008157062694</v>
      </c>
    </row>
    <row r="6780" spans="1:10" x14ac:dyDescent="0.25">
      <c r="A6780" t="s">
        <v>7064</v>
      </c>
      <c r="B6780" t="s">
        <v>94</v>
      </c>
      <c r="C6780">
        <v>2007</v>
      </c>
      <c r="D6780" t="s">
        <v>42</v>
      </c>
      <c r="E6780" t="s">
        <v>101</v>
      </c>
      <c r="F6780" s="139">
        <v>688.17729726498396</v>
      </c>
      <c r="G6780" s="139">
        <v>524.27363176598396</v>
      </c>
      <c r="H6780" s="139">
        <v>542.47086124347504</v>
      </c>
      <c r="I6780" s="139">
        <v>502.40335415582098</v>
      </c>
      <c r="J6780" s="139">
        <v>584.86585053738702</v>
      </c>
    </row>
    <row r="6781" spans="1:10" x14ac:dyDescent="0.25">
      <c r="A6781" t="s">
        <v>7065</v>
      </c>
      <c r="B6781" t="s">
        <v>94</v>
      </c>
      <c r="C6781">
        <v>2007</v>
      </c>
      <c r="D6781" t="s">
        <v>102</v>
      </c>
      <c r="E6781" t="s">
        <v>101</v>
      </c>
      <c r="F6781" s="139">
        <v>752.59706825759395</v>
      </c>
      <c r="G6781" s="139">
        <v>570.22705236895501</v>
      </c>
      <c r="H6781" s="139">
        <v>563.64465599747405</v>
      </c>
      <c r="I6781" s="139">
        <v>523.37536587992702</v>
      </c>
      <c r="J6781" s="139">
        <v>606.14771372743598</v>
      </c>
    </row>
    <row r="6782" spans="1:10" x14ac:dyDescent="0.25">
      <c r="A6782" t="s">
        <v>7066</v>
      </c>
      <c r="B6782" t="s">
        <v>94</v>
      </c>
      <c r="C6782">
        <v>2007</v>
      </c>
      <c r="D6782" t="s">
        <v>103</v>
      </c>
      <c r="E6782" t="s">
        <v>101</v>
      </c>
      <c r="F6782" s="139">
        <v>2266.4480005704299</v>
      </c>
      <c r="G6782" s="139">
        <v>602.33017980504803</v>
      </c>
      <c r="H6782" s="139">
        <v>601.70027666074702</v>
      </c>
      <c r="I6782" s="139">
        <v>576.94426141608199</v>
      </c>
      <c r="J6782" s="139">
        <v>627.23758534502497</v>
      </c>
    </row>
    <row r="6783" spans="1:10" x14ac:dyDescent="0.25">
      <c r="A6783" t="s">
        <v>7067</v>
      </c>
      <c r="B6783" t="s">
        <v>94</v>
      </c>
      <c r="C6783">
        <v>2007</v>
      </c>
      <c r="D6783" t="s">
        <v>43</v>
      </c>
      <c r="E6783" t="s">
        <v>101</v>
      </c>
      <c r="F6783" s="139">
        <v>310.699018683693</v>
      </c>
      <c r="G6783" s="139">
        <v>412.47247787443001</v>
      </c>
      <c r="H6783" s="139">
        <v>408.30770923436199</v>
      </c>
      <c r="I6783" s="139">
        <v>363.28790488217902</v>
      </c>
      <c r="J6783" s="139">
        <v>457.28001888065398</v>
      </c>
    </row>
    <row r="6784" spans="1:10" x14ac:dyDescent="0.25">
      <c r="A6784" t="s">
        <v>7068</v>
      </c>
      <c r="B6784" t="s">
        <v>94</v>
      </c>
      <c r="C6784">
        <v>2007</v>
      </c>
      <c r="D6784" t="s">
        <v>44</v>
      </c>
      <c r="E6784" t="s">
        <v>101</v>
      </c>
      <c r="F6784" s="139">
        <v>758.81287948867805</v>
      </c>
      <c r="G6784" s="139">
        <v>634.24680666054701</v>
      </c>
      <c r="H6784" s="139">
        <v>643.46417574064606</v>
      </c>
      <c r="I6784" s="139">
        <v>597.83386321952298</v>
      </c>
      <c r="J6784" s="139">
        <v>691.61493578947602</v>
      </c>
    </row>
    <row r="6785" spans="1:10" x14ac:dyDescent="0.25">
      <c r="A6785" t="s">
        <v>7069</v>
      </c>
      <c r="B6785" t="s">
        <v>94</v>
      </c>
      <c r="C6785">
        <v>2007</v>
      </c>
      <c r="D6785" t="s">
        <v>45</v>
      </c>
      <c r="E6785" t="s">
        <v>101</v>
      </c>
      <c r="F6785" s="139">
        <v>1196.93610239806</v>
      </c>
      <c r="G6785" s="139">
        <v>660.14543962300797</v>
      </c>
      <c r="H6785" s="139">
        <v>663.47619929618099</v>
      </c>
      <c r="I6785" s="139">
        <v>626.12673116204599</v>
      </c>
      <c r="J6785" s="139">
        <v>702.45829109911006</v>
      </c>
    </row>
    <row r="6786" spans="1:10" x14ac:dyDescent="0.25">
      <c r="A6786" t="s">
        <v>7070</v>
      </c>
      <c r="B6786" t="s">
        <v>94</v>
      </c>
      <c r="C6786">
        <v>2007</v>
      </c>
      <c r="D6786" t="s">
        <v>18</v>
      </c>
      <c r="E6786" t="s">
        <v>101</v>
      </c>
      <c r="F6786" s="139">
        <v>3205.9761626479499</v>
      </c>
      <c r="G6786" s="139">
        <v>631.88628379669694</v>
      </c>
      <c r="H6786" s="139">
        <v>645.15499375620595</v>
      </c>
      <c r="I6786" s="139">
        <v>622.91295092838402</v>
      </c>
      <c r="J6786" s="139">
        <v>667.98561392978104</v>
      </c>
    </row>
    <row r="6787" spans="1:10" x14ac:dyDescent="0.25">
      <c r="A6787" t="s">
        <v>7071</v>
      </c>
      <c r="B6787" t="s">
        <v>94</v>
      </c>
      <c r="C6787">
        <v>2007</v>
      </c>
      <c r="D6787" t="s">
        <v>46</v>
      </c>
      <c r="E6787" t="s">
        <v>101</v>
      </c>
      <c r="F6787" s="139">
        <v>1531.2297946226199</v>
      </c>
      <c r="G6787" s="139">
        <v>658.706785951396</v>
      </c>
      <c r="H6787" s="139">
        <v>674.37845696137504</v>
      </c>
      <c r="I6787" s="139">
        <v>640.77476450653103</v>
      </c>
      <c r="J6787" s="139">
        <v>709.27724932197896</v>
      </c>
    </row>
    <row r="6788" spans="1:10" x14ac:dyDescent="0.25">
      <c r="A6788" t="s">
        <v>7072</v>
      </c>
      <c r="B6788" t="s">
        <v>94</v>
      </c>
      <c r="C6788">
        <v>2007</v>
      </c>
      <c r="D6788" t="s">
        <v>47</v>
      </c>
      <c r="E6788" t="s">
        <v>101</v>
      </c>
      <c r="F6788" s="139">
        <v>941.68826119334005</v>
      </c>
      <c r="G6788" s="139">
        <v>677.68321221193605</v>
      </c>
      <c r="H6788" s="139">
        <v>688.005552329632</v>
      </c>
      <c r="I6788" s="139">
        <v>644.60444206975501</v>
      </c>
      <c r="J6788" s="139">
        <v>733.55204849491702</v>
      </c>
    </row>
    <row r="6789" spans="1:10" x14ac:dyDescent="0.25">
      <c r="A6789" t="s">
        <v>7073</v>
      </c>
      <c r="B6789" t="s">
        <v>94</v>
      </c>
      <c r="C6789">
        <v>2007</v>
      </c>
      <c r="D6789" t="s">
        <v>48</v>
      </c>
      <c r="E6789" t="s">
        <v>101</v>
      </c>
      <c r="F6789" s="139">
        <v>733.05810683199002</v>
      </c>
      <c r="G6789" s="139">
        <v>539.21551966692698</v>
      </c>
      <c r="H6789" s="139">
        <v>557.41446679373303</v>
      </c>
      <c r="I6789" s="139">
        <v>517.54210986783903</v>
      </c>
      <c r="J6789" s="139">
        <v>599.52874966783099</v>
      </c>
    </row>
    <row r="6790" spans="1:10" x14ac:dyDescent="0.25">
      <c r="A6790" t="s">
        <v>7074</v>
      </c>
      <c r="B6790" t="s">
        <v>94</v>
      </c>
      <c r="C6790">
        <v>2007</v>
      </c>
      <c r="D6790" t="s">
        <v>104</v>
      </c>
      <c r="E6790" t="s">
        <v>101</v>
      </c>
      <c r="F6790" s="139">
        <v>2317.1034641789101</v>
      </c>
      <c r="G6790" s="139">
        <v>511.58317970602701</v>
      </c>
      <c r="H6790" s="139">
        <v>540.118955273545</v>
      </c>
      <c r="I6790" s="139">
        <v>517.82566335040804</v>
      </c>
      <c r="J6790" s="139">
        <v>563.10795219397505</v>
      </c>
    </row>
    <row r="6791" spans="1:10" x14ac:dyDescent="0.25">
      <c r="A6791" t="s">
        <v>7075</v>
      </c>
      <c r="B6791" t="s">
        <v>94</v>
      </c>
      <c r="C6791">
        <v>2007</v>
      </c>
      <c r="D6791" t="s">
        <v>49</v>
      </c>
      <c r="E6791" t="s">
        <v>101</v>
      </c>
      <c r="F6791" s="139">
        <v>643.57803093029804</v>
      </c>
      <c r="G6791" s="139">
        <v>515.96866155461203</v>
      </c>
      <c r="H6791" s="139">
        <v>532.66204703696303</v>
      </c>
      <c r="I6791" s="139">
        <v>492.06791235977198</v>
      </c>
      <c r="J6791" s="139">
        <v>575.69721309232102</v>
      </c>
    </row>
    <row r="6792" spans="1:10" x14ac:dyDescent="0.25">
      <c r="A6792" t="s">
        <v>7076</v>
      </c>
      <c r="B6792" t="s">
        <v>94</v>
      </c>
      <c r="C6792">
        <v>2007</v>
      </c>
      <c r="D6792" t="s">
        <v>50</v>
      </c>
      <c r="E6792" t="s">
        <v>101</v>
      </c>
      <c r="F6792" s="139">
        <v>1673.5254332486199</v>
      </c>
      <c r="G6792" s="139">
        <v>509.91646249455101</v>
      </c>
      <c r="H6792" s="139">
        <v>550.16881591088702</v>
      </c>
      <c r="I6792" s="139">
        <v>523.11319739171302</v>
      </c>
      <c r="J6792" s="139">
        <v>578.22094007743601</v>
      </c>
    </row>
    <row r="6793" spans="1:10" x14ac:dyDescent="0.25">
      <c r="A6793" t="s">
        <v>7077</v>
      </c>
      <c r="B6793" t="s">
        <v>94</v>
      </c>
      <c r="C6793">
        <v>2007</v>
      </c>
      <c r="D6793" t="s">
        <v>105</v>
      </c>
      <c r="E6793" t="s">
        <v>101</v>
      </c>
      <c r="F6793" s="139">
        <v>1727.9076017930699</v>
      </c>
      <c r="G6793" s="139">
        <v>592.47150697187897</v>
      </c>
      <c r="H6793" s="139">
        <v>611.60857233369597</v>
      </c>
      <c r="I6793" s="139">
        <v>582.84853884742404</v>
      </c>
      <c r="J6793" s="139">
        <v>641.41075201040803</v>
      </c>
    </row>
    <row r="6794" spans="1:10" x14ac:dyDescent="0.25">
      <c r="A6794" t="s">
        <v>7078</v>
      </c>
      <c r="B6794" t="s">
        <v>94</v>
      </c>
      <c r="C6794">
        <v>2007</v>
      </c>
      <c r="D6794" t="s">
        <v>51</v>
      </c>
      <c r="E6794" t="s">
        <v>101</v>
      </c>
      <c r="F6794" s="139">
        <v>1353.61330771498</v>
      </c>
      <c r="G6794" s="139">
        <v>577.30521374284297</v>
      </c>
      <c r="H6794" s="139">
        <v>597.26387391260403</v>
      </c>
      <c r="I6794" s="139">
        <v>565.587770356232</v>
      </c>
      <c r="J6794" s="139">
        <v>630.24015715045698</v>
      </c>
    </row>
    <row r="6795" spans="1:10" x14ac:dyDescent="0.25">
      <c r="A6795" t="s">
        <v>7079</v>
      </c>
      <c r="B6795" t="s">
        <v>94</v>
      </c>
      <c r="C6795">
        <v>2007</v>
      </c>
      <c r="D6795" t="s">
        <v>52</v>
      </c>
      <c r="E6795" t="s">
        <v>101</v>
      </c>
      <c r="F6795" s="139">
        <v>374.29429407808601</v>
      </c>
      <c r="G6795" s="139">
        <v>654.66967638235803</v>
      </c>
      <c r="H6795" s="139">
        <v>670.97104817646004</v>
      </c>
      <c r="I6795" s="139">
        <v>604.01243984411803</v>
      </c>
      <c r="J6795" s="139">
        <v>743.26328100183503</v>
      </c>
    </row>
    <row r="6796" spans="1:10" x14ac:dyDescent="0.25">
      <c r="A6796" t="s">
        <v>7080</v>
      </c>
      <c r="B6796" t="s">
        <v>94</v>
      </c>
      <c r="C6796">
        <v>2007</v>
      </c>
      <c r="D6796" t="s">
        <v>106</v>
      </c>
      <c r="E6796" t="s">
        <v>101</v>
      </c>
      <c r="F6796" s="139">
        <v>3179.8767990747301</v>
      </c>
      <c r="G6796" s="139">
        <v>561.20688847693998</v>
      </c>
      <c r="H6796" s="139">
        <v>576.47552214818199</v>
      </c>
      <c r="I6796" s="139">
        <v>556.47019925737004</v>
      </c>
      <c r="J6796" s="139">
        <v>597.012433227619</v>
      </c>
    </row>
    <row r="6797" spans="1:10" x14ac:dyDescent="0.25">
      <c r="A6797" t="s">
        <v>7081</v>
      </c>
      <c r="B6797" t="s">
        <v>94</v>
      </c>
      <c r="C6797">
        <v>2007</v>
      </c>
      <c r="D6797" t="s">
        <v>53</v>
      </c>
      <c r="E6797" t="s">
        <v>101</v>
      </c>
      <c r="F6797" s="139">
        <v>931.67962074491595</v>
      </c>
      <c r="G6797" s="139">
        <v>532.42790649871995</v>
      </c>
      <c r="H6797" s="139">
        <v>551.49364069019396</v>
      </c>
      <c r="I6797" s="139">
        <v>516.32023716991705</v>
      </c>
      <c r="J6797" s="139">
        <v>588.41528760653603</v>
      </c>
    </row>
    <row r="6798" spans="1:10" x14ac:dyDescent="0.25">
      <c r="A6798" t="s">
        <v>7082</v>
      </c>
      <c r="B6798" t="s">
        <v>94</v>
      </c>
      <c r="C6798">
        <v>2007</v>
      </c>
      <c r="D6798" t="s">
        <v>54</v>
      </c>
      <c r="E6798" t="s">
        <v>101</v>
      </c>
      <c r="F6798" s="139">
        <v>481.77876561554098</v>
      </c>
      <c r="G6798" s="139">
        <v>691.36652883050999</v>
      </c>
      <c r="H6798" s="139">
        <v>698.30015444476101</v>
      </c>
      <c r="I6798" s="139">
        <v>636.83230615893206</v>
      </c>
      <c r="J6798" s="139">
        <v>764.061802675786</v>
      </c>
    </row>
    <row r="6799" spans="1:10" x14ac:dyDescent="0.25">
      <c r="A6799" t="s">
        <v>7083</v>
      </c>
      <c r="B6799" t="s">
        <v>94</v>
      </c>
      <c r="C6799">
        <v>2007</v>
      </c>
      <c r="D6799" t="s">
        <v>55</v>
      </c>
      <c r="E6799" t="s">
        <v>101</v>
      </c>
      <c r="F6799" s="139">
        <v>526.15989657183195</v>
      </c>
      <c r="G6799" s="139">
        <v>578.36293509335906</v>
      </c>
      <c r="H6799" s="139">
        <v>591.63322578856298</v>
      </c>
      <c r="I6799" s="139">
        <v>541.80671920650798</v>
      </c>
      <c r="J6799" s="139">
        <v>644.78489728822501</v>
      </c>
    </row>
    <row r="6800" spans="1:10" x14ac:dyDescent="0.25">
      <c r="A6800" t="s">
        <v>7084</v>
      </c>
      <c r="B6800" t="s">
        <v>94</v>
      </c>
      <c r="C6800">
        <v>2007</v>
      </c>
      <c r="D6800" t="s">
        <v>56</v>
      </c>
      <c r="E6800" t="s">
        <v>101</v>
      </c>
      <c r="F6800" s="139">
        <v>421.59325846965203</v>
      </c>
      <c r="G6800" s="139">
        <v>470.57020545322399</v>
      </c>
      <c r="H6800" s="139">
        <v>473.40742001389702</v>
      </c>
      <c r="I6800" s="139">
        <v>428.51755392128302</v>
      </c>
      <c r="J6800" s="139">
        <v>521.65814059120396</v>
      </c>
    </row>
    <row r="6801" spans="1:10" x14ac:dyDescent="0.25">
      <c r="A6801" t="s">
        <v>7085</v>
      </c>
      <c r="B6801" t="s">
        <v>94</v>
      </c>
      <c r="C6801">
        <v>2007</v>
      </c>
      <c r="D6801" t="s">
        <v>57</v>
      </c>
      <c r="E6801" t="s">
        <v>101</v>
      </c>
      <c r="F6801" s="139">
        <v>818.66525767278097</v>
      </c>
      <c r="G6801" s="139">
        <v>579.06947266352199</v>
      </c>
      <c r="H6801" s="139">
        <v>602.10208042578802</v>
      </c>
      <c r="I6801" s="139">
        <v>561.169199977929</v>
      </c>
      <c r="J6801" s="139">
        <v>645.20928989291895</v>
      </c>
    </row>
    <row r="6802" spans="1:10" x14ac:dyDescent="0.25">
      <c r="A6802" t="s">
        <v>7086</v>
      </c>
      <c r="B6802" t="s">
        <v>94</v>
      </c>
      <c r="C6802">
        <v>2008</v>
      </c>
      <c r="D6802" t="s">
        <v>5</v>
      </c>
      <c r="E6802" t="s">
        <v>101</v>
      </c>
      <c r="F6802" s="139">
        <v>17896.098214815302</v>
      </c>
      <c r="G6802" s="139">
        <v>591.43703985718298</v>
      </c>
      <c r="H6802" s="139">
        <v>602.97701334379803</v>
      </c>
      <c r="I6802" s="139">
        <v>594.12812082743199</v>
      </c>
      <c r="J6802" s="139">
        <v>611.92418825648201</v>
      </c>
    </row>
    <row r="6803" spans="1:10" x14ac:dyDescent="0.25">
      <c r="A6803" t="s">
        <v>7087</v>
      </c>
      <c r="B6803" t="s">
        <v>94</v>
      </c>
      <c r="C6803">
        <v>2008</v>
      </c>
      <c r="D6803" t="s">
        <v>122</v>
      </c>
      <c r="E6803" t="s">
        <v>101</v>
      </c>
      <c r="F6803" s="139">
        <v>2418.2382854478401</v>
      </c>
      <c r="G6803" s="139">
        <v>403.92498316273799</v>
      </c>
      <c r="H6803" s="139">
        <v>405.527468031691</v>
      </c>
      <c r="I6803" s="139">
        <v>389.387875277121</v>
      </c>
      <c r="J6803" s="139">
        <v>422.15990473675902</v>
      </c>
    </row>
    <row r="6804" spans="1:10" x14ac:dyDescent="0.25">
      <c r="A6804" t="s">
        <v>7088</v>
      </c>
      <c r="B6804" t="s">
        <v>94</v>
      </c>
      <c r="C6804">
        <v>2008</v>
      </c>
      <c r="D6804" t="s">
        <v>123</v>
      </c>
      <c r="E6804" t="s">
        <v>101</v>
      </c>
      <c r="F6804" s="139">
        <v>2942.2709224085202</v>
      </c>
      <c r="G6804" s="139">
        <v>479.84039231877898</v>
      </c>
      <c r="H6804" s="139">
        <v>477.37439507670001</v>
      </c>
      <c r="I6804" s="139">
        <v>460.17528466055001</v>
      </c>
      <c r="J6804" s="139">
        <v>495.048896437265</v>
      </c>
    </row>
    <row r="6805" spans="1:10" x14ac:dyDescent="0.25">
      <c r="A6805" t="s">
        <v>7089</v>
      </c>
      <c r="B6805" t="s">
        <v>94</v>
      </c>
      <c r="C6805">
        <v>2008</v>
      </c>
      <c r="D6805" t="s">
        <v>124</v>
      </c>
      <c r="E6805" t="s">
        <v>101</v>
      </c>
      <c r="F6805" s="139">
        <v>3494.1927569423801</v>
      </c>
      <c r="G6805" s="139">
        <v>563.86231754031098</v>
      </c>
      <c r="H6805" s="139">
        <v>564.30967378130697</v>
      </c>
      <c r="I6805" s="139">
        <v>545.67608630712903</v>
      </c>
      <c r="J6805" s="139">
        <v>583.41528706382496</v>
      </c>
    </row>
    <row r="6806" spans="1:10" x14ac:dyDescent="0.25">
      <c r="A6806" t="s">
        <v>7090</v>
      </c>
      <c r="B6806" t="s">
        <v>94</v>
      </c>
      <c r="C6806">
        <v>2008</v>
      </c>
      <c r="D6806" t="s">
        <v>125</v>
      </c>
      <c r="E6806" t="s">
        <v>101</v>
      </c>
      <c r="F6806" s="139">
        <v>3937.83804276726</v>
      </c>
      <c r="G6806" s="139">
        <v>646.98862593339197</v>
      </c>
      <c r="H6806" s="139">
        <v>666.734740834533</v>
      </c>
      <c r="I6806" s="139">
        <v>645.93973558856896</v>
      </c>
      <c r="J6806" s="139">
        <v>688.02556327121704</v>
      </c>
    </row>
    <row r="6807" spans="1:10" x14ac:dyDescent="0.25">
      <c r="A6807" t="s">
        <v>7091</v>
      </c>
      <c r="B6807" t="s">
        <v>94</v>
      </c>
      <c r="C6807">
        <v>2008</v>
      </c>
      <c r="D6807" t="s">
        <v>126</v>
      </c>
      <c r="E6807" t="s">
        <v>101</v>
      </c>
      <c r="F6807" s="139">
        <v>5103.5582072493598</v>
      </c>
      <c r="G6807" s="139">
        <v>871.39765351933295</v>
      </c>
      <c r="H6807" s="139">
        <v>923.00545087564603</v>
      </c>
      <c r="I6807" s="139">
        <v>897.52045876816499</v>
      </c>
      <c r="J6807" s="139">
        <v>949.02334347877297</v>
      </c>
    </row>
    <row r="6808" spans="1:10" x14ac:dyDescent="0.25">
      <c r="A6808" t="s">
        <v>7092</v>
      </c>
      <c r="B6808" t="s">
        <v>94</v>
      </c>
      <c r="C6808">
        <v>2008</v>
      </c>
      <c r="D6808" t="s">
        <v>6</v>
      </c>
      <c r="E6808" t="s">
        <v>101</v>
      </c>
      <c r="F6808" s="139">
        <v>4143.0519451988803</v>
      </c>
      <c r="G6808" s="139">
        <v>606.91252617746295</v>
      </c>
      <c r="H6808" s="139">
        <v>610.62233969228703</v>
      </c>
      <c r="I6808" s="139">
        <v>592.07291745591601</v>
      </c>
      <c r="J6808" s="139">
        <v>629.60280299841702</v>
      </c>
    </row>
    <row r="6809" spans="1:10" x14ac:dyDescent="0.25">
      <c r="A6809" t="s">
        <v>7093</v>
      </c>
      <c r="B6809" t="s">
        <v>94</v>
      </c>
      <c r="C6809">
        <v>2008</v>
      </c>
      <c r="D6809" t="s">
        <v>37</v>
      </c>
      <c r="E6809" t="s">
        <v>101</v>
      </c>
      <c r="F6809" s="139">
        <v>442.791176340493</v>
      </c>
      <c r="G6809" s="139">
        <v>633.31880591065396</v>
      </c>
      <c r="H6809" s="139">
        <v>629.28680185477504</v>
      </c>
      <c r="I6809" s="139">
        <v>571.40543908951395</v>
      </c>
      <c r="J6809" s="139">
        <v>691.39254480775901</v>
      </c>
    </row>
    <row r="6810" spans="1:10" x14ac:dyDescent="0.25">
      <c r="A6810" t="s">
        <v>7094</v>
      </c>
      <c r="B6810" t="s">
        <v>94</v>
      </c>
      <c r="C6810">
        <v>2008</v>
      </c>
      <c r="D6810" t="s">
        <v>38</v>
      </c>
      <c r="E6810" t="s">
        <v>101</v>
      </c>
      <c r="F6810" s="139">
        <v>730.19468175080999</v>
      </c>
      <c r="G6810" s="139">
        <v>609.78628242347099</v>
      </c>
      <c r="H6810" s="139">
        <v>610.23441535574898</v>
      </c>
      <c r="I6810" s="139">
        <v>566.38103828796102</v>
      </c>
      <c r="J6810" s="139">
        <v>656.55853923658105</v>
      </c>
    </row>
    <row r="6811" spans="1:10" x14ac:dyDescent="0.25">
      <c r="A6811" t="s">
        <v>7095</v>
      </c>
      <c r="B6811" t="s">
        <v>94</v>
      </c>
      <c r="C6811">
        <v>2008</v>
      </c>
      <c r="D6811" t="s">
        <v>39</v>
      </c>
      <c r="E6811" t="s">
        <v>101</v>
      </c>
      <c r="F6811" s="139">
        <v>777.42707639059495</v>
      </c>
      <c r="G6811" s="139">
        <v>679.74143479605402</v>
      </c>
      <c r="H6811" s="139">
        <v>677.13943867736896</v>
      </c>
      <c r="I6811" s="139">
        <v>629.48270269913303</v>
      </c>
      <c r="J6811" s="139">
        <v>727.39590949108697</v>
      </c>
    </row>
    <row r="6812" spans="1:10" x14ac:dyDescent="0.25">
      <c r="A6812" t="s">
        <v>7096</v>
      </c>
      <c r="B6812" t="s">
        <v>94</v>
      </c>
      <c r="C6812">
        <v>2008</v>
      </c>
      <c r="D6812" t="s">
        <v>40</v>
      </c>
      <c r="E6812" t="s">
        <v>101</v>
      </c>
      <c r="F6812" s="139">
        <v>637.37667555359894</v>
      </c>
      <c r="G6812" s="139">
        <v>672.77116663000299</v>
      </c>
      <c r="H6812" s="139">
        <v>674.96298587512501</v>
      </c>
      <c r="I6812" s="139">
        <v>623.13003960822903</v>
      </c>
      <c r="J6812" s="139">
        <v>729.92840422033805</v>
      </c>
    </row>
    <row r="6813" spans="1:10" x14ac:dyDescent="0.25">
      <c r="A6813" t="s">
        <v>7097</v>
      </c>
      <c r="B6813" t="s">
        <v>94</v>
      </c>
      <c r="C6813">
        <v>2008</v>
      </c>
      <c r="D6813" t="s">
        <v>41</v>
      </c>
      <c r="E6813" t="s">
        <v>101</v>
      </c>
      <c r="F6813" s="139">
        <v>833.95520068213796</v>
      </c>
      <c r="G6813" s="139">
        <v>550.46184558658899</v>
      </c>
      <c r="H6813" s="139">
        <v>564.52445329458101</v>
      </c>
      <c r="I6813" s="139">
        <v>526.52487710299897</v>
      </c>
      <c r="J6813" s="139">
        <v>604.52342168793905</v>
      </c>
    </row>
    <row r="6814" spans="1:10" x14ac:dyDescent="0.25">
      <c r="A6814" t="s">
        <v>7098</v>
      </c>
      <c r="B6814" t="s">
        <v>94</v>
      </c>
      <c r="C6814">
        <v>2008</v>
      </c>
      <c r="D6814" t="s">
        <v>42</v>
      </c>
      <c r="E6814" t="s">
        <v>101</v>
      </c>
      <c r="F6814" s="139">
        <v>721.30713448123902</v>
      </c>
      <c r="G6814" s="139">
        <v>544.91326233180905</v>
      </c>
      <c r="H6814" s="139">
        <v>557.014873740913</v>
      </c>
      <c r="I6814" s="139">
        <v>516.82413236928301</v>
      </c>
      <c r="J6814" s="139">
        <v>599.48434081958703</v>
      </c>
    </row>
    <row r="6815" spans="1:10" x14ac:dyDescent="0.25">
      <c r="A6815" t="s">
        <v>7099</v>
      </c>
      <c r="B6815" t="s">
        <v>94</v>
      </c>
      <c r="C6815">
        <v>2008</v>
      </c>
      <c r="D6815" t="s">
        <v>102</v>
      </c>
      <c r="E6815" t="s">
        <v>101</v>
      </c>
      <c r="F6815" s="139">
        <v>781.66583503931304</v>
      </c>
      <c r="G6815" s="139">
        <v>588.31583565221297</v>
      </c>
      <c r="H6815" s="139">
        <v>573.69966142122405</v>
      </c>
      <c r="I6815" s="139">
        <v>533.49945372295997</v>
      </c>
      <c r="J6815" s="139">
        <v>616.08671090970904</v>
      </c>
    </row>
    <row r="6816" spans="1:10" x14ac:dyDescent="0.25">
      <c r="A6816" t="s">
        <v>7100</v>
      </c>
      <c r="B6816" t="s">
        <v>94</v>
      </c>
      <c r="C6816">
        <v>2008</v>
      </c>
      <c r="D6816" t="s">
        <v>103</v>
      </c>
      <c r="E6816" t="s">
        <v>101</v>
      </c>
      <c r="F6816" s="139">
        <v>2049.72669881101</v>
      </c>
      <c r="G6816" s="139">
        <v>541.36492301319197</v>
      </c>
      <c r="H6816" s="139">
        <v>540.633335586253</v>
      </c>
      <c r="I6816" s="139">
        <v>517.24826075031103</v>
      </c>
      <c r="J6816" s="139">
        <v>564.79516682702297</v>
      </c>
    </row>
    <row r="6817" spans="1:10" x14ac:dyDescent="0.25">
      <c r="A6817" t="s">
        <v>7101</v>
      </c>
      <c r="B6817" t="s">
        <v>94</v>
      </c>
      <c r="C6817">
        <v>2008</v>
      </c>
      <c r="D6817" t="s">
        <v>43</v>
      </c>
      <c r="E6817" t="s">
        <v>101</v>
      </c>
      <c r="F6817" s="139">
        <v>323.93363822137502</v>
      </c>
      <c r="G6817" s="139">
        <v>432.07858801586599</v>
      </c>
      <c r="H6817" s="139">
        <v>424.85337419379601</v>
      </c>
      <c r="I6817" s="139">
        <v>378.88457341702502</v>
      </c>
      <c r="J6817" s="139">
        <v>474.77085694328298</v>
      </c>
    </row>
    <row r="6818" spans="1:10" x14ac:dyDescent="0.25">
      <c r="A6818" t="s">
        <v>7102</v>
      </c>
      <c r="B6818" t="s">
        <v>94</v>
      </c>
      <c r="C6818">
        <v>2008</v>
      </c>
      <c r="D6818" t="s">
        <v>44</v>
      </c>
      <c r="E6818" t="s">
        <v>101</v>
      </c>
      <c r="F6818" s="139">
        <v>628.62310893476797</v>
      </c>
      <c r="G6818" s="139">
        <v>518.948527196962</v>
      </c>
      <c r="H6818" s="139">
        <v>513.36934981079503</v>
      </c>
      <c r="I6818" s="139">
        <v>473.50363489452201</v>
      </c>
      <c r="J6818" s="139">
        <v>555.66157709488198</v>
      </c>
    </row>
    <row r="6819" spans="1:10" x14ac:dyDescent="0.25">
      <c r="A6819" t="s">
        <v>7103</v>
      </c>
      <c r="B6819" t="s">
        <v>94</v>
      </c>
      <c r="C6819">
        <v>2008</v>
      </c>
      <c r="D6819" t="s">
        <v>45</v>
      </c>
      <c r="E6819" t="s">
        <v>101</v>
      </c>
      <c r="F6819" s="139">
        <v>1097.1699516548599</v>
      </c>
      <c r="G6819" s="139">
        <v>601.13301865298104</v>
      </c>
      <c r="H6819" s="139">
        <v>609.960627820171</v>
      </c>
      <c r="I6819" s="139">
        <v>574.11615404788802</v>
      </c>
      <c r="J6819" s="139">
        <v>647.44336395500795</v>
      </c>
    </row>
    <row r="6820" spans="1:10" x14ac:dyDescent="0.25">
      <c r="A6820" t="s">
        <v>7104</v>
      </c>
      <c r="B6820" t="s">
        <v>94</v>
      </c>
      <c r="C6820">
        <v>2008</v>
      </c>
      <c r="D6820" t="s">
        <v>18</v>
      </c>
      <c r="E6820" t="s">
        <v>101</v>
      </c>
      <c r="F6820" s="139">
        <v>3174.9218587134001</v>
      </c>
      <c r="G6820" s="139">
        <v>621.56478797039802</v>
      </c>
      <c r="H6820" s="139">
        <v>634.39790472119398</v>
      </c>
      <c r="I6820" s="139">
        <v>612.41952324864906</v>
      </c>
      <c r="J6820" s="139">
        <v>656.96076536937903</v>
      </c>
    </row>
    <row r="6821" spans="1:10" x14ac:dyDescent="0.25">
      <c r="A6821" t="s">
        <v>7105</v>
      </c>
      <c r="B6821" t="s">
        <v>94</v>
      </c>
      <c r="C6821">
        <v>2008</v>
      </c>
      <c r="D6821" t="s">
        <v>46</v>
      </c>
      <c r="E6821" t="s">
        <v>101</v>
      </c>
      <c r="F6821" s="139">
        <v>1552.8467134243899</v>
      </c>
      <c r="G6821" s="139">
        <v>663.21574510200799</v>
      </c>
      <c r="H6821" s="139">
        <v>680.63319325785301</v>
      </c>
      <c r="I6821" s="139">
        <v>646.94586041017601</v>
      </c>
      <c r="J6821" s="139">
        <v>715.60959110424596</v>
      </c>
    </row>
    <row r="6822" spans="1:10" x14ac:dyDescent="0.25">
      <c r="A6822" t="s">
        <v>7106</v>
      </c>
      <c r="B6822" t="s">
        <v>94</v>
      </c>
      <c r="C6822">
        <v>2008</v>
      </c>
      <c r="D6822" t="s">
        <v>47</v>
      </c>
      <c r="E6822" t="s">
        <v>101</v>
      </c>
      <c r="F6822" s="139">
        <v>905.03162576360501</v>
      </c>
      <c r="G6822" s="139">
        <v>648.85656524086096</v>
      </c>
      <c r="H6822" s="139">
        <v>654.78377939590098</v>
      </c>
      <c r="I6822" s="139">
        <v>612.66616764370895</v>
      </c>
      <c r="J6822" s="139">
        <v>699.02622256356506</v>
      </c>
    </row>
    <row r="6823" spans="1:10" x14ac:dyDescent="0.25">
      <c r="A6823" t="s">
        <v>7107</v>
      </c>
      <c r="B6823" t="s">
        <v>94</v>
      </c>
      <c r="C6823">
        <v>2008</v>
      </c>
      <c r="D6823" t="s">
        <v>48</v>
      </c>
      <c r="E6823" t="s">
        <v>101</v>
      </c>
      <c r="F6823" s="139">
        <v>717.04351952539901</v>
      </c>
      <c r="G6823" s="139">
        <v>522.72172008412497</v>
      </c>
      <c r="H6823" s="139">
        <v>540.33581504162703</v>
      </c>
      <c r="I6823" s="139">
        <v>501.27024649379803</v>
      </c>
      <c r="J6823" s="139">
        <v>581.62309288259701</v>
      </c>
    </row>
    <row r="6824" spans="1:10" x14ac:dyDescent="0.25">
      <c r="A6824" t="s">
        <v>7108</v>
      </c>
      <c r="B6824" t="s">
        <v>94</v>
      </c>
      <c r="C6824">
        <v>2008</v>
      </c>
      <c r="D6824" t="s">
        <v>104</v>
      </c>
      <c r="E6824" t="s">
        <v>101</v>
      </c>
      <c r="F6824" s="139">
        <v>2520.41646113876</v>
      </c>
      <c r="G6824" s="139">
        <v>549.705555064799</v>
      </c>
      <c r="H6824" s="139">
        <v>571.491214904152</v>
      </c>
      <c r="I6824" s="139">
        <v>548.82555995266</v>
      </c>
      <c r="J6824" s="139">
        <v>594.83458843738697</v>
      </c>
    </row>
    <row r="6825" spans="1:10" x14ac:dyDescent="0.25">
      <c r="A6825" t="s">
        <v>7109</v>
      </c>
      <c r="B6825" t="s">
        <v>94</v>
      </c>
      <c r="C6825">
        <v>2008</v>
      </c>
      <c r="D6825" t="s">
        <v>49</v>
      </c>
      <c r="E6825" t="s">
        <v>101</v>
      </c>
      <c r="F6825" s="139">
        <v>689.73577648808498</v>
      </c>
      <c r="G6825" s="139">
        <v>548.65906985600895</v>
      </c>
      <c r="H6825" s="139">
        <v>566.45106638392303</v>
      </c>
      <c r="I6825" s="139">
        <v>524.733794012315</v>
      </c>
      <c r="J6825" s="139">
        <v>610.58882863177598</v>
      </c>
    </row>
    <row r="6826" spans="1:10" x14ac:dyDescent="0.25">
      <c r="A6826" t="s">
        <v>7110</v>
      </c>
      <c r="B6826" t="s">
        <v>94</v>
      </c>
      <c r="C6826">
        <v>2008</v>
      </c>
      <c r="D6826" t="s">
        <v>50</v>
      </c>
      <c r="E6826" t="s">
        <v>101</v>
      </c>
      <c r="F6826" s="139">
        <v>1830.6806846506699</v>
      </c>
      <c r="G6826" s="139">
        <v>550.10086981299605</v>
      </c>
      <c r="H6826" s="139">
        <v>579.18677061076505</v>
      </c>
      <c r="I6826" s="139">
        <v>551.845827898685</v>
      </c>
      <c r="J6826" s="139">
        <v>607.48968272844502</v>
      </c>
    </row>
    <row r="6827" spans="1:10" x14ac:dyDescent="0.25">
      <c r="A6827" t="s">
        <v>7111</v>
      </c>
      <c r="B6827" t="s">
        <v>94</v>
      </c>
      <c r="C6827">
        <v>2008</v>
      </c>
      <c r="D6827" t="s">
        <v>105</v>
      </c>
      <c r="E6827" t="s">
        <v>101</v>
      </c>
      <c r="F6827" s="139">
        <v>1635.89980079061</v>
      </c>
      <c r="G6827" s="139">
        <v>559.450296427853</v>
      </c>
      <c r="H6827" s="139">
        <v>574.85137319226396</v>
      </c>
      <c r="I6827" s="139">
        <v>547.08764295695096</v>
      </c>
      <c r="J6827" s="139">
        <v>603.649621508422</v>
      </c>
    </row>
    <row r="6828" spans="1:10" x14ac:dyDescent="0.25">
      <c r="A6828" t="s">
        <v>7112</v>
      </c>
      <c r="B6828" t="s">
        <v>94</v>
      </c>
      <c r="C6828">
        <v>2008</v>
      </c>
      <c r="D6828" t="s">
        <v>51</v>
      </c>
      <c r="E6828" t="s">
        <v>101</v>
      </c>
      <c r="F6828" s="139">
        <v>1275.6101042988801</v>
      </c>
      <c r="G6828" s="139">
        <v>543.45107628486403</v>
      </c>
      <c r="H6828" s="139">
        <v>559.82974265755104</v>
      </c>
      <c r="I6828" s="139">
        <v>529.26173344518202</v>
      </c>
      <c r="J6828" s="139">
        <v>591.69111546024601</v>
      </c>
    </row>
    <row r="6829" spans="1:10" x14ac:dyDescent="0.25">
      <c r="A6829" t="s">
        <v>7113</v>
      </c>
      <c r="B6829" t="s">
        <v>94</v>
      </c>
      <c r="C6829">
        <v>2008</v>
      </c>
      <c r="D6829" t="s">
        <v>52</v>
      </c>
      <c r="E6829" t="s">
        <v>101</v>
      </c>
      <c r="F6829" s="139">
        <v>360.28969649172899</v>
      </c>
      <c r="G6829" s="139">
        <v>624.54877356075599</v>
      </c>
      <c r="H6829" s="139">
        <v>634.54615349580899</v>
      </c>
      <c r="I6829" s="139">
        <v>570.08161410035996</v>
      </c>
      <c r="J6829" s="139">
        <v>704.24881651330304</v>
      </c>
    </row>
    <row r="6830" spans="1:10" x14ac:dyDescent="0.25">
      <c r="A6830" t="s">
        <v>7114</v>
      </c>
      <c r="B6830" t="s">
        <v>94</v>
      </c>
      <c r="C6830">
        <v>2008</v>
      </c>
      <c r="D6830" t="s">
        <v>106</v>
      </c>
      <c r="E6830" t="s">
        <v>101</v>
      </c>
      <c r="F6830" s="139">
        <v>3590.4156151233901</v>
      </c>
      <c r="G6830" s="139">
        <v>629.86874548237995</v>
      </c>
      <c r="H6830" s="139">
        <v>646.33944976361204</v>
      </c>
      <c r="I6830" s="139">
        <v>625.23341561298002</v>
      </c>
      <c r="J6830" s="139">
        <v>667.97282947021301</v>
      </c>
    </row>
    <row r="6831" spans="1:10" x14ac:dyDescent="0.25">
      <c r="A6831" t="s">
        <v>7115</v>
      </c>
      <c r="B6831" t="s">
        <v>94</v>
      </c>
      <c r="C6831">
        <v>2008</v>
      </c>
      <c r="D6831" t="s">
        <v>53</v>
      </c>
      <c r="E6831" t="s">
        <v>101</v>
      </c>
      <c r="F6831" s="139">
        <v>1088.1708998911899</v>
      </c>
      <c r="G6831" s="139">
        <v>617.37040371906801</v>
      </c>
      <c r="H6831" s="139">
        <v>637.75027852953997</v>
      </c>
      <c r="I6831" s="139">
        <v>600.10870845007298</v>
      </c>
      <c r="J6831" s="139">
        <v>677.11952363956402</v>
      </c>
    </row>
    <row r="6832" spans="1:10" x14ac:dyDescent="0.25">
      <c r="A6832" t="s">
        <v>7116</v>
      </c>
      <c r="B6832" t="s">
        <v>94</v>
      </c>
      <c r="C6832">
        <v>2008</v>
      </c>
      <c r="D6832" t="s">
        <v>54</v>
      </c>
      <c r="E6832" t="s">
        <v>101</v>
      </c>
      <c r="F6832" s="139">
        <v>586.56731125374597</v>
      </c>
      <c r="G6832" s="139">
        <v>840.11359388963899</v>
      </c>
      <c r="H6832" s="139">
        <v>846.09428323643601</v>
      </c>
      <c r="I6832" s="139">
        <v>778.48606810836895</v>
      </c>
      <c r="J6832" s="139">
        <v>917.967542033521</v>
      </c>
    </row>
    <row r="6833" spans="1:10" x14ac:dyDescent="0.25">
      <c r="A6833" t="s">
        <v>7117</v>
      </c>
      <c r="B6833" t="s">
        <v>94</v>
      </c>
      <c r="C6833">
        <v>2008</v>
      </c>
      <c r="D6833" t="s">
        <v>55</v>
      </c>
      <c r="E6833" t="s">
        <v>101</v>
      </c>
      <c r="F6833" s="139">
        <v>565.49662439046995</v>
      </c>
      <c r="G6833" s="139">
        <v>620.78361296075502</v>
      </c>
      <c r="H6833" s="139">
        <v>636.29923753697403</v>
      </c>
      <c r="I6833" s="139">
        <v>584.56767738889005</v>
      </c>
      <c r="J6833" s="139">
        <v>691.35660741936897</v>
      </c>
    </row>
    <row r="6834" spans="1:10" x14ac:dyDescent="0.25">
      <c r="A6834" t="s">
        <v>7118</v>
      </c>
      <c r="B6834" t="s">
        <v>94</v>
      </c>
      <c r="C6834">
        <v>2008</v>
      </c>
      <c r="D6834" t="s">
        <v>56</v>
      </c>
      <c r="E6834" t="s">
        <v>101</v>
      </c>
      <c r="F6834" s="139">
        <v>459.27034787056198</v>
      </c>
      <c r="G6834" s="139">
        <v>509.68310365286698</v>
      </c>
      <c r="H6834" s="139">
        <v>515.05159355916999</v>
      </c>
      <c r="I6834" s="139">
        <v>468.20215571678398</v>
      </c>
      <c r="J6834" s="139">
        <v>565.25596914950597</v>
      </c>
    </row>
    <row r="6835" spans="1:10" x14ac:dyDescent="0.25">
      <c r="A6835" t="s">
        <v>7119</v>
      </c>
      <c r="B6835" t="s">
        <v>94</v>
      </c>
      <c r="C6835">
        <v>2008</v>
      </c>
      <c r="D6835" t="s">
        <v>57</v>
      </c>
      <c r="E6835" t="s">
        <v>101</v>
      </c>
      <c r="F6835" s="139">
        <v>890.91043171741899</v>
      </c>
      <c r="G6835" s="139">
        <v>624.13161444083005</v>
      </c>
      <c r="H6835" s="139">
        <v>654.09363835975</v>
      </c>
      <c r="I6835" s="139">
        <v>611.42581717755399</v>
      </c>
      <c r="J6835" s="139">
        <v>698.93151198151804</v>
      </c>
    </row>
    <row r="6836" spans="1:10" x14ac:dyDescent="0.25">
      <c r="A6836" t="s">
        <v>7120</v>
      </c>
      <c r="B6836" t="s">
        <v>94</v>
      </c>
      <c r="C6836">
        <v>2009</v>
      </c>
      <c r="D6836" t="s">
        <v>5</v>
      </c>
      <c r="E6836" t="s">
        <v>101</v>
      </c>
      <c r="F6836" s="139">
        <v>17364.514463047999</v>
      </c>
      <c r="G6836" s="139">
        <v>571.41315800889197</v>
      </c>
      <c r="H6836" s="139">
        <v>581.32502110468204</v>
      </c>
      <c r="I6836" s="139">
        <v>572.66773191073003</v>
      </c>
      <c r="J6836" s="139">
        <v>590.07993442886698</v>
      </c>
    </row>
    <row r="6837" spans="1:10" x14ac:dyDescent="0.25">
      <c r="A6837" t="s">
        <v>7121</v>
      </c>
      <c r="B6837" t="s">
        <v>94</v>
      </c>
      <c r="C6837">
        <v>2009</v>
      </c>
      <c r="D6837" t="s">
        <v>122</v>
      </c>
      <c r="E6837" t="s">
        <v>101</v>
      </c>
      <c r="F6837" s="139">
        <v>2421.9448804960798</v>
      </c>
      <c r="G6837" s="139">
        <v>403.24549759929999</v>
      </c>
      <c r="H6837" s="139">
        <v>401.87588677654202</v>
      </c>
      <c r="I6837" s="139">
        <v>385.89071896453299</v>
      </c>
      <c r="J6837" s="139">
        <v>418.34880304329897</v>
      </c>
    </row>
    <row r="6838" spans="1:10" x14ac:dyDescent="0.25">
      <c r="A6838" t="s">
        <v>7122</v>
      </c>
      <c r="B6838" t="s">
        <v>94</v>
      </c>
      <c r="C6838">
        <v>2009</v>
      </c>
      <c r="D6838" t="s">
        <v>123</v>
      </c>
      <c r="E6838" t="s">
        <v>101</v>
      </c>
      <c r="F6838" s="139">
        <v>2985.72654565521</v>
      </c>
      <c r="G6838" s="139">
        <v>485.030507355758</v>
      </c>
      <c r="H6838" s="139">
        <v>479.60370996405101</v>
      </c>
      <c r="I6838" s="139">
        <v>462.44068190878801</v>
      </c>
      <c r="J6838" s="139">
        <v>497.23761444065002</v>
      </c>
    </row>
    <row r="6839" spans="1:10" x14ac:dyDescent="0.25">
      <c r="A6839" t="s">
        <v>7123</v>
      </c>
      <c r="B6839" t="s">
        <v>94</v>
      </c>
      <c r="C6839">
        <v>2009</v>
      </c>
      <c r="D6839" t="s">
        <v>124</v>
      </c>
      <c r="E6839" t="s">
        <v>101</v>
      </c>
      <c r="F6839" s="139">
        <v>3364.37269999826</v>
      </c>
      <c r="G6839" s="139">
        <v>540.49794524261199</v>
      </c>
      <c r="H6839" s="139">
        <v>539.88391019145195</v>
      </c>
      <c r="I6839" s="139">
        <v>521.71980491526904</v>
      </c>
      <c r="J6839" s="139">
        <v>558.517066795809</v>
      </c>
    </row>
    <row r="6840" spans="1:10" x14ac:dyDescent="0.25">
      <c r="A6840" t="s">
        <v>7124</v>
      </c>
      <c r="B6840" t="s">
        <v>94</v>
      </c>
      <c r="C6840">
        <v>2009</v>
      </c>
      <c r="D6840" t="s">
        <v>125</v>
      </c>
      <c r="E6840" t="s">
        <v>101</v>
      </c>
      <c r="F6840" s="139">
        <v>3817.55861074924</v>
      </c>
      <c r="G6840" s="139">
        <v>624.08695245065701</v>
      </c>
      <c r="H6840" s="139">
        <v>641.33404458997404</v>
      </c>
      <c r="I6840" s="139">
        <v>621.03012058763295</v>
      </c>
      <c r="J6840" s="139">
        <v>662.12974504829106</v>
      </c>
    </row>
    <row r="6841" spans="1:10" x14ac:dyDescent="0.25">
      <c r="A6841" t="s">
        <v>7125</v>
      </c>
      <c r="B6841" t="s">
        <v>94</v>
      </c>
      <c r="C6841">
        <v>2009</v>
      </c>
      <c r="D6841" t="s">
        <v>126</v>
      </c>
      <c r="E6841" t="s">
        <v>101</v>
      </c>
      <c r="F6841" s="139">
        <v>4774.9117261491801</v>
      </c>
      <c r="G6841" s="139">
        <v>811.33816794741699</v>
      </c>
      <c r="H6841" s="139">
        <v>862.79493621732604</v>
      </c>
      <c r="I6841" s="139">
        <v>838.17298103920496</v>
      </c>
      <c r="J6841" s="139">
        <v>887.94937652804299</v>
      </c>
    </row>
    <row r="6842" spans="1:10" x14ac:dyDescent="0.25">
      <c r="A6842" t="s">
        <v>7126</v>
      </c>
      <c r="B6842" t="s">
        <v>94</v>
      </c>
      <c r="C6842">
        <v>2009</v>
      </c>
      <c r="D6842" t="s">
        <v>6</v>
      </c>
      <c r="E6842" t="s">
        <v>101</v>
      </c>
      <c r="F6842" s="139">
        <v>4112.2287121317204</v>
      </c>
      <c r="G6842" s="139">
        <v>600.69805530901897</v>
      </c>
      <c r="H6842" s="139">
        <v>603.18246175276397</v>
      </c>
      <c r="I6842" s="139">
        <v>584.786099150616</v>
      </c>
      <c r="J6842" s="139">
        <v>622.00792837184099</v>
      </c>
    </row>
    <row r="6843" spans="1:10" x14ac:dyDescent="0.25">
      <c r="A6843" t="s">
        <v>7127</v>
      </c>
      <c r="B6843" t="s">
        <v>94</v>
      </c>
      <c r="C6843">
        <v>2009</v>
      </c>
      <c r="D6843" t="s">
        <v>37</v>
      </c>
      <c r="E6843" t="s">
        <v>101</v>
      </c>
      <c r="F6843" s="139">
        <v>416.62914161585098</v>
      </c>
      <c r="G6843" s="139">
        <v>596.17243090814895</v>
      </c>
      <c r="H6843" s="139">
        <v>586.43550256146</v>
      </c>
      <c r="I6843" s="139">
        <v>530.89278534115101</v>
      </c>
      <c r="J6843" s="139">
        <v>646.16234432574504</v>
      </c>
    </row>
    <row r="6844" spans="1:10" x14ac:dyDescent="0.25">
      <c r="A6844" t="s">
        <v>7128</v>
      </c>
      <c r="B6844" t="s">
        <v>94</v>
      </c>
      <c r="C6844">
        <v>2009</v>
      </c>
      <c r="D6844" t="s">
        <v>38</v>
      </c>
      <c r="E6844" t="s">
        <v>101</v>
      </c>
      <c r="F6844" s="139">
        <v>763.22440262959697</v>
      </c>
      <c r="G6844" s="139">
        <v>634.20228896297101</v>
      </c>
      <c r="H6844" s="139">
        <v>636.60576951128598</v>
      </c>
      <c r="I6844" s="139">
        <v>591.81674374268903</v>
      </c>
      <c r="J6844" s="139">
        <v>683.861398727145</v>
      </c>
    </row>
    <row r="6845" spans="1:10" x14ac:dyDescent="0.25">
      <c r="A6845" t="s">
        <v>7129</v>
      </c>
      <c r="B6845" t="s">
        <v>94</v>
      </c>
      <c r="C6845">
        <v>2009</v>
      </c>
      <c r="D6845" t="s">
        <v>39</v>
      </c>
      <c r="E6845" t="s">
        <v>101</v>
      </c>
      <c r="F6845" s="139">
        <v>762.38151939499699</v>
      </c>
      <c r="G6845" s="139">
        <v>665.12089143976095</v>
      </c>
      <c r="H6845" s="139">
        <v>657.84426858111897</v>
      </c>
      <c r="I6845" s="139">
        <v>611.02575980626898</v>
      </c>
      <c r="J6845" s="139">
        <v>707.24261526795704</v>
      </c>
    </row>
    <row r="6846" spans="1:10" x14ac:dyDescent="0.25">
      <c r="A6846" t="s">
        <v>7130</v>
      </c>
      <c r="B6846" t="s">
        <v>94</v>
      </c>
      <c r="C6846">
        <v>2009</v>
      </c>
      <c r="D6846" t="s">
        <v>40</v>
      </c>
      <c r="E6846" t="s">
        <v>101</v>
      </c>
      <c r="F6846" s="139">
        <v>650.03535687413398</v>
      </c>
      <c r="G6846" s="139">
        <v>688.27596975364702</v>
      </c>
      <c r="H6846" s="139">
        <v>687.51169654004798</v>
      </c>
      <c r="I6846" s="139">
        <v>635.21175295256796</v>
      </c>
      <c r="J6846" s="139">
        <v>742.94040484967195</v>
      </c>
    </row>
    <row r="6847" spans="1:10" x14ac:dyDescent="0.25">
      <c r="A6847" t="s">
        <v>7131</v>
      </c>
      <c r="B6847" t="s">
        <v>94</v>
      </c>
      <c r="C6847">
        <v>2009</v>
      </c>
      <c r="D6847" t="s">
        <v>41</v>
      </c>
      <c r="E6847" t="s">
        <v>101</v>
      </c>
      <c r="F6847" s="139">
        <v>801.41132567043996</v>
      </c>
      <c r="G6847" s="139">
        <v>527.29632902618005</v>
      </c>
      <c r="H6847" s="139">
        <v>541.31695602941898</v>
      </c>
      <c r="I6847" s="139">
        <v>504.19646572559901</v>
      </c>
      <c r="J6847" s="139">
        <v>580.43099312282004</v>
      </c>
    </row>
    <row r="6848" spans="1:10" x14ac:dyDescent="0.25">
      <c r="A6848" t="s">
        <v>7132</v>
      </c>
      <c r="B6848" t="s">
        <v>94</v>
      </c>
      <c r="C6848">
        <v>2009</v>
      </c>
      <c r="D6848" t="s">
        <v>42</v>
      </c>
      <c r="E6848" t="s">
        <v>101</v>
      </c>
      <c r="F6848" s="139">
        <v>718.54696594669804</v>
      </c>
      <c r="G6848" s="139">
        <v>539.06520570666396</v>
      </c>
      <c r="H6848" s="139">
        <v>553.23630675863501</v>
      </c>
      <c r="I6848" s="139">
        <v>513.27843218260296</v>
      </c>
      <c r="J6848" s="139">
        <v>595.46418523152204</v>
      </c>
    </row>
    <row r="6849" spans="1:10" x14ac:dyDescent="0.25">
      <c r="A6849" t="s">
        <v>7133</v>
      </c>
      <c r="B6849" t="s">
        <v>94</v>
      </c>
      <c r="C6849">
        <v>2009</v>
      </c>
      <c r="D6849" t="s">
        <v>102</v>
      </c>
      <c r="E6849" t="s">
        <v>101</v>
      </c>
      <c r="F6849" s="139">
        <v>820.02726348090403</v>
      </c>
      <c r="G6849" s="139">
        <v>616.14491207521496</v>
      </c>
      <c r="H6849" s="139">
        <v>595.33983423124096</v>
      </c>
      <c r="I6849" s="139">
        <v>554.54056247935</v>
      </c>
      <c r="J6849" s="139">
        <v>638.304485268485</v>
      </c>
    </row>
    <row r="6850" spans="1:10" x14ac:dyDescent="0.25">
      <c r="A6850" t="s">
        <v>7134</v>
      </c>
      <c r="B6850" t="s">
        <v>94</v>
      </c>
      <c r="C6850">
        <v>2009</v>
      </c>
      <c r="D6850" t="s">
        <v>103</v>
      </c>
      <c r="E6850" t="s">
        <v>101</v>
      </c>
      <c r="F6850" s="139">
        <v>1968.7968562502799</v>
      </c>
      <c r="G6850" s="139">
        <v>519.40157294144603</v>
      </c>
      <c r="H6850" s="139">
        <v>515.96828660747497</v>
      </c>
      <c r="I6850" s="139">
        <v>493.18294051990301</v>
      </c>
      <c r="J6850" s="139">
        <v>539.526153556233</v>
      </c>
    </row>
    <row r="6851" spans="1:10" x14ac:dyDescent="0.25">
      <c r="A6851" t="s">
        <v>7135</v>
      </c>
      <c r="B6851" t="s">
        <v>94</v>
      </c>
      <c r="C6851">
        <v>2009</v>
      </c>
      <c r="D6851" t="s">
        <v>43</v>
      </c>
      <c r="E6851" t="s">
        <v>101</v>
      </c>
      <c r="F6851" s="139">
        <v>324.97085996630301</v>
      </c>
      <c r="G6851" s="139">
        <v>435.37265877964597</v>
      </c>
      <c r="H6851" s="139">
        <v>428.98099351413498</v>
      </c>
      <c r="I6851" s="139">
        <v>382.615486318367</v>
      </c>
      <c r="J6851" s="139">
        <v>479.32260578043997</v>
      </c>
    </row>
    <row r="6852" spans="1:10" x14ac:dyDescent="0.25">
      <c r="A6852" t="s">
        <v>7136</v>
      </c>
      <c r="B6852" t="s">
        <v>94</v>
      </c>
      <c r="C6852">
        <v>2009</v>
      </c>
      <c r="D6852" t="s">
        <v>44</v>
      </c>
      <c r="E6852" t="s">
        <v>101</v>
      </c>
      <c r="F6852" s="139">
        <v>616.28190218699899</v>
      </c>
      <c r="G6852" s="139">
        <v>506.96503227709002</v>
      </c>
      <c r="H6852" s="139">
        <v>495.00991426713102</v>
      </c>
      <c r="I6852" s="139">
        <v>456.18637014074898</v>
      </c>
      <c r="J6852" s="139">
        <v>536.22086477676999</v>
      </c>
    </row>
    <row r="6853" spans="1:10" x14ac:dyDescent="0.25">
      <c r="A6853" t="s">
        <v>7137</v>
      </c>
      <c r="B6853" t="s">
        <v>94</v>
      </c>
      <c r="C6853">
        <v>2009</v>
      </c>
      <c r="D6853" t="s">
        <v>45</v>
      </c>
      <c r="E6853" t="s">
        <v>101</v>
      </c>
      <c r="F6853" s="139">
        <v>1027.54409409698</v>
      </c>
      <c r="G6853" s="139">
        <v>561.97242165372904</v>
      </c>
      <c r="H6853" s="139">
        <v>566.400854579569</v>
      </c>
      <c r="I6853" s="139">
        <v>532.01775876676095</v>
      </c>
      <c r="J6853" s="139">
        <v>602.40913918929095</v>
      </c>
    </row>
    <row r="6854" spans="1:10" x14ac:dyDescent="0.25">
      <c r="A6854" t="s">
        <v>7138</v>
      </c>
      <c r="B6854" t="s">
        <v>94</v>
      </c>
      <c r="C6854">
        <v>2009</v>
      </c>
      <c r="D6854" t="s">
        <v>18</v>
      </c>
      <c r="E6854" t="s">
        <v>101</v>
      </c>
      <c r="F6854" s="139">
        <v>2817.82523287192</v>
      </c>
      <c r="G6854" s="139">
        <v>549.36827169718504</v>
      </c>
      <c r="H6854" s="139">
        <v>559.20671841174499</v>
      </c>
      <c r="I6854" s="139">
        <v>538.65738369910798</v>
      </c>
      <c r="J6854" s="139">
        <v>580.33664526795201</v>
      </c>
    </row>
    <row r="6855" spans="1:10" x14ac:dyDescent="0.25">
      <c r="A6855" t="s">
        <v>7139</v>
      </c>
      <c r="B6855" t="s">
        <v>94</v>
      </c>
      <c r="C6855">
        <v>2009</v>
      </c>
      <c r="D6855" t="s">
        <v>46</v>
      </c>
      <c r="E6855" t="s">
        <v>101</v>
      </c>
      <c r="F6855" s="139">
        <v>1314.7906230128101</v>
      </c>
      <c r="G6855" s="139">
        <v>558.05816741559204</v>
      </c>
      <c r="H6855" s="139">
        <v>569.71901023201599</v>
      </c>
      <c r="I6855" s="139">
        <v>539.11383088382001</v>
      </c>
      <c r="J6855" s="139">
        <v>601.59924298648195</v>
      </c>
    </row>
    <row r="6856" spans="1:10" x14ac:dyDescent="0.25">
      <c r="A6856" t="s">
        <v>7140</v>
      </c>
      <c r="B6856" t="s">
        <v>94</v>
      </c>
      <c r="C6856">
        <v>2009</v>
      </c>
      <c r="D6856" t="s">
        <v>47</v>
      </c>
      <c r="E6856" t="s">
        <v>101</v>
      </c>
      <c r="F6856" s="139">
        <v>833.20411748866297</v>
      </c>
      <c r="G6856" s="139">
        <v>597.12056120502996</v>
      </c>
      <c r="H6856" s="139">
        <v>599.993767984393</v>
      </c>
      <c r="I6856" s="139">
        <v>559.79939386225999</v>
      </c>
      <c r="J6856" s="139">
        <v>642.30399645919204</v>
      </c>
    </row>
    <row r="6857" spans="1:10" x14ac:dyDescent="0.25">
      <c r="A6857" t="s">
        <v>7141</v>
      </c>
      <c r="B6857" t="s">
        <v>94</v>
      </c>
      <c r="C6857">
        <v>2009</v>
      </c>
      <c r="D6857" t="s">
        <v>48</v>
      </c>
      <c r="E6857" t="s">
        <v>101</v>
      </c>
      <c r="F6857" s="139">
        <v>669.83049237044395</v>
      </c>
      <c r="G6857" s="139">
        <v>486.14886623926299</v>
      </c>
      <c r="H6857" s="139">
        <v>500.69271691827799</v>
      </c>
      <c r="I6857" s="139">
        <v>463.28633851820501</v>
      </c>
      <c r="J6857" s="139">
        <v>540.30249688262199</v>
      </c>
    </row>
    <row r="6858" spans="1:10" x14ac:dyDescent="0.25">
      <c r="A6858" t="s">
        <v>7142</v>
      </c>
      <c r="B6858" t="s">
        <v>94</v>
      </c>
      <c r="C6858">
        <v>2009</v>
      </c>
      <c r="D6858" t="s">
        <v>104</v>
      </c>
      <c r="E6858" t="s">
        <v>101</v>
      </c>
      <c r="F6858" s="139">
        <v>2387.2899274257602</v>
      </c>
      <c r="G6858" s="139">
        <v>514.70402774919501</v>
      </c>
      <c r="H6858" s="139">
        <v>541.39233628580303</v>
      </c>
      <c r="I6858" s="139">
        <v>519.39073082390098</v>
      </c>
      <c r="J6858" s="139">
        <v>564.07020415196098</v>
      </c>
    </row>
    <row r="6859" spans="1:10" x14ac:dyDescent="0.25">
      <c r="A6859" t="s">
        <v>7143</v>
      </c>
      <c r="B6859" t="s">
        <v>94</v>
      </c>
      <c r="C6859">
        <v>2009</v>
      </c>
      <c r="D6859" t="s">
        <v>49</v>
      </c>
      <c r="E6859" t="s">
        <v>101</v>
      </c>
      <c r="F6859" s="139">
        <v>736.705394729506</v>
      </c>
      <c r="G6859" s="139">
        <v>583.93604629722597</v>
      </c>
      <c r="H6859" s="139">
        <v>596.95648208128296</v>
      </c>
      <c r="I6859" s="139">
        <v>554.42356928901404</v>
      </c>
      <c r="J6859" s="139">
        <v>641.87480955114302</v>
      </c>
    </row>
    <row r="6860" spans="1:10" x14ac:dyDescent="0.25">
      <c r="A6860" t="s">
        <v>7144</v>
      </c>
      <c r="B6860" t="s">
        <v>94</v>
      </c>
      <c r="C6860">
        <v>2009</v>
      </c>
      <c r="D6860" t="s">
        <v>50</v>
      </c>
      <c r="E6860" t="s">
        <v>101</v>
      </c>
      <c r="F6860" s="139">
        <v>1650.5845326962501</v>
      </c>
      <c r="G6860" s="139">
        <v>488.83613283823001</v>
      </c>
      <c r="H6860" s="139">
        <v>524.42127632662402</v>
      </c>
      <c r="I6860" s="139">
        <v>498.45195350800498</v>
      </c>
      <c r="J6860" s="139">
        <v>551.353853228307</v>
      </c>
    </row>
    <row r="6861" spans="1:10" x14ac:dyDescent="0.25">
      <c r="A6861" t="s">
        <v>7145</v>
      </c>
      <c r="B6861" t="s">
        <v>94</v>
      </c>
      <c r="C6861">
        <v>2009</v>
      </c>
      <c r="D6861" t="s">
        <v>105</v>
      </c>
      <c r="E6861" t="s">
        <v>101</v>
      </c>
      <c r="F6861" s="139">
        <v>1702.6195902468601</v>
      </c>
      <c r="G6861" s="139">
        <v>581.29921585490695</v>
      </c>
      <c r="H6861" s="139">
        <v>598.17364212779501</v>
      </c>
      <c r="I6861" s="139">
        <v>569.87942085347299</v>
      </c>
      <c r="J6861" s="139">
        <v>627.50086793421599</v>
      </c>
    </row>
    <row r="6862" spans="1:10" x14ac:dyDescent="0.25">
      <c r="A6862" t="s">
        <v>7146</v>
      </c>
      <c r="B6862" t="s">
        <v>94</v>
      </c>
      <c r="C6862">
        <v>2009</v>
      </c>
      <c r="D6862" t="s">
        <v>51</v>
      </c>
      <c r="E6862" t="s">
        <v>101</v>
      </c>
      <c r="F6862" s="139">
        <v>1298.30713738441</v>
      </c>
      <c r="G6862" s="139">
        <v>553.07597559220596</v>
      </c>
      <c r="H6862" s="139">
        <v>571.86197219781604</v>
      </c>
      <c r="I6862" s="139">
        <v>540.94505255281695</v>
      </c>
      <c r="J6862" s="139">
        <v>604.07527031471898</v>
      </c>
    </row>
    <row r="6863" spans="1:10" x14ac:dyDescent="0.25">
      <c r="A6863" t="s">
        <v>7147</v>
      </c>
      <c r="B6863" t="s">
        <v>94</v>
      </c>
      <c r="C6863">
        <v>2009</v>
      </c>
      <c r="D6863" t="s">
        <v>52</v>
      </c>
      <c r="E6863" t="s">
        <v>101</v>
      </c>
      <c r="F6863" s="139">
        <v>404.31245286245201</v>
      </c>
      <c r="G6863" s="139">
        <v>695.22053246862299</v>
      </c>
      <c r="H6863" s="139">
        <v>703.40535053488304</v>
      </c>
      <c r="I6863" s="139">
        <v>635.89836812442195</v>
      </c>
      <c r="J6863" s="139">
        <v>776.07779189262601</v>
      </c>
    </row>
    <row r="6864" spans="1:10" x14ac:dyDescent="0.25">
      <c r="A6864" t="s">
        <v>7148</v>
      </c>
      <c r="B6864" t="s">
        <v>94</v>
      </c>
      <c r="C6864">
        <v>2009</v>
      </c>
      <c r="D6864" t="s">
        <v>106</v>
      </c>
      <c r="E6864" t="s">
        <v>101</v>
      </c>
      <c r="F6864" s="139">
        <v>3555.72688064053</v>
      </c>
      <c r="G6864" s="139">
        <v>621.068137707554</v>
      </c>
      <c r="H6864" s="139">
        <v>636.23006077820105</v>
      </c>
      <c r="I6864" s="139">
        <v>615.36275476799199</v>
      </c>
      <c r="J6864" s="139">
        <v>657.62131971099097</v>
      </c>
    </row>
    <row r="6865" spans="1:10" x14ac:dyDescent="0.25">
      <c r="A6865" t="s">
        <v>7149</v>
      </c>
      <c r="B6865" t="s">
        <v>94</v>
      </c>
      <c r="C6865">
        <v>2009</v>
      </c>
      <c r="D6865" t="s">
        <v>53</v>
      </c>
      <c r="E6865" t="s">
        <v>101</v>
      </c>
      <c r="F6865" s="139">
        <v>1065.0329616026399</v>
      </c>
      <c r="G6865" s="139">
        <v>601.17350041637098</v>
      </c>
      <c r="H6865" s="139">
        <v>619.44553468599599</v>
      </c>
      <c r="I6865" s="139">
        <v>582.51971702324204</v>
      </c>
      <c r="J6865" s="139">
        <v>658.08495038756701</v>
      </c>
    </row>
    <row r="6866" spans="1:10" x14ac:dyDescent="0.25">
      <c r="A6866" t="s">
        <v>7150</v>
      </c>
      <c r="B6866" t="s">
        <v>94</v>
      </c>
      <c r="C6866">
        <v>2009</v>
      </c>
      <c r="D6866" t="s">
        <v>54</v>
      </c>
      <c r="E6866" t="s">
        <v>101</v>
      </c>
      <c r="F6866" s="139">
        <v>541.832617396675</v>
      </c>
      <c r="G6866" s="139">
        <v>775.70882948700796</v>
      </c>
      <c r="H6866" s="139">
        <v>785.41350673266004</v>
      </c>
      <c r="I6866" s="139">
        <v>720.197674568666</v>
      </c>
      <c r="J6866" s="139">
        <v>854.91584847667002</v>
      </c>
    </row>
    <row r="6867" spans="1:10" x14ac:dyDescent="0.25">
      <c r="A6867" t="s">
        <v>7151</v>
      </c>
      <c r="B6867" t="s">
        <v>94</v>
      </c>
      <c r="C6867">
        <v>2009</v>
      </c>
      <c r="D6867" t="s">
        <v>55</v>
      </c>
      <c r="E6867" t="s">
        <v>101</v>
      </c>
      <c r="F6867" s="139">
        <v>541.53056273627703</v>
      </c>
      <c r="G6867" s="139">
        <v>593.79002262774497</v>
      </c>
      <c r="H6867" s="139">
        <v>604.194089716706</v>
      </c>
      <c r="I6867" s="139">
        <v>554.07781523081405</v>
      </c>
      <c r="J6867" s="139">
        <v>657.60536049120901</v>
      </c>
    </row>
    <row r="6868" spans="1:10" x14ac:dyDescent="0.25">
      <c r="A6868" t="s">
        <v>7152</v>
      </c>
      <c r="B6868" t="s">
        <v>94</v>
      </c>
      <c r="C6868">
        <v>2009</v>
      </c>
      <c r="D6868" t="s">
        <v>56</v>
      </c>
      <c r="E6868" t="s">
        <v>101</v>
      </c>
      <c r="F6868" s="139">
        <v>477.18468403539998</v>
      </c>
      <c r="G6868" s="139">
        <v>526.94400657640995</v>
      </c>
      <c r="H6868" s="139">
        <v>531.65533085081404</v>
      </c>
      <c r="I6868" s="139">
        <v>484.18189569641299</v>
      </c>
      <c r="J6868" s="139">
        <v>582.46152341851405</v>
      </c>
    </row>
    <row r="6869" spans="1:10" x14ac:dyDescent="0.25">
      <c r="A6869" t="s">
        <v>7153</v>
      </c>
      <c r="B6869" t="s">
        <v>94</v>
      </c>
      <c r="C6869">
        <v>2009</v>
      </c>
      <c r="D6869" t="s">
        <v>57</v>
      </c>
      <c r="E6869" t="s">
        <v>101</v>
      </c>
      <c r="F6869" s="139">
        <v>930.14605486954395</v>
      </c>
      <c r="G6869" s="139">
        <v>647.04462158671004</v>
      </c>
      <c r="H6869" s="139">
        <v>674.89154259491897</v>
      </c>
      <c r="I6869" s="139">
        <v>631.78358791466701</v>
      </c>
      <c r="J6869" s="139">
        <v>720.14392952740502</v>
      </c>
    </row>
    <row r="6870" spans="1:10" x14ac:dyDescent="0.25">
      <c r="A6870" t="s">
        <v>7154</v>
      </c>
      <c r="B6870" t="s">
        <v>94</v>
      </c>
      <c r="C6870">
        <v>2010</v>
      </c>
      <c r="D6870" t="s">
        <v>5</v>
      </c>
      <c r="E6870" t="s">
        <v>101</v>
      </c>
      <c r="F6870" s="139">
        <v>17328.1906829609</v>
      </c>
      <c r="G6870" s="139">
        <v>568.14280145486305</v>
      </c>
      <c r="H6870" s="139">
        <v>578.07962061226601</v>
      </c>
      <c r="I6870" s="139">
        <v>569.4649950841</v>
      </c>
      <c r="J6870" s="139">
        <v>586.79149157243705</v>
      </c>
    </row>
    <row r="6871" spans="1:10" x14ac:dyDescent="0.25">
      <c r="A6871" t="s">
        <v>7155</v>
      </c>
      <c r="B6871" t="s">
        <v>94</v>
      </c>
      <c r="C6871">
        <v>2010</v>
      </c>
      <c r="D6871" t="s">
        <v>122</v>
      </c>
      <c r="E6871" t="s">
        <v>101</v>
      </c>
      <c r="F6871" s="139">
        <v>2382.9214739341301</v>
      </c>
      <c r="G6871" s="139">
        <v>396.13616926096898</v>
      </c>
      <c r="H6871" s="139">
        <v>394.09224903706001</v>
      </c>
      <c r="I6871" s="139">
        <v>378.28626675071501</v>
      </c>
      <c r="J6871" s="139">
        <v>410.38451175663403</v>
      </c>
    </row>
    <row r="6872" spans="1:10" x14ac:dyDescent="0.25">
      <c r="A6872" t="s">
        <v>7156</v>
      </c>
      <c r="B6872" t="s">
        <v>94</v>
      </c>
      <c r="C6872">
        <v>2010</v>
      </c>
      <c r="D6872" t="s">
        <v>123</v>
      </c>
      <c r="E6872" t="s">
        <v>101</v>
      </c>
      <c r="F6872" s="139">
        <v>2971.26097138665</v>
      </c>
      <c r="G6872" s="139">
        <v>482.15814102035398</v>
      </c>
      <c r="H6872" s="139">
        <v>475.660363521205</v>
      </c>
      <c r="I6872" s="139">
        <v>458.591702612218</v>
      </c>
      <c r="J6872" s="139">
        <v>493.19846760188602</v>
      </c>
    </row>
    <row r="6873" spans="1:10" x14ac:dyDescent="0.25">
      <c r="A6873" t="s">
        <v>7157</v>
      </c>
      <c r="B6873" t="s">
        <v>94</v>
      </c>
      <c r="C6873">
        <v>2010</v>
      </c>
      <c r="D6873" t="s">
        <v>124</v>
      </c>
      <c r="E6873" t="s">
        <v>101</v>
      </c>
      <c r="F6873" s="139">
        <v>3308.81344966401</v>
      </c>
      <c r="G6873" s="139">
        <v>529.69830782569795</v>
      </c>
      <c r="H6873" s="139">
        <v>529.41927888776502</v>
      </c>
      <c r="I6873" s="139">
        <v>511.46422252749301</v>
      </c>
      <c r="J6873" s="139">
        <v>547.841920315425</v>
      </c>
    </row>
    <row r="6874" spans="1:10" x14ac:dyDescent="0.25">
      <c r="A6874" t="s">
        <v>7158</v>
      </c>
      <c r="B6874" t="s">
        <v>94</v>
      </c>
      <c r="C6874">
        <v>2010</v>
      </c>
      <c r="D6874" t="s">
        <v>125</v>
      </c>
      <c r="E6874" t="s">
        <v>101</v>
      </c>
      <c r="F6874" s="139">
        <v>3902.8460277347499</v>
      </c>
      <c r="G6874" s="139">
        <v>633.91644052917002</v>
      </c>
      <c r="H6874" s="139">
        <v>654.23449529341804</v>
      </c>
      <c r="I6874" s="139">
        <v>633.75603912380495</v>
      </c>
      <c r="J6874" s="139">
        <v>675.20343392361701</v>
      </c>
    </row>
    <row r="6875" spans="1:10" x14ac:dyDescent="0.25">
      <c r="A6875" t="s">
        <v>7159</v>
      </c>
      <c r="B6875" t="s">
        <v>94</v>
      </c>
      <c r="C6875">
        <v>2010</v>
      </c>
      <c r="D6875" t="s">
        <v>126</v>
      </c>
      <c r="E6875" t="s">
        <v>101</v>
      </c>
      <c r="F6875" s="139">
        <v>4762.3487602413697</v>
      </c>
      <c r="G6875" s="139">
        <v>804.64652892618597</v>
      </c>
      <c r="H6875" s="139">
        <v>857.66206383630401</v>
      </c>
      <c r="I6875" s="139">
        <v>833.16921072176297</v>
      </c>
      <c r="J6875" s="139">
        <v>882.68531659939003</v>
      </c>
    </row>
    <row r="6876" spans="1:10" x14ac:dyDescent="0.25">
      <c r="A6876" t="s">
        <v>7160</v>
      </c>
      <c r="B6876" t="s">
        <v>94</v>
      </c>
      <c r="C6876">
        <v>2010</v>
      </c>
      <c r="D6876" t="s">
        <v>6</v>
      </c>
      <c r="E6876" t="s">
        <v>101</v>
      </c>
      <c r="F6876" s="139">
        <v>3971.2421407397501</v>
      </c>
      <c r="G6876" s="139">
        <v>578.97338586780995</v>
      </c>
      <c r="H6876" s="139">
        <v>578.60713645572696</v>
      </c>
      <c r="I6876" s="139">
        <v>560.65346001788703</v>
      </c>
      <c r="J6876" s="139">
        <v>596.98705627383401</v>
      </c>
    </row>
    <row r="6877" spans="1:10" x14ac:dyDescent="0.25">
      <c r="A6877" t="s">
        <v>7161</v>
      </c>
      <c r="B6877" t="s">
        <v>94</v>
      </c>
      <c r="C6877">
        <v>2010</v>
      </c>
      <c r="D6877" t="s">
        <v>37</v>
      </c>
      <c r="E6877" t="s">
        <v>101</v>
      </c>
      <c r="F6877" s="139">
        <v>401.913384752875</v>
      </c>
      <c r="G6877" s="139">
        <v>575.535040386172</v>
      </c>
      <c r="H6877" s="139">
        <v>564.06568041128401</v>
      </c>
      <c r="I6877" s="139">
        <v>509.719183013654</v>
      </c>
      <c r="J6877" s="139">
        <v>622.58353549312903</v>
      </c>
    </row>
    <row r="6878" spans="1:10" x14ac:dyDescent="0.25">
      <c r="A6878" t="s">
        <v>7162</v>
      </c>
      <c r="B6878" t="s">
        <v>94</v>
      </c>
      <c r="C6878">
        <v>2010</v>
      </c>
      <c r="D6878" t="s">
        <v>38</v>
      </c>
      <c r="E6878" t="s">
        <v>101</v>
      </c>
      <c r="F6878" s="139">
        <v>682.28709562141296</v>
      </c>
      <c r="G6878" s="139">
        <v>563.15223938047404</v>
      </c>
      <c r="H6878" s="139">
        <v>565.18418358593601</v>
      </c>
      <c r="I6878" s="139">
        <v>523.14313320502401</v>
      </c>
      <c r="J6878" s="139">
        <v>609.67820920849601</v>
      </c>
    </row>
    <row r="6879" spans="1:10" x14ac:dyDescent="0.25">
      <c r="A6879" t="s">
        <v>7163</v>
      </c>
      <c r="B6879" t="s">
        <v>94</v>
      </c>
      <c r="C6879">
        <v>2010</v>
      </c>
      <c r="D6879" t="s">
        <v>39</v>
      </c>
      <c r="E6879" t="s">
        <v>101</v>
      </c>
      <c r="F6879" s="139">
        <v>739.417130566472</v>
      </c>
      <c r="G6879" s="139">
        <v>644.75430369759101</v>
      </c>
      <c r="H6879" s="139">
        <v>618.25470303974896</v>
      </c>
      <c r="I6879" s="139">
        <v>573.58759294414097</v>
      </c>
      <c r="J6879" s="139">
        <v>665.42218444994899</v>
      </c>
    </row>
    <row r="6880" spans="1:10" x14ac:dyDescent="0.25">
      <c r="A6880" t="s">
        <v>7164</v>
      </c>
      <c r="B6880" t="s">
        <v>94</v>
      </c>
      <c r="C6880">
        <v>2010</v>
      </c>
      <c r="D6880" t="s">
        <v>40</v>
      </c>
      <c r="E6880" t="s">
        <v>101</v>
      </c>
      <c r="F6880" s="139">
        <v>594.98139919628397</v>
      </c>
      <c r="G6880" s="139">
        <v>631.937079611993</v>
      </c>
      <c r="H6880" s="139">
        <v>626.53751929009002</v>
      </c>
      <c r="I6880" s="139">
        <v>576.724154566268</v>
      </c>
      <c r="J6880" s="139">
        <v>679.470289609681</v>
      </c>
    </row>
    <row r="6881" spans="1:10" x14ac:dyDescent="0.25">
      <c r="A6881" t="s">
        <v>7165</v>
      </c>
      <c r="B6881" t="s">
        <v>94</v>
      </c>
      <c r="C6881">
        <v>2010</v>
      </c>
      <c r="D6881" t="s">
        <v>41</v>
      </c>
      <c r="E6881" t="s">
        <v>101</v>
      </c>
      <c r="F6881" s="139">
        <v>796.83481665815805</v>
      </c>
      <c r="G6881" s="139">
        <v>523.95766481993599</v>
      </c>
      <c r="H6881" s="139">
        <v>537.95131422433496</v>
      </c>
      <c r="I6881" s="139">
        <v>500.993843496154</v>
      </c>
      <c r="J6881" s="139">
        <v>576.89943500714901</v>
      </c>
    </row>
    <row r="6882" spans="1:10" x14ac:dyDescent="0.25">
      <c r="A6882" t="s">
        <v>7166</v>
      </c>
      <c r="B6882" t="s">
        <v>94</v>
      </c>
      <c r="C6882">
        <v>2010</v>
      </c>
      <c r="D6882" t="s">
        <v>42</v>
      </c>
      <c r="E6882" t="s">
        <v>101</v>
      </c>
      <c r="F6882" s="139">
        <v>755.80831394454799</v>
      </c>
      <c r="G6882" s="139">
        <v>563.99817470807795</v>
      </c>
      <c r="H6882" s="139">
        <v>579.31996035720397</v>
      </c>
      <c r="I6882" s="139">
        <v>538.522352486464</v>
      </c>
      <c r="J6882" s="139">
        <v>622.37568455879102</v>
      </c>
    </row>
    <row r="6883" spans="1:10" x14ac:dyDescent="0.25">
      <c r="A6883" t="s">
        <v>7167</v>
      </c>
      <c r="B6883" t="s">
        <v>94</v>
      </c>
      <c r="C6883">
        <v>2010</v>
      </c>
      <c r="D6883" t="s">
        <v>102</v>
      </c>
      <c r="E6883" t="s">
        <v>101</v>
      </c>
      <c r="F6883" s="139">
        <v>675.79275213010601</v>
      </c>
      <c r="G6883" s="139">
        <v>508.581369474334</v>
      </c>
      <c r="H6883" s="139">
        <v>492.32003716149802</v>
      </c>
      <c r="I6883" s="139">
        <v>455.18882754941001</v>
      </c>
      <c r="J6883" s="139">
        <v>531.62846232126003</v>
      </c>
    </row>
    <row r="6884" spans="1:10" x14ac:dyDescent="0.25">
      <c r="A6884" t="s">
        <v>7168</v>
      </c>
      <c r="B6884" t="s">
        <v>94</v>
      </c>
      <c r="C6884">
        <v>2010</v>
      </c>
      <c r="D6884" t="s">
        <v>103</v>
      </c>
      <c r="E6884" t="s">
        <v>101</v>
      </c>
      <c r="F6884" s="139">
        <v>2096.3057374980099</v>
      </c>
      <c r="G6884" s="139">
        <v>551.37646142058998</v>
      </c>
      <c r="H6884" s="139">
        <v>550.208217786094</v>
      </c>
      <c r="I6884" s="139">
        <v>526.64367064260205</v>
      </c>
      <c r="J6884" s="139">
        <v>574.54658048028796</v>
      </c>
    </row>
    <row r="6885" spans="1:10" x14ac:dyDescent="0.25">
      <c r="A6885" t="s">
        <v>7169</v>
      </c>
      <c r="B6885" t="s">
        <v>94</v>
      </c>
      <c r="C6885">
        <v>2010</v>
      </c>
      <c r="D6885" t="s">
        <v>43</v>
      </c>
      <c r="E6885" t="s">
        <v>101</v>
      </c>
      <c r="F6885" s="139">
        <v>339.76142523967599</v>
      </c>
      <c r="G6885" s="139">
        <v>451.70829099761499</v>
      </c>
      <c r="H6885" s="139">
        <v>447.176640744689</v>
      </c>
      <c r="I6885" s="139">
        <v>399.72590602991897</v>
      </c>
      <c r="J6885" s="139">
        <v>498.60296282706702</v>
      </c>
    </row>
    <row r="6886" spans="1:10" x14ac:dyDescent="0.25">
      <c r="A6886" t="s">
        <v>7170</v>
      </c>
      <c r="B6886" t="s">
        <v>94</v>
      </c>
      <c r="C6886">
        <v>2010</v>
      </c>
      <c r="D6886" t="s">
        <v>44</v>
      </c>
      <c r="E6886" t="s">
        <v>101</v>
      </c>
      <c r="F6886" s="139">
        <v>688.32348140887404</v>
      </c>
      <c r="G6886" s="139">
        <v>564.31983980919995</v>
      </c>
      <c r="H6886" s="139">
        <v>568.51986869034101</v>
      </c>
      <c r="I6886" s="139">
        <v>526.25851675253205</v>
      </c>
      <c r="J6886" s="139">
        <v>613.23587221566197</v>
      </c>
    </row>
    <row r="6887" spans="1:10" x14ac:dyDescent="0.25">
      <c r="A6887" t="s">
        <v>7171</v>
      </c>
      <c r="B6887" t="s">
        <v>94</v>
      </c>
      <c r="C6887">
        <v>2010</v>
      </c>
      <c r="D6887" t="s">
        <v>45</v>
      </c>
      <c r="E6887" t="s">
        <v>101</v>
      </c>
      <c r="F6887" s="139">
        <v>1068.2208308494601</v>
      </c>
      <c r="G6887" s="139">
        <v>583.71447118612798</v>
      </c>
      <c r="H6887" s="139">
        <v>582.80695881764098</v>
      </c>
      <c r="I6887" s="139">
        <v>548.10354212826098</v>
      </c>
      <c r="J6887" s="139">
        <v>619.11837408692304</v>
      </c>
    </row>
    <row r="6888" spans="1:10" x14ac:dyDescent="0.25">
      <c r="A6888" t="s">
        <v>7172</v>
      </c>
      <c r="B6888" t="s">
        <v>94</v>
      </c>
      <c r="C6888">
        <v>2010</v>
      </c>
      <c r="D6888" t="s">
        <v>18</v>
      </c>
      <c r="E6888" t="s">
        <v>101</v>
      </c>
      <c r="F6888" s="139">
        <v>2795.7924437419001</v>
      </c>
      <c r="G6888" s="139">
        <v>542.42994911759297</v>
      </c>
      <c r="H6888" s="139">
        <v>551.82196620039997</v>
      </c>
      <c r="I6888" s="139">
        <v>531.47264322804995</v>
      </c>
      <c r="J6888" s="139">
        <v>572.74852654379504</v>
      </c>
    </row>
    <row r="6889" spans="1:10" x14ac:dyDescent="0.25">
      <c r="A6889" t="s">
        <v>7173</v>
      </c>
      <c r="B6889" t="s">
        <v>94</v>
      </c>
      <c r="C6889">
        <v>2010</v>
      </c>
      <c r="D6889" t="s">
        <v>46</v>
      </c>
      <c r="E6889" t="s">
        <v>101</v>
      </c>
      <c r="F6889" s="139">
        <v>1282.05550219153</v>
      </c>
      <c r="G6889" s="139">
        <v>540.24276253167</v>
      </c>
      <c r="H6889" s="139">
        <v>555.360548195707</v>
      </c>
      <c r="I6889" s="139">
        <v>525.16006123187299</v>
      </c>
      <c r="J6889" s="139">
        <v>586.835558275332</v>
      </c>
    </row>
    <row r="6890" spans="1:10" x14ac:dyDescent="0.25">
      <c r="A6890" t="s">
        <v>7174</v>
      </c>
      <c r="B6890" t="s">
        <v>94</v>
      </c>
      <c r="C6890">
        <v>2010</v>
      </c>
      <c r="D6890" t="s">
        <v>47</v>
      </c>
      <c r="E6890" t="s">
        <v>101</v>
      </c>
      <c r="F6890" s="139">
        <v>826.27580652977895</v>
      </c>
      <c r="G6890" s="139">
        <v>591.72704172916997</v>
      </c>
      <c r="H6890" s="139">
        <v>598.12291000791697</v>
      </c>
      <c r="I6890" s="139">
        <v>557.88879917760198</v>
      </c>
      <c r="J6890" s="139">
        <v>640.48408267892</v>
      </c>
    </row>
    <row r="6891" spans="1:10" x14ac:dyDescent="0.25">
      <c r="A6891" t="s">
        <v>7175</v>
      </c>
      <c r="B6891" t="s">
        <v>94</v>
      </c>
      <c r="C6891">
        <v>2010</v>
      </c>
      <c r="D6891" t="s">
        <v>48</v>
      </c>
      <c r="E6891" t="s">
        <v>101</v>
      </c>
      <c r="F6891" s="139">
        <v>687.46113502058802</v>
      </c>
      <c r="G6891" s="139">
        <v>496.46578346411002</v>
      </c>
      <c r="H6891" s="139">
        <v>503.19298972080702</v>
      </c>
      <c r="I6891" s="139">
        <v>466.12483248631401</v>
      </c>
      <c r="J6891" s="139">
        <v>542.41555651680699</v>
      </c>
    </row>
    <row r="6892" spans="1:10" x14ac:dyDescent="0.25">
      <c r="A6892" t="s">
        <v>7176</v>
      </c>
      <c r="B6892" t="s">
        <v>94</v>
      </c>
      <c r="C6892">
        <v>2010</v>
      </c>
      <c r="D6892" t="s">
        <v>104</v>
      </c>
      <c r="E6892" t="s">
        <v>101</v>
      </c>
      <c r="F6892" s="139">
        <v>2399.6938174731699</v>
      </c>
      <c r="G6892" s="139">
        <v>512.93373920257795</v>
      </c>
      <c r="H6892" s="139">
        <v>537.31148190885199</v>
      </c>
      <c r="I6892" s="139">
        <v>515.52908988689205</v>
      </c>
      <c r="J6892" s="139">
        <v>559.76163660735494</v>
      </c>
    </row>
    <row r="6893" spans="1:10" x14ac:dyDescent="0.25">
      <c r="A6893" t="s">
        <v>7177</v>
      </c>
      <c r="B6893" t="s">
        <v>94</v>
      </c>
      <c r="C6893">
        <v>2010</v>
      </c>
      <c r="D6893" t="s">
        <v>49</v>
      </c>
      <c r="E6893" t="s">
        <v>101</v>
      </c>
      <c r="F6893" s="139">
        <v>676.05549319716295</v>
      </c>
      <c r="G6893" s="139">
        <v>534.70597002187901</v>
      </c>
      <c r="H6893" s="139">
        <v>546.21420742278303</v>
      </c>
      <c r="I6893" s="139">
        <v>505.63557230670602</v>
      </c>
      <c r="J6893" s="139">
        <v>589.17172328769595</v>
      </c>
    </row>
    <row r="6894" spans="1:10" x14ac:dyDescent="0.25">
      <c r="A6894" t="s">
        <v>7178</v>
      </c>
      <c r="B6894" t="s">
        <v>94</v>
      </c>
      <c r="C6894">
        <v>2010</v>
      </c>
      <c r="D6894" t="s">
        <v>50</v>
      </c>
      <c r="E6894" t="s">
        <v>101</v>
      </c>
      <c r="F6894" s="139">
        <v>1723.638324276</v>
      </c>
      <c r="G6894" s="139">
        <v>504.87059955009101</v>
      </c>
      <c r="H6894" s="139">
        <v>539.48465704608998</v>
      </c>
      <c r="I6894" s="139">
        <v>513.308359770229</v>
      </c>
      <c r="J6894" s="139">
        <v>566.61067376170502</v>
      </c>
    </row>
    <row r="6895" spans="1:10" x14ac:dyDescent="0.25">
      <c r="A6895" t="s">
        <v>7179</v>
      </c>
      <c r="B6895" t="s">
        <v>94</v>
      </c>
      <c r="C6895">
        <v>2010</v>
      </c>
      <c r="D6895" t="s">
        <v>105</v>
      </c>
      <c r="E6895" t="s">
        <v>101</v>
      </c>
      <c r="F6895" s="139">
        <v>1649.9465229677401</v>
      </c>
      <c r="G6895" s="139">
        <v>563.21394732506997</v>
      </c>
      <c r="H6895" s="139">
        <v>581.22007443658504</v>
      </c>
      <c r="I6895" s="139">
        <v>553.33370385862997</v>
      </c>
      <c r="J6895" s="139">
        <v>610.14101025897503</v>
      </c>
    </row>
    <row r="6896" spans="1:10" x14ac:dyDescent="0.25">
      <c r="A6896" t="s">
        <v>7180</v>
      </c>
      <c r="B6896" t="s">
        <v>94</v>
      </c>
      <c r="C6896">
        <v>2010</v>
      </c>
      <c r="D6896" t="s">
        <v>51</v>
      </c>
      <c r="E6896" t="s">
        <v>101</v>
      </c>
      <c r="F6896" s="139">
        <v>1280.7823920467699</v>
      </c>
      <c r="G6896" s="139">
        <v>546.27137028084496</v>
      </c>
      <c r="H6896" s="139">
        <v>564.65309630505305</v>
      </c>
      <c r="I6896" s="139">
        <v>533.95980746804696</v>
      </c>
      <c r="J6896" s="139">
        <v>596.64236398585695</v>
      </c>
    </row>
    <row r="6897" spans="1:10" x14ac:dyDescent="0.25">
      <c r="A6897" t="s">
        <v>7181</v>
      </c>
      <c r="B6897" t="s">
        <v>94</v>
      </c>
      <c r="C6897">
        <v>2010</v>
      </c>
      <c r="D6897" t="s">
        <v>52</v>
      </c>
      <c r="E6897" t="s">
        <v>101</v>
      </c>
      <c r="F6897" s="139">
        <v>369.164130920974</v>
      </c>
      <c r="G6897" s="139">
        <v>631.12531571465604</v>
      </c>
      <c r="H6897" s="139">
        <v>647.53424530428595</v>
      </c>
      <c r="I6897" s="139">
        <v>582.65568977522298</v>
      </c>
      <c r="J6897" s="139">
        <v>717.61806615847695</v>
      </c>
    </row>
    <row r="6898" spans="1:10" x14ac:dyDescent="0.25">
      <c r="A6898" t="s">
        <v>7182</v>
      </c>
      <c r="B6898" t="s">
        <v>94</v>
      </c>
      <c r="C6898">
        <v>2010</v>
      </c>
      <c r="D6898" t="s">
        <v>106</v>
      </c>
      <c r="E6898" t="s">
        <v>101</v>
      </c>
      <c r="F6898" s="139">
        <v>3739.41726841024</v>
      </c>
      <c r="G6898" s="139">
        <v>650.58462022036997</v>
      </c>
      <c r="H6898" s="139">
        <v>666.59346497414003</v>
      </c>
      <c r="I6898" s="139">
        <v>645.29058699069606</v>
      </c>
      <c r="J6898" s="139">
        <v>688.41775028367204</v>
      </c>
    </row>
    <row r="6899" spans="1:10" x14ac:dyDescent="0.25">
      <c r="A6899" t="s">
        <v>7183</v>
      </c>
      <c r="B6899" t="s">
        <v>94</v>
      </c>
      <c r="C6899">
        <v>2010</v>
      </c>
      <c r="D6899" t="s">
        <v>53</v>
      </c>
      <c r="E6899" t="s">
        <v>101</v>
      </c>
      <c r="F6899" s="139">
        <v>1077.9064141480201</v>
      </c>
      <c r="G6899" s="139">
        <v>605.22198873000195</v>
      </c>
      <c r="H6899" s="139">
        <v>626.85459090200095</v>
      </c>
      <c r="I6899" s="139">
        <v>589.74080789064396</v>
      </c>
      <c r="J6899" s="139">
        <v>665.680119533621</v>
      </c>
    </row>
    <row r="6900" spans="1:10" x14ac:dyDescent="0.25">
      <c r="A6900" t="s">
        <v>7184</v>
      </c>
      <c r="B6900" t="s">
        <v>94</v>
      </c>
      <c r="C6900">
        <v>2010</v>
      </c>
      <c r="D6900" t="s">
        <v>54</v>
      </c>
      <c r="E6900" t="s">
        <v>101</v>
      </c>
      <c r="F6900" s="139">
        <v>560.44222089970503</v>
      </c>
      <c r="G6900" s="139">
        <v>802.948825037544</v>
      </c>
      <c r="H6900" s="139">
        <v>814.04648426997801</v>
      </c>
      <c r="I6900" s="139">
        <v>747.66694686295102</v>
      </c>
      <c r="J6900" s="139">
        <v>884.71341792684495</v>
      </c>
    </row>
    <row r="6901" spans="1:10" x14ac:dyDescent="0.25">
      <c r="A6901" t="s">
        <v>7185</v>
      </c>
      <c r="B6901" t="s">
        <v>94</v>
      </c>
      <c r="C6901">
        <v>2010</v>
      </c>
      <c r="D6901" t="s">
        <v>55</v>
      </c>
      <c r="E6901" t="s">
        <v>101</v>
      </c>
      <c r="F6901" s="139">
        <v>664.94755216113901</v>
      </c>
      <c r="G6901" s="139">
        <v>730.23012536913996</v>
      </c>
      <c r="H6901" s="139">
        <v>740.98999892439099</v>
      </c>
      <c r="I6901" s="139">
        <v>685.44188222319599</v>
      </c>
      <c r="J6901" s="139">
        <v>799.82252249825694</v>
      </c>
    </row>
    <row r="6902" spans="1:10" x14ac:dyDescent="0.25">
      <c r="A6902" t="s">
        <v>7186</v>
      </c>
      <c r="B6902" t="s">
        <v>94</v>
      </c>
      <c r="C6902">
        <v>2010</v>
      </c>
      <c r="D6902" t="s">
        <v>56</v>
      </c>
      <c r="E6902" t="s">
        <v>101</v>
      </c>
      <c r="F6902" s="139">
        <v>466.78864074870501</v>
      </c>
      <c r="G6902" s="139">
        <v>512.86437631702597</v>
      </c>
      <c r="H6902" s="139">
        <v>516.20446094760996</v>
      </c>
      <c r="I6902" s="139">
        <v>469.585859141642</v>
      </c>
      <c r="J6902" s="139">
        <v>566.13344162124099</v>
      </c>
    </row>
    <row r="6903" spans="1:10" x14ac:dyDescent="0.25">
      <c r="A6903" t="s">
        <v>7187</v>
      </c>
      <c r="B6903" t="s">
        <v>94</v>
      </c>
      <c r="C6903">
        <v>2010</v>
      </c>
      <c r="D6903" t="s">
        <v>57</v>
      </c>
      <c r="E6903" t="s">
        <v>101</v>
      </c>
      <c r="F6903" s="139">
        <v>969.33244045266702</v>
      </c>
      <c r="G6903" s="139">
        <v>669.41461188833603</v>
      </c>
      <c r="H6903" s="139">
        <v>696.59257413590399</v>
      </c>
      <c r="I6903" s="139">
        <v>653.07749612593898</v>
      </c>
      <c r="J6903" s="139">
        <v>742.22695793379296</v>
      </c>
    </row>
    <row r="6904" spans="1:10" x14ac:dyDescent="0.25">
      <c r="A6904" t="s">
        <v>7188</v>
      </c>
      <c r="B6904" t="s">
        <v>94</v>
      </c>
      <c r="C6904">
        <v>2011</v>
      </c>
      <c r="D6904" t="s">
        <v>5</v>
      </c>
      <c r="E6904" t="s">
        <v>101</v>
      </c>
      <c r="F6904" s="139">
        <v>17305.123433380999</v>
      </c>
      <c r="G6904" s="139">
        <v>564.83323530712903</v>
      </c>
      <c r="H6904" s="139">
        <v>575.20452237694599</v>
      </c>
      <c r="I6904" s="139">
        <v>566.62701594538805</v>
      </c>
      <c r="J6904" s="139">
        <v>583.87892014040006</v>
      </c>
    </row>
    <row r="6905" spans="1:10" x14ac:dyDescent="0.25">
      <c r="A6905" t="s">
        <v>7189</v>
      </c>
      <c r="B6905" t="s">
        <v>94</v>
      </c>
      <c r="C6905">
        <v>2011</v>
      </c>
      <c r="D6905" t="s">
        <v>122</v>
      </c>
      <c r="E6905" t="s">
        <v>101</v>
      </c>
      <c r="F6905" s="139">
        <v>2393.3623937109201</v>
      </c>
      <c r="G6905" s="139">
        <v>396.54355084050502</v>
      </c>
      <c r="H6905" s="139">
        <v>392.23099752749903</v>
      </c>
      <c r="I6905" s="139">
        <v>376.51913315708401</v>
      </c>
      <c r="J6905" s="139">
        <v>408.425173424089</v>
      </c>
    </row>
    <row r="6906" spans="1:10" x14ac:dyDescent="0.25">
      <c r="A6906" t="s">
        <v>7190</v>
      </c>
      <c r="B6906" t="s">
        <v>94</v>
      </c>
      <c r="C6906">
        <v>2011</v>
      </c>
      <c r="D6906" t="s">
        <v>123</v>
      </c>
      <c r="E6906" t="s">
        <v>101</v>
      </c>
      <c r="F6906" s="139">
        <v>2920.5181894723401</v>
      </c>
      <c r="G6906" s="139">
        <v>473.30562979357097</v>
      </c>
      <c r="H6906" s="139">
        <v>467.37801000281701</v>
      </c>
      <c r="I6906" s="139">
        <v>450.45450206734699</v>
      </c>
      <c r="J6906" s="139">
        <v>484.77105644514899</v>
      </c>
    </row>
    <row r="6907" spans="1:10" x14ac:dyDescent="0.25">
      <c r="A6907" t="s">
        <v>7191</v>
      </c>
      <c r="B6907" t="s">
        <v>94</v>
      </c>
      <c r="C6907">
        <v>2011</v>
      </c>
      <c r="D6907" t="s">
        <v>124</v>
      </c>
      <c r="E6907" t="s">
        <v>101</v>
      </c>
      <c r="F6907" s="139">
        <v>3385.1658275714699</v>
      </c>
      <c r="G6907" s="139">
        <v>539.99445317615505</v>
      </c>
      <c r="H6907" s="139">
        <v>539.26794661782606</v>
      </c>
      <c r="I6907" s="139">
        <v>521.18058287896997</v>
      </c>
      <c r="J6907" s="139">
        <v>557.82092296015799</v>
      </c>
    </row>
    <row r="6908" spans="1:10" x14ac:dyDescent="0.25">
      <c r="A6908" t="s">
        <v>7192</v>
      </c>
      <c r="B6908" t="s">
        <v>94</v>
      </c>
      <c r="C6908">
        <v>2011</v>
      </c>
      <c r="D6908" t="s">
        <v>125</v>
      </c>
      <c r="E6908" t="s">
        <v>101</v>
      </c>
      <c r="F6908" s="139">
        <v>4012.79337009338</v>
      </c>
      <c r="G6908" s="139">
        <v>647.92177553809995</v>
      </c>
      <c r="H6908" s="139">
        <v>668.97419420726703</v>
      </c>
      <c r="I6908" s="139">
        <v>648.32045445669803</v>
      </c>
      <c r="J6908" s="139">
        <v>690.11570191148496</v>
      </c>
    </row>
    <row r="6909" spans="1:10" x14ac:dyDescent="0.25">
      <c r="A6909" t="s">
        <v>7193</v>
      </c>
      <c r="B6909" t="s">
        <v>94</v>
      </c>
      <c r="C6909">
        <v>2011</v>
      </c>
      <c r="D6909" t="s">
        <v>126</v>
      </c>
      <c r="E6909" t="s">
        <v>101</v>
      </c>
      <c r="F6909" s="139">
        <v>4593.2836525328803</v>
      </c>
      <c r="G6909" s="139">
        <v>769.48060377511104</v>
      </c>
      <c r="H6909" s="139">
        <v>825.79178336719804</v>
      </c>
      <c r="I6909" s="139">
        <v>801.796367189698</v>
      </c>
      <c r="J6909" s="139">
        <v>850.31641881473195</v>
      </c>
    </row>
    <row r="6910" spans="1:10" x14ac:dyDescent="0.25">
      <c r="A6910" t="s">
        <v>7194</v>
      </c>
      <c r="B6910" t="s">
        <v>94</v>
      </c>
      <c r="C6910">
        <v>2011</v>
      </c>
      <c r="D6910" t="s">
        <v>6</v>
      </c>
      <c r="E6910" t="s">
        <v>101</v>
      </c>
      <c r="F6910" s="139">
        <v>4057.7015057501899</v>
      </c>
      <c r="G6910" s="139">
        <v>589.42494240412304</v>
      </c>
      <c r="H6910" s="139">
        <v>589.79140762328404</v>
      </c>
      <c r="I6910" s="139">
        <v>571.68051523416898</v>
      </c>
      <c r="J6910" s="139">
        <v>608.32761081960405</v>
      </c>
    </row>
    <row r="6911" spans="1:10" x14ac:dyDescent="0.25">
      <c r="A6911" t="s">
        <v>7195</v>
      </c>
      <c r="B6911" t="s">
        <v>94</v>
      </c>
      <c r="C6911">
        <v>2011</v>
      </c>
      <c r="D6911" t="s">
        <v>37</v>
      </c>
      <c r="E6911" t="s">
        <v>101</v>
      </c>
      <c r="F6911" s="139">
        <v>391.960788516555</v>
      </c>
      <c r="G6911" s="139">
        <v>560.64077999307005</v>
      </c>
      <c r="H6911" s="139">
        <v>555.11676701268698</v>
      </c>
      <c r="I6911" s="139">
        <v>500.85845474396001</v>
      </c>
      <c r="J6911" s="139">
        <v>613.594409637995</v>
      </c>
    </row>
    <row r="6912" spans="1:10" x14ac:dyDescent="0.25">
      <c r="A6912" t="s">
        <v>7196</v>
      </c>
      <c r="B6912" t="s">
        <v>94</v>
      </c>
      <c r="C6912">
        <v>2011</v>
      </c>
      <c r="D6912" t="s">
        <v>38</v>
      </c>
      <c r="E6912" t="s">
        <v>101</v>
      </c>
      <c r="F6912" s="139">
        <v>764.52469188478005</v>
      </c>
      <c r="G6912" s="139">
        <v>629.11933698540997</v>
      </c>
      <c r="H6912" s="139">
        <v>633.27504663897105</v>
      </c>
      <c r="I6912" s="139">
        <v>588.68952453412601</v>
      </c>
      <c r="J6912" s="139">
        <v>680.31381352944197</v>
      </c>
    </row>
    <row r="6913" spans="1:10" x14ac:dyDescent="0.25">
      <c r="A6913" t="s">
        <v>7197</v>
      </c>
      <c r="B6913" t="s">
        <v>94</v>
      </c>
      <c r="C6913">
        <v>2011</v>
      </c>
      <c r="D6913" t="s">
        <v>39</v>
      </c>
      <c r="E6913" t="s">
        <v>101</v>
      </c>
      <c r="F6913" s="139">
        <v>742.52756792928403</v>
      </c>
      <c r="G6913" s="139">
        <v>643.85096849737602</v>
      </c>
      <c r="H6913" s="139">
        <v>619.81007302932198</v>
      </c>
      <c r="I6913" s="139">
        <v>575.02753402328403</v>
      </c>
      <c r="J6913" s="139">
        <v>667.09402929965597</v>
      </c>
    </row>
    <row r="6914" spans="1:10" x14ac:dyDescent="0.25">
      <c r="A6914" t="s">
        <v>7198</v>
      </c>
      <c r="B6914" t="s">
        <v>94</v>
      </c>
      <c r="C6914">
        <v>2011</v>
      </c>
      <c r="D6914" t="s">
        <v>40</v>
      </c>
      <c r="E6914" t="s">
        <v>101</v>
      </c>
      <c r="F6914" s="139">
        <v>569.02957284882802</v>
      </c>
      <c r="G6914" s="139">
        <v>605.87269120074495</v>
      </c>
      <c r="H6914" s="139">
        <v>600.69177660560501</v>
      </c>
      <c r="I6914" s="139">
        <v>551.825230108808</v>
      </c>
      <c r="J6914" s="139">
        <v>652.68983506696304</v>
      </c>
    </row>
    <row r="6915" spans="1:10" x14ac:dyDescent="0.25">
      <c r="A6915" t="s">
        <v>7199</v>
      </c>
      <c r="B6915" t="s">
        <v>94</v>
      </c>
      <c r="C6915">
        <v>2011</v>
      </c>
      <c r="D6915" t="s">
        <v>41</v>
      </c>
      <c r="E6915" t="s">
        <v>101</v>
      </c>
      <c r="F6915" s="139">
        <v>863.10232055798997</v>
      </c>
      <c r="G6915" s="139">
        <v>565.35333378616701</v>
      </c>
      <c r="H6915" s="139">
        <v>577.54891471191604</v>
      </c>
      <c r="I6915" s="139">
        <v>539.42708227786102</v>
      </c>
      <c r="J6915" s="139">
        <v>617.64145191734099</v>
      </c>
    </row>
    <row r="6916" spans="1:10" x14ac:dyDescent="0.25">
      <c r="A6916" t="s">
        <v>7200</v>
      </c>
      <c r="B6916" t="s">
        <v>94</v>
      </c>
      <c r="C6916">
        <v>2011</v>
      </c>
      <c r="D6916" t="s">
        <v>42</v>
      </c>
      <c r="E6916" t="s">
        <v>101</v>
      </c>
      <c r="F6916" s="139">
        <v>726.55656401275201</v>
      </c>
      <c r="G6916" s="139">
        <v>537.91113053435402</v>
      </c>
      <c r="H6916" s="139">
        <v>552.11530383921297</v>
      </c>
      <c r="I6916" s="139">
        <v>512.49506631556301</v>
      </c>
      <c r="J6916" s="139">
        <v>593.97354156012</v>
      </c>
    </row>
    <row r="6917" spans="1:10" x14ac:dyDescent="0.25">
      <c r="A6917" t="s">
        <v>7201</v>
      </c>
      <c r="B6917" t="s">
        <v>94</v>
      </c>
      <c r="C6917">
        <v>2011</v>
      </c>
      <c r="D6917" t="s">
        <v>102</v>
      </c>
      <c r="E6917" t="s">
        <v>101</v>
      </c>
      <c r="F6917" s="139">
        <v>748.08420429246803</v>
      </c>
      <c r="G6917" s="139">
        <v>562.16922116198702</v>
      </c>
      <c r="H6917" s="139">
        <v>541.7009554384</v>
      </c>
      <c r="I6917" s="139">
        <v>502.85483857448702</v>
      </c>
      <c r="J6917" s="139">
        <v>582.70858138092899</v>
      </c>
    </row>
    <row r="6918" spans="1:10" x14ac:dyDescent="0.25">
      <c r="A6918" t="s">
        <v>7202</v>
      </c>
      <c r="B6918" t="s">
        <v>94</v>
      </c>
      <c r="C6918">
        <v>2011</v>
      </c>
      <c r="D6918" t="s">
        <v>103</v>
      </c>
      <c r="E6918" t="s">
        <v>101</v>
      </c>
      <c r="F6918" s="139">
        <v>2182.51276784944</v>
      </c>
      <c r="G6918" s="139">
        <v>571.53741167721603</v>
      </c>
      <c r="H6918" s="139">
        <v>573.08058893460804</v>
      </c>
      <c r="I6918" s="139">
        <v>548.98722482803305</v>
      </c>
      <c r="J6918" s="139">
        <v>597.94907253468705</v>
      </c>
    </row>
    <row r="6919" spans="1:10" x14ac:dyDescent="0.25">
      <c r="A6919" t="s">
        <v>7203</v>
      </c>
      <c r="B6919" t="s">
        <v>94</v>
      </c>
      <c r="C6919">
        <v>2011</v>
      </c>
      <c r="D6919" t="s">
        <v>43</v>
      </c>
      <c r="E6919" t="s">
        <v>101</v>
      </c>
      <c r="F6919" s="139">
        <v>338.00046315093999</v>
      </c>
      <c r="G6919" s="139">
        <v>448.91352868253398</v>
      </c>
      <c r="H6919" s="139">
        <v>444.99799857276997</v>
      </c>
      <c r="I6919" s="139">
        <v>397.59252320738602</v>
      </c>
      <c r="J6919" s="139">
        <v>496.38606831680198</v>
      </c>
    </row>
    <row r="6920" spans="1:10" x14ac:dyDescent="0.25">
      <c r="A6920" t="s">
        <v>7204</v>
      </c>
      <c r="B6920" t="s">
        <v>94</v>
      </c>
      <c r="C6920">
        <v>2011</v>
      </c>
      <c r="D6920" t="s">
        <v>44</v>
      </c>
      <c r="E6920" t="s">
        <v>101</v>
      </c>
      <c r="F6920" s="139">
        <v>776.91067603848205</v>
      </c>
      <c r="G6920" s="139">
        <v>633.62830698089294</v>
      </c>
      <c r="H6920" s="139">
        <v>636.789108540646</v>
      </c>
      <c r="I6920" s="139">
        <v>592.18473708090403</v>
      </c>
      <c r="J6920" s="139">
        <v>683.82753702323998</v>
      </c>
    </row>
    <row r="6921" spans="1:10" x14ac:dyDescent="0.25">
      <c r="A6921" t="s">
        <v>7205</v>
      </c>
      <c r="B6921" t="s">
        <v>94</v>
      </c>
      <c r="C6921">
        <v>2011</v>
      </c>
      <c r="D6921" t="s">
        <v>45</v>
      </c>
      <c r="E6921" t="s">
        <v>101</v>
      </c>
      <c r="F6921" s="139">
        <v>1067.60162866001</v>
      </c>
      <c r="G6921" s="139">
        <v>580.34128356554595</v>
      </c>
      <c r="H6921" s="139">
        <v>585.975700795845</v>
      </c>
      <c r="I6921" s="139">
        <v>551.02480860893502</v>
      </c>
      <c r="J6921" s="139">
        <v>622.54653989385099</v>
      </c>
    </row>
    <row r="6922" spans="1:10" x14ac:dyDescent="0.25">
      <c r="A6922" t="s">
        <v>7206</v>
      </c>
      <c r="B6922" t="s">
        <v>94</v>
      </c>
      <c r="C6922">
        <v>2011</v>
      </c>
      <c r="D6922" t="s">
        <v>18</v>
      </c>
      <c r="E6922" t="s">
        <v>101</v>
      </c>
      <c r="F6922" s="139">
        <v>2886.4895125223002</v>
      </c>
      <c r="G6922" s="139">
        <v>557.25779758761496</v>
      </c>
      <c r="H6922" s="139">
        <v>565.92492424573004</v>
      </c>
      <c r="I6922" s="139">
        <v>545.38880094664103</v>
      </c>
      <c r="J6922" s="139">
        <v>587.03421719661605</v>
      </c>
    </row>
    <row r="6923" spans="1:10" x14ac:dyDescent="0.25">
      <c r="A6923" t="s">
        <v>7207</v>
      </c>
      <c r="B6923" t="s">
        <v>94</v>
      </c>
      <c r="C6923">
        <v>2011</v>
      </c>
      <c r="D6923" t="s">
        <v>46</v>
      </c>
      <c r="E6923" t="s">
        <v>101</v>
      </c>
      <c r="F6923" s="139">
        <v>1347.40924457142</v>
      </c>
      <c r="G6923" s="139">
        <v>564.49939234048202</v>
      </c>
      <c r="H6923" s="139">
        <v>577.84007799185304</v>
      </c>
      <c r="I6923" s="139">
        <v>547.18042504645996</v>
      </c>
      <c r="J6923" s="139">
        <v>609.76114831257996</v>
      </c>
    </row>
    <row r="6924" spans="1:10" x14ac:dyDescent="0.25">
      <c r="A6924" t="s">
        <v>7208</v>
      </c>
      <c r="B6924" t="s">
        <v>94</v>
      </c>
      <c r="C6924">
        <v>2011</v>
      </c>
      <c r="D6924" t="s">
        <v>47</v>
      </c>
      <c r="E6924" t="s">
        <v>101</v>
      </c>
      <c r="F6924" s="139">
        <v>848.49718814868504</v>
      </c>
      <c r="G6924" s="139">
        <v>606.58935383806499</v>
      </c>
      <c r="H6924" s="139">
        <v>611.50684976533398</v>
      </c>
      <c r="I6924" s="139">
        <v>570.90910218825695</v>
      </c>
      <c r="J6924" s="139">
        <v>654.22178995781201</v>
      </c>
    </row>
    <row r="6925" spans="1:10" x14ac:dyDescent="0.25">
      <c r="A6925" t="s">
        <v>7209</v>
      </c>
      <c r="B6925" t="s">
        <v>94</v>
      </c>
      <c r="C6925">
        <v>2011</v>
      </c>
      <c r="D6925" t="s">
        <v>48</v>
      </c>
      <c r="E6925" t="s">
        <v>101</v>
      </c>
      <c r="F6925" s="139">
        <v>690.58307980219604</v>
      </c>
      <c r="G6925" s="139">
        <v>495.361222152067</v>
      </c>
      <c r="H6925" s="139">
        <v>504.594411020888</v>
      </c>
      <c r="I6925" s="139">
        <v>467.524202884369</v>
      </c>
      <c r="J6925" s="139">
        <v>543.81411895500696</v>
      </c>
    </row>
    <row r="6926" spans="1:10" x14ac:dyDescent="0.25">
      <c r="A6926" t="s">
        <v>7210</v>
      </c>
      <c r="B6926" t="s">
        <v>94</v>
      </c>
      <c r="C6926">
        <v>2011</v>
      </c>
      <c r="D6926" t="s">
        <v>104</v>
      </c>
      <c r="E6926" t="s">
        <v>101</v>
      </c>
      <c r="F6926" s="139">
        <v>2130.2420815917299</v>
      </c>
      <c r="G6926" s="139">
        <v>451.20680537229498</v>
      </c>
      <c r="H6926" s="139">
        <v>477.38937176655497</v>
      </c>
      <c r="I6926" s="139">
        <v>456.90325260816002</v>
      </c>
      <c r="J6926" s="139">
        <v>498.54274051774598</v>
      </c>
    </row>
    <row r="6927" spans="1:10" x14ac:dyDescent="0.25">
      <c r="A6927" t="s">
        <v>7211</v>
      </c>
      <c r="B6927" t="s">
        <v>94</v>
      </c>
      <c r="C6927">
        <v>2011</v>
      </c>
      <c r="D6927" t="s">
        <v>49</v>
      </c>
      <c r="E6927" t="s">
        <v>101</v>
      </c>
      <c r="F6927" s="139">
        <v>690.12227509590298</v>
      </c>
      <c r="G6927" s="139">
        <v>544.780330675095</v>
      </c>
      <c r="H6927" s="139">
        <v>559.03531537920003</v>
      </c>
      <c r="I6927" s="139">
        <v>517.91785072708296</v>
      </c>
      <c r="J6927" s="139">
        <v>602.53777912111298</v>
      </c>
    </row>
    <row r="6928" spans="1:10" x14ac:dyDescent="0.25">
      <c r="A6928" t="s">
        <v>7212</v>
      </c>
      <c r="B6928" t="s">
        <v>94</v>
      </c>
      <c r="C6928">
        <v>2011</v>
      </c>
      <c r="D6928" t="s">
        <v>50</v>
      </c>
      <c r="E6928" t="s">
        <v>101</v>
      </c>
      <c r="F6928" s="139">
        <v>1440.1198064958301</v>
      </c>
      <c r="G6928" s="139">
        <v>416.891925850311</v>
      </c>
      <c r="H6928" s="139">
        <v>448.370821654743</v>
      </c>
      <c r="I6928" s="139">
        <v>424.66343377182199</v>
      </c>
      <c r="J6928" s="139">
        <v>473.020980401835</v>
      </c>
    </row>
    <row r="6929" spans="1:10" x14ac:dyDescent="0.25">
      <c r="A6929" t="s">
        <v>7213</v>
      </c>
      <c r="B6929" t="s">
        <v>94</v>
      </c>
      <c r="C6929">
        <v>2011</v>
      </c>
      <c r="D6929" t="s">
        <v>105</v>
      </c>
      <c r="E6929" t="s">
        <v>101</v>
      </c>
      <c r="F6929" s="139">
        <v>1737.96995239899</v>
      </c>
      <c r="G6929" s="139">
        <v>592.71067593341297</v>
      </c>
      <c r="H6929" s="139">
        <v>612.75451198211101</v>
      </c>
      <c r="I6929" s="139">
        <v>584.11818087794302</v>
      </c>
      <c r="J6929" s="139">
        <v>642.42543902501404</v>
      </c>
    </row>
    <row r="6930" spans="1:10" x14ac:dyDescent="0.25">
      <c r="A6930" t="s">
        <v>7214</v>
      </c>
      <c r="B6930" t="s">
        <v>94</v>
      </c>
      <c r="C6930">
        <v>2011</v>
      </c>
      <c r="D6930" t="s">
        <v>51</v>
      </c>
      <c r="E6930" t="s">
        <v>101</v>
      </c>
      <c r="F6930" s="139">
        <v>1343.6815407074</v>
      </c>
      <c r="G6930" s="139">
        <v>573.30901627209505</v>
      </c>
      <c r="H6930" s="139">
        <v>593.829228694839</v>
      </c>
      <c r="I6930" s="139">
        <v>562.32511176656999</v>
      </c>
      <c r="J6930" s="139">
        <v>626.63134358046</v>
      </c>
    </row>
    <row r="6931" spans="1:10" x14ac:dyDescent="0.25">
      <c r="A6931" t="s">
        <v>7215</v>
      </c>
      <c r="B6931" t="s">
        <v>94</v>
      </c>
      <c r="C6931">
        <v>2011</v>
      </c>
      <c r="D6931" t="s">
        <v>52</v>
      </c>
      <c r="E6931" t="s">
        <v>101</v>
      </c>
      <c r="F6931" s="139">
        <v>394.28841169159398</v>
      </c>
      <c r="G6931" s="139">
        <v>669.97742042037305</v>
      </c>
      <c r="H6931" s="139">
        <v>686.81084211446796</v>
      </c>
      <c r="I6931" s="139">
        <v>620.19067482548405</v>
      </c>
      <c r="J6931" s="139">
        <v>758.59569088562205</v>
      </c>
    </row>
    <row r="6932" spans="1:10" x14ac:dyDescent="0.25">
      <c r="A6932" t="s">
        <v>7216</v>
      </c>
      <c r="B6932" t="s">
        <v>94</v>
      </c>
      <c r="C6932">
        <v>2011</v>
      </c>
      <c r="D6932" t="s">
        <v>106</v>
      </c>
      <c r="E6932" t="s">
        <v>101</v>
      </c>
      <c r="F6932" s="139">
        <v>3562.12340897588</v>
      </c>
      <c r="G6932" s="139">
        <v>617.27003657672697</v>
      </c>
      <c r="H6932" s="139">
        <v>632.57764125917095</v>
      </c>
      <c r="I6932" s="139">
        <v>611.86882720219796</v>
      </c>
      <c r="J6932" s="139">
        <v>653.80595517808001</v>
      </c>
    </row>
    <row r="6933" spans="1:10" x14ac:dyDescent="0.25">
      <c r="A6933" t="s">
        <v>7217</v>
      </c>
      <c r="B6933" t="s">
        <v>94</v>
      </c>
      <c r="C6933">
        <v>2011</v>
      </c>
      <c r="D6933" t="s">
        <v>53</v>
      </c>
      <c r="E6933" t="s">
        <v>101</v>
      </c>
      <c r="F6933" s="139">
        <v>1138.72284759032</v>
      </c>
      <c r="G6933" s="139">
        <v>636.93372240511906</v>
      </c>
      <c r="H6933" s="139">
        <v>656.51764002965899</v>
      </c>
      <c r="I6933" s="139">
        <v>618.70560330355102</v>
      </c>
      <c r="J6933" s="139">
        <v>696.02526289090804</v>
      </c>
    </row>
    <row r="6934" spans="1:10" x14ac:dyDescent="0.25">
      <c r="A6934" t="s">
        <v>7218</v>
      </c>
      <c r="B6934" t="s">
        <v>94</v>
      </c>
      <c r="C6934">
        <v>2011</v>
      </c>
      <c r="D6934" t="s">
        <v>54</v>
      </c>
      <c r="E6934" t="s">
        <v>101</v>
      </c>
      <c r="F6934" s="139">
        <v>548.24182259909105</v>
      </c>
      <c r="G6934" s="139">
        <v>785.31172663595203</v>
      </c>
      <c r="H6934" s="139">
        <v>798.94870566147404</v>
      </c>
      <c r="I6934" s="139">
        <v>733.07301183866502</v>
      </c>
      <c r="J6934" s="139">
        <v>869.12799982917397</v>
      </c>
    </row>
    <row r="6935" spans="1:10" x14ac:dyDescent="0.25">
      <c r="A6935" t="s">
        <v>7219</v>
      </c>
      <c r="B6935" t="s">
        <v>94</v>
      </c>
      <c r="C6935">
        <v>2011</v>
      </c>
      <c r="D6935" t="s">
        <v>55</v>
      </c>
      <c r="E6935" t="s">
        <v>101</v>
      </c>
      <c r="F6935" s="139">
        <v>575.65402494722696</v>
      </c>
      <c r="G6935" s="139">
        <v>631.26880682884905</v>
      </c>
      <c r="H6935" s="139">
        <v>641.99618628133601</v>
      </c>
      <c r="I6935" s="139">
        <v>590.31996430815298</v>
      </c>
      <c r="J6935" s="139">
        <v>696.96420415223395</v>
      </c>
    </row>
    <row r="6936" spans="1:10" x14ac:dyDescent="0.25">
      <c r="A6936" t="s">
        <v>7220</v>
      </c>
      <c r="B6936" t="s">
        <v>94</v>
      </c>
      <c r="C6936">
        <v>2011</v>
      </c>
      <c r="D6936" t="s">
        <v>56</v>
      </c>
      <c r="E6936" t="s">
        <v>101</v>
      </c>
      <c r="F6936" s="139">
        <v>449.10238888337898</v>
      </c>
      <c r="G6936" s="139">
        <v>490.77937326067598</v>
      </c>
      <c r="H6936" s="139">
        <v>487.40413854913498</v>
      </c>
      <c r="I6936" s="139">
        <v>442.51456371093298</v>
      </c>
      <c r="J6936" s="139">
        <v>535.54590414245297</v>
      </c>
    </row>
    <row r="6937" spans="1:10" x14ac:dyDescent="0.25">
      <c r="A6937" t="s">
        <v>7221</v>
      </c>
      <c r="B6937" t="s">
        <v>94</v>
      </c>
      <c r="C6937">
        <v>2011</v>
      </c>
      <c r="D6937" t="s">
        <v>57</v>
      </c>
      <c r="E6937" t="s">
        <v>101</v>
      </c>
      <c r="F6937" s="139">
        <v>850.40232495586201</v>
      </c>
      <c r="G6937" s="139">
        <v>583.32635384700905</v>
      </c>
      <c r="H6937" s="139">
        <v>612.05829641081095</v>
      </c>
      <c r="I6937" s="139">
        <v>571.26907820483495</v>
      </c>
      <c r="J6937" s="139">
        <v>654.97224088777</v>
      </c>
    </row>
    <row r="6938" spans="1:10" x14ac:dyDescent="0.25">
      <c r="A6938" t="s">
        <v>7222</v>
      </c>
      <c r="B6938" t="s">
        <v>94</v>
      </c>
      <c r="C6938">
        <v>2012</v>
      </c>
      <c r="D6938" t="s">
        <v>5</v>
      </c>
      <c r="E6938" t="s">
        <v>101</v>
      </c>
      <c r="F6938" s="139">
        <v>16241.1637793752</v>
      </c>
      <c r="G6938" s="139">
        <v>528.32823030126497</v>
      </c>
      <c r="H6938" s="139">
        <v>538.81348325508498</v>
      </c>
      <c r="I6938" s="139">
        <v>530.51958761305195</v>
      </c>
      <c r="J6938" s="139">
        <v>547.20410613563399</v>
      </c>
    </row>
    <row r="6939" spans="1:10" x14ac:dyDescent="0.25">
      <c r="A6939" t="s">
        <v>7223</v>
      </c>
      <c r="B6939" t="s">
        <v>94</v>
      </c>
      <c r="C6939">
        <v>2012</v>
      </c>
      <c r="D6939" t="s">
        <v>122</v>
      </c>
      <c r="E6939" t="s">
        <v>101</v>
      </c>
      <c r="F6939" s="139">
        <v>2295.1752908366602</v>
      </c>
      <c r="G6939" s="139">
        <v>379.07771256652597</v>
      </c>
      <c r="H6939" s="139">
        <v>372.39572010637499</v>
      </c>
      <c r="I6939" s="139">
        <v>357.15459309969998</v>
      </c>
      <c r="J6939" s="139">
        <v>388.11478145887702</v>
      </c>
    </row>
    <row r="6940" spans="1:10" x14ac:dyDescent="0.25">
      <c r="A6940" t="s">
        <v>7224</v>
      </c>
      <c r="B6940" t="s">
        <v>94</v>
      </c>
      <c r="C6940">
        <v>2012</v>
      </c>
      <c r="D6940" t="s">
        <v>123</v>
      </c>
      <c r="E6940" t="s">
        <v>101</v>
      </c>
      <c r="F6940" s="139">
        <v>2867.2878032455001</v>
      </c>
      <c r="G6940" s="139">
        <v>463.17024171368797</v>
      </c>
      <c r="H6940" s="139">
        <v>456.64534606439702</v>
      </c>
      <c r="I6940" s="139">
        <v>439.942368499341</v>
      </c>
      <c r="J6940" s="139">
        <v>473.81609134571198</v>
      </c>
    </row>
    <row r="6941" spans="1:10" x14ac:dyDescent="0.25">
      <c r="A6941" t="s">
        <v>7225</v>
      </c>
      <c r="B6941" t="s">
        <v>94</v>
      </c>
      <c r="C6941">
        <v>2012</v>
      </c>
      <c r="D6941" t="s">
        <v>124</v>
      </c>
      <c r="E6941" t="s">
        <v>101</v>
      </c>
      <c r="F6941" s="139">
        <v>3246.0749995513602</v>
      </c>
      <c r="G6941" s="139">
        <v>516.23494342401898</v>
      </c>
      <c r="H6941" s="139">
        <v>514.89244781759498</v>
      </c>
      <c r="I6941" s="139">
        <v>497.25347624466701</v>
      </c>
      <c r="J6941" s="139">
        <v>532.995254727678</v>
      </c>
    </row>
    <row r="6942" spans="1:10" x14ac:dyDescent="0.25">
      <c r="A6942" t="s">
        <v>7226</v>
      </c>
      <c r="B6942" t="s">
        <v>94</v>
      </c>
      <c r="C6942">
        <v>2012</v>
      </c>
      <c r="D6942" t="s">
        <v>125</v>
      </c>
      <c r="E6942" t="s">
        <v>101</v>
      </c>
      <c r="F6942" s="139">
        <v>3698.1769856290098</v>
      </c>
      <c r="G6942" s="139">
        <v>594.89026675948401</v>
      </c>
      <c r="H6942" s="139">
        <v>617.24967930827404</v>
      </c>
      <c r="I6942" s="139">
        <v>597.40912415807497</v>
      </c>
      <c r="J6942" s="139">
        <v>637.57858686045699</v>
      </c>
    </row>
    <row r="6943" spans="1:10" x14ac:dyDescent="0.25">
      <c r="A6943" t="s">
        <v>7227</v>
      </c>
      <c r="B6943" t="s">
        <v>94</v>
      </c>
      <c r="C6943">
        <v>2012</v>
      </c>
      <c r="D6943" t="s">
        <v>126</v>
      </c>
      <c r="E6943" t="s">
        <v>101</v>
      </c>
      <c r="F6943" s="139">
        <v>4134.4487001126499</v>
      </c>
      <c r="G6943" s="139">
        <v>690.11916368648804</v>
      </c>
      <c r="H6943" s="139">
        <v>744.616278603875</v>
      </c>
      <c r="I6943" s="139">
        <v>721.83987777952495</v>
      </c>
      <c r="J6943" s="139">
        <v>767.92250208754194</v>
      </c>
    </row>
    <row r="6944" spans="1:10" x14ac:dyDescent="0.25">
      <c r="A6944" t="s">
        <v>7228</v>
      </c>
      <c r="B6944" t="s">
        <v>94</v>
      </c>
      <c r="C6944">
        <v>2012</v>
      </c>
      <c r="D6944" t="s">
        <v>6</v>
      </c>
      <c r="E6944" t="s">
        <v>101</v>
      </c>
      <c r="F6944" s="139">
        <v>3717.1799578935402</v>
      </c>
      <c r="G6944" s="139">
        <v>538.383097862147</v>
      </c>
      <c r="H6944" s="139">
        <v>539.22178651944898</v>
      </c>
      <c r="I6944" s="139">
        <v>521.90995651826097</v>
      </c>
      <c r="J6944" s="139">
        <v>556.95862194984204</v>
      </c>
    </row>
    <row r="6945" spans="1:10" x14ac:dyDescent="0.25">
      <c r="A6945" t="s">
        <v>7229</v>
      </c>
      <c r="B6945" t="s">
        <v>94</v>
      </c>
      <c r="C6945">
        <v>2012</v>
      </c>
      <c r="D6945" t="s">
        <v>37</v>
      </c>
      <c r="E6945" t="s">
        <v>101</v>
      </c>
      <c r="F6945" s="139">
        <v>431.034316125332</v>
      </c>
      <c r="G6945" s="139">
        <v>615.33257594731106</v>
      </c>
      <c r="H6945" s="139">
        <v>605.35538213158395</v>
      </c>
      <c r="I6945" s="139">
        <v>548.818403587685</v>
      </c>
      <c r="J6945" s="139">
        <v>666.07674880250897</v>
      </c>
    </row>
    <row r="6946" spans="1:10" x14ac:dyDescent="0.25">
      <c r="A6946" t="s">
        <v>7230</v>
      </c>
      <c r="B6946" t="s">
        <v>94</v>
      </c>
      <c r="C6946">
        <v>2012</v>
      </c>
      <c r="D6946" t="s">
        <v>38</v>
      </c>
      <c r="E6946" t="s">
        <v>101</v>
      </c>
      <c r="F6946" s="139">
        <v>720.08546103055505</v>
      </c>
      <c r="G6946" s="139">
        <v>589.54778948318699</v>
      </c>
      <c r="H6946" s="139">
        <v>596.10588264481601</v>
      </c>
      <c r="I6946" s="139">
        <v>552.78472462715797</v>
      </c>
      <c r="J6946" s="139">
        <v>641.88540089099195</v>
      </c>
    </row>
    <row r="6947" spans="1:10" x14ac:dyDescent="0.25">
      <c r="A6947" t="s">
        <v>7231</v>
      </c>
      <c r="B6947" t="s">
        <v>94</v>
      </c>
      <c r="C6947">
        <v>2012</v>
      </c>
      <c r="D6947" t="s">
        <v>39</v>
      </c>
      <c r="E6947" t="s">
        <v>101</v>
      </c>
      <c r="F6947" s="139">
        <v>671.932674367456</v>
      </c>
      <c r="G6947" s="139">
        <v>581.68434780544203</v>
      </c>
      <c r="H6947" s="139">
        <v>567.55419761763903</v>
      </c>
      <c r="I6947" s="139">
        <v>524.39628005320105</v>
      </c>
      <c r="J6947" s="139">
        <v>613.25020112163702</v>
      </c>
    </row>
    <row r="6948" spans="1:10" x14ac:dyDescent="0.25">
      <c r="A6948" t="s">
        <v>7232</v>
      </c>
      <c r="B6948" t="s">
        <v>94</v>
      </c>
      <c r="C6948">
        <v>2012</v>
      </c>
      <c r="D6948" t="s">
        <v>40</v>
      </c>
      <c r="E6948" t="s">
        <v>101</v>
      </c>
      <c r="F6948" s="139">
        <v>540.44632896423695</v>
      </c>
      <c r="G6948" s="139">
        <v>574.53950307681498</v>
      </c>
      <c r="H6948" s="139">
        <v>575.06861064540601</v>
      </c>
      <c r="I6948" s="139">
        <v>527.04052773354601</v>
      </c>
      <c r="J6948" s="139">
        <v>626.25767603125996</v>
      </c>
    </row>
    <row r="6949" spans="1:10" x14ac:dyDescent="0.25">
      <c r="A6949" t="s">
        <v>7233</v>
      </c>
      <c r="B6949" t="s">
        <v>94</v>
      </c>
      <c r="C6949">
        <v>2012</v>
      </c>
      <c r="D6949" t="s">
        <v>41</v>
      </c>
      <c r="E6949" t="s">
        <v>101</v>
      </c>
      <c r="F6949" s="139">
        <v>763.11795835945304</v>
      </c>
      <c r="G6949" s="139">
        <v>499.60912012953298</v>
      </c>
      <c r="H6949" s="139">
        <v>509.40220207280601</v>
      </c>
      <c r="I6949" s="139">
        <v>473.68493006225998</v>
      </c>
      <c r="J6949" s="139">
        <v>547.08662279427995</v>
      </c>
    </row>
    <row r="6950" spans="1:10" x14ac:dyDescent="0.25">
      <c r="A6950" t="s">
        <v>7234</v>
      </c>
      <c r="B6950" t="s">
        <v>94</v>
      </c>
      <c r="C6950">
        <v>2012</v>
      </c>
      <c r="D6950" t="s">
        <v>42</v>
      </c>
      <c r="E6950" t="s">
        <v>101</v>
      </c>
      <c r="F6950" s="139">
        <v>590.56321904650804</v>
      </c>
      <c r="G6950" s="139">
        <v>434.49644203276102</v>
      </c>
      <c r="H6950" s="139">
        <v>448.10027652548098</v>
      </c>
      <c r="I6950" s="139">
        <v>412.52993685673499</v>
      </c>
      <c r="J6950" s="139">
        <v>485.90669691409499</v>
      </c>
    </row>
    <row r="6951" spans="1:10" x14ac:dyDescent="0.25">
      <c r="A6951" t="s">
        <v>7235</v>
      </c>
      <c r="B6951" t="s">
        <v>94</v>
      </c>
      <c r="C6951">
        <v>2012</v>
      </c>
      <c r="D6951" t="s">
        <v>102</v>
      </c>
      <c r="E6951" t="s">
        <v>101</v>
      </c>
      <c r="F6951" s="139">
        <v>743.65515528296703</v>
      </c>
      <c r="G6951" s="139">
        <v>559.341081956621</v>
      </c>
      <c r="H6951" s="139">
        <v>535.96011587941803</v>
      </c>
      <c r="I6951" s="139">
        <v>497.19462746502802</v>
      </c>
      <c r="J6951" s="139">
        <v>576.88923527481802</v>
      </c>
    </row>
    <row r="6952" spans="1:10" x14ac:dyDescent="0.25">
      <c r="A6952" t="s">
        <v>7236</v>
      </c>
      <c r="B6952" t="s">
        <v>94</v>
      </c>
      <c r="C6952">
        <v>2012</v>
      </c>
      <c r="D6952" t="s">
        <v>103</v>
      </c>
      <c r="E6952" t="s">
        <v>101</v>
      </c>
      <c r="F6952" s="139">
        <v>2050.9719752809001</v>
      </c>
      <c r="G6952" s="139">
        <v>534.94592441298505</v>
      </c>
      <c r="H6952" s="139">
        <v>531.94569267373299</v>
      </c>
      <c r="I6952" s="139">
        <v>508.85602839460802</v>
      </c>
      <c r="J6952" s="139">
        <v>555.80206392215098</v>
      </c>
    </row>
    <row r="6953" spans="1:10" x14ac:dyDescent="0.25">
      <c r="A6953" t="s">
        <v>7237</v>
      </c>
      <c r="B6953" t="s">
        <v>94</v>
      </c>
      <c r="C6953">
        <v>2012</v>
      </c>
      <c r="D6953" t="s">
        <v>43</v>
      </c>
      <c r="E6953" t="s">
        <v>101</v>
      </c>
      <c r="F6953" s="139">
        <v>318.90258073512302</v>
      </c>
      <c r="G6953" s="139">
        <v>419.35483882797598</v>
      </c>
      <c r="H6953" s="139">
        <v>427.42502360953898</v>
      </c>
      <c r="I6953" s="139">
        <v>380.35214101047598</v>
      </c>
      <c r="J6953" s="139">
        <v>478.57467441815498</v>
      </c>
    </row>
    <row r="6954" spans="1:10" x14ac:dyDescent="0.25">
      <c r="A6954" t="s">
        <v>7238</v>
      </c>
      <c r="B6954" t="s">
        <v>94</v>
      </c>
      <c r="C6954">
        <v>2012</v>
      </c>
      <c r="D6954" t="s">
        <v>44</v>
      </c>
      <c r="E6954" t="s">
        <v>101</v>
      </c>
      <c r="F6954" s="139">
        <v>771.06842137626597</v>
      </c>
      <c r="G6954" s="139">
        <v>626.70656429167798</v>
      </c>
      <c r="H6954" s="139">
        <v>621.25909247840696</v>
      </c>
      <c r="I6954" s="139">
        <v>577.50907066842001</v>
      </c>
      <c r="J6954" s="139">
        <v>667.40584580872701</v>
      </c>
    </row>
    <row r="6955" spans="1:10" x14ac:dyDescent="0.25">
      <c r="A6955" t="s">
        <v>7239</v>
      </c>
      <c r="B6955" t="s">
        <v>94</v>
      </c>
      <c r="C6955">
        <v>2012</v>
      </c>
      <c r="D6955" t="s">
        <v>45</v>
      </c>
      <c r="E6955" t="s">
        <v>101</v>
      </c>
      <c r="F6955" s="139">
        <v>961.00097316950996</v>
      </c>
      <c r="G6955" s="139">
        <v>521.38488211587105</v>
      </c>
      <c r="H6955" s="139">
        <v>518.89903503446601</v>
      </c>
      <c r="I6955" s="139">
        <v>486.30213754716402</v>
      </c>
      <c r="J6955" s="139">
        <v>553.09054232910898</v>
      </c>
    </row>
    <row r="6956" spans="1:10" x14ac:dyDescent="0.25">
      <c r="A6956" t="s">
        <v>7240</v>
      </c>
      <c r="B6956" t="s">
        <v>94</v>
      </c>
      <c r="C6956">
        <v>2012</v>
      </c>
      <c r="D6956" t="s">
        <v>18</v>
      </c>
      <c r="E6956" t="s">
        <v>101</v>
      </c>
      <c r="F6956" s="139">
        <v>2752.0369059831701</v>
      </c>
      <c r="G6956" s="139">
        <v>529.76661436764095</v>
      </c>
      <c r="H6956" s="139">
        <v>539.33806787920196</v>
      </c>
      <c r="I6956" s="139">
        <v>519.30045919971894</v>
      </c>
      <c r="J6956" s="139">
        <v>559.94864317435304</v>
      </c>
    </row>
    <row r="6957" spans="1:10" x14ac:dyDescent="0.25">
      <c r="A6957" t="s">
        <v>7241</v>
      </c>
      <c r="B6957" t="s">
        <v>94</v>
      </c>
      <c r="C6957">
        <v>2012</v>
      </c>
      <c r="D6957" t="s">
        <v>46</v>
      </c>
      <c r="E6957" t="s">
        <v>101</v>
      </c>
      <c r="F6957" s="139">
        <v>1314.2768919554901</v>
      </c>
      <c r="G6957" s="139">
        <v>548.45404929850599</v>
      </c>
      <c r="H6957" s="139">
        <v>567.00009926171003</v>
      </c>
      <c r="I6957" s="139">
        <v>536.55618250430496</v>
      </c>
      <c r="J6957" s="139">
        <v>598.71260451294199</v>
      </c>
    </row>
    <row r="6958" spans="1:10" x14ac:dyDescent="0.25">
      <c r="A6958" t="s">
        <v>7242</v>
      </c>
      <c r="B6958" t="s">
        <v>94</v>
      </c>
      <c r="C6958">
        <v>2012</v>
      </c>
      <c r="D6958" t="s">
        <v>47</v>
      </c>
      <c r="E6958" t="s">
        <v>101</v>
      </c>
      <c r="F6958" s="139">
        <v>792.738353092907</v>
      </c>
      <c r="G6958" s="139">
        <v>565.80520248159098</v>
      </c>
      <c r="H6958" s="139">
        <v>567.87393327219297</v>
      </c>
      <c r="I6958" s="139">
        <v>528.90002808166298</v>
      </c>
      <c r="J6958" s="139">
        <v>608.95267626084001</v>
      </c>
    </row>
    <row r="6959" spans="1:10" x14ac:dyDescent="0.25">
      <c r="A6959" t="s">
        <v>7243</v>
      </c>
      <c r="B6959" t="s">
        <v>94</v>
      </c>
      <c r="C6959">
        <v>2012</v>
      </c>
      <c r="D6959" t="s">
        <v>48</v>
      </c>
      <c r="E6959" t="s">
        <v>101</v>
      </c>
      <c r="F6959" s="139">
        <v>645.02166093476706</v>
      </c>
      <c r="G6959" s="139">
        <v>461.58699079345001</v>
      </c>
      <c r="H6959" s="139">
        <v>469.19237252827298</v>
      </c>
      <c r="I6959" s="139">
        <v>433.55724763413201</v>
      </c>
      <c r="J6959" s="139">
        <v>506.96785315722798</v>
      </c>
    </row>
    <row r="6960" spans="1:10" x14ac:dyDescent="0.25">
      <c r="A6960" t="s">
        <v>7244</v>
      </c>
      <c r="B6960" t="s">
        <v>94</v>
      </c>
      <c r="C6960">
        <v>2012</v>
      </c>
      <c r="D6960" t="s">
        <v>104</v>
      </c>
      <c r="E6960" t="s">
        <v>101</v>
      </c>
      <c r="F6960" s="139">
        <v>2205.96907063052</v>
      </c>
      <c r="G6960" s="139">
        <v>464.09797751229098</v>
      </c>
      <c r="H6960" s="139">
        <v>495.99341191891</v>
      </c>
      <c r="I6960" s="139">
        <v>475.10273589933797</v>
      </c>
      <c r="J6960" s="139">
        <v>517.55252654916296</v>
      </c>
    </row>
    <row r="6961" spans="1:10" x14ac:dyDescent="0.25">
      <c r="A6961" t="s">
        <v>7245</v>
      </c>
      <c r="B6961" t="s">
        <v>94</v>
      </c>
      <c r="C6961">
        <v>2012</v>
      </c>
      <c r="D6961" t="s">
        <v>49</v>
      </c>
      <c r="E6961" t="s">
        <v>101</v>
      </c>
      <c r="F6961" s="139">
        <v>673.58899929535903</v>
      </c>
      <c r="G6961" s="139">
        <v>531.09176722990401</v>
      </c>
      <c r="H6961" s="139">
        <v>539.90111752867904</v>
      </c>
      <c r="I6961" s="139">
        <v>499.72805984323298</v>
      </c>
      <c r="J6961" s="139">
        <v>582.433724601471</v>
      </c>
    </row>
    <row r="6962" spans="1:10" x14ac:dyDescent="0.25">
      <c r="A6962" t="s">
        <v>7246</v>
      </c>
      <c r="B6962" t="s">
        <v>94</v>
      </c>
      <c r="C6962">
        <v>2012</v>
      </c>
      <c r="D6962" t="s">
        <v>50</v>
      </c>
      <c r="E6962" t="s">
        <v>101</v>
      </c>
      <c r="F6962" s="139">
        <v>1532.38007133516</v>
      </c>
      <c r="G6962" s="139">
        <v>439.716169717946</v>
      </c>
      <c r="H6962" s="139">
        <v>479.86979180178798</v>
      </c>
      <c r="I6962" s="139">
        <v>455.29243893028303</v>
      </c>
      <c r="J6962" s="139">
        <v>505.39400272142501</v>
      </c>
    </row>
    <row r="6963" spans="1:10" x14ac:dyDescent="0.25">
      <c r="A6963" t="s">
        <v>7247</v>
      </c>
      <c r="B6963" t="s">
        <v>94</v>
      </c>
      <c r="C6963">
        <v>2012</v>
      </c>
      <c r="D6963" t="s">
        <v>105</v>
      </c>
      <c r="E6963" t="s">
        <v>101</v>
      </c>
      <c r="F6963" s="139">
        <v>1639.6717830616701</v>
      </c>
      <c r="G6963" s="139">
        <v>556.77028392875604</v>
      </c>
      <c r="H6963" s="139">
        <v>577.33772926104302</v>
      </c>
      <c r="I6963" s="139">
        <v>549.57300090664398</v>
      </c>
      <c r="J6963" s="139">
        <v>606.13579796915599</v>
      </c>
    </row>
    <row r="6964" spans="1:10" x14ac:dyDescent="0.25">
      <c r="A6964" t="s">
        <v>7248</v>
      </c>
      <c r="B6964" t="s">
        <v>94</v>
      </c>
      <c r="C6964">
        <v>2012</v>
      </c>
      <c r="D6964" t="s">
        <v>51</v>
      </c>
      <c r="E6964" t="s">
        <v>101</v>
      </c>
      <c r="F6964" s="139">
        <v>1302.0797844057199</v>
      </c>
      <c r="G6964" s="139">
        <v>552.66778908472304</v>
      </c>
      <c r="H6964" s="139">
        <v>573.37449144332197</v>
      </c>
      <c r="I6964" s="139">
        <v>542.48306344915204</v>
      </c>
      <c r="J6964" s="139">
        <v>605.55930817950195</v>
      </c>
    </row>
    <row r="6965" spans="1:10" x14ac:dyDescent="0.25">
      <c r="A6965" t="s">
        <v>7249</v>
      </c>
      <c r="B6965" t="s">
        <v>94</v>
      </c>
      <c r="C6965">
        <v>2012</v>
      </c>
      <c r="D6965" t="s">
        <v>52</v>
      </c>
      <c r="E6965" t="s">
        <v>101</v>
      </c>
      <c r="F6965" s="139">
        <v>337.59199865595201</v>
      </c>
      <c r="G6965" s="139">
        <v>573.18075088449802</v>
      </c>
      <c r="H6965" s="139">
        <v>594.47866986029896</v>
      </c>
      <c r="I6965" s="139">
        <v>532.29043502570801</v>
      </c>
      <c r="J6965" s="139">
        <v>661.89471982388</v>
      </c>
    </row>
    <row r="6966" spans="1:10" x14ac:dyDescent="0.25">
      <c r="A6966" t="s">
        <v>7250</v>
      </c>
      <c r="B6966" t="s">
        <v>94</v>
      </c>
      <c r="C6966">
        <v>2012</v>
      </c>
      <c r="D6966" t="s">
        <v>106</v>
      </c>
      <c r="E6966" t="s">
        <v>101</v>
      </c>
      <c r="F6966" s="139">
        <v>3131.6789312424298</v>
      </c>
      <c r="G6966" s="139">
        <v>541.83077492900702</v>
      </c>
      <c r="H6966" s="139">
        <v>556.40987218463897</v>
      </c>
      <c r="I6966" s="139">
        <v>537.00091339837002</v>
      </c>
      <c r="J6966" s="139">
        <v>576.33858419000398</v>
      </c>
    </row>
    <row r="6967" spans="1:10" x14ac:dyDescent="0.25">
      <c r="A6967" t="s">
        <v>7251</v>
      </c>
      <c r="B6967" t="s">
        <v>94</v>
      </c>
      <c r="C6967">
        <v>2012</v>
      </c>
      <c r="D6967" t="s">
        <v>53</v>
      </c>
      <c r="E6967" t="s">
        <v>101</v>
      </c>
      <c r="F6967" s="139">
        <v>976.93401514930702</v>
      </c>
      <c r="G6967" s="139">
        <v>545.706122794576</v>
      </c>
      <c r="H6967" s="139">
        <v>562.99852585593703</v>
      </c>
      <c r="I6967" s="139">
        <v>528.06092865152596</v>
      </c>
      <c r="J6967" s="139">
        <v>599.63087339492597</v>
      </c>
    </row>
    <row r="6968" spans="1:10" x14ac:dyDescent="0.25">
      <c r="A6968" t="s">
        <v>7252</v>
      </c>
      <c r="B6968" t="s">
        <v>94</v>
      </c>
      <c r="C6968">
        <v>2012</v>
      </c>
      <c r="D6968" t="s">
        <v>54</v>
      </c>
      <c r="E6968" t="s">
        <v>101</v>
      </c>
      <c r="F6968" s="139">
        <v>446.38648603130201</v>
      </c>
      <c r="G6968" s="139">
        <v>639.32068120549695</v>
      </c>
      <c r="H6968" s="139">
        <v>654.18074707458698</v>
      </c>
      <c r="I6968" s="139">
        <v>594.55981683678897</v>
      </c>
      <c r="J6968" s="139">
        <v>718.13477003378603</v>
      </c>
    </row>
    <row r="6969" spans="1:10" x14ac:dyDescent="0.25">
      <c r="A6969" t="s">
        <v>7253</v>
      </c>
      <c r="B6969" t="s">
        <v>94</v>
      </c>
      <c r="C6969">
        <v>2012</v>
      </c>
      <c r="D6969" t="s">
        <v>55</v>
      </c>
      <c r="E6969" t="s">
        <v>101</v>
      </c>
      <c r="F6969" s="139">
        <v>498.182563763823</v>
      </c>
      <c r="G6969" s="139">
        <v>545.22453679882597</v>
      </c>
      <c r="H6969" s="139">
        <v>557.605507127073</v>
      </c>
      <c r="I6969" s="139">
        <v>509.435779201424</v>
      </c>
      <c r="J6969" s="139">
        <v>609.082169679206</v>
      </c>
    </row>
    <row r="6970" spans="1:10" x14ac:dyDescent="0.25">
      <c r="A6970" t="s">
        <v>7254</v>
      </c>
      <c r="B6970" t="s">
        <v>94</v>
      </c>
      <c r="C6970">
        <v>2012</v>
      </c>
      <c r="D6970" t="s">
        <v>56</v>
      </c>
      <c r="E6970" t="s">
        <v>101</v>
      </c>
      <c r="F6970" s="139">
        <v>458.911306160197</v>
      </c>
      <c r="G6970" s="139">
        <v>500.67239022921598</v>
      </c>
      <c r="H6970" s="139">
        <v>492.65291246938898</v>
      </c>
      <c r="I6970" s="139">
        <v>447.71412928444698</v>
      </c>
      <c r="J6970" s="139">
        <v>540.81111670082498</v>
      </c>
    </row>
    <row r="6971" spans="1:10" x14ac:dyDescent="0.25">
      <c r="A6971" t="s">
        <v>7255</v>
      </c>
      <c r="B6971" t="s">
        <v>94</v>
      </c>
      <c r="C6971">
        <v>2012</v>
      </c>
      <c r="D6971" t="s">
        <v>57</v>
      </c>
      <c r="E6971" t="s">
        <v>101</v>
      </c>
      <c r="F6971" s="139">
        <v>751.26456013779796</v>
      </c>
      <c r="G6971" s="139">
        <v>514.19145013743298</v>
      </c>
      <c r="H6971" s="139">
        <v>539.68178500660702</v>
      </c>
      <c r="I6971" s="139">
        <v>501.48498565275702</v>
      </c>
      <c r="J6971" s="139">
        <v>579.99932422922802</v>
      </c>
    </row>
    <row r="6972" spans="1:10" x14ac:dyDescent="0.25">
      <c r="A6972" t="s">
        <v>7256</v>
      </c>
      <c r="B6972" t="s">
        <v>94</v>
      </c>
      <c r="C6972">
        <v>2002</v>
      </c>
      <c r="D6972" t="s">
        <v>5</v>
      </c>
      <c r="E6972" t="s">
        <v>1</v>
      </c>
      <c r="F6972" s="139">
        <v>10531.631357287701</v>
      </c>
      <c r="G6972" s="139">
        <v>744.09611676526902</v>
      </c>
      <c r="H6972" s="139">
        <v>794.32603737509896</v>
      </c>
      <c r="I6972" s="139">
        <v>778.89517200196497</v>
      </c>
      <c r="J6972" s="139">
        <v>809.98073336777804</v>
      </c>
    </row>
    <row r="6973" spans="1:10" x14ac:dyDescent="0.25">
      <c r="A6973" t="s">
        <v>7257</v>
      </c>
      <c r="B6973" t="s">
        <v>94</v>
      </c>
      <c r="C6973">
        <v>2002</v>
      </c>
      <c r="D6973" t="s">
        <v>122</v>
      </c>
      <c r="E6973" t="s">
        <v>1</v>
      </c>
      <c r="F6973" s="139">
        <v>1328.8568554818</v>
      </c>
      <c r="G6973" s="139">
        <v>472.17688659491603</v>
      </c>
      <c r="H6973" s="139">
        <v>512.29994147030095</v>
      </c>
      <c r="I6973" s="139">
        <v>484.26750805312298</v>
      </c>
      <c r="J6973" s="139">
        <v>541.49390634281895</v>
      </c>
    </row>
    <row r="6974" spans="1:10" x14ac:dyDescent="0.25">
      <c r="A6974" t="s">
        <v>7258</v>
      </c>
      <c r="B6974" t="s">
        <v>94</v>
      </c>
      <c r="C6974">
        <v>2002</v>
      </c>
      <c r="D6974" t="s">
        <v>123</v>
      </c>
      <c r="E6974" t="s">
        <v>1</v>
      </c>
      <c r="F6974" s="139">
        <v>1710.1029098404499</v>
      </c>
      <c r="G6974" s="139">
        <v>596.57804928640098</v>
      </c>
      <c r="H6974" s="139">
        <v>633.39229870268503</v>
      </c>
      <c r="I6974" s="139">
        <v>602.955819652022</v>
      </c>
      <c r="J6974" s="139">
        <v>664.93751225264202</v>
      </c>
    </row>
    <row r="6975" spans="1:10" x14ac:dyDescent="0.25">
      <c r="A6975" t="s">
        <v>7259</v>
      </c>
      <c r="B6975" t="s">
        <v>94</v>
      </c>
      <c r="C6975">
        <v>2002</v>
      </c>
      <c r="D6975" t="s">
        <v>124</v>
      </c>
      <c r="E6975" t="s">
        <v>1</v>
      </c>
      <c r="F6975" s="139">
        <v>2108.3376178632898</v>
      </c>
      <c r="G6975" s="139">
        <v>726.63462054698903</v>
      </c>
      <c r="H6975" s="139">
        <v>765.32572912434603</v>
      </c>
      <c r="I6975" s="139">
        <v>732.43353801728904</v>
      </c>
      <c r="J6975" s="139">
        <v>799.29489626309896</v>
      </c>
    </row>
    <row r="6976" spans="1:10" x14ac:dyDescent="0.25">
      <c r="A6976" t="s">
        <v>7260</v>
      </c>
      <c r="B6976" t="s">
        <v>94</v>
      </c>
      <c r="C6976">
        <v>2002</v>
      </c>
      <c r="D6976" t="s">
        <v>125</v>
      </c>
      <c r="E6976" t="s">
        <v>1</v>
      </c>
      <c r="F6976" s="139">
        <v>2409.6928154771699</v>
      </c>
      <c r="G6976" s="139">
        <v>847.25427038140901</v>
      </c>
      <c r="H6976" s="139">
        <v>907.06423555981996</v>
      </c>
      <c r="I6976" s="139">
        <v>870.49170173663902</v>
      </c>
      <c r="J6976" s="139">
        <v>944.75557210392503</v>
      </c>
    </row>
    <row r="6977" spans="1:10" x14ac:dyDescent="0.25">
      <c r="A6977" t="s">
        <v>7261</v>
      </c>
      <c r="B6977" t="s">
        <v>94</v>
      </c>
      <c r="C6977">
        <v>2002</v>
      </c>
      <c r="D6977" t="s">
        <v>126</v>
      </c>
      <c r="E6977" t="s">
        <v>1</v>
      </c>
      <c r="F6977" s="139">
        <v>2974.6411586250301</v>
      </c>
      <c r="G6977" s="139">
        <v>1090.7628408815999</v>
      </c>
      <c r="H6977" s="139">
        <v>1191.3763482705499</v>
      </c>
      <c r="I6977" s="139">
        <v>1147.85774172834</v>
      </c>
      <c r="J6977" s="139">
        <v>1236.0911661990499</v>
      </c>
    </row>
    <row r="6978" spans="1:10" x14ac:dyDescent="0.25">
      <c r="A6978" t="s">
        <v>7262</v>
      </c>
      <c r="B6978" t="s">
        <v>94</v>
      </c>
      <c r="C6978">
        <v>2002</v>
      </c>
      <c r="D6978" t="s">
        <v>6</v>
      </c>
      <c r="E6978" t="s">
        <v>1</v>
      </c>
      <c r="F6978" s="139">
        <v>2480.6329687327102</v>
      </c>
      <c r="G6978" s="139">
        <v>768.89764762871505</v>
      </c>
      <c r="H6978" s="139">
        <v>811.88546729419897</v>
      </c>
      <c r="I6978" s="139">
        <v>779.74155038073604</v>
      </c>
      <c r="J6978" s="139">
        <v>844.99831282320099</v>
      </c>
    </row>
    <row r="6979" spans="1:10" x14ac:dyDescent="0.25">
      <c r="A6979" t="s">
        <v>7263</v>
      </c>
      <c r="B6979" t="s">
        <v>94</v>
      </c>
      <c r="C6979">
        <v>2002</v>
      </c>
      <c r="D6979" t="s">
        <v>37</v>
      </c>
      <c r="E6979" t="s">
        <v>1</v>
      </c>
      <c r="F6979" s="139">
        <v>235.295510384273</v>
      </c>
      <c r="G6979" s="139">
        <v>715.70601771587997</v>
      </c>
      <c r="H6979" s="139">
        <v>743.41419261967303</v>
      </c>
      <c r="I6979" s="139">
        <v>650.18099821163696</v>
      </c>
      <c r="J6979" s="139">
        <v>846.11961251135995</v>
      </c>
    </row>
    <row r="6980" spans="1:10" x14ac:dyDescent="0.25">
      <c r="A6980" t="s">
        <v>7264</v>
      </c>
      <c r="B6980" t="s">
        <v>94</v>
      </c>
      <c r="C6980">
        <v>2002</v>
      </c>
      <c r="D6980" t="s">
        <v>38</v>
      </c>
      <c r="E6980" t="s">
        <v>1</v>
      </c>
      <c r="F6980" s="139">
        <v>417.39836009776297</v>
      </c>
      <c r="G6980" s="139">
        <v>741.50105718101099</v>
      </c>
      <c r="H6980" s="139">
        <v>784.32529867540802</v>
      </c>
      <c r="I6980" s="139">
        <v>709.63606988659899</v>
      </c>
      <c r="J6980" s="139">
        <v>864.635593146465</v>
      </c>
    </row>
    <row r="6981" spans="1:10" x14ac:dyDescent="0.25">
      <c r="A6981" t="s">
        <v>7265</v>
      </c>
      <c r="B6981" t="s">
        <v>94</v>
      </c>
      <c r="C6981">
        <v>2002</v>
      </c>
      <c r="D6981" t="s">
        <v>39</v>
      </c>
      <c r="E6981" t="s">
        <v>1</v>
      </c>
      <c r="F6981" s="139">
        <v>514.29842424517005</v>
      </c>
      <c r="G6981" s="139">
        <v>975.86130364155099</v>
      </c>
      <c r="H6981" s="139">
        <v>1006.65191280804</v>
      </c>
      <c r="I6981" s="139">
        <v>920.66756535236004</v>
      </c>
      <c r="J6981" s="139">
        <v>1098.44260893928</v>
      </c>
    </row>
    <row r="6982" spans="1:10" x14ac:dyDescent="0.25">
      <c r="A6982" t="s">
        <v>7266</v>
      </c>
      <c r="B6982" t="s">
        <v>94</v>
      </c>
      <c r="C6982">
        <v>2002</v>
      </c>
      <c r="D6982" t="s">
        <v>40</v>
      </c>
      <c r="E6982" t="s">
        <v>1</v>
      </c>
      <c r="F6982" s="139">
        <v>407.48609212719703</v>
      </c>
      <c r="G6982" s="139">
        <v>908.99904552332805</v>
      </c>
      <c r="H6982" s="139">
        <v>949.28635403359704</v>
      </c>
      <c r="I6982" s="139">
        <v>858.57513426186404</v>
      </c>
      <c r="J6982" s="139">
        <v>1046.9103670829099</v>
      </c>
    </row>
    <row r="6983" spans="1:10" x14ac:dyDescent="0.25">
      <c r="A6983" t="s">
        <v>7267</v>
      </c>
      <c r="B6983" t="s">
        <v>94</v>
      </c>
      <c r="C6983">
        <v>2002</v>
      </c>
      <c r="D6983" t="s">
        <v>41</v>
      </c>
      <c r="E6983" t="s">
        <v>1</v>
      </c>
      <c r="F6983" s="139">
        <v>423.01233934762001</v>
      </c>
      <c r="G6983" s="139">
        <v>579.25471311654599</v>
      </c>
      <c r="H6983" s="139">
        <v>633.75071599568696</v>
      </c>
      <c r="I6983" s="139">
        <v>572.52185681937704</v>
      </c>
      <c r="J6983" s="139">
        <v>699.55570633871605</v>
      </c>
    </row>
    <row r="6984" spans="1:10" x14ac:dyDescent="0.25">
      <c r="A6984" t="s">
        <v>7268</v>
      </c>
      <c r="B6984" t="s">
        <v>94</v>
      </c>
      <c r="C6984">
        <v>2002</v>
      </c>
      <c r="D6984" t="s">
        <v>42</v>
      </c>
      <c r="E6984" t="s">
        <v>1</v>
      </c>
      <c r="F6984" s="139">
        <v>483.14224253068801</v>
      </c>
      <c r="G6984" s="139">
        <v>768.13609738097898</v>
      </c>
      <c r="H6984" s="139">
        <v>823.72570410300295</v>
      </c>
      <c r="I6984" s="139">
        <v>749.77945850807498</v>
      </c>
      <c r="J6984" s="139">
        <v>902.829852031928</v>
      </c>
    </row>
    <row r="6985" spans="1:10" x14ac:dyDescent="0.25">
      <c r="A6985" t="s">
        <v>7269</v>
      </c>
      <c r="B6985" t="s">
        <v>94</v>
      </c>
      <c r="C6985">
        <v>2002</v>
      </c>
      <c r="D6985" t="s">
        <v>102</v>
      </c>
      <c r="E6985" t="s">
        <v>1</v>
      </c>
      <c r="F6985" s="139">
        <v>373.55581600805101</v>
      </c>
      <c r="G6985" s="139">
        <v>595.08995269949003</v>
      </c>
      <c r="H6985" s="139">
        <v>628.60534342736696</v>
      </c>
      <c r="I6985" s="139">
        <v>565.34414059467599</v>
      </c>
      <c r="J6985" s="139">
        <v>696.91084379607696</v>
      </c>
    </row>
    <row r="6986" spans="1:10" x14ac:dyDescent="0.25">
      <c r="A6986" t="s">
        <v>7270</v>
      </c>
      <c r="B6986" t="s">
        <v>94</v>
      </c>
      <c r="C6986">
        <v>2002</v>
      </c>
      <c r="D6986" t="s">
        <v>103</v>
      </c>
      <c r="E6986" t="s">
        <v>1</v>
      </c>
      <c r="F6986" s="139">
        <v>1527.50369733551</v>
      </c>
      <c r="G6986" s="139">
        <v>868.53642575268998</v>
      </c>
      <c r="H6986" s="139">
        <v>905.93113424356602</v>
      </c>
      <c r="I6986" s="139">
        <v>860.30335455293005</v>
      </c>
      <c r="J6986" s="139">
        <v>953.31961578633502</v>
      </c>
    </row>
    <row r="6987" spans="1:10" x14ac:dyDescent="0.25">
      <c r="A6987" t="s">
        <v>7271</v>
      </c>
      <c r="B6987" t="s">
        <v>94</v>
      </c>
      <c r="C6987">
        <v>2002</v>
      </c>
      <c r="D6987" t="s">
        <v>43</v>
      </c>
      <c r="E6987" t="s">
        <v>1</v>
      </c>
      <c r="F6987" s="139">
        <v>242.06091481890601</v>
      </c>
      <c r="G6987" s="139">
        <v>657.84573002202899</v>
      </c>
      <c r="H6987" s="139">
        <v>682.76598161641596</v>
      </c>
      <c r="I6987" s="139">
        <v>597.92397838711202</v>
      </c>
      <c r="J6987" s="139">
        <v>776.09990546012705</v>
      </c>
    </row>
    <row r="6988" spans="1:10" x14ac:dyDescent="0.25">
      <c r="A6988" t="s">
        <v>7272</v>
      </c>
      <c r="B6988" t="s">
        <v>94</v>
      </c>
      <c r="C6988">
        <v>2002</v>
      </c>
      <c r="D6988" t="s">
        <v>44</v>
      </c>
      <c r="E6988" t="s">
        <v>1</v>
      </c>
      <c r="F6988" s="139">
        <v>591.69211663035401</v>
      </c>
      <c r="G6988" s="139">
        <v>1076.6064095605</v>
      </c>
      <c r="H6988" s="139">
        <v>1128.77452746121</v>
      </c>
      <c r="I6988" s="139">
        <v>1037.9846775077699</v>
      </c>
      <c r="J6988" s="139">
        <v>1225.2661246082801</v>
      </c>
    </row>
    <row r="6989" spans="1:10" x14ac:dyDescent="0.25">
      <c r="A6989" t="s">
        <v>7273</v>
      </c>
      <c r="B6989" t="s">
        <v>94</v>
      </c>
      <c r="C6989">
        <v>2002</v>
      </c>
      <c r="D6989" t="s">
        <v>45</v>
      </c>
      <c r="E6989" t="s">
        <v>1</v>
      </c>
      <c r="F6989" s="139">
        <v>693.75066588625498</v>
      </c>
      <c r="G6989" s="139">
        <v>824.75470289392695</v>
      </c>
      <c r="H6989" s="139">
        <v>873.73378618316406</v>
      </c>
      <c r="I6989" s="139">
        <v>808.44849532455305</v>
      </c>
      <c r="J6989" s="139">
        <v>942.79569238378895</v>
      </c>
    </row>
    <row r="6990" spans="1:10" x14ac:dyDescent="0.25">
      <c r="A6990" t="s">
        <v>7274</v>
      </c>
      <c r="B6990" t="s">
        <v>94</v>
      </c>
      <c r="C6990">
        <v>2002</v>
      </c>
      <c r="D6990" t="s">
        <v>18</v>
      </c>
      <c r="E6990" t="s">
        <v>1</v>
      </c>
      <c r="F6990" s="139">
        <v>1991.6546162847201</v>
      </c>
      <c r="G6990" s="139">
        <v>839.13906603666203</v>
      </c>
      <c r="H6990" s="139">
        <v>888.68539452680602</v>
      </c>
      <c r="I6990" s="139">
        <v>849.32706958154495</v>
      </c>
      <c r="J6990" s="139">
        <v>929.37031390878406</v>
      </c>
    </row>
    <row r="6991" spans="1:10" x14ac:dyDescent="0.25">
      <c r="A6991" t="s">
        <v>7275</v>
      </c>
      <c r="B6991" t="s">
        <v>94</v>
      </c>
      <c r="C6991">
        <v>2002</v>
      </c>
      <c r="D6991" t="s">
        <v>46</v>
      </c>
      <c r="E6991" t="s">
        <v>1</v>
      </c>
      <c r="F6991" s="139">
        <v>929.17734176008298</v>
      </c>
      <c r="G6991" s="139">
        <v>853.02757053814298</v>
      </c>
      <c r="H6991" s="139">
        <v>898.28132938186695</v>
      </c>
      <c r="I6991" s="139">
        <v>840.52413405419304</v>
      </c>
      <c r="J6991" s="139">
        <v>958.91323053344695</v>
      </c>
    </row>
    <row r="6992" spans="1:10" x14ac:dyDescent="0.25">
      <c r="A6992" t="s">
        <v>7276</v>
      </c>
      <c r="B6992" t="s">
        <v>94</v>
      </c>
      <c r="C6992">
        <v>2002</v>
      </c>
      <c r="D6992" t="s">
        <v>47</v>
      </c>
      <c r="E6992" t="s">
        <v>1</v>
      </c>
      <c r="F6992" s="139">
        <v>556.19687795707205</v>
      </c>
      <c r="G6992" s="139">
        <v>851.84763750642799</v>
      </c>
      <c r="H6992" s="139">
        <v>904.69623821694802</v>
      </c>
      <c r="I6992" s="139">
        <v>829.89282695129202</v>
      </c>
      <c r="J6992" s="139">
        <v>984.35018602137905</v>
      </c>
    </row>
    <row r="6993" spans="1:10" x14ac:dyDescent="0.25">
      <c r="A6993" t="s">
        <v>7277</v>
      </c>
      <c r="B6993" t="s">
        <v>94</v>
      </c>
      <c r="C6993">
        <v>2002</v>
      </c>
      <c r="D6993" t="s">
        <v>48</v>
      </c>
      <c r="E6993" t="s">
        <v>1</v>
      </c>
      <c r="F6993" s="139">
        <v>506.28039656756101</v>
      </c>
      <c r="G6993" s="139">
        <v>802.02835099811603</v>
      </c>
      <c r="H6993" s="139">
        <v>862.73915666768403</v>
      </c>
      <c r="I6993" s="139">
        <v>786.42530946081399</v>
      </c>
      <c r="J6993" s="139">
        <v>944.24846541391901</v>
      </c>
    </row>
    <row r="6994" spans="1:10" x14ac:dyDescent="0.25">
      <c r="A6994" t="s">
        <v>7278</v>
      </c>
      <c r="B6994" t="s">
        <v>94</v>
      </c>
      <c r="C6994">
        <v>2002</v>
      </c>
      <c r="D6994" t="s">
        <v>104</v>
      </c>
      <c r="E6994" t="s">
        <v>1</v>
      </c>
      <c r="F6994" s="139">
        <v>1290.50074981896</v>
      </c>
      <c r="G6994" s="139">
        <v>620.96744304904905</v>
      </c>
      <c r="H6994" s="139">
        <v>688.11754285988798</v>
      </c>
      <c r="I6994" s="139">
        <v>649.61272698080404</v>
      </c>
      <c r="J6994" s="139">
        <v>728.24189354550697</v>
      </c>
    </row>
    <row r="6995" spans="1:10" x14ac:dyDescent="0.25">
      <c r="A6995" t="s">
        <v>7279</v>
      </c>
      <c r="B6995" t="s">
        <v>94</v>
      </c>
      <c r="C6995">
        <v>2002</v>
      </c>
      <c r="D6995" t="s">
        <v>49</v>
      </c>
      <c r="E6995" t="s">
        <v>1</v>
      </c>
      <c r="F6995" s="139">
        <v>311.47891382866698</v>
      </c>
      <c r="G6995" s="139">
        <v>538.508867116175</v>
      </c>
      <c r="H6995" s="139">
        <v>597.67912306732899</v>
      </c>
      <c r="I6995" s="139">
        <v>531.77704651259296</v>
      </c>
      <c r="J6995" s="139">
        <v>669.35947147501599</v>
      </c>
    </row>
    <row r="6996" spans="1:10" x14ac:dyDescent="0.25">
      <c r="A6996" t="s">
        <v>7280</v>
      </c>
      <c r="B6996" t="s">
        <v>94</v>
      </c>
      <c r="C6996">
        <v>2002</v>
      </c>
      <c r="D6996" t="s">
        <v>50</v>
      </c>
      <c r="E6996" t="s">
        <v>1</v>
      </c>
      <c r="F6996" s="139">
        <v>979.021835990299</v>
      </c>
      <c r="G6996" s="139">
        <v>652.76825976150099</v>
      </c>
      <c r="H6996" s="139">
        <v>730.85533575668296</v>
      </c>
      <c r="I6996" s="139">
        <v>683.41283903830197</v>
      </c>
      <c r="J6996" s="139">
        <v>780.59664953481399</v>
      </c>
    </row>
    <row r="6997" spans="1:10" x14ac:dyDescent="0.25">
      <c r="A6997" t="s">
        <v>7281</v>
      </c>
      <c r="B6997" t="s">
        <v>94</v>
      </c>
      <c r="C6997">
        <v>2002</v>
      </c>
      <c r="D6997" t="s">
        <v>105</v>
      </c>
      <c r="E6997" t="s">
        <v>1</v>
      </c>
      <c r="F6997" s="139">
        <v>952.43321057738399</v>
      </c>
      <c r="G6997" s="139">
        <v>682.72824476530002</v>
      </c>
      <c r="H6997" s="139">
        <v>725.30703845962296</v>
      </c>
      <c r="I6997" s="139">
        <v>678.306706519523</v>
      </c>
      <c r="J6997" s="139">
        <v>774.61717732798502</v>
      </c>
    </row>
    <row r="6998" spans="1:10" x14ac:dyDescent="0.25">
      <c r="A6998" t="s">
        <v>7282</v>
      </c>
      <c r="B6998" t="s">
        <v>94</v>
      </c>
      <c r="C6998">
        <v>2002</v>
      </c>
      <c r="D6998" t="s">
        <v>51</v>
      </c>
      <c r="E6998" t="s">
        <v>1</v>
      </c>
      <c r="F6998" s="139">
        <v>705.64518204938497</v>
      </c>
      <c r="G6998" s="139">
        <v>627.77027894611899</v>
      </c>
      <c r="H6998" s="139">
        <v>669.89616617896297</v>
      </c>
      <c r="I6998" s="139">
        <v>619.44242301275995</v>
      </c>
      <c r="J6998" s="139">
        <v>723.243079108036</v>
      </c>
    </row>
    <row r="6999" spans="1:10" x14ac:dyDescent="0.25">
      <c r="A6999" t="s">
        <v>7283</v>
      </c>
      <c r="B6999" t="s">
        <v>94</v>
      </c>
      <c r="C6999">
        <v>2002</v>
      </c>
      <c r="D6999" t="s">
        <v>52</v>
      </c>
      <c r="E6999" t="s">
        <v>1</v>
      </c>
      <c r="F6999" s="139">
        <v>246.78802852799899</v>
      </c>
      <c r="G6999" s="139">
        <v>910.69053665448598</v>
      </c>
      <c r="H6999" s="139">
        <v>956.63479707096099</v>
      </c>
      <c r="I6999" s="139">
        <v>837.70443709508697</v>
      </c>
      <c r="J6999" s="139">
        <v>1087.3484032702499</v>
      </c>
    </row>
    <row r="7000" spans="1:10" x14ac:dyDescent="0.25">
      <c r="A7000" t="s">
        <v>7284</v>
      </c>
      <c r="B7000" t="s">
        <v>94</v>
      </c>
      <c r="C7000">
        <v>2002</v>
      </c>
      <c r="D7000" t="s">
        <v>106</v>
      </c>
      <c r="E7000" t="s">
        <v>1</v>
      </c>
      <c r="F7000" s="139">
        <v>1915.3502985304001</v>
      </c>
      <c r="G7000" s="139">
        <v>710.90823668743894</v>
      </c>
      <c r="H7000" s="139">
        <v>769.22493279740797</v>
      </c>
      <c r="I7000" s="139">
        <v>733.96096730945396</v>
      </c>
      <c r="J7000" s="139">
        <v>805.70137651899597</v>
      </c>
    </row>
    <row r="7001" spans="1:10" x14ac:dyDescent="0.25">
      <c r="A7001" t="s">
        <v>7285</v>
      </c>
      <c r="B7001" t="s">
        <v>94</v>
      </c>
      <c r="C7001">
        <v>2002</v>
      </c>
      <c r="D7001" t="s">
        <v>53</v>
      </c>
      <c r="E7001" t="s">
        <v>1</v>
      </c>
      <c r="F7001" s="139">
        <v>600.68764473990404</v>
      </c>
      <c r="G7001" s="139">
        <v>721.53805328452995</v>
      </c>
      <c r="H7001" s="139">
        <v>780.84415413546105</v>
      </c>
      <c r="I7001" s="139">
        <v>716.61833687192802</v>
      </c>
      <c r="J7001" s="139">
        <v>849.07211642284301</v>
      </c>
    </row>
    <row r="7002" spans="1:10" x14ac:dyDescent="0.25">
      <c r="A7002" t="s">
        <v>7286</v>
      </c>
      <c r="B7002" t="s">
        <v>94</v>
      </c>
      <c r="C7002">
        <v>2002</v>
      </c>
      <c r="D7002" t="s">
        <v>54</v>
      </c>
      <c r="E7002" t="s">
        <v>1</v>
      </c>
      <c r="F7002" s="139">
        <v>302.93829810201902</v>
      </c>
      <c r="G7002" s="139">
        <v>901.09253131270702</v>
      </c>
      <c r="H7002" s="139">
        <v>954.45865166802105</v>
      </c>
      <c r="I7002" s="139">
        <v>846.35297833982804</v>
      </c>
      <c r="J7002" s="139">
        <v>1072.1820050727399</v>
      </c>
    </row>
    <row r="7003" spans="1:10" x14ac:dyDescent="0.25">
      <c r="A7003" t="s">
        <v>7287</v>
      </c>
      <c r="B7003" t="s">
        <v>94</v>
      </c>
      <c r="C7003">
        <v>2002</v>
      </c>
      <c r="D7003" t="s">
        <v>55</v>
      </c>
      <c r="E7003" t="s">
        <v>1</v>
      </c>
      <c r="F7003" s="139">
        <v>341.69415500616901</v>
      </c>
      <c r="G7003" s="139">
        <v>777.07212545749405</v>
      </c>
      <c r="H7003" s="139">
        <v>829.030517875334</v>
      </c>
      <c r="I7003" s="139">
        <v>740.56754579926201</v>
      </c>
      <c r="J7003" s="139">
        <v>924.88329227083602</v>
      </c>
    </row>
    <row r="7004" spans="1:10" x14ac:dyDescent="0.25">
      <c r="A7004" t="s">
        <v>7288</v>
      </c>
      <c r="B7004" t="s">
        <v>94</v>
      </c>
      <c r="C7004">
        <v>2002</v>
      </c>
      <c r="D7004" t="s">
        <v>56</v>
      </c>
      <c r="E7004" t="s">
        <v>1</v>
      </c>
      <c r="F7004" s="139">
        <v>210.91058864733</v>
      </c>
      <c r="G7004" s="139">
        <v>507.16728862436798</v>
      </c>
      <c r="H7004" s="139">
        <v>558.55044068930295</v>
      </c>
      <c r="I7004" s="139">
        <v>483.86551878750703</v>
      </c>
      <c r="J7004" s="139">
        <v>641.27422696479698</v>
      </c>
    </row>
    <row r="7005" spans="1:10" x14ac:dyDescent="0.25">
      <c r="A7005" t="s">
        <v>7289</v>
      </c>
      <c r="B7005" t="s">
        <v>94</v>
      </c>
      <c r="C7005">
        <v>2002</v>
      </c>
      <c r="D7005" t="s">
        <v>57</v>
      </c>
      <c r="E7005" t="s">
        <v>1</v>
      </c>
      <c r="F7005" s="139">
        <v>459.11961203497702</v>
      </c>
      <c r="G7005" s="139">
        <v>685.30429440253397</v>
      </c>
      <c r="H7005" s="139">
        <v>757.481542039185</v>
      </c>
      <c r="I7005" s="139">
        <v>687.12710197713795</v>
      </c>
      <c r="J7005" s="139">
        <v>832.87499683864598</v>
      </c>
    </row>
    <row r="7006" spans="1:10" x14ac:dyDescent="0.25">
      <c r="A7006" t="s">
        <v>7290</v>
      </c>
      <c r="B7006" t="s">
        <v>94</v>
      </c>
      <c r="C7006">
        <v>2003</v>
      </c>
      <c r="D7006" t="s">
        <v>5</v>
      </c>
      <c r="E7006" t="s">
        <v>1</v>
      </c>
      <c r="F7006" s="139">
        <v>10597.1663816491</v>
      </c>
      <c r="G7006" s="139">
        <v>742.92881831858995</v>
      </c>
      <c r="H7006" s="139">
        <v>794.08297223984903</v>
      </c>
      <c r="I7006" s="139">
        <v>778.67642763976198</v>
      </c>
      <c r="J7006" s="139">
        <v>809.71229705563599</v>
      </c>
    </row>
    <row r="7007" spans="1:10" x14ac:dyDescent="0.25">
      <c r="A7007" t="s">
        <v>7291</v>
      </c>
      <c r="B7007" t="s">
        <v>94</v>
      </c>
      <c r="C7007">
        <v>2003</v>
      </c>
      <c r="D7007" t="s">
        <v>122</v>
      </c>
      <c r="E7007" t="s">
        <v>1</v>
      </c>
      <c r="F7007" s="139">
        <v>1332.3320262774801</v>
      </c>
      <c r="G7007" s="139">
        <v>468.27194698369402</v>
      </c>
      <c r="H7007" s="139">
        <v>505.93678128216698</v>
      </c>
      <c r="I7007" s="139">
        <v>478.30827668443902</v>
      </c>
      <c r="J7007" s="139">
        <v>534.70855266852095</v>
      </c>
    </row>
    <row r="7008" spans="1:10" x14ac:dyDescent="0.25">
      <c r="A7008" t="s">
        <v>7292</v>
      </c>
      <c r="B7008" t="s">
        <v>94</v>
      </c>
      <c r="C7008">
        <v>2003</v>
      </c>
      <c r="D7008" t="s">
        <v>123</v>
      </c>
      <c r="E7008" t="s">
        <v>1</v>
      </c>
      <c r="F7008" s="139">
        <v>1735.5052193465699</v>
      </c>
      <c r="G7008" s="139">
        <v>600.26743704960802</v>
      </c>
      <c r="H7008" s="139">
        <v>630.50524267142498</v>
      </c>
      <c r="I7008" s="139">
        <v>600.49167791115201</v>
      </c>
      <c r="J7008" s="139">
        <v>661.60394611393497</v>
      </c>
    </row>
    <row r="7009" spans="1:10" x14ac:dyDescent="0.25">
      <c r="A7009" t="s">
        <v>7293</v>
      </c>
      <c r="B7009" t="s">
        <v>94</v>
      </c>
      <c r="C7009">
        <v>2003</v>
      </c>
      <c r="D7009" t="s">
        <v>124</v>
      </c>
      <c r="E7009" t="s">
        <v>1</v>
      </c>
      <c r="F7009" s="139">
        <v>2072.6293087972999</v>
      </c>
      <c r="G7009" s="139">
        <v>706.91395758347596</v>
      </c>
      <c r="H7009" s="139">
        <v>743.10731585948804</v>
      </c>
      <c r="I7009" s="139">
        <v>710.80869430378402</v>
      </c>
      <c r="J7009" s="139">
        <v>776.472713801959</v>
      </c>
    </row>
    <row r="7010" spans="1:10" x14ac:dyDescent="0.25">
      <c r="A7010" t="s">
        <v>7294</v>
      </c>
      <c r="B7010" t="s">
        <v>94</v>
      </c>
      <c r="C7010">
        <v>2003</v>
      </c>
      <c r="D7010" t="s">
        <v>125</v>
      </c>
      <c r="E7010" t="s">
        <v>1</v>
      </c>
      <c r="F7010" s="139">
        <v>2464.6649946928501</v>
      </c>
      <c r="G7010" s="139">
        <v>861.58721206066195</v>
      </c>
      <c r="H7010" s="139">
        <v>930.06144079945</v>
      </c>
      <c r="I7010" s="139">
        <v>892.82850541983998</v>
      </c>
      <c r="J7010" s="139">
        <v>968.42039544578199</v>
      </c>
    </row>
    <row r="7011" spans="1:10" x14ac:dyDescent="0.25">
      <c r="A7011" t="s">
        <v>7295</v>
      </c>
      <c r="B7011" t="s">
        <v>94</v>
      </c>
      <c r="C7011">
        <v>2003</v>
      </c>
      <c r="D7011" t="s">
        <v>126</v>
      </c>
      <c r="E7011" t="s">
        <v>1</v>
      </c>
      <c r="F7011" s="139">
        <v>2992.03483253491</v>
      </c>
      <c r="G7011" s="139">
        <v>1093.9558300494</v>
      </c>
      <c r="H7011" s="139">
        <v>1208.0812216614499</v>
      </c>
      <c r="I7011" s="139">
        <v>1163.9219302490501</v>
      </c>
      <c r="J7011" s="139">
        <v>1253.4507486346899</v>
      </c>
    </row>
    <row r="7012" spans="1:10" x14ac:dyDescent="0.25">
      <c r="A7012" t="s">
        <v>7296</v>
      </c>
      <c r="B7012" t="s">
        <v>94</v>
      </c>
      <c r="C7012">
        <v>2003</v>
      </c>
      <c r="D7012" t="s">
        <v>6</v>
      </c>
      <c r="E7012" t="s">
        <v>1</v>
      </c>
      <c r="F7012" s="139">
        <v>2587.9559483696098</v>
      </c>
      <c r="G7012" s="139">
        <v>797.26066319464599</v>
      </c>
      <c r="H7012" s="139">
        <v>840.82500894890597</v>
      </c>
      <c r="I7012" s="139">
        <v>808.20842067665001</v>
      </c>
      <c r="J7012" s="139">
        <v>874.40383783249899</v>
      </c>
    </row>
    <row r="7013" spans="1:10" x14ac:dyDescent="0.25">
      <c r="A7013" t="s">
        <v>7297</v>
      </c>
      <c r="B7013" t="s">
        <v>94</v>
      </c>
      <c r="C7013">
        <v>2003</v>
      </c>
      <c r="D7013" t="s">
        <v>37</v>
      </c>
      <c r="E7013" t="s">
        <v>1</v>
      </c>
      <c r="F7013" s="139">
        <v>261.66427444224797</v>
      </c>
      <c r="G7013" s="139">
        <v>791.02836978822802</v>
      </c>
      <c r="H7013" s="139">
        <v>815.99044305162397</v>
      </c>
      <c r="I7013" s="139">
        <v>718.60999464835299</v>
      </c>
      <c r="J7013" s="139">
        <v>922.72649478974097</v>
      </c>
    </row>
    <row r="7014" spans="1:10" x14ac:dyDescent="0.25">
      <c r="A7014" t="s">
        <v>7298</v>
      </c>
      <c r="B7014" t="s">
        <v>94</v>
      </c>
      <c r="C7014">
        <v>2003</v>
      </c>
      <c r="D7014" t="s">
        <v>38</v>
      </c>
      <c r="E7014" t="s">
        <v>1</v>
      </c>
      <c r="F7014" s="139">
        <v>409.996413696525</v>
      </c>
      <c r="G7014" s="139">
        <v>721.12639819984997</v>
      </c>
      <c r="H7014" s="139">
        <v>763.21889801147199</v>
      </c>
      <c r="I7014" s="139">
        <v>689.59418253509705</v>
      </c>
      <c r="J7014" s="139">
        <v>842.43639570950302</v>
      </c>
    </row>
    <row r="7015" spans="1:10" x14ac:dyDescent="0.25">
      <c r="A7015" t="s">
        <v>7299</v>
      </c>
      <c r="B7015" t="s">
        <v>94</v>
      </c>
      <c r="C7015">
        <v>2003</v>
      </c>
      <c r="D7015" t="s">
        <v>39</v>
      </c>
      <c r="E7015" t="s">
        <v>1</v>
      </c>
      <c r="F7015" s="139">
        <v>534.95978351114297</v>
      </c>
      <c r="G7015" s="139">
        <v>1006.6799335939201</v>
      </c>
      <c r="H7015" s="139">
        <v>1026.45863703859</v>
      </c>
      <c r="I7015" s="139">
        <v>940.37699292577395</v>
      </c>
      <c r="J7015" s="139">
        <v>1118.2357855211401</v>
      </c>
    </row>
    <row r="7016" spans="1:10" x14ac:dyDescent="0.25">
      <c r="A7016" t="s">
        <v>7300</v>
      </c>
      <c r="B7016" t="s">
        <v>94</v>
      </c>
      <c r="C7016">
        <v>2003</v>
      </c>
      <c r="D7016" t="s">
        <v>40</v>
      </c>
      <c r="E7016" t="s">
        <v>1</v>
      </c>
      <c r="F7016" s="139">
        <v>423.45095844165002</v>
      </c>
      <c r="G7016" s="139">
        <v>938.43706854963</v>
      </c>
      <c r="H7016" s="139">
        <v>978.82627243479305</v>
      </c>
      <c r="I7016" s="139">
        <v>886.89185265431797</v>
      </c>
      <c r="J7016" s="139">
        <v>1077.6279971573699</v>
      </c>
    </row>
    <row r="7017" spans="1:10" x14ac:dyDescent="0.25">
      <c r="A7017" t="s">
        <v>7301</v>
      </c>
      <c r="B7017" t="s">
        <v>94</v>
      </c>
      <c r="C7017">
        <v>2003</v>
      </c>
      <c r="D7017" t="s">
        <v>41</v>
      </c>
      <c r="E7017" t="s">
        <v>1</v>
      </c>
      <c r="F7017" s="139">
        <v>480.26281022507999</v>
      </c>
      <c r="G7017" s="139">
        <v>656.06984717167404</v>
      </c>
      <c r="H7017" s="139">
        <v>715.27251355605597</v>
      </c>
      <c r="I7017" s="139">
        <v>650.44806279522504</v>
      </c>
      <c r="J7017" s="139">
        <v>784.632648675523</v>
      </c>
    </row>
    <row r="7018" spans="1:10" x14ac:dyDescent="0.25">
      <c r="A7018" t="s">
        <v>7302</v>
      </c>
      <c r="B7018" t="s">
        <v>94</v>
      </c>
      <c r="C7018">
        <v>2003</v>
      </c>
      <c r="D7018" t="s">
        <v>42</v>
      </c>
      <c r="E7018" t="s">
        <v>1</v>
      </c>
      <c r="F7018" s="139">
        <v>477.62170805296398</v>
      </c>
      <c r="G7018" s="139">
        <v>755.67076663707599</v>
      </c>
      <c r="H7018" s="139">
        <v>810.66243620844898</v>
      </c>
      <c r="I7018" s="139">
        <v>736.68158030452003</v>
      </c>
      <c r="J7018" s="139">
        <v>889.83447205337404</v>
      </c>
    </row>
    <row r="7019" spans="1:10" x14ac:dyDescent="0.25">
      <c r="A7019" t="s">
        <v>7303</v>
      </c>
      <c r="B7019" t="s">
        <v>94</v>
      </c>
      <c r="C7019">
        <v>2003</v>
      </c>
      <c r="D7019" t="s">
        <v>102</v>
      </c>
      <c r="E7019" t="s">
        <v>1</v>
      </c>
      <c r="F7019" s="139">
        <v>389.05057576197697</v>
      </c>
      <c r="G7019" s="139">
        <v>613.59605040923702</v>
      </c>
      <c r="H7019" s="139">
        <v>642.896808867245</v>
      </c>
      <c r="I7019" s="139">
        <v>579.545409985334</v>
      </c>
      <c r="J7019" s="139">
        <v>711.19381468374797</v>
      </c>
    </row>
    <row r="7020" spans="1:10" x14ac:dyDescent="0.25">
      <c r="A7020" t="s">
        <v>7304</v>
      </c>
      <c r="B7020" t="s">
        <v>94</v>
      </c>
      <c r="C7020">
        <v>2003</v>
      </c>
      <c r="D7020" t="s">
        <v>103</v>
      </c>
      <c r="E7020" t="s">
        <v>1</v>
      </c>
      <c r="F7020" s="139">
        <v>1545.6783199090901</v>
      </c>
      <c r="G7020" s="139">
        <v>870.63791719281403</v>
      </c>
      <c r="H7020" s="139">
        <v>908.14656764413905</v>
      </c>
      <c r="I7020" s="139">
        <v>862.43850644714598</v>
      </c>
      <c r="J7020" s="139">
        <v>955.60780998149698</v>
      </c>
    </row>
    <row r="7021" spans="1:10" x14ac:dyDescent="0.25">
      <c r="A7021" t="s">
        <v>7305</v>
      </c>
      <c r="B7021" t="s">
        <v>94</v>
      </c>
      <c r="C7021">
        <v>2003</v>
      </c>
      <c r="D7021" t="s">
        <v>43</v>
      </c>
      <c r="E7021" t="s">
        <v>1</v>
      </c>
      <c r="F7021" s="139">
        <v>235.583316774803</v>
      </c>
      <c r="G7021" s="139">
        <v>637.43524209860595</v>
      </c>
      <c r="H7021" s="139">
        <v>673.22569191940102</v>
      </c>
      <c r="I7021" s="139">
        <v>587.64569111679896</v>
      </c>
      <c r="J7021" s="139">
        <v>767.49477550174595</v>
      </c>
    </row>
    <row r="7022" spans="1:10" x14ac:dyDescent="0.25">
      <c r="A7022" t="s">
        <v>7306</v>
      </c>
      <c r="B7022" t="s">
        <v>94</v>
      </c>
      <c r="C7022">
        <v>2003</v>
      </c>
      <c r="D7022" t="s">
        <v>44</v>
      </c>
      <c r="E7022" t="s">
        <v>1</v>
      </c>
      <c r="F7022" s="139">
        <v>510.75712437061799</v>
      </c>
      <c r="G7022" s="139">
        <v>920.36602283199898</v>
      </c>
      <c r="H7022" s="139">
        <v>970.77066257370598</v>
      </c>
      <c r="I7022" s="139">
        <v>886.67258857342904</v>
      </c>
      <c r="J7022" s="139">
        <v>1060.56808228501</v>
      </c>
    </row>
    <row r="7023" spans="1:10" x14ac:dyDescent="0.25">
      <c r="A7023" t="s">
        <v>7307</v>
      </c>
      <c r="B7023" t="s">
        <v>94</v>
      </c>
      <c r="C7023">
        <v>2003</v>
      </c>
      <c r="D7023" t="s">
        <v>45</v>
      </c>
      <c r="E7023" t="s">
        <v>1</v>
      </c>
      <c r="F7023" s="139">
        <v>799.33787876367103</v>
      </c>
      <c r="G7023" s="139">
        <v>939.50221408266304</v>
      </c>
      <c r="H7023" s="139">
        <v>987.33944129875397</v>
      </c>
      <c r="I7023" s="139">
        <v>918.26848252783702</v>
      </c>
      <c r="J7023" s="139">
        <v>1060.12478740958</v>
      </c>
    </row>
    <row r="7024" spans="1:10" x14ac:dyDescent="0.25">
      <c r="A7024" t="s">
        <v>7308</v>
      </c>
      <c r="B7024" t="s">
        <v>94</v>
      </c>
      <c r="C7024">
        <v>2003</v>
      </c>
      <c r="D7024" t="s">
        <v>18</v>
      </c>
      <c r="E7024" t="s">
        <v>1</v>
      </c>
      <c r="F7024" s="139">
        <v>2066.3275336414999</v>
      </c>
      <c r="G7024" s="139">
        <v>861.07385210775396</v>
      </c>
      <c r="H7024" s="139">
        <v>918.343158605231</v>
      </c>
      <c r="I7024" s="139">
        <v>878.29940966792196</v>
      </c>
      <c r="J7024" s="139">
        <v>959.71154600330999</v>
      </c>
    </row>
    <row r="7025" spans="1:10" x14ac:dyDescent="0.25">
      <c r="A7025" t="s">
        <v>7309</v>
      </c>
      <c r="B7025" t="s">
        <v>94</v>
      </c>
      <c r="C7025">
        <v>2003</v>
      </c>
      <c r="D7025" t="s">
        <v>46</v>
      </c>
      <c r="E7025" t="s">
        <v>1</v>
      </c>
      <c r="F7025" s="139">
        <v>991.93388681342697</v>
      </c>
      <c r="G7025" s="139">
        <v>900.62002271078097</v>
      </c>
      <c r="H7025" s="139">
        <v>955.81261344937002</v>
      </c>
      <c r="I7025" s="139">
        <v>896.24870181820995</v>
      </c>
      <c r="J7025" s="139">
        <v>1018.2433425271699</v>
      </c>
    </row>
    <row r="7026" spans="1:10" x14ac:dyDescent="0.25">
      <c r="A7026" t="s">
        <v>7310</v>
      </c>
      <c r="B7026" t="s">
        <v>94</v>
      </c>
      <c r="C7026">
        <v>2003</v>
      </c>
      <c r="D7026" t="s">
        <v>47</v>
      </c>
      <c r="E7026" t="s">
        <v>1</v>
      </c>
      <c r="F7026" s="139">
        <v>574.29948062339304</v>
      </c>
      <c r="G7026" s="139">
        <v>870.90287160637604</v>
      </c>
      <c r="H7026" s="139">
        <v>933.97423329491096</v>
      </c>
      <c r="I7026" s="139">
        <v>857.408751872072</v>
      </c>
      <c r="J7026" s="139">
        <v>1015.42291318378</v>
      </c>
    </row>
    <row r="7027" spans="1:10" x14ac:dyDescent="0.25">
      <c r="A7027" t="s">
        <v>7311</v>
      </c>
      <c r="B7027" t="s">
        <v>94</v>
      </c>
      <c r="C7027">
        <v>2003</v>
      </c>
      <c r="D7027" t="s">
        <v>48</v>
      </c>
      <c r="E7027" t="s">
        <v>1</v>
      </c>
      <c r="F7027" s="139">
        <v>500.094166204678</v>
      </c>
      <c r="G7027" s="139">
        <v>782.75472492084396</v>
      </c>
      <c r="H7027" s="139">
        <v>850.35706821099495</v>
      </c>
      <c r="I7027" s="139">
        <v>774.45845487057795</v>
      </c>
      <c r="J7027" s="139">
        <v>931.45591463513597</v>
      </c>
    </row>
    <row r="7028" spans="1:10" x14ac:dyDescent="0.25">
      <c r="A7028" t="s">
        <v>7312</v>
      </c>
      <c r="B7028" t="s">
        <v>94</v>
      </c>
      <c r="C7028">
        <v>2003</v>
      </c>
      <c r="D7028" t="s">
        <v>104</v>
      </c>
      <c r="E7028" t="s">
        <v>1</v>
      </c>
      <c r="F7028" s="139">
        <v>1104.5442445208801</v>
      </c>
      <c r="G7028" s="139">
        <v>526.07615987925101</v>
      </c>
      <c r="H7028" s="139">
        <v>600.76061621705298</v>
      </c>
      <c r="I7028" s="139">
        <v>564.16000954036895</v>
      </c>
      <c r="J7028" s="139">
        <v>639.02831162565803</v>
      </c>
    </row>
    <row r="7029" spans="1:10" x14ac:dyDescent="0.25">
      <c r="A7029" t="s">
        <v>7313</v>
      </c>
      <c r="B7029" t="s">
        <v>94</v>
      </c>
      <c r="C7029">
        <v>2003</v>
      </c>
      <c r="D7029" t="s">
        <v>49</v>
      </c>
      <c r="E7029" t="s">
        <v>1</v>
      </c>
      <c r="F7029" s="139">
        <v>322.14019027046402</v>
      </c>
      <c r="G7029" s="139">
        <v>552.887994972049</v>
      </c>
      <c r="H7029" s="139">
        <v>610.39540376318303</v>
      </c>
      <c r="I7029" s="139">
        <v>543.68542404137895</v>
      </c>
      <c r="J7029" s="139">
        <v>682.85238070534297</v>
      </c>
    </row>
    <row r="7030" spans="1:10" x14ac:dyDescent="0.25">
      <c r="A7030" t="s">
        <v>7314</v>
      </c>
      <c r="B7030" t="s">
        <v>94</v>
      </c>
      <c r="C7030">
        <v>2003</v>
      </c>
      <c r="D7030" t="s">
        <v>50</v>
      </c>
      <c r="E7030" t="s">
        <v>1</v>
      </c>
      <c r="F7030" s="139">
        <v>782.40405425041297</v>
      </c>
      <c r="G7030" s="139">
        <v>515.77785162920998</v>
      </c>
      <c r="H7030" s="139">
        <v>606.61029594797799</v>
      </c>
      <c r="I7030" s="139">
        <v>562.35681417498199</v>
      </c>
      <c r="J7030" s="139">
        <v>653.26994309838801</v>
      </c>
    </row>
    <row r="7031" spans="1:10" x14ac:dyDescent="0.25">
      <c r="A7031" t="s">
        <v>7315</v>
      </c>
      <c r="B7031" t="s">
        <v>94</v>
      </c>
      <c r="C7031">
        <v>2003</v>
      </c>
      <c r="D7031" t="s">
        <v>105</v>
      </c>
      <c r="E7031" t="s">
        <v>1</v>
      </c>
      <c r="F7031" s="139">
        <v>1003.78328390389</v>
      </c>
      <c r="G7031" s="139">
        <v>716.94197080465506</v>
      </c>
      <c r="H7031" s="139">
        <v>772.95715058093504</v>
      </c>
      <c r="I7031" s="139">
        <v>723.89324975726299</v>
      </c>
      <c r="J7031" s="139">
        <v>824.36815820928803</v>
      </c>
    </row>
    <row r="7032" spans="1:10" x14ac:dyDescent="0.25">
      <c r="A7032" t="s">
        <v>7316</v>
      </c>
      <c r="B7032" t="s">
        <v>94</v>
      </c>
      <c r="C7032">
        <v>2003</v>
      </c>
      <c r="D7032" t="s">
        <v>51</v>
      </c>
      <c r="E7032" t="s">
        <v>1</v>
      </c>
      <c r="F7032" s="139">
        <v>773.50792009562701</v>
      </c>
      <c r="G7032" s="139">
        <v>685.04770938300101</v>
      </c>
      <c r="H7032" s="139">
        <v>747.45150724793996</v>
      </c>
      <c r="I7032" s="139">
        <v>693.31317406623202</v>
      </c>
      <c r="J7032" s="139">
        <v>804.55084901454302</v>
      </c>
    </row>
    <row r="7033" spans="1:10" x14ac:dyDescent="0.25">
      <c r="A7033" t="s">
        <v>7317</v>
      </c>
      <c r="B7033" t="s">
        <v>94</v>
      </c>
      <c r="C7033">
        <v>2003</v>
      </c>
      <c r="D7033" t="s">
        <v>52</v>
      </c>
      <c r="E7033" t="s">
        <v>1</v>
      </c>
      <c r="F7033" s="139">
        <v>230.27536380826299</v>
      </c>
      <c r="G7033" s="139">
        <v>849.85002881703201</v>
      </c>
      <c r="H7033" s="139">
        <v>883.66717526404796</v>
      </c>
      <c r="I7033" s="139">
        <v>770.23328134326198</v>
      </c>
      <c r="J7033" s="139">
        <v>1008.75741316919</v>
      </c>
    </row>
    <row r="7034" spans="1:10" x14ac:dyDescent="0.25">
      <c r="A7034" t="s">
        <v>7318</v>
      </c>
      <c r="B7034" t="s">
        <v>94</v>
      </c>
      <c r="C7034">
        <v>2003</v>
      </c>
      <c r="D7034" t="s">
        <v>106</v>
      </c>
      <c r="E7034" t="s">
        <v>1</v>
      </c>
      <c r="F7034" s="139">
        <v>1899.8264755421501</v>
      </c>
      <c r="G7034" s="139">
        <v>701.24999097229795</v>
      </c>
      <c r="H7034" s="139">
        <v>750.940609377334</v>
      </c>
      <c r="I7034" s="139">
        <v>716.54950205854595</v>
      </c>
      <c r="J7034" s="139">
        <v>786.51909600661702</v>
      </c>
    </row>
    <row r="7035" spans="1:10" x14ac:dyDescent="0.25">
      <c r="A7035" t="s">
        <v>7319</v>
      </c>
      <c r="B7035" t="s">
        <v>94</v>
      </c>
      <c r="C7035">
        <v>2003</v>
      </c>
      <c r="D7035" t="s">
        <v>53</v>
      </c>
      <c r="E7035" t="s">
        <v>1</v>
      </c>
      <c r="F7035" s="139">
        <v>580.72247058833102</v>
      </c>
      <c r="G7035" s="139">
        <v>693.97171471221702</v>
      </c>
      <c r="H7035" s="139">
        <v>750.456573515787</v>
      </c>
      <c r="I7035" s="139">
        <v>688.43380904620597</v>
      </c>
      <c r="J7035" s="139">
        <v>816.41234046414195</v>
      </c>
    </row>
    <row r="7036" spans="1:10" x14ac:dyDescent="0.25">
      <c r="A7036" t="s">
        <v>7320</v>
      </c>
      <c r="B7036" t="s">
        <v>94</v>
      </c>
      <c r="C7036">
        <v>2003</v>
      </c>
      <c r="D7036" t="s">
        <v>54</v>
      </c>
      <c r="E7036" t="s">
        <v>1</v>
      </c>
      <c r="F7036" s="139">
        <v>309.09000320938299</v>
      </c>
      <c r="G7036" s="139">
        <v>920.54085597100004</v>
      </c>
      <c r="H7036" s="139">
        <v>969.35501469689996</v>
      </c>
      <c r="I7036" s="139">
        <v>860.36875201636599</v>
      </c>
      <c r="J7036" s="139">
        <v>1087.9357520957899</v>
      </c>
    </row>
    <row r="7037" spans="1:10" x14ac:dyDescent="0.25">
      <c r="A7037" t="s">
        <v>7321</v>
      </c>
      <c r="B7037" t="s">
        <v>94</v>
      </c>
      <c r="C7037">
        <v>2003</v>
      </c>
      <c r="D7037" t="s">
        <v>55</v>
      </c>
      <c r="E7037" t="s">
        <v>1</v>
      </c>
      <c r="F7037" s="139">
        <v>298.986824138011</v>
      </c>
      <c r="G7037" s="139">
        <v>679.14506664094699</v>
      </c>
      <c r="H7037" s="139">
        <v>731.21016293297396</v>
      </c>
      <c r="I7037" s="139">
        <v>648.07646189451202</v>
      </c>
      <c r="J7037" s="139">
        <v>821.79094978942499</v>
      </c>
    </row>
    <row r="7038" spans="1:10" x14ac:dyDescent="0.25">
      <c r="A7038" t="s">
        <v>7322</v>
      </c>
      <c r="B7038" t="s">
        <v>94</v>
      </c>
      <c r="C7038">
        <v>2003</v>
      </c>
      <c r="D7038" t="s">
        <v>56</v>
      </c>
      <c r="E7038" t="s">
        <v>1</v>
      </c>
      <c r="F7038" s="139">
        <v>239.28566208861599</v>
      </c>
      <c r="G7038" s="139">
        <v>565.51334598968594</v>
      </c>
      <c r="H7038" s="139">
        <v>599.65671206564002</v>
      </c>
      <c r="I7038" s="139">
        <v>524.13739870225095</v>
      </c>
      <c r="J7038" s="139">
        <v>682.78088310535099</v>
      </c>
    </row>
    <row r="7039" spans="1:10" x14ac:dyDescent="0.25">
      <c r="A7039" t="s">
        <v>7323</v>
      </c>
      <c r="B7039" t="s">
        <v>94</v>
      </c>
      <c r="C7039">
        <v>2003</v>
      </c>
      <c r="D7039" t="s">
        <v>57</v>
      </c>
      <c r="E7039" t="s">
        <v>1</v>
      </c>
      <c r="F7039" s="139">
        <v>471.74151551780898</v>
      </c>
      <c r="G7039" s="139">
        <v>700.69293058716403</v>
      </c>
      <c r="H7039" s="139">
        <v>746.85640664585901</v>
      </c>
      <c r="I7039" s="139">
        <v>679.273792253436</v>
      </c>
      <c r="J7039" s="139">
        <v>819.21182865770299</v>
      </c>
    </row>
    <row r="7040" spans="1:10" x14ac:dyDescent="0.25">
      <c r="A7040" t="s">
        <v>7324</v>
      </c>
      <c r="B7040" t="s">
        <v>94</v>
      </c>
      <c r="C7040">
        <v>2004</v>
      </c>
      <c r="D7040" t="s">
        <v>5</v>
      </c>
      <c r="E7040" t="s">
        <v>1</v>
      </c>
      <c r="F7040" s="139">
        <v>10345.627456292999</v>
      </c>
      <c r="G7040" s="139">
        <v>719.15501847257701</v>
      </c>
      <c r="H7040" s="139">
        <v>763.73836656053402</v>
      </c>
      <c r="I7040" s="139">
        <v>748.77812813455</v>
      </c>
      <c r="J7040" s="139">
        <v>778.91756676480998</v>
      </c>
    </row>
    <row r="7041" spans="1:10" x14ac:dyDescent="0.25">
      <c r="A7041" t="s">
        <v>7325</v>
      </c>
      <c r="B7041" t="s">
        <v>94</v>
      </c>
      <c r="C7041">
        <v>2004</v>
      </c>
      <c r="D7041" t="s">
        <v>122</v>
      </c>
      <c r="E7041" t="s">
        <v>1</v>
      </c>
      <c r="F7041" s="139">
        <v>1341.4847183924001</v>
      </c>
      <c r="G7041" s="139">
        <v>467.98372883928999</v>
      </c>
      <c r="H7041" s="139">
        <v>499.02831873465902</v>
      </c>
      <c r="I7041" s="139">
        <v>472.01796753065099</v>
      </c>
      <c r="J7041" s="139">
        <v>527.15245206673706</v>
      </c>
    </row>
    <row r="7042" spans="1:10" x14ac:dyDescent="0.25">
      <c r="A7042" t="s">
        <v>7326</v>
      </c>
      <c r="B7042" t="s">
        <v>94</v>
      </c>
      <c r="C7042">
        <v>2004</v>
      </c>
      <c r="D7042" t="s">
        <v>123</v>
      </c>
      <c r="E7042" t="s">
        <v>1</v>
      </c>
      <c r="F7042" s="139">
        <v>1729.8697982772601</v>
      </c>
      <c r="G7042" s="139">
        <v>591.09322832173495</v>
      </c>
      <c r="H7042" s="139">
        <v>618.08201151865603</v>
      </c>
      <c r="I7042" s="139">
        <v>588.68409375107501</v>
      </c>
      <c r="J7042" s="139">
        <v>648.54457347501295</v>
      </c>
    </row>
    <row r="7043" spans="1:10" x14ac:dyDescent="0.25">
      <c r="A7043" t="s">
        <v>7327</v>
      </c>
      <c r="B7043" t="s">
        <v>94</v>
      </c>
      <c r="C7043">
        <v>2004</v>
      </c>
      <c r="D7043" t="s">
        <v>124</v>
      </c>
      <c r="E7043" t="s">
        <v>1</v>
      </c>
      <c r="F7043" s="139">
        <v>1962.7536214506599</v>
      </c>
      <c r="G7043" s="139">
        <v>663.60135017417304</v>
      </c>
      <c r="H7043" s="139">
        <v>694.90379250534602</v>
      </c>
      <c r="I7043" s="139">
        <v>663.89830956940295</v>
      </c>
      <c r="J7043" s="139">
        <v>726.96214135571904</v>
      </c>
    </row>
    <row r="7044" spans="1:10" x14ac:dyDescent="0.25">
      <c r="A7044" t="s">
        <v>7328</v>
      </c>
      <c r="B7044" t="s">
        <v>94</v>
      </c>
      <c r="C7044">
        <v>2004</v>
      </c>
      <c r="D7044" t="s">
        <v>125</v>
      </c>
      <c r="E7044" t="s">
        <v>1</v>
      </c>
      <c r="F7044" s="139">
        <v>2364.8406312754901</v>
      </c>
      <c r="G7044" s="139">
        <v>820.33621526361401</v>
      </c>
      <c r="H7044" s="139">
        <v>875.90590722696402</v>
      </c>
      <c r="I7044" s="139">
        <v>840.22626733584104</v>
      </c>
      <c r="J7044" s="139">
        <v>912.687511821258</v>
      </c>
    </row>
    <row r="7045" spans="1:10" x14ac:dyDescent="0.25">
      <c r="A7045" t="s">
        <v>7329</v>
      </c>
      <c r="B7045" t="s">
        <v>94</v>
      </c>
      <c r="C7045">
        <v>2004</v>
      </c>
      <c r="D7045" t="s">
        <v>126</v>
      </c>
      <c r="E7045" t="s">
        <v>1</v>
      </c>
      <c r="F7045" s="139">
        <v>2946.6786868971799</v>
      </c>
      <c r="G7045" s="139">
        <v>1070.65132161817</v>
      </c>
      <c r="H7045" s="139">
        <v>1180.4517879473001</v>
      </c>
      <c r="I7045" s="139">
        <v>1136.9539630960501</v>
      </c>
      <c r="J7045" s="139">
        <v>1225.1509985069399</v>
      </c>
    </row>
    <row r="7046" spans="1:10" x14ac:dyDescent="0.25">
      <c r="A7046" t="s">
        <v>7330</v>
      </c>
      <c r="B7046" t="s">
        <v>94</v>
      </c>
      <c r="C7046">
        <v>2004</v>
      </c>
      <c r="D7046" t="s">
        <v>6</v>
      </c>
      <c r="E7046" t="s">
        <v>1</v>
      </c>
      <c r="F7046" s="139">
        <v>2431.0608097781101</v>
      </c>
      <c r="G7046" s="139">
        <v>743.61195187232204</v>
      </c>
      <c r="H7046" s="139">
        <v>778.73546291063599</v>
      </c>
      <c r="I7046" s="139">
        <v>747.60586120307801</v>
      </c>
      <c r="J7046" s="139">
        <v>810.81309624847302</v>
      </c>
    </row>
    <row r="7047" spans="1:10" x14ac:dyDescent="0.25">
      <c r="A7047" t="s">
        <v>7331</v>
      </c>
      <c r="B7047" t="s">
        <v>94</v>
      </c>
      <c r="C7047">
        <v>2004</v>
      </c>
      <c r="D7047" t="s">
        <v>37</v>
      </c>
      <c r="E7047" t="s">
        <v>1</v>
      </c>
      <c r="F7047" s="139">
        <v>268.840792227657</v>
      </c>
      <c r="G7047" s="139">
        <v>801.19443369887301</v>
      </c>
      <c r="H7047" s="139">
        <v>836.043034083007</v>
      </c>
      <c r="I7047" s="139">
        <v>737.57875539189104</v>
      </c>
      <c r="J7047" s="139">
        <v>943.83349498297002</v>
      </c>
    </row>
    <row r="7048" spans="1:10" x14ac:dyDescent="0.25">
      <c r="A7048" t="s">
        <v>7332</v>
      </c>
      <c r="B7048" t="s">
        <v>94</v>
      </c>
      <c r="C7048">
        <v>2004</v>
      </c>
      <c r="D7048" t="s">
        <v>38</v>
      </c>
      <c r="E7048" t="s">
        <v>1</v>
      </c>
      <c r="F7048" s="139">
        <v>449.78209456664501</v>
      </c>
      <c r="G7048" s="139">
        <v>783.98859104189398</v>
      </c>
      <c r="H7048" s="139">
        <v>806.35758752405798</v>
      </c>
      <c r="I7048" s="139">
        <v>732.41608774112103</v>
      </c>
      <c r="J7048" s="139">
        <v>885.65184453775703</v>
      </c>
    </row>
    <row r="7049" spans="1:10" x14ac:dyDescent="0.25">
      <c r="A7049" t="s">
        <v>7333</v>
      </c>
      <c r="B7049" t="s">
        <v>94</v>
      </c>
      <c r="C7049">
        <v>2004</v>
      </c>
      <c r="D7049" t="s">
        <v>39</v>
      </c>
      <c r="E7049" t="s">
        <v>1</v>
      </c>
      <c r="F7049" s="139">
        <v>488.531506767385</v>
      </c>
      <c r="G7049" s="139">
        <v>908.00049582250904</v>
      </c>
      <c r="H7049" s="139">
        <v>930.115672258995</v>
      </c>
      <c r="I7049" s="139">
        <v>848.56867896525705</v>
      </c>
      <c r="J7049" s="139">
        <v>1017.31809614382</v>
      </c>
    </row>
    <row r="7050" spans="1:10" x14ac:dyDescent="0.25">
      <c r="A7050" t="s">
        <v>7334</v>
      </c>
      <c r="B7050" t="s">
        <v>94</v>
      </c>
      <c r="C7050">
        <v>2004</v>
      </c>
      <c r="D7050" t="s">
        <v>40</v>
      </c>
      <c r="E7050" t="s">
        <v>1</v>
      </c>
      <c r="F7050" s="139">
        <v>368.04388416860797</v>
      </c>
      <c r="G7050" s="139">
        <v>811.205387191113</v>
      </c>
      <c r="H7050" s="139">
        <v>844.24609141005999</v>
      </c>
      <c r="I7050" s="139">
        <v>759.41779077811998</v>
      </c>
      <c r="J7050" s="139">
        <v>935.89104057079396</v>
      </c>
    </row>
    <row r="7051" spans="1:10" x14ac:dyDescent="0.25">
      <c r="A7051" t="s">
        <v>7335</v>
      </c>
      <c r="B7051" t="s">
        <v>94</v>
      </c>
      <c r="C7051">
        <v>2004</v>
      </c>
      <c r="D7051" t="s">
        <v>41</v>
      </c>
      <c r="E7051" t="s">
        <v>1</v>
      </c>
      <c r="F7051" s="139">
        <v>419.60600934661198</v>
      </c>
      <c r="G7051" s="139">
        <v>570.98575188685504</v>
      </c>
      <c r="H7051" s="139">
        <v>629.14110110892898</v>
      </c>
      <c r="I7051" s="139">
        <v>567.58786628435303</v>
      </c>
      <c r="J7051" s="139">
        <v>695.31409898580398</v>
      </c>
    </row>
    <row r="7052" spans="1:10" x14ac:dyDescent="0.25">
      <c r="A7052" t="s">
        <v>7336</v>
      </c>
      <c r="B7052" t="s">
        <v>94</v>
      </c>
      <c r="C7052">
        <v>2004</v>
      </c>
      <c r="D7052" t="s">
        <v>42</v>
      </c>
      <c r="E7052" t="s">
        <v>1</v>
      </c>
      <c r="F7052" s="139">
        <v>436.25652270119701</v>
      </c>
      <c r="G7052" s="139">
        <v>688.76446218158901</v>
      </c>
      <c r="H7052" s="139">
        <v>740.24043598446997</v>
      </c>
      <c r="I7052" s="139">
        <v>670.310452008379</v>
      </c>
      <c r="J7052" s="139">
        <v>815.31374223659896</v>
      </c>
    </row>
    <row r="7053" spans="1:10" x14ac:dyDescent="0.25">
      <c r="A7053" t="s">
        <v>7337</v>
      </c>
      <c r="B7053" t="s">
        <v>94</v>
      </c>
      <c r="C7053">
        <v>2004</v>
      </c>
      <c r="D7053" t="s">
        <v>102</v>
      </c>
      <c r="E7053" t="s">
        <v>1</v>
      </c>
      <c r="F7053" s="139">
        <v>384.86676589200999</v>
      </c>
      <c r="G7053" s="139">
        <v>600.53796540953704</v>
      </c>
      <c r="H7053" s="139">
        <v>625.10908445746099</v>
      </c>
      <c r="I7053" s="139">
        <v>563.23195604559896</v>
      </c>
      <c r="J7053" s="139">
        <v>691.84401999917498</v>
      </c>
    </row>
    <row r="7054" spans="1:10" x14ac:dyDescent="0.25">
      <c r="A7054" t="s">
        <v>7338</v>
      </c>
      <c r="B7054" t="s">
        <v>94</v>
      </c>
      <c r="C7054">
        <v>2004</v>
      </c>
      <c r="D7054" t="s">
        <v>103</v>
      </c>
      <c r="E7054" t="s">
        <v>1</v>
      </c>
      <c r="F7054" s="139">
        <v>1370.98221921304</v>
      </c>
      <c r="G7054" s="139">
        <v>764.84790387284795</v>
      </c>
      <c r="H7054" s="139">
        <v>791.72715267255205</v>
      </c>
      <c r="I7054" s="139">
        <v>749.57209558468105</v>
      </c>
      <c r="J7054" s="139">
        <v>835.60126874965295</v>
      </c>
    </row>
    <row r="7055" spans="1:10" x14ac:dyDescent="0.25">
      <c r="A7055" t="s">
        <v>7339</v>
      </c>
      <c r="B7055" t="s">
        <v>94</v>
      </c>
      <c r="C7055">
        <v>2004</v>
      </c>
      <c r="D7055" t="s">
        <v>43</v>
      </c>
      <c r="E7055" t="s">
        <v>1</v>
      </c>
      <c r="F7055" s="139">
        <v>212.75473943534399</v>
      </c>
      <c r="G7055" s="139">
        <v>573.77222069941695</v>
      </c>
      <c r="H7055" s="139">
        <v>594.48013830633204</v>
      </c>
      <c r="I7055" s="139">
        <v>515.52811432621695</v>
      </c>
      <c r="J7055" s="139">
        <v>681.89131102344902</v>
      </c>
    </row>
    <row r="7056" spans="1:10" x14ac:dyDescent="0.25">
      <c r="A7056" t="s">
        <v>7340</v>
      </c>
      <c r="B7056" t="s">
        <v>94</v>
      </c>
      <c r="C7056">
        <v>2004</v>
      </c>
      <c r="D7056" t="s">
        <v>44</v>
      </c>
      <c r="E7056" t="s">
        <v>1</v>
      </c>
      <c r="F7056" s="139">
        <v>440.23927265616697</v>
      </c>
      <c r="G7056" s="139">
        <v>782.00808699759602</v>
      </c>
      <c r="H7056" s="139">
        <v>821.17040263468596</v>
      </c>
      <c r="I7056" s="139">
        <v>744.64810655908502</v>
      </c>
      <c r="J7056" s="139">
        <v>903.29435942486396</v>
      </c>
    </row>
    <row r="7057" spans="1:10" x14ac:dyDescent="0.25">
      <c r="A7057" t="s">
        <v>7341</v>
      </c>
      <c r="B7057" t="s">
        <v>94</v>
      </c>
      <c r="C7057">
        <v>2004</v>
      </c>
      <c r="D7057" t="s">
        <v>45</v>
      </c>
      <c r="E7057" t="s">
        <v>1</v>
      </c>
      <c r="F7057" s="139">
        <v>717.98820712153304</v>
      </c>
      <c r="G7057" s="139">
        <v>836.10472106661302</v>
      </c>
      <c r="H7057" s="139">
        <v>875.62467568068598</v>
      </c>
      <c r="I7057" s="139">
        <v>811.06696696366703</v>
      </c>
      <c r="J7057" s="139">
        <v>943.85137388501505</v>
      </c>
    </row>
    <row r="7058" spans="1:10" x14ac:dyDescent="0.25">
      <c r="A7058" t="s">
        <v>7342</v>
      </c>
      <c r="B7058" t="s">
        <v>94</v>
      </c>
      <c r="C7058">
        <v>2004</v>
      </c>
      <c r="D7058" t="s">
        <v>18</v>
      </c>
      <c r="E7058" t="s">
        <v>1</v>
      </c>
      <c r="F7058" s="139">
        <v>2036.7485085574799</v>
      </c>
      <c r="G7058" s="139">
        <v>842.01434890135295</v>
      </c>
      <c r="H7058" s="139">
        <v>892.07760758223901</v>
      </c>
      <c r="I7058" s="139">
        <v>852.94670136762898</v>
      </c>
      <c r="J7058" s="139">
        <v>932.51249228702204</v>
      </c>
    </row>
    <row r="7059" spans="1:10" x14ac:dyDescent="0.25">
      <c r="A7059" t="s">
        <v>7343</v>
      </c>
      <c r="B7059" t="s">
        <v>94</v>
      </c>
      <c r="C7059">
        <v>2004</v>
      </c>
      <c r="D7059" t="s">
        <v>46</v>
      </c>
      <c r="E7059" t="s">
        <v>1</v>
      </c>
      <c r="F7059" s="139">
        <v>920.44458836736897</v>
      </c>
      <c r="G7059" s="139">
        <v>827.84960954028804</v>
      </c>
      <c r="H7059" s="139">
        <v>876.69701092537503</v>
      </c>
      <c r="I7059" s="139">
        <v>819.85282177646297</v>
      </c>
      <c r="J7059" s="139">
        <v>936.38421788519202</v>
      </c>
    </row>
    <row r="7060" spans="1:10" x14ac:dyDescent="0.25">
      <c r="A7060" t="s">
        <v>7344</v>
      </c>
      <c r="B7060" t="s">
        <v>94</v>
      </c>
      <c r="C7060">
        <v>2004</v>
      </c>
      <c r="D7060" t="s">
        <v>47</v>
      </c>
      <c r="E7060" t="s">
        <v>1</v>
      </c>
      <c r="F7060" s="139">
        <v>602.82560209559995</v>
      </c>
      <c r="G7060" s="139">
        <v>907.86988267409697</v>
      </c>
      <c r="H7060" s="139">
        <v>952.71722195549501</v>
      </c>
      <c r="I7060" s="139">
        <v>876.970384921711</v>
      </c>
      <c r="J7060" s="139">
        <v>1033.17546109779</v>
      </c>
    </row>
    <row r="7061" spans="1:10" x14ac:dyDescent="0.25">
      <c r="A7061" t="s">
        <v>7345</v>
      </c>
      <c r="B7061" t="s">
        <v>94</v>
      </c>
      <c r="C7061">
        <v>2004</v>
      </c>
      <c r="D7061" t="s">
        <v>48</v>
      </c>
      <c r="E7061" t="s">
        <v>1</v>
      </c>
      <c r="F7061" s="139">
        <v>513.478318094511</v>
      </c>
      <c r="G7061" s="139">
        <v>798.504499019533</v>
      </c>
      <c r="H7061" s="139">
        <v>857.77914420561899</v>
      </c>
      <c r="I7061" s="139">
        <v>782.42763086053503</v>
      </c>
      <c r="J7061" s="139">
        <v>938.22320268696103</v>
      </c>
    </row>
    <row r="7062" spans="1:10" x14ac:dyDescent="0.25">
      <c r="A7062" t="s">
        <v>7346</v>
      </c>
      <c r="B7062" t="s">
        <v>94</v>
      </c>
      <c r="C7062">
        <v>2004</v>
      </c>
      <c r="D7062" t="s">
        <v>104</v>
      </c>
      <c r="E7062" t="s">
        <v>1</v>
      </c>
      <c r="F7062" s="139">
        <v>1296.8595792860499</v>
      </c>
      <c r="G7062" s="139">
        <v>608.96290384484098</v>
      </c>
      <c r="H7062" s="139">
        <v>677.11278054247305</v>
      </c>
      <c r="I7062" s="139">
        <v>639.37718160655504</v>
      </c>
      <c r="J7062" s="139">
        <v>716.43157530930796</v>
      </c>
    </row>
    <row r="7063" spans="1:10" x14ac:dyDescent="0.25">
      <c r="A7063" t="s">
        <v>7347</v>
      </c>
      <c r="B7063" t="s">
        <v>94</v>
      </c>
      <c r="C7063">
        <v>2004</v>
      </c>
      <c r="D7063" t="s">
        <v>49</v>
      </c>
      <c r="E7063" t="s">
        <v>1</v>
      </c>
      <c r="F7063" s="139">
        <v>352.57890929246099</v>
      </c>
      <c r="G7063" s="139">
        <v>597.45972801325195</v>
      </c>
      <c r="H7063" s="139">
        <v>647.44015725078202</v>
      </c>
      <c r="I7063" s="139">
        <v>580.47027655305601</v>
      </c>
      <c r="J7063" s="139">
        <v>719.91353089264203</v>
      </c>
    </row>
    <row r="7064" spans="1:10" x14ac:dyDescent="0.25">
      <c r="A7064" t="s">
        <v>7348</v>
      </c>
      <c r="B7064" t="s">
        <v>94</v>
      </c>
      <c r="C7064">
        <v>2004</v>
      </c>
      <c r="D7064" t="s">
        <v>50</v>
      </c>
      <c r="E7064" t="s">
        <v>1</v>
      </c>
      <c r="F7064" s="139">
        <v>944.28066999358896</v>
      </c>
      <c r="G7064" s="139">
        <v>613.37239604907404</v>
      </c>
      <c r="H7064" s="139">
        <v>700.57261033107102</v>
      </c>
      <c r="I7064" s="139">
        <v>654.30583553691804</v>
      </c>
      <c r="J7064" s="139">
        <v>749.12319936830602</v>
      </c>
    </row>
    <row r="7065" spans="1:10" x14ac:dyDescent="0.25">
      <c r="A7065" t="s">
        <v>7349</v>
      </c>
      <c r="B7065" t="s">
        <v>94</v>
      </c>
      <c r="C7065">
        <v>2004</v>
      </c>
      <c r="D7065" t="s">
        <v>105</v>
      </c>
      <c r="E7065" t="s">
        <v>1</v>
      </c>
      <c r="F7065" s="139">
        <v>1021.97430717141</v>
      </c>
      <c r="G7065" s="139">
        <v>724.28565862141795</v>
      </c>
      <c r="H7065" s="139">
        <v>778.14375823561295</v>
      </c>
      <c r="I7065" s="139">
        <v>729.23505794757898</v>
      </c>
      <c r="J7065" s="139">
        <v>829.370683944029</v>
      </c>
    </row>
    <row r="7066" spans="1:10" x14ac:dyDescent="0.25">
      <c r="A7066" t="s">
        <v>7350</v>
      </c>
      <c r="B7066" t="s">
        <v>94</v>
      </c>
      <c r="C7066">
        <v>2004</v>
      </c>
      <c r="D7066" t="s">
        <v>51</v>
      </c>
      <c r="E7066" t="s">
        <v>1</v>
      </c>
      <c r="F7066" s="139">
        <v>783.23245945304404</v>
      </c>
      <c r="G7066" s="139">
        <v>687.29320146109001</v>
      </c>
      <c r="H7066" s="139">
        <v>742.84405417831294</v>
      </c>
      <c r="I7066" s="139">
        <v>689.560317624905</v>
      </c>
      <c r="J7066" s="139">
        <v>799.02337439830205</v>
      </c>
    </row>
    <row r="7067" spans="1:10" x14ac:dyDescent="0.25">
      <c r="A7067" t="s">
        <v>7351</v>
      </c>
      <c r="B7067" t="s">
        <v>94</v>
      </c>
      <c r="C7067">
        <v>2004</v>
      </c>
      <c r="D7067" t="s">
        <v>52</v>
      </c>
      <c r="E7067" t="s">
        <v>1</v>
      </c>
      <c r="F7067" s="139">
        <v>238.741847718364</v>
      </c>
      <c r="G7067" s="139">
        <v>879.60300537309104</v>
      </c>
      <c r="H7067" s="139">
        <v>926.39682069273499</v>
      </c>
      <c r="I7067" s="139">
        <v>808.29720710163701</v>
      </c>
      <c r="J7067" s="139">
        <v>1056.4034284115</v>
      </c>
    </row>
    <row r="7068" spans="1:10" x14ac:dyDescent="0.25">
      <c r="A7068" t="s">
        <v>7352</v>
      </c>
      <c r="B7068" t="s">
        <v>94</v>
      </c>
      <c r="C7068">
        <v>2004</v>
      </c>
      <c r="D7068" t="s">
        <v>106</v>
      </c>
      <c r="E7068" t="s">
        <v>1</v>
      </c>
      <c r="F7068" s="139">
        <v>1803.1352663948901</v>
      </c>
      <c r="G7068" s="139">
        <v>662.026562197516</v>
      </c>
      <c r="H7068" s="139">
        <v>709.16641584221804</v>
      </c>
      <c r="I7068" s="139">
        <v>675.78944518307105</v>
      </c>
      <c r="J7068" s="139">
        <v>743.72683824990202</v>
      </c>
    </row>
    <row r="7069" spans="1:10" x14ac:dyDescent="0.25">
      <c r="A7069" t="s">
        <v>7353</v>
      </c>
      <c r="B7069" t="s">
        <v>94</v>
      </c>
      <c r="C7069">
        <v>2004</v>
      </c>
      <c r="D7069" t="s">
        <v>53</v>
      </c>
      <c r="E7069" t="s">
        <v>1</v>
      </c>
      <c r="F7069" s="139">
        <v>532.05135693487796</v>
      </c>
      <c r="G7069" s="139">
        <v>631.52245953646695</v>
      </c>
      <c r="H7069" s="139">
        <v>680.28418492502306</v>
      </c>
      <c r="I7069" s="139">
        <v>621.00421176386897</v>
      </c>
      <c r="J7069" s="139">
        <v>743.49744694425601</v>
      </c>
    </row>
    <row r="7070" spans="1:10" x14ac:dyDescent="0.25">
      <c r="A7070" t="s">
        <v>7354</v>
      </c>
      <c r="B7070" t="s">
        <v>94</v>
      </c>
      <c r="C7070">
        <v>2004</v>
      </c>
      <c r="D7070" t="s">
        <v>54</v>
      </c>
      <c r="E7070" t="s">
        <v>1</v>
      </c>
      <c r="F7070" s="139">
        <v>290.55148763506702</v>
      </c>
      <c r="G7070" s="139">
        <v>863.91379529931896</v>
      </c>
      <c r="H7070" s="139">
        <v>912.27446531974704</v>
      </c>
      <c r="I7070" s="139">
        <v>805.99312485597397</v>
      </c>
      <c r="J7070" s="139">
        <v>1028.22034302513</v>
      </c>
    </row>
    <row r="7071" spans="1:10" x14ac:dyDescent="0.25">
      <c r="A7071" t="s">
        <v>7355</v>
      </c>
      <c r="B7071" t="s">
        <v>94</v>
      </c>
      <c r="C7071">
        <v>2004</v>
      </c>
      <c r="D7071" t="s">
        <v>55</v>
      </c>
      <c r="E7071" t="s">
        <v>1</v>
      </c>
      <c r="F7071" s="139">
        <v>306.95731826072301</v>
      </c>
      <c r="G7071" s="139">
        <v>697.93164834979302</v>
      </c>
      <c r="H7071" s="139">
        <v>745.34263931801399</v>
      </c>
      <c r="I7071" s="139">
        <v>662.06588934596095</v>
      </c>
      <c r="J7071" s="139">
        <v>835.97718546441604</v>
      </c>
    </row>
    <row r="7072" spans="1:10" x14ac:dyDescent="0.25">
      <c r="A7072" t="s">
        <v>7356</v>
      </c>
      <c r="B7072" t="s">
        <v>94</v>
      </c>
      <c r="C7072">
        <v>2004</v>
      </c>
      <c r="D7072" t="s">
        <v>56</v>
      </c>
      <c r="E7072" t="s">
        <v>1</v>
      </c>
      <c r="F7072" s="139">
        <v>251.42115414262199</v>
      </c>
      <c r="G7072" s="139">
        <v>584.98604933251499</v>
      </c>
      <c r="H7072" s="139">
        <v>619.70024232306605</v>
      </c>
      <c r="I7072" s="139">
        <v>543.61800291412101</v>
      </c>
      <c r="J7072" s="139">
        <v>703.24704065495803</v>
      </c>
    </row>
    <row r="7073" spans="1:10" x14ac:dyDescent="0.25">
      <c r="A7073" t="s">
        <v>7357</v>
      </c>
      <c r="B7073" t="s">
        <v>94</v>
      </c>
      <c r="C7073">
        <v>2004</v>
      </c>
      <c r="D7073" t="s">
        <v>57</v>
      </c>
      <c r="E7073" t="s">
        <v>1</v>
      </c>
      <c r="F7073" s="139">
        <v>422.15394942159901</v>
      </c>
      <c r="G7073" s="139">
        <v>625.18170962102704</v>
      </c>
      <c r="H7073" s="139">
        <v>671.78466996908503</v>
      </c>
      <c r="I7073" s="139">
        <v>607.38247551322797</v>
      </c>
      <c r="J7073" s="139">
        <v>741.00525306593397</v>
      </c>
    </row>
    <row r="7074" spans="1:10" x14ac:dyDescent="0.25">
      <c r="A7074" t="s">
        <v>7358</v>
      </c>
      <c r="B7074" t="s">
        <v>94</v>
      </c>
      <c r="C7074">
        <v>2005</v>
      </c>
      <c r="D7074" t="s">
        <v>5</v>
      </c>
      <c r="E7074" t="s">
        <v>1</v>
      </c>
      <c r="F7074" s="139">
        <v>10740.872353151801</v>
      </c>
      <c r="G7074" s="139">
        <v>741.89848096893502</v>
      </c>
      <c r="H7074" s="139">
        <v>784.10134081448496</v>
      </c>
      <c r="I7074" s="139">
        <v>769.03256937729202</v>
      </c>
      <c r="J7074" s="139">
        <v>799.38653405426896</v>
      </c>
    </row>
    <row r="7075" spans="1:10" x14ac:dyDescent="0.25">
      <c r="A7075" t="s">
        <v>7359</v>
      </c>
      <c r="B7075" t="s">
        <v>94</v>
      </c>
      <c r="C7075">
        <v>2005</v>
      </c>
      <c r="D7075" t="s">
        <v>122</v>
      </c>
      <c r="E7075" t="s">
        <v>1</v>
      </c>
      <c r="F7075" s="139">
        <v>1329.0065654830801</v>
      </c>
      <c r="G7075" s="139">
        <v>461.30043925132998</v>
      </c>
      <c r="H7075" s="139">
        <v>490.53338114650802</v>
      </c>
      <c r="I7075" s="139">
        <v>463.83958893270199</v>
      </c>
      <c r="J7075" s="139">
        <v>518.33317414509304</v>
      </c>
    </row>
    <row r="7076" spans="1:10" x14ac:dyDescent="0.25">
      <c r="A7076" t="s">
        <v>7360</v>
      </c>
      <c r="B7076" t="s">
        <v>94</v>
      </c>
      <c r="C7076">
        <v>2005</v>
      </c>
      <c r="D7076" t="s">
        <v>123</v>
      </c>
      <c r="E7076" t="s">
        <v>1</v>
      </c>
      <c r="F7076" s="139">
        <v>1734.14799378</v>
      </c>
      <c r="G7076" s="139">
        <v>588.45717720075902</v>
      </c>
      <c r="H7076" s="139">
        <v>613.10406637627602</v>
      </c>
      <c r="I7076" s="139">
        <v>583.98368582712305</v>
      </c>
      <c r="J7076" s="139">
        <v>643.27771266844502</v>
      </c>
    </row>
    <row r="7077" spans="1:10" x14ac:dyDescent="0.25">
      <c r="A7077" t="s">
        <v>7361</v>
      </c>
      <c r="B7077" t="s">
        <v>94</v>
      </c>
      <c r="C7077">
        <v>2005</v>
      </c>
      <c r="D7077" t="s">
        <v>124</v>
      </c>
      <c r="E7077" t="s">
        <v>1</v>
      </c>
      <c r="F7077" s="139">
        <v>2086.0817240740198</v>
      </c>
      <c r="G7077" s="139">
        <v>701.38075954409499</v>
      </c>
      <c r="H7077" s="139">
        <v>730.18859459522002</v>
      </c>
      <c r="I7077" s="139">
        <v>698.61835444929397</v>
      </c>
      <c r="J7077" s="139">
        <v>762.79812543973696</v>
      </c>
    </row>
    <row r="7078" spans="1:10" x14ac:dyDescent="0.25">
      <c r="A7078" t="s">
        <v>7362</v>
      </c>
      <c r="B7078" t="s">
        <v>94</v>
      </c>
      <c r="C7078">
        <v>2005</v>
      </c>
      <c r="D7078" t="s">
        <v>125</v>
      </c>
      <c r="E7078" t="s">
        <v>1</v>
      </c>
      <c r="F7078" s="139">
        <v>2480.02236774435</v>
      </c>
      <c r="G7078" s="139">
        <v>854.50241799412504</v>
      </c>
      <c r="H7078" s="139">
        <v>911.20910517713901</v>
      </c>
      <c r="I7078" s="139">
        <v>874.93234737349405</v>
      </c>
      <c r="J7078" s="139">
        <v>948.579506522521</v>
      </c>
    </row>
    <row r="7079" spans="1:10" x14ac:dyDescent="0.25">
      <c r="A7079" t="s">
        <v>7363</v>
      </c>
      <c r="B7079" t="s">
        <v>94</v>
      </c>
      <c r="C7079">
        <v>2005</v>
      </c>
      <c r="D7079" t="s">
        <v>126</v>
      </c>
      <c r="E7079" t="s">
        <v>1</v>
      </c>
      <c r="F7079" s="139">
        <v>3111.61370207035</v>
      </c>
      <c r="G7079" s="139">
        <v>1122.08668477074</v>
      </c>
      <c r="H7079" s="139">
        <v>1225.09312287905</v>
      </c>
      <c r="I7079" s="139">
        <v>1181.1999121684601</v>
      </c>
      <c r="J7079" s="139">
        <v>1270.16559114756</v>
      </c>
    </row>
    <row r="7080" spans="1:10" x14ac:dyDescent="0.25">
      <c r="A7080" t="s">
        <v>7364</v>
      </c>
      <c r="B7080" t="s">
        <v>94</v>
      </c>
      <c r="C7080">
        <v>2005</v>
      </c>
      <c r="D7080" t="s">
        <v>6</v>
      </c>
      <c r="E7080" t="s">
        <v>1</v>
      </c>
      <c r="F7080" s="139">
        <v>2280.25016290435</v>
      </c>
      <c r="G7080" s="139">
        <v>695.16219064998199</v>
      </c>
      <c r="H7080" s="139">
        <v>724.55052601491298</v>
      </c>
      <c r="I7080" s="139">
        <v>694.70754211392102</v>
      </c>
      <c r="J7080" s="139">
        <v>755.33244271660806</v>
      </c>
    </row>
    <row r="7081" spans="1:10" x14ac:dyDescent="0.25">
      <c r="A7081" t="s">
        <v>7365</v>
      </c>
      <c r="B7081" t="s">
        <v>94</v>
      </c>
      <c r="C7081">
        <v>2005</v>
      </c>
      <c r="D7081" t="s">
        <v>37</v>
      </c>
      <c r="E7081" t="s">
        <v>1</v>
      </c>
      <c r="F7081" s="139">
        <v>270.96215423222202</v>
      </c>
      <c r="G7081" s="139">
        <v>800.54998739097005</v>
      </c>
      <c r="H7081" s="139">
        <v>827.14526909226095</v>
      </c>
      <c r="I7081" s="139">
        <v>730.21456691453898</v>
      </c>
      <c r="J7081" s="139">
        <v>933.21907374701902</v>
      </c>
    </row>
    <row r="7082" spans="1:10" x14ac:dyDescent="0.25">
      <c r="A7082" t="s">
        <v>7366</v>
      </c>
      <c r="B7082" t="s">
        <v>94</v>
      </c>
      <c r="C7082">
        <v>2005</v>
      </c>
      <c r="D7082" t="s">
        <v>38</v>
      </c>
      <c r="E7082" t="s">
        <v>1</v>
      </c>
      <c r="F7082" s="139">
        <v>439.46806007550401</v>
      </c>
      <c r="G7082" s="139">
        <v>765.11727440980599</v>
      </c>
      <c r="H7082" s="139">
        <v>793.10173928218001</v>
      </c>
      <c r="I7082" s="139">
        <v>719.40882756728695</v>
      </c>
      <c r="J7082" s="139">
        <v>872.19411055587</v>
      </c>
    </row>
    <row r="7083" spans="1:10" x14ac:dyDescent="0.25">
      <c r="A7083" t="s">
        <v>7367</v>
      </c>
      <c r="B7083" t="s">
        <v>94</v>
      </c>
      <c r="C7083">
        <v>2005</v>
      </c>
      <c r="D7083" t="s">
        <v>39</v>
      </c>
      <c r="E7083" t="s">
        <v>1</v>
      </c>
      <c r="F7083" s="139">
        <v>472.42348581703902</v>
      </c>
      <c r="G7083" s="139">
        <v>875.58796370501204</v>
      </c>
      <c r="H7083" s="139">
        <v>893.63122969247604</v>
      </c>
      <c r="I7083" s="139">
        <v>814.02850114948205</v>
      </c>
      <c r="J7083" s="139">
        <v>978.85143455279399</v>
      </c>
    </row>
    <row r="7084" spans="1:10" x14ac:dyDescent="0.25">
      <c r="A7084" t="s">
        <v>7368</v>
      </c>
      <c r="B7084" t="s">
        <v>94</v>
      </c>
      <c r="C7084">
        <v>2005</v>
      </c>
      <c r="D7084" t="s">
        <v>40</v>
      </c>
      <c r="E7084" t="s">
        <v>1</v>
      </c>
      <c r="F7084" s="139">
        <v>374.64394642659101</v>
      </c>
      <c r="G7084" s="139">
        <v>824.00903186247206</v>
      </c>
      <c r="H7084" s="139">
        <v>851.85298161890296</v>
      </c>
      <c r="I7084" s="139">
        <v>766.90671223674894</v>
      </c>
      <c r="J7084" s="139">
        <v>943.562398952384</v>
      </c>
    </row>
    <row r="7085" spans="1:10" x14ac:dyDescent="0.25">
      <c r="A7085" t="s">
        <v>7369</v>
      </c>
      <c r="B7085" t="s">
        <v>94</v>
      </c>
      <c r="C7085">
        <v>2005</v>
      </c>
      <c r="D7085" t="s">
        <v>41</v>
      </c>
      <c r="E7085" t="s">
        <v>1</v>
      </c>
      <c r="F7085" s="139">
        <v>390.04630913327401</v>
      </c>
      <c r="G7085" s="139">
        <v>529.31415697495402</v>
      </c>
      <c r="H7085" s="139">
        <v>576.75924685130497</v>
      </c>
      <c r="I7085" s="139">
        <v>518.82297466709099</v>
      </c>
      <c r="J7085" s="139">
        <v>639.21236808401</v>
      </c>
    </row>
    <row r="7086" spans="1:10" x14ac:dyDescent="0.25">
      <c r="A7086" t="s">
        <v>7370</v>
      </c>
      <c r="B7086" t="s">
        <v>94</v>
      </c>
      <c r="C7086">
        <v>2005</v>
      </c>
      <c r="D7086" t="s">
        <v>42</v>
      </c>
      <c r="E7086" t="s">
        <v>1</v>
      </c>
      <c r="F7086" s="139">
        <v>332.70620721972199</v>
      </c>
      <c r="G7086" s="139">
        <v>522.94207541372805</v>
      </c>
      <c r="H7086" s="139">
        <v>551.88814912914199</v>
      </c>
      <c r="I7086" s="139">
        <v>492.731775439616</v>
      </c>
      <c r="J7086" s="139">
        <v>616.05550128256596</v>
      </c>
    </row>
    <row r="7087" spans="1:10" x14ac:dyDescent="0.25">
      <c r="A7087" t="s">
        <v>7371</v>
      </c>
      <c r="B7087" t="s">
        <v>94</v>
      </c>
      <c r="C7087">
        <v>2005</v>
      </c>
      <c r="D7087" t="s">
        <v>102</v>
      </c>
      <c r="E7087" t="s">
        <v>1</v>
      </c>
      <c r="F7087" s="139">
        <v>456.77805696765802</v>
      </c>
      <c r="G7087" s="139">
        <v>709.45896025046295</v>
      </c>
      <c r="H7087" s="139">
        <v>740.35573093124594</v>
      </c>
      <c r="I7087" s="139">
        <v>672.68591853871499</v>
      </c>
      <c r="J7087" s="139">
        <v>812.885163891057</v>
      </c>
    </row>
    <row r="7088" spans="1:10" x14ac:dyDescent="0.25">
      <c r="A7088" t="s">
        <v>7372</v>
      </c>
      <c r="B7088" t="s">
        <v>94</v>
      </c>
      <c r="C7088">
        <v>2005</v>
      </c>
      <c r="D7088" t="s">
        <v>103</v>
      </c>
      <c r="E7088" t="s">
        <v>1</v>
      </c>
      <c r="F7088" s="139">
        <v>1385.9139610903801</v>
      </c>
      <c r="G7088" s="139">
        <v>768.54746662510195</v>
      </c>
      <c r="H7088" s="139">
        <v>790.84106427261497</v>
      </c>
      <c r="I7088" s="139">
        <v>748.78816577388898</v>
      </c>
      <c r="J7088" s="139">
        <v>834.59938733004196</v>
      </c>
    </row>
    <row r="7089" spans="1:10" x14ac:dyDescent="0.25">
      <c r="A7089" t="s">
        <v>7373</v>
      </c>
      <c r="B7089" t="s">
        <v>94</v>
      </c>
      <c r="C7089">
        <v>2005</v>
      </c>
      <c r="D7089" t="s">
        <v>43</v>
      </c>
      <c r="E7089" t="s">
        <v>1</v>
      </c>
      <c r="F7089" s="139">
        <v>198.57476203440501</v>
      </c>
      <c r="G7089" s="139">
        <v>534.277079221902</v>
      </c>
      <c r="H7089" s="139">
        <v>547.48728361325402</v>
      </c>
      <c r="I7089" s="139">
        <v>472.16530013575999</v>
      </c>
      <c r="J7089" s="139">
        <v>631.17937706086695</v>
      </c>
    </row>
    <row r="7090" spans="1:10" x14ac:dyDescent="0.25">
      <c r="A7090" t="s">
        <v>7374</v>
      </c>
      <c r="B7090" t="s">
        <v>94</v>
      </c>
      <c r="C7090">
        <v>2005</v>
      </c>
      <c r="D7090" t="s">
        <v>44</v>
      </c>
      <c r="E7090" t="s">
        <v>1</v>
      </c>
      <c r="F7090" s="139">
        <v>487.20465022000502</v>
      </c>
      <c r="G7090" s="139">
        <v>858.10213681597304</v>
      </c>
      <c r="H7090" s="139">
        <v>900.206555336527</v>
      </c>
      <c r="I7090" s="139">
        <v>820.23855214726905</v>
      </c>
      <c r="J7090" s="139">
        <v>985.72831315715996</v>
      </c>
    </row>
    <row r="7091" spans="1:10" x14ac:dyDescent="0.25">
      <c r="A7091" t="s">
        <v>7375</v>
      </c>
      <c r="B7091" t="s">
        <v>94</v>
      </c>
      <c r="C7091">
        <v>2005</v>
      </c>
      <c r="D7091" t="s">
        <v>45</v>
      </c>
      <c r="E7091" t="s">
        <v>1</v>
      </c>
      <c r="F7091" s="139">
        <v>700.13454883597205</v>
      </c>
      <c r="G7091" s="139">
        <v>810.48162161946198</v>
      </c>
      <c r="H7091" s="139">
        <v>845.15842287967303</v>
      </c>
      <c r="I7091" s="139">
        <v>781.69075211821701</v>
      </c>
      <c r="J7091" s="139">
        <v>912.280262558907</v>
      </c>
    </row>
    <row r="7092" spans="1:10" x14ac:dyDescent="0.25">
      <c r="A7092" t="s">
        <v>7376</v>
      </c>
      <c r="B7092" t="s">
        <v>94</v>
      </c>
      <c r="C7092">
        <v>2005</v>
      </c>
      <c r="D7092" t="s">
        <v>18</v>
      </c>
      <c r="E7092" t="s">
        <v>1</v>
      </c>
      <c r="F7092" s="139">
        <v>2167.5483102097601</v>
      </c>
      <c r="G7092" s="139">
        <v>889.90775145123098</v>
      </c>
      <c r="H7092" s="139">
        <v>942.49337282116505</v>
      </c>
      <c r="I7092" s="139">
        <v>902.42789527520597</v>
      </c>
      <c r="J7092" s="139">
        <v>983.85233704919199</v>
      </c>
    </row>
    <row r="7093" spans="1:10" x14ac:dyDescent="0.25">
      <c r="A7093" t="s">
        <v>7377</v>
      </c>
      <c r="B7093" t="s">
        <v>94</v>
      </c>
      <c r="C7093">
        <v>2005</v>
      </c>
      <c r="D7093" t="s">
        <v>46</v>
      </c>
      <c r="E7093" t="s">
        <v>1</v>
      </c>
      <c r="F7093" s="139">
        <v>1082.5403258296301</v>
      </c>
      <c r="G7093" s="139">
        <v>967.132414774577</v>
      </c>
      <c r="H7093" s="139">
        <v>1027.6375635740101</v>
      </c>
      <c r="I7093" s="139">
        <v>966.15735267953096</v>
      </c>
      <c r="J7093" s="139">
        <v>1091.94710983395</v>
      </c>
    </row>
    <row r="7094" spans="1:10" x14ac:dyDescent="0.25">
      <c r="A7094" t="s">
        <v>7378</v>
      </c>
      <c r="B7094" t="s">
        <v>94</v>
      </c>
      <c r="C7094">
        <v>2005</v>
      </c>
      <c r="D7094" t="s">
        <v>47</v>
      </c>
      <c r="E7094" t="s">
        <v>1</v>
      </c>
      <c r="F7094" s="139">
        <v>636.57613655601904</v>
      </c>
      <c r="G7094" s="139">
        <v>953.743556155546</v>
      </c>
      <c r="H7094" s="139">
        <v>998.96216466750002</v>
      </c>
      <c r="I7094" s="139">
        <v>921.705260800838</v>
      </c>
      <c r="J7094" s="139">
        <v>1080.8910430241699</v>
      </c>
    </row>
    <row r="7095" spans="1:10" x14ac:dyDescent="0.25">
      <c r="A7095" t="s">
        <v>7379</v>
      </c>
      <c r="B7095" t="s">
        <v>94</v>
      </c>
      <c r="C7095">
        <v>2005</v>
      </c>
      <c r="D7095" t="s">
        <v>48</v>
      </c>
      <c r="E7095" t="s">
        <v>1</v>
      </c>
      <c r="F7095" s="139">
        <v>448.43184782411402</v>
      </c>
      <c r="G7095" s="139">
        <v>691.04334559593406</v>
      </c>
      <c r="H7095" s="139">
        <v>743.87688834549101</v>
      </c>
      <c r="I7095" s="139">
        <v>673.71532703931405</v>
      </c>
      <c r="J7095" s="139">
        <v>819.125510192001</v>
      </c>
    </row>
    <row r="7096" spans="1:10" x14ac:dyDescent="0.25">
      <c r="A7096" t="s">
        <v>7380</v>
      </c>
      <c r="B7096" t="s">
        <v>94</v>
      </c>
      <c r="C7096">
        <v>2005</v>
      </c>
      <c r="D7096" t="s">
        <v>104</v>
      </c>
      <c r="E7096" t="s">
        <v>1</v>
      </c>
      <c r="F7096" s="139">
        <v>1422.5400692430701</v>
      </c>
      <c r="G7096" s="139">
        <v>657.26882773483999</v>
      </c>
      <c r="H7096" s="139">
        <v>725.83728065641299</v>
      </c>
      <c r="I7096" s="139">
        <v>687.01783481368204</v>
      </c>
      <c r="J7096" s="139">
        <v>766.21017557811695</v>
      </c>
    </row>
    <row r="7097" spans="1:10" x14ac:dyDescent="0.25">
      <c r="A7097" t="s">
        <v>7381</v>
      </c>
      <c r="B7097" t="s">
        <v>94</v>
      </c>
      <c r="C7097">
        <v>2005</v>
      </c>
      <c r="D7097" t="s">
        <v>49</v>
      </c>
      <c r="E7097" t="s">
        <v>1</v>
      </c>
      <c r="F7097" s="139">
        <v>401.64618429448899</v>
      </c>
      <c r="G7097" s="139">
        <v>674.85413047665998</v>
      </c>
      <c r="H7097" s="139">
        <v>717.740215299905</v>
      </c>
      <c r="I7097" s="139">
        <v>647.96433931809395</v>
      </c>
      <c r="J7097" s="139">
        <v>792.87358352089097</v>
      </c>
    </row>
    <row r="7098" spans="1:10" x14ac:dyDescent="0.25">
      <c r="A7098" t="s">
        <v>7382</v>
      </c>
      <c r="B7098" t="s">
        <v>94</v>
      </c>
      <c r="C7098">
        <v>2005</v>
      </c>
      <c r="D7098" t="s">
        <v>50</v>
      </c>
      <c r="E7098" t="s">
        <v>1</v>
      </c>
      <c r="F7098" s="139">
        <v>1020.89388494858</v>
      </c>
      <c r="G7098" s="139">
        <v>650.59897330328295</v>
      </c>
      <c r="H7098" s="139">
        <v>738.25045274740603</v>
      </c>
      <c r="I7098" s="139">
        <v>690.95313250926404</v>
      </c>
      <c r="J7098" s="139">
        <v>787.79083717084995</v>
      </c>
    </row>
    <row r="7099" spans="1:10" x14ac:dyDescent="0.25">
      <c r="A7099" t="s">
        <v>7383</v>
      </c>
      <c r="B7099" t="s">
        <v>94</v>
      </c>
      <c r="C7099">
        <v>2005</v>
      </c>
      <c r="D7099" t="s">
        <v>105</v>
      </c>
      <c r="E7099" t="s">
        <v>1</v>
      </c>
      <c r="F7099" s="139">
        <v>1042.0327150629701</v>
      </c>
      <c r="G7099" s="139">
        <v>736.424084313648</v>
      </c>
      <c r="H7099" s="139">
        <v>791.97218523649997</v>
      </c>
      <c r="I7099" s="139">
        <v>742.84525251052696</v>
      </c>
      <c r="J7099" s="139">
        <v>843.40459062338596</v>
      </c>
    </row>
    <row r="7100" spans="1:10" x14ac:dyDescent="0.25">
      <c r="A7100" t="s">
        <v>7384</v>
      </c>
      <c r="B7100" t="s">
        <v>94</v>
      </c>
      <c r="C7100">
        <v>2005</v>
      </c>
      <c r="D7100" t="s">
        <v>51</v>
      </c>
      <c r="E7100" t="s">
        <v>1</v>
      </c>
      <c r="F7100" s="139">
        <v>796.69724663188697</v>
      </c>
      <c r="G7100" s="139">
        <v>697.804406187057</v>
      </c>
      <c r="H7100" s="139">
        <v>752.608652968103</v>
      </c>
      <c r="I7100" s="139">
        <v>699.20122564501901</v>
      </c>
      <c r="J7100" s="139">
        <v>808.89303435368299</v>
      </c>
    </row>
    <row r="7101" spans="1:10" x14ac:dyDescent="0.25">
      <c r="A7101" t="s">
        <v>7385</v>
      </c>
      <c r="B7101" t="s">
        <v>94</v>
      </c>
      <c r="C7101">
        <v>2005</v>
      </c>
      <c r="D7101" t="s">
        <v>52</v>
      </c>
      <c r="E7101" t="s">
        <v>1</v>
      </c>
      <c r="F7101" s="139">
        <v>245.335468431083</v>
      </c>
      <c r="G7101" s="139">
        <v>897.77680839859204</v>
      </c>
      <c r="H7101" s="139">
        <v>957.320790767684</v>
      </c>
      <c r="I7101" s="139">
        <v>838.03417969604197</v>
      </c>
      <c r="J7101" s="139">
        <v>1088.46273204978</v>
      </c>
    </row>
    <row r="7102" spans="1:10" x14ac:dyDescent="0.25">
      <c r="A7102" t="s">
        <v>7386</v>
      </c>
      <c r="B7102" t="s">
        <v>94</v>
      </c>
      <c r="C7102">
        <v>2005</v>
      </c>
      <c r="D7102" t="s">
        <v>106</v>
      </c>
      <c r="E7102" t="s">
        <v>1</v>
      </c>
      <c r="F7102" s="139">
        <v>1985.8090776736101</v>
      </c>
      <c r="G7102" s="139">
        <v>726.00908061947405</v>
      </c>
      <c r="H7102" s="139">
        <v>770.62688414789204</v>
      </c>
      <c r="I7102" s="139">
        <v>736.18071043920304</v>
      </c>
      <c r="J7102" s="139">
        <v>806.23582466265702</v>
      </c>
    </row>
    <row r="7103" spans="1:10" x14ac:dyDescent="0.25">
      <c r="A7103" t="s">
        <v>7387</v>
      </c>
      <c r="B7103" t="s">
        <v>94</v>
      </c>
      <c r="C7103">
        <v>2005</v>
      </c>
      <c r="D7103" t="s">
        <v>53</v>
      </c>
      <c r="E7103" t="s">
        <v>1</v>
      </c>
      <c r="F7103" s="139">
        <v>575.05948147723996</v>
      </c>
      <c r="G7103" s="139">
        <v>680.09305250631496</v>
      </c>
      <c r="H7103" s="139">
        <v>739.21969555076703</v>
      </c>
      <c r="I7103" s="139">
        <v>677.61099544283297</v>
      </c>
      <c r="J7103" s="139">
        <v>804.75499255677596</v>
      </c>
    </row>
    <row r="7104" spans="1:10" x14ac:dyDescent="0.25">
      <c r="A7104" t="s">
        <v>7388</v>
      </c>
      <c r="B7104" t="s">
        <v>94</v>
      </c>
      <c r="C7104">
        <v>2005</v>
      </c>
      <c r="D7104" t="s">
        <v>54</v>
      </c>
      <c r="E7104" t="s">
        <v>1</v>
      </c>
      <c r="F7104" s="139">
        <v>327.84547006931598</v>
      </c>
      <c r="G7104" s="139">
        <v>974.77319914761199</v>
      </c>
      <c r="H7104" s="139">
        <v>1017.32395475495</v>
      </c>
      <c r="I7104" s="139">
        <v>906.65467204818299</v>
      </c>
      <c r="J7104" s="139">
        <v>1137.44014727746</v>
      </c>
    </row>
    <row r="7105" spans="1:10" x14ac:dyDescent="0.25">
      <c r="A7105" t="s">
        <v>7389</v>
      </c>
      <c r="B7105" t="s">
        <v>94</v>
      </c>
      <c r="C7105">
        <v>2005</v>
      </c>
      <c r="D7105" t="s">
        <v>55</v>
      </c>
      <c r="E7105" t="s">
        <v>1</v>
      </c>
      <c r="F7105" s="139">
        <v>306.23667157753903</v>
      </c>
      <c r="G7105" s="139">
        <v>695.32871254152701</v>
      </c>
      <c r="H7105" s="139">
        <v>734.859097504955</v>
      </c>
      <c r="I7105" s="139">
        <v>652.60517571250102</v>
      </c>
      <c r="J7105" s="139">
        <v>824.38939603014001</v>
      </c>
    </row>
    <row r="7106" spans="1:10" x14ac:dyDescent="0.25">
      <c r="A7106" t="s">
        <v>7390</v>
      </c>
      <c r="B7106" t="s">
        <v>94</v>
      </c>
      <c r="C7106">
        <v>2005</v>
      </c>
      <c r="D7106" t="s">
        <v>56</v>
      </c>
      <c r="E7106" t="s">
        <v>1</v>
      </c>
      <c r="F7106" s="139">
        <v>268.432855471724</v>
      </c>
      <c r="G7106" s="139">
        <v>618.40914016569604</v>
      </c>
      <c r="H7106" s="139">
        <v>651.11936716388902</v>
      </c>
      <c r="I7106" s="139">
        <v>573.65693159108798</v>
      </c>
      <c r="J7106" s="139">
        <v>735.92462113092995</v>
      </c>
    </row>
    <row r="7107" spans="1:10" x14ac:dyDescent="0.25">
      <c r="A7107" t="s">
        <v>7391</v>
      </c>
      <c r="B7107" t="s">
        <v>94</v>
      </c>
      <c r="C7107">
        <v>2005</v>
      </c>
      <c r="D7107" t="s">
        <v>57</v>
      </c>
      <c r="E7107" t="s">
        <v>1</v>
      </c>
      <c r="F7107" s="139">
        <v>508.23459907779102</v>
      </c>
      <c r="G7107" s="139">
        <v>748.658926844696</v>
      </c>
      <c r="H7107" s="139">
        <v>786.70652196417404</v>
      </c>
      <c r="I7107" s="139">
        <v>718.26856402388603</v>
      </c>
      <c r="J7107" s="139">
        <v>859.79445389705802</v>
      </c>
    </row>
    <row r="7108" spans="1:10" x14ac:dyDescent="0.25">
      <c r="A7108" t="s">
        <v>7392</v>
      </c>
      <c r="B7108" t="s">
        <v>94</v>
      </c>
      <c r="C7108">
        <v>2006</v>
      </c>
      <c r="D7108" t="s">
        <v>5</v>
      </c>
      <c r="E7108" t="s">
        <v>1</v>
      </c>
      <c r="F7108" s="139">
        <v>11351.483976011001</v>
      </c>
      <c r="G7108" s="139">
        <v>779.81698858325399</v>
      </c>
      <c r="H7108" s="139">
        <v>819.43783387218696</v>
      </c>
      <c r="I7108" s="139">
        <v>804.14444394236398</v>
      </c>
      <c r="J7108" s="139">
        <v>834.94483613928605</v>
      </c>
    </row>
    <row r="7109" spans="1:10" x14ac:dyDescent="0.25">
      <c r="A7109" t="s">
        <v>7393</v>
      </c>
      <c r="B7109" t="s">
        <v>94</v>
      </c>
      <c r="C7109">
        <v>2006</v>
      </c>
      <c r="D7109" t="s">
        <v>122</v>
      </c>
      <c r="E7109" t="s">
        <v>1</v>
      </c>
      <c r="F7109" s="139">
        <v>1449.6080039328499</v>
      </c>
      <c r="G7109" s="139">
        <v>501.51810933036103</v>
      </c>
      <c r="H7109" s="139">
        <v>526.17792080627601</v>
      </c>
      <c r="I7109" s="139">
        <v>498.88468165440202</v>
      </c>
      <c r="J7109" s="139">
        <v>554.552894225003</v>
      </c>
    </row>
    <row r="7110" spans="1:10" x14ac:dyDescent="0.25">
      <c r="A7110" t="s">
        <v>7394</v>
      </c>
      <c r="B7110" t="s">
        <v>94</v>
      </c>
      <c r="C7110">
        <v>2006</v>
      </c>
      <c r="D7110" t="s">
        <v>123</v>
      </c>
      <c r="E7110" t="s">
        <v>1</v>
      </c>
      <c r="F7110" s="139">
        <v>1778.8019950645401</v>
      </c>
      <c r="G7110" s="139">
        <v>600.81265497035702</v>
      </c>
      <c r="H7110" s="139">
        <v>622.00302586458895</v>
      </c>
      <c r="I7110" s="139">
        <v>592.85662262634901</v>
      </c>
      <c r="J7110" s="139">
        <v>652.190059418077</v>
      </c>
    </row>
    <row r="7111" spans="1:10" x14ac:dyDescent="0.25">
      <c r="A7111" t="s">
        <v>7395</v>
      </c>
      <c r="B7111" t="s">
        <v>94</v>
      </c>
      <c r="C7111">
        <v>2006</v>
      </c>
      <c r="D7111" t="s">
        <v>124</v>
      </c>
      <c r="E7111" t="s">
        <v>1</v>
      </c>
      <c r="F7111" s="139">
        <v>2215.83943986955</v>
      </c>
      <c r="G7111" s="139">
        <v>741.04377018940397</v>
      </c>
      <c r="H7111" s="139">
        <v>768.97501094415998</v>
      </c>
      <c r="I7111" s="139">
        <v>736.71409190973895</v>
      </c>
      <c r="J7111" s="139">
        <v>802.26584011337798</v>
      </c>
    </row>
    <row r="7112" spans="1:10" x14ac:dyDescent="0.25">
      <c r="A7112" t="s">
        <v>7396</v>
      </c>
      <c r="B7112" t="s">
        <v>94</v>
      </c>
      <c r="C7112">
        <v>2006</v>
      </c>
      <c r="D7112" t="s">
        <v>125</v>
      </c>
      <c r="E7112" t="s">
        <v>1</v>
      </c>
      <c r="F7112" s="139">
        <v>2651.9567299760402</v>
      </c>
      <c r="G7112" s="139">
        <v>906.79137986221394</v>
      </c>
      <c r="H7112" s="139">
        <v>959.94439452011102</v>
      </c>
      <c r="I7112" s="139">
        <v>923.043299284162</v>
      </c>
      <c r="J7112" s="139">
        <v>997.92070195234396</v>
      </c>
    </row>
    <row r="7113" spans="1:10" x14ac:dyDescent="0.25">
      <c r="A7113" t="s">
        <v>7397</v>
      </c>
      <c r="B7113" t="s">
        <v>94</v>
      </c>
      <c r="C7113">
        <v>2006</v>
      </c>
      <c r="D7113" t="s">
        <v>126</v>
      </c>
      <c r="E7113" t="s">
        <v>1</v>
      </c>
      <c r="F7113" s="139">
        <v>3255.27780716803</v>
      </c>
      <c r="G7113" s="139">
        <v>1166.43595797893</v>
      </c>
      <c r="H7113" s="139">
        <v>1268.1415596126001</v>
      </c>
      <c r="I7113" s="139">
        <v>1223.7041438351901</v>
      </c>
      <c r="J7113" s="139">
        <v>1313.74582725954</v>
      </c>
    </row>
    <row r="7114" spans="1:10" x14ac:dyDescent="0.25">
      <c r="A7114" t="s">
        <v>7398</v>
      </c>
      <c r="B7114" t="s">
        <v>94</v>
      </c>
      <c r="C7114">
        <v>2006</v>
      </c>
      <c r="D7114" t="s">
        <v>6</v>
      </c>
      <c r="E7114" t="s">
        <v>1</v>
      </c>
      <c r="F7114" s="139">
        <v>2381.3183652194898</v>
      </c>
      <c r="G7114" s="139">
        <v>723.00944408264695</v>
      </c>
      <c r="H7114" s="139">
        <v>747.35854276399095</v>
      </c>
      <c r="I7114" s="139">
        <v>717.24739682525399</v>
      </c>
      <c r="J7114" s="139">
        <v>778.39639303114097</v>
      </c>
    </row>
    <row r="7115" spans="1:10" x14ac:dyDescent="0.25">
      <c r="A7115" t="s">
        <v>7399</v>
      </c>
      <c r="B7115" t="s">
        <v>94</v>
      </c>
      <c r="C7115">
        <v>2006</v>
      </c>
      <c r="D7115" t="s">
        <v>37</v>
      </c>
      <c r="E7115" t="s">
        <v>1</v>
      </c>
      <c r="F7115" s="139">
        <v>282.05671007294899</v>
      </c>
      <c r="G7115" s="139">
        <v>830.97165858335802</v>
      </c>
      <c r="H7115" s="139">
        <v>844.65809210505097</v>
      </c>
      <c r="I7115" s="139">
        <v>747.32411611145506</v>
      </c>
      <c r="J7115" s="139">
        <v>950.98182272872498</v>
      </c>
    </row>
    <row r="7116" spans="1:10" x14ac:dyDescent="0.25">
      <c r="A7116" t="s">
        <v>7400</v>
      </c>
      <c r="B7116" t="s">
        <v>94</v>
      </c>
      <c r="C7116">
        <v>2006</v>
      </c>
      <c r="D7116" t="s">
        <v>38</v>
      </c>
      <c r="E7116" t="s">
        <v>1</v>
      </c>
      <c r="F7116" s="139">
        <v>466.56223691605197</v>
      </c>
      <c r="G7116" s="139">
        <v>808.99264273139897</v>
      </c>
      <c r="H7116" s="139">
        <v>837.697777957889</v>
      </c>
      <c r="I7116" s="139">
        <v>762.18140198137598</v>
      </c>
      <c r="J7116" s="139">
        <v>918.57790955096402</v>
      </c>
    </row>
    <row r="7117" spans="1:10" x14ac:dyDescent="0.25">
      <c r="A7117" t="s">
        <v>7401</v>
      </c>
      <c r="B7117" t="s">
        <v>94</v>
      </c>
      <c r="C7117">
        <v>2006</v>
      </c>
      <c r="D7117" t="s">
        <v>39</v>
      </c>
      <c r="E7117" t="s">
        <v>1</v>
      </c>
      <c r="F7117" s="139">
        <v>467.00537755893401</v>
      </c>
      <c r="G7117" s="139">
        <v>861.04573917977405</v>
      </c>
      <c r="H7117" s="139">
        <v>876.337503064923</v>
      </c>
      <c r="I7117" s="139">
        <v>797.62457726265302</v>
      </c>
      <c r="J7117" s="139">
        <v>960.63847327247902</v>
      </c>
    </row>
    <row r="7118" spans="1:10" x14ac:dyDescent="0.25">
      <c r="A7118" t="s">
        <v>7402</v>
      </c>
      <c r="B7118" t="s">
        <v>94</v>
      </c>
      <c r="C7118">
        <v>2006</v>
      </c>
      <c r="D7118" t="s">
        <v>40</v>
      </c>
      <c r="E7118" t="s">
        <v>1</v>
      </c>
      <c r="F7118" s="139">
        <v>366.94589090959101</v>
      </c>
      <c r="G7118" s="139">
        <v>807.18409790935095</v>
      </c>
      <c r="H7118" s="139">
        <v>832.55635015015503</v>
      </c>
      <c r="I7118" s="139">
        <v>748.67804180895405</v>
      </c>
      <c r="J7118" s="139">
        <v>923.18548018646698</v>
      </c>
    </row>
    <row r="7119" spans="1:10" x14ac:dyDescent="0.25">
      <c r="A7119" t="s">
        <v>7403</v>
      </c>
      <c r="B7119" t="s">
        <v>94</v>
      </c>
      <c r="C7119">
        <v>2006</v>
      </c>
      <c r="D7119" t="s">
        <v>41</v>
      </c>
      <c r="E7119" t="s">
        <v>1</v>
      </c>
      <c r="F7119" s="139">
        <v>480.28987049945499</v>
      </c>
      <c r="G7119" s="139">
        <v>649.81311627266905</v>
      </c>
      <c r="H7119" s="139">
        <v>688.63599763099796</v>
      </c>
      <c r="I7119" s="139">
        <v>626.39261220303001</v>
      </c>
      <c r="J7119" s="139">
        <v>755.23434623648404</v>
      </c>
    </row>
    <row r="7120" spans="1:10" x14ac:dyDescent="0.25">
      <c r="A7120" t="s">
        <v>7404</v>
      </c>
      <c r="B7120" t="s">
        <v>94</v>
      </c>
      <c r="C7120">
        <v>2006</v>
      </c>
      <c r="D7120" t="s">
        <v>42</v>
      </c>
      <c r="E7120" t="s">
        <v>1</v>
      </c>
      <c r="F7120" s="139">
        <v>318.45827926250303</v>
      </c>
      <c r="G7120" s="139">
        <v>496.52043915074103</v>
      </c>
      <c r="H7120" s="139">
        <v>527.29042514504204</v>
      </c>
      <c r="I7120" s="139">
        <v>469.57772670815399</v>
      </c>
      <c r="J7120" s="139">
        <v>590.00500528747898</v>
      </c>
    </row>
    <row r="7121" spans="1:10" x14ac:dyDescent="0.25">
      <c r="A7121" t="s">
        <v>7405</v>
      </c>
      <c r="B7121" t="s">
        <v>94</v>
      </c>
      <c r="C7121">
        <v>2006</v>
      </c>
      <c r="D7121" t="s">
        <v>102</v>
      </c>
      <c r="E7121" t="s">
        <v>1</v>
      </c>
      <c r="F7121" s="139">
        <v>465.61935837695597</v>
      </c>
      <c r="G7121" s="139">
        <v>719.36989521514704</v>
      </c>
      <c r="H7121" s="139">
        <v>742.43459335221405</v>
      </c>
      <c r="I7121" s="139">
        <v>675.311408994526</v>
      </c>
      <c r="J7121" s="139">
        <v>814.33039401240706</v>
      </c>
    </row>
    <row r="7122" spans="1:10" x14ac:dyDescent="0.25">
      <c r="A7122" t="s">
        <v>7406</v>
      </c>
      <c r="B7122" t="s">
        <v>94</v>
      </c>
      <c r="C7122">
        <v>2006</v>
      </c>
      <c r="D7122" t="s">
        <v>103</v>
      </c>
      <c r="E7122" t="s">
        <v>1</v>
      </c>
      <c r="F7122" s="139">
        <v>1482.43851333523</v>
      </c>
      <c r="G7122" s="139">
        <v>816.64904578119297</v>
      </c>
      <c r="H7122" s="139">
        <v>846.92221182652497</v>
      </c>
      <c r="I7122" s="139">
        <v>803.44851017349902</v>
      </c>
      <c r="J7122" s="139">
        <v>892.09934328746101</v>
      </c>
    </row>
    <row r="7123" spans="1:10" x14ac:dyDescent="0.25">
      <c r="A7123" t="s">
        <v>7407</v>
      </c>
      <c r="B7123" t="s">
        <v>94</v>
      </c>
      <c r="C7123">
        <v>2006</v>
      </c>
      <c r="D7123" t="s">
        <v>43</v>
      </c>
      <c r="E7123" t="s">
        <v>1</v>
      </c>
      <c r="F7123" s="139">
        <v>234.73644234417199</v>
      </c>
      <c r="G7123" s="139">
        <v>632.099424666554</v>
      </c>
      <c r="H7123" s="139">
        <v>652.500842175598</v>
      </c>
      <c r="I7123" s="139">
        <v>569.12870439501899</v>
      </c>
      <c r="J7123" s="139">
        <v>744.35397774452304</v>
      </c>
    </row>
    <row r="7124" spans="1:10" x14ac:dyDescent="0.25">
      <c r="A7124" t="s">
        <v>7408</v>
      </c>
      <c r="B7124" t="s">
        <v>94</v>
      </c>
      <c r="C7124">
        <v>2006</v>
      </c>
      <c r="D7124" t="s">
        <v>44</v>
      </c>
      <c r="E7124" t="s">
        <v>1</v>
      </c>
      <c r="F7124" s="139">
        <v>526.76345533496306</v>
      </c>
      <c r="G7124" s="139">
        <v>918.394363957255</v>
      </c>
      <c r="H7124" s="139">
        <v>963.69007863146703</v>
      </c>
      <c r="I7124" s="139">
        <v>881.43481153429104</v>
      </c>
      <c r="J7124" s="139">
        <v>1051.4313803023399</v>
      </c>
    </row>
    <row r="7125" spans="1:10" x14ac:dyDescent="0.25">
      <c r="A7125" t="s">
        <v>7409</v>
      </c>
      <c r="B7125" t="s">
        <v>94</v>
      </c>
      <c r="C7125">
        <v>2006</v>
      </c>
      <c r="D7125" t="s">
        <v>45</v>
      </c>
      <c r="E7125" t="s">
        <v>1</v>
      </c>
      <c r="F7125" s="139">
        <v>720.93861565609404</v>
      </c>
      <c r="G7125" s="139">
        <v>828.34135585644003</v>
      </c>
      <c r="H7125" s="139">
        <v>868.29873966700097</v>
      </c>
      <c r="I7125" s="139">
        <v>804.55601574300601</v>
      </c>
      <c r="J7125" s="139">
        <v>935.65648637803395</v>
      </c>
    </row>
    <row r="7126" spans="1:10" x14ac:dyDescent="0.25">
      <c r="A7126" t="s">
        <v>7410</v>
      </c>
      <c r="B7126" t="s">
        <v>94</v>
      </c>
      <c r="C7126">
        <v>2006</v>
      </c>
      <c r="D7126" t="s">
        <v>18</v>
      </c>
      <c r="E7126" t="s">
        <v>1</v>
      </c>
      <c r="F7126" s="139">
        <v>2148.9181312903102</v>
      </c>
      <c r="G7126" s="139">
        <v>875.78325527071502</v>
      </c>
      <c r="H7126" s="139">
        <v>920.25481174104505</v>
      </c>
      <c r="I7126" s="139">
        <v>881.09348247465698</v>
      </c>
      <c r="J7126" s="139">
        <v>960.68600379501402</v>
      </c>
    </row>
    <row r="7127" spans="1:10" x14ac:dyDescent="0.25">
      <c r="A7127" t="s">
        <v>7411</v>
      </c>
      <c r="B7127" t="s">
        <v>94</v>
      </c>
      <c r="C7127">
        <v>2006</v>
      </c>
      <c r="D7127" t="s">
        <v>46</v>
      </c>
      <c r="E7127" t="s">
        <v>1</v>
      </c>
      <c r="F7127" s="139">
        <v>1026.86147081935</v>
      </c>
      <c r="G7127" s="139">
        <v>911.63127736093099</v>
      </c>
      <c r="H7127" s="139">
        <v>962.50353105107502</v>
      </c>
      <c r="I7127" s="139">
        <v>903.53815079524202</v>
      </c>
      <c r="J7127" s="139">
        <v>1024.2569832071299</v>
      </c>
    </row>
    <row r="7128" spans="1:10" x14ac:dyDescent="0.25">
      <c r="A7128" t="s">
        <v>7412</v>
      </c>
      <c r="B7128" t="s">
        <v>94</v>
      </c>
      <c r="C7128">
        <v>2006</v>
      </c>
      <c r="D7128" t="s">
        <v>47</v>
      </c>
      <c r="E7128" t="s">
        <v>1</v>
      </c>
      <c r="F7128" s="139">
        <v>653.51963084836405</v>
      </c>
      <c r="G7128" s="139">
        <v>972.93379611190096</v>
      </c>
      <c r="H7128" s="139">
        <v>1016.31546800333</v>
      </c>
      <c r="I7128" s="139">
        <v>938.75786988487403</v>
      </c>
      <c r="J7128" s="139">
        <v>1098.50004589063</v>
      </c>
    </row>
    <row r="7129" spans="1:10" x14ac:dyDescent="0.25">
      <c r="A7129" t="s">
        <v>7413</v>
      </c>
      <c r="B7129" t="s">
        <v>94</v>
      </c>
      <c r="C7129">
        <v>2006</v>
      </c>
      <c r="D7129" t="s">
        <v>48</v>
      </c>
      <c r="E7129" t="s">
        <v>1</v>
      </c>
      <c r="F7129" s="139">
        <v>468.53702962258899</v>
      </c>
      <c r="G7129" s="139">
        <v>714.65814984913197</v>
      </c>
      <c r="H7129" s="139">
        <v>754.90458802493697</v>
      </c>
      <c r="I7129" s="139">
        <v>686.40451965288605</v>
      </c>
      <c r="J7129" s="139">
        <v>828.25940289401399</v>
      </c>
    </row>
    <row r="7130" spans="1:10" x14ac:dyDescent="0.25">
      <c r="A7130" t="s">
        <v>7414</v>
      </c>
      <c r="B7130" t="s">
        <v>94</v>
      </c>
      <c r="C7130">
        <v>2006</v>
      </c>
      <c r="D7130" t="s">
        <v>104</v>
      </c>
      <c r="E7130" t="s">
        <v>1</v>
      </c>
      <c r="F7130" s="139">
        <v>1455.0432063447599</v>
      </c>
      <c r="G7130" s="139">
        <v>667.97497410572601</v>
      </c>
      <c r="H7130" s="139">
        <v>734.60084144003804</v>
      </c>
      <c r="I7130" s="139">
        <v>695.70757477002303</v>
      </c>
      <c r="J7130" s="139">
        <v>775.03265123000199</v>
      </c>
    </row>
    <row r="7131" spans="1:10" x14ac:dyDescent="0.25">
      <c r="A7131" t="s">
        <v>7415</v>
      </c>
      <c r="B7131" t="s">
        <v>94</v>
      </c>
      <c r="C7131">
        <v>2006</v>
      </c>
      <c r="D7131" t="s">
        <v>49</v>
      </c>
      <c r="E7131" t="s">
        <v>1</v>
      </c>
      <c r="F7131" s="139">
        <v>406.48776183634902</v>
      </c>
      <c r="G7131" s="139">
        <v>678.47469928620103</v>
      </c>
      <c r="H7131" s="139">
        <v>713.84009082719399</v>
      </c>
      <c r="I7131" s="139">
        <v>645.14916152183298</v>
      </c>
      <c r="J7131" s="139">
        <v>787.77241027352397</v>
      </c>
    </row>
    <row r="7132" spans="1:10" x14ac:dyDescent="0.25">
      <c r="A7132" t="s">
        <v>7416</v>
      </c>
      <c r="B7132" t="s">
        <v>94</v>
      </c>
      <c r="C7132">
        <v>2006</v>
      </c>
      <c r="D7132" t="s">
        <v>50</v>
      </c>
      <c r="E7132" t="s">
        <v>1</v>
      </c>
      <c r="F7132" s="139">
        <v>1048.5554445084099</v>
      </c>
      <c r="G7132" s="139">
        <v>663.99149205494905</v>
      </c>
      <c r="H7132" s="139">
        <v>751.75204234562602</v>
      </c>
      <c r="I7132" s="139">
        <v>703.93998091604999</v>
      </c>
      <c r="J7132" s="139">
        <v>801.80070292559799</v>
      </c>
    </row>
    <row r="7133" spans="1:10" x14ac:dyDescent="0.25">
      <c r="A7133" t="s">
        <v>7417</v>
      </c>
      <c r="B7133" t="s">
        <v>94</v>
      </c>
      <c r="C7133">
        <v>2006</v>
      </c>
      <c r="D7133" t="s">
        <v>105</v>
      </c>
      <c r="E7133" t="s">
        <v>1</v>
      </c>
      <c r="F7133" s="139">
        <v>1191.70761172225</v>
      </c>
      <c r="G7133" s="139">
        <v>840.23662957219904</v>
      </c>
      <c r="H7133" s="139">
        <v>897.76987591136503</v>
      </c>
      <c r="I7133" s="139">
        <v>845.59136487317403</v>
      </c>
      <c r="J7133" s="139">
        <v>952.234336745978</v>
      </c>
    </row>
    <row r="7134" spans="1:10" x14ac:dyDescent="0.25">
      <c r="A7134" t="s">
        <v>7418</v>
      </c>
      <c r="B7134" t="s">
        <v>94</v>
      </c>
      <c r="C7134">
        <v>2006</v>
      </c>
      <c r="D7134" t="s">
        <v>51</v>
      </c>
      <c r="E7134" t="s">
        <v>1</v>
      </c>
      <c r="F7134" s="139">
        <v>961.14729206971799</v>
      </c>
      <c r="G7134" s="139">
        <v>840.72959253143995</v>
      </c>
      <c r="H7134" s="139">
        <v>897.43676778047995</v>
      </c>
      <c r="I7134" s="139">
        <v>839.28678469672195</v>
      </c>
      <c r="J7134" s="139">
        <v>958.43117147060798</v>
      </c>
    </row>
    <row r="7135" spans="1:10" x14ac:dyDescent="0.25">
      <c r="A7135" t="s">
        <v>7419</v>
      </c>
      <c r="B7135" t="s">
        <v>94</v>
      </c>
      <c r="C7135">
        <v>2006</v>
      </c>
      <c r="D7135" t="s">
        <v>52</v>
      </c>
      <c r="E7135" t="s">
        <v>1</v>
      </c>
      <c r="F7135" s="139">
        <v>230.560319652533</v>
      </c>
      <c r="G7135" s="139">
        <v>838.18780547690596</v>
      </c>
      <c r="H7135" s="139">
        <v>895.30740378481903</v>
      </c>
      <c r="I7135" s="139">
        <v>780.40633859067805</v>
      </c>
      <c r="J7135" s="139">
        <v>1022.00787998524</v>
      </c>
    </row>
    <row r="7136" spans="1:10" x14ac:dyDescent="0.25">
      <c r="A7136" t="s">
        <v>7420</v>
      </c>
      <c r="B7136" t="s">
        <v>94</v>
      </c>
      <c r="C7136">
        <v>2006</v>
      </c>
      <c r="D7136" t="s">
        <v>106</v>
      </c>
      <c r="E7136" t="s">
        <v>1</v>
      </c>
      <c r="F7136" s="139">
        <v>2226.4387897220099</v>
      </c>
      <c r="G7136" s="139">
        <v>809.56994699271195</v>
      </c>
      <c r="H7136" s="139">
        <v>851.53376325423403</v>
      </c>
      <c r="I7136" s="139">
        <v>815.61338950917002</v>
      </c>
      <c r="J7136" s="139">
        <v>888.59809235321495</v>
      </c>
    </row>
    <row r="7137" spans="1:10" x14ac:dyDescent="0.25">
      <c r="A7137" t="s">
        <v>7421</v>
      </c>
      <c r="B7137" t="s">
        <v>94</v>
      </c>
      <c r="C7137">
        <v>2006</v>
      </c>
      <c r="D7137" t="s">
        <v>53</v>
      </c>
      <c r="E7137" t="s">
        <v>1</v>
      </c>
      <c r="F7137" s="139">
        <v>661.12534787416405</v>
      </c>
      <c r="G7137" s="139">
        <v>777.86773799200398</v>
      </c>
      <c r="H7137" s="139">
        <v>830.059390544037</v>
      </c>
      <c r="I7137" s="139">
        <v>765.58558395308398</v>
      </c>
      <c r="J7137" s="139">
        <v>898.35671322868802</v>
      </c>
    </row>
    <row r="7138" spans="1:10" x14ac:dyDescent="0.25">
      <c r="A7138" t="s">
        <v>7422</v>
      </c>
      <c r="B7138" t="s">
        <v>94</v>
      </c>
      <c r="C7138">
        <v>2006</v>
      </c>
      <c r="D7138" t="s">
        <v>54</v>
      </c>
      <c r="E7138" t="s">
        <v>1</v>
      </c>
      <c r="F7138" s="139">
        <v>376.52880192677799</v>
      </c>
      <c r="G7138" s="139">
        <v>1111.65540411201</v>
      </c>
      <c r="H7138" s="139">
        <v>1145.4950361477099</v>
      </c>
      <c r="I7138" s="139">
        <v>1028.86262642316</v>
      </c>
      <c r="J7138" s="139">
        <v>1271.3890770764201</v>
      </c>
    </row>
    <row r="7139" spans="1:10" x14ac:dyDescent="0.25">
      <c r="A7139" t="s">
        <v>7423</v>
      </c>
      <c r="B7139" t="s">
        <v>94</v>
      </c>
      <c r="C7139">
        <v>2006</v>
      </c>
      <c r="D7139" t="s">
        <v>55</v>
      </c>
      <c r="E7139" t="s">
        <v>1</v>
      </c>
      <c r="F7139" s="139">
        <v>351.78643834992198</v>
      </c>
      <c r="G7139" s="139">
        <v>796.58176339369095</v>
      </c>
      <c r="H7139" s="139">
        <v>824.02344471608501</v>
      </c>
      <c r="I7139" s="139">
        <v>738.55157862047895</v>
      </c>
      <c r="J7139" s="139">
        <v>916.52752803126805</v>
      </c>
    </row>
    <row r="7140" spans="1:10" x14ac:dyDescent="0.25">
      <c r="A7140" t="s">
        <v>7424</v>
      </c>
      <c r="B7140" t="s">
        <v>94</v>
      </c>
      <c r="C7140">
        <v>2006</v>
      </c>
      <c r="D7140" t="s">
        <v>56</v>
      </c>
      <c r="E7140" t="s">
        <v>1</v>
      </c>
      <c r="F7140" s="139">
        <v>312.58229619159601</v>
      </c>
      <c r="G7140" s="139">
        <v>715.602427122996</v>
      </c>
      <c r="H7140" s="139">
        <v>748.70665834279703</v>
      </c>
      <c r="I7140" s="139">
        <v>665.89615543744799</v>
      </c>
      <c r="J7140" s="139">
        <v>838.76453026653201</v>
      </c>
    </row>
    <row r="7141" spans="1:10" x14ac:dyDescent="0.25">
      <c r="A7141" t="s">
        <v>7425</v>
      </c>
      <c r="B7141" t="s">
        <v>94</v>
      </c>
      <c r="C7141">
        <v>2006</v>
      </c>
      <c r="D7141" t="s">
        <v>57</v>
      </c>
      <c r="E7141" t="s">
        <v>1</v>
      </c>
      <c r="F7141" s="139">
        <v>524.41590537954301</v>
      </c>
      <c r="G7141" s="139">
        <v>767.71129042958296</v>
      </c>
      <c r="H7141" s="139">
        <v>813.84530627883896</v>
      </c>
      <c r="I7141" s="139">
        <v>743.94673961856699</v>
      </c>
      <c r="J7141" s="139">
        <v>888.41657403182296</v>
      </c>
    </row>
    <row r="7142" spans="1:10" x14ac:dyDescent="0.25">
      <c r="A7142" t="s">
        <v>7426</v>
      </c>
      <c r="B7142" t="s">
        <v>94</v>
      </c>
      <c r="C7142">
        <v>2007</v>
      </c>
      <c r="D7142" t="s">
        <v>5</v>
      </c>
      <c r="E7142" t="s">
        <v>1</v>
      </c>
      <c r="F7142" s="139">
        <v>11369.707537080199</v>
      </c>
      <c r="G7142" s="139">
        <v>774.22107999334003</v>
      </c>
      <c r="H7142" s="139">
        <v>811.95240989046795</v>
      </c>
      <c r="I7142" s="139">
        <v>796.81769866546495</v>
      </c>
      <c r="J7142" s="139">
        <v>827.29834629734103</v>
      </c>
    </row>
    <row r="7143" spans="1:10" x14ac:dyDescent="0.25">
      <c r="A7143" t="s">
        <v>7427</v>
      </c>
      <c r="B7143" t="s">
        <v>94</v>
      </c>
      <c r="C7143">
        <v>2007</v>
      </c>
      <c r="D7143" t="s">
        <v>122</v>
      </c>
      <c r="E7143" t="s">
        <v>1</v>
      </c>
      <c r="F7143" s="139">
        <v>1407.2775402576899</v>
      </c>
      <c r="G7143" s="139">
        <v>483.095851844702</v>
      </c>
      <c r="H7143" s="139">
        <v>505.23403598529899</v>
      </c>
      <c r="I7143" s="139">
        <v>478.54040177927499</v>
      </c>
      <c r="J7143" s="139">
        <v>533.001781206685</v>
      </c>
    </row>
    <row r="7144" spans="1:10" x14ac:dyDescent="0.25">
      <c r="A7144" t="s">
        <v>7428</v>
      </c>
      <c r="B7144" t="s">
        <v>94</v>
      </c>
      <c r="C7144">
        <v>2007</v>
      </c>
      <c r="D7144" t="s">
        <v>123</v>
      </c>
      <c r="E7144" t="s">
        <v>1</v>
      </c>
      <c r="F7144" s="139">
        <v>1890.3673123232099</v>
      </c>
      <c r="G7144" s="139">
        <v>633.34192556268204</v>
      </c>
      <c r="H7144" s="139">
        <v>649.52094046291199</v>
      </c>
      <c r="I7144" s="139">
        <v>620.11707393861298</v>
      </c>
      <c r="J7144" s="139">
        <v>679.94258289736104</v>
      </c>
    </row>
    <row r="7145" spans="1:10" x14ac:dyDescent="0.25">
      <c r="A7145" t="s">
        <v>7429</v>
      </c>
      <c r="B7145" t="s">
        <v>94</v>
      </c>
      <c r="C7145">
        <v>2007</v>
      </c>
      <c r="D7145" t="s">
        <v>124</v>
      </c>
      <c r="E7145" t="s">
        <v>1</v>
      </c>
      <c r="F7145" s="139">
        <v>2263.7241936885398</v>
      </c>
      <c r="G7145" s="139">
        <v>750.77829564785497</v>
      </c>
      <c r="H7145" s="139">
        <v>774.552731601392</v>
      </c>
      <c r="I7145" s="139">
        <v>742.40156993398296</v>
      </c>
      <c r="J7145" s="139">
        <v>807.71919646511799</v>
      </c>
    </row>
    <row r="7146" spans="1:10" x14ac:dyDescent="0.25">
      <c r="A7146" t="s">
        <v>7430</v>
      </c>
      <c r="B7146" t="s">
        <v>94</v>
      </c>
      <c r="C7146">
        <v>2007</v>
      </c>
      <c r="D7146" t="s">
        <v>125</v>
      </c>
      <c r="E7146" t="s">
        <v>1</v>
      </c>
      <c r="F7146" s="139">
        <v>2569.9652591945</v>
      </c>
      <c r="G7146" s="139">
        <v>870.03624382824501</v>
      </c>
      <c r="H7146" s="139">
        <v>918.08090070081505</v>
      </c>
      <c r="I7146" s="139">
        <v>882.24210753390105</v>
      </c>
      <c r="J7146" s="139">
        <v>954.98074896079902</v>
      </c>
    </row>
    <row r="7147" spans="1:10" x14ac:dyDescent="0.25">
      <c r="A7147" t="s">
        <v>7431</v>
      </c>
      <c r="B7147" t="s">
        <v>94</v>
      </c>
      <c r="C7147">
        <v>2007</v>
      </c>
      <c r="D7147" t="s">
        <v>126</v>
      </c>
      <c r="E7147" t="s">
        <v>1</v>
      </c>
      <c r="F7147" s="139">
        <v>3238.37323161625</v>
      </c>
      <c r="G7147" s="139">
        <v>1148.95822702482</v>
      </c>
      <c r="H7147" s="139">
        <v>1253.3329418574899</v>
      </c>
      <c r="I7147" s="139">
        <v>1209.23069499129</v>
      </c>
      <c r="J7147" s="139">
        <v>1298.59630196694</v>
      </c>
    </row>
    <row r="7148" spans="1:10" x14ac:dyDescent="0.25">
      <c r="A7148" t="s">
        <v>7432</v>
      </c>
      <c r="B7148" t="s">
        <v>94</v>
      </c>
      <c r="C7148">
        <v>2007</v>
      </c>
      <c r="D7148" t="s">
        <v>6</v>
      </c>
      <c r="E7148" t="s">
        <v>1</v>
      </c>
      <c r="F7148" s="139">
        <v>2587.45649001834</v>
      </c>
      <c r="G7148" s="139">
        <v>779.82413804048997</v>
      </c>
      <c r="H7148" s="139">
        <v>805.10281054930203</v>
      </c>
      <c r="I7148" s="139">
        <v>773.99277728456104</v>
      </c>
      <c r="J7148" s="139">
        <v>837.13072869775704</v>
      </c>
    </row>
    <row r="7149" spans="1:10" x14ac:dyDescent="0.25">
      <c r="A7149" t="s">
        <v>7433</v>
      </c>
      <c r="B7149" t="s">
        <v>94</v>
      </c>
      <c r="C7149">
        <v>2007</v>
      </c>
      <c r="D7149" t="s">
        <v>37</v>
      </c>
      <c r="E7149" t="s">
        <v>1</v>
      </c>
      <c r="F7149" s="139">
        <v>301.92609342727599</v>
      </c>
      <c r="G7149" s="139">
        <v>883.599922233759</v>
      </c>
      <c r="H7149" s="139">
        <v>892.81914720909901</v>
      </c>
      <c r="I7149" s="139">
        <v>793.62517488396497</v>
      </c>
      <c r="J7149" s="139">
        <v>1000.85345117394</v>
      </c>
    </row>
    <row r="7150" spans="1:10" x14ac:dyDescent="0.25">
      <c r="A7150" t="s">
        <v>7434</v>
      </c>
      <c r="B7150" t="s">
        <v>94</v>
      </c>
      <c r="C7150">
        <v>2007</v>
      </c>
      <c r="D7150" t="s">
        <v>38</v>
      </c>
      <c r="E7150" t="s">
        <v>1</v>
      </c>
      <c r="F7150" s="139">
        <v>486.13488006427201</v>
      </c>
      <c r="G7150" s="139">
        <v>838.61180987126204</v>
      </c>
      <c r="H7150" s="139">
        <v>859.74205727215804</v>
      </c>
      <c r="I7150" s="139">
        <v>783.91691977256096</v>
      </c>
      <c r="J7150" s="139">
        <v>940.83923696873205</v>
      </c>
    </row>
    <row r="7151" spans="1:10" x14ac:dyDescent="0.25">
      <c r="A7151" t="s">
        <v>7435</v>
      </c>
      <c r="B7151" t="s">
        <v>94</v>
      </c>
      <c r="C7151">
        <v>2007</v>
      </c>
      <c r="D7151" t="s">
        <v>39</v>
      </c>
      <c r="E7151" t="s">
        <v>1</v>
      </c>
      <c r="F7151" s="139">
        <v>438.89237227472</v>
      </c>
      <c r="G7151" s="139">
        <v>801.04466558627405</v>
      </c>
      <c r="H7151" s="139">
        <v>800.10722082027303</v>
      </c>
      <c r="I7151" s="139">
        <v>725.99636743026804</v>
      </c>
      <c r="J7151" s="139">
        <v>879.65185709710204</v>
      </c>
    </row>
    <row r="7152" spans="1:10" x14ac:dyDescent="0.25">
      <c r="A7152" t="s">
        <v>7436</v>
      </c>
      <c r="B7152" t="s">
        <v>94</v>
      </c>
      <c r="C7152">
        <v>2007</v>
      </c>
      <c r="D7152" t="s">
        <v>40</v>
      </c>
      <c r="E7152" t="s">
        <v>1</v>
      </c>
      <c r="F7152" s="139">
        <v>393.572707014039</v>
      </c>
      <c r="G7152" s="139">
        <v>858.24219768424098</v>
      </c>
      <c r="H7152" s="139">
        <v>879.99554853055201</v>
      </c>
      <c r="I7152" s="139">
        <v>794.29240014612299</v>
      </c>
      <c r="J7152" s="139">
        <v>972.34906357385103</v>
      </c>
    </row>
    <row r="7153" spans="1:10" x14ac:dyDescent="0.25">
      <c r="A7153" t="s">
        <v>7437</v>
      </c>
      <c r="B7153" t="s">
        <v>94</v>
      </c>
      <c r="C7153">
        <v>2007</v>
      </c>
      <c r="D7153" t="s">
        <v>41</v>
      </c>
      <c r="E7153" t="s">
        <v>1</v>
      </c>
      <c r="F7153" s="139">
        <v>527.62331995145098</v>
      </c>
      <c r="G7153" s="139">
        <v>710.18294875959202</v>
      </c>
      <c r="H7153" s="139">
        <v>763.17189808545197</v>
      </c>
      <c r="I7153" s="139">
        <v>697.53473625719096</v>
      </c>
      <c r="J7153" s="139">
        <v>833.18304882627399</v>
      </c>
    </row>
    <row r="7154" spans="1:10" x14ac:dyDescent="0.25">
      <c r="A7154" t="s">
        <v>7438</v>
      </c>
      <c r="B7154" t="s">
        <v>94</v>
      </c>
      <c r="C7154">
        <v>2007</v>
      </c>
      <c r="D7154" t="s">
        <v>42</v>
      </c>
      <c r="E7154" t="s">
        <v>1</v>
      </c>
      <c r="F7154" s="139">
        <v>439.307117286584</v>
      </c>
      <c r="G7154" s="139">
        <v>678.79157169700397</v>
      </c>
      <c r="H7154" s="139">
        <v>730.26585766852997</v>
      </c>
      <c r="I7154" s="139">
        <v>661.78654536657302</v>
      </c>
      <c r="J7154" s="139">
        <v>803.76358584043396</v>
      </c>
    </row>
    <row r="7155" spans="1:10" x14ac:dyDescent="0.25">
      <c r="A7155" t="s">
        <v>7439</v>
      </c>
      <c r="B7155" t="s">
        <v>94</v>
      </c>
      <c r="C7155">
        <v>2007</v>
      </c>
      <c r="D7155" t="s">
        <v>102</v>
      </c>
      <c r="E7155" t="s">
        <v>1</v>
      </c>
      <c r="F7155" s="139">
        <v>471.31752216072999</v>
      </c>
      <c r="G7155" s="139">
        <v>723.37889979392196</v>
      </c>
      <c r="H7155" s="139">
        <v>735.83671750999804</v>
      </c>
      <c r="I7155" s="139">
        <v>669.521550781629</v>
      </c>
      <c r="J7155" s="139">
        <v>806.837368769671</v>
      </c>
    </row>
    <row r="7156" spans="1:10" x14ac:dyDescent="0.25">
      <c r="A7156" t="s">
        <v>7440</v>
      </c>
      <c r="B7156" t="s">
        <v>94</v>
      </c>
      <c r="C7156">
        <v>2007</v>
      </c>
      <c r="D7156" t="s">
        <v>103</v>
      </c>
      <c r="E7156" t="s">
        <v>1</v>
      </c>
      <c r="F7156" s="139">
        <v>1446.8626557663599</v>
      </c>
      <c r="G7156" s="139">
        <v>788.60134285687298</v>
      </c>
      <c r="H7156" s="139">
        <v>806.57131010688499</v>
      </c>
      <c r="I7156" s="139">
        <v>764.81223367365999</v>
      </c>
      <c r="J7156" s="139">
        <v>849.987060152033</v>
      </c>
    </row>
    <row r="7157" spans="1:10" x14ac:dyDescent="0.25">
      <c r="A7157" t="s">
        <v>7441</v>
      </c>
      <c r="B7157" t="s">
        <v>94</v>
      </c>
      <c r="C7157">
        <v>2007</v>
      </c>
      <c r="D7157" t="s">
        <v>43</v>
      </c>
      <c r="E7157" t="s">
        <v>1</v>
      </c>
      <c r="F7157" s="139">
        <v>195.31443618366001</v>
      </c>
      <c r="G7157" s="139">
        <v>524.68619525496297</v>
      </c>
      <c r="H7157" s="139">
        <v>524.93464964002806</v>
      </c>
      <c r="I7157" s="139">
        <v>451.66134828258998</v>
      </c>
      <c r="J7157" s="139">
        <v>606.42210822710604</v>
      </c>
    </row>
    <row r="7158" spans="1:10" x14ac:dyDescent="0.25">
      <c r="A7158" t="s">
        <v>7442</v>
      </c>
      <c r="B7158" t="s">
        <v>94</v>
      </c>
      <c r="C7158">
        <v>2007</v>
      </c>
      <c r="D7158" t="s">
        <v>44</v>
      </c>
      <c r="E7158" t="s">
        <v>1</v>
      </c>
      <c r="F7158" s="139">
        <v>492.26155021703801</v>
      </c>
      <c r="G7158" s="139">
        <v>845.839290382895</v>
      </c>
      <c r="H7158" s="139">
        <v>877.566275649354</v>
      </c>
      <c r="I7158" s="139">
        <v>800.27222598475498</v>
      </c>
      <c r="J7158" s="139">
        <v>960.19969964078302</v>
      </c>
    </row>
    <row r="7159" spans="1:10" x14ac:dyDescent="0.25">
      <c r="A7159" t="s">
        <v>7443</v>
      </c>
      <c r="B7159" t="s">
        <v>94</v>
      </c>
      <c r="C7159">
        <v>2007</v>
      </c>
      <c r="D7159" t="s">
        <v>45</v>
      </c>
      <c r="E7159" t="s">
        <v>1</v>
      </c>
      <c r="F7159" s="139">
        <v>759.28666936566503</v>
      </c>
      <c r="G7159" s="139">
        <v>862.345590938756</v>
      </c>
      <c r="H7159" s="139">
        <v>889.08310925999797</v>
      </c>
      <c r="I7159" s="139">
        <v>825.93707791494705</v>
      </c>
      <c r="J7159" s="139">
        <v>955.71596977260504</v>
      </c>
    </row>
    <row r="7160" spans="1:10" x14ac:dyDescent="0.25">
      <c r="A7160" t="s">
        <v>7444</v>
      </c>
      <c r="B7160" t="s">
        <v>94</v>
      </c>
      <c r="C7160">
        <v>2007</v>
      </c>
      <c r="D7160" t="s">
        <v>18</v>
      </c>
      <c r="E7160" t="s">
        <v>1</v>
      </c>
      <c r="F7160" s="139">
        <v>2137.5359246105299</v>
      </c>
      <c r="G7160" s="139">
        <v>861.72201400119798</v>
      </c>
      <c r="H7160" s="139">
        <v>904.69212161059397</v>
      </c>
      <c r="I7160" s="139">
        <v>866.05887135594696</v>
      </c>
      <c r="J7160" s="139">
        <v>944.58150128498301</v>
      </c>
    </row>
    <row r="7161" spans="1:10" x14ac:dyDescent="0.25">
      <c r="A7161" t="s">
        <v>7445</v>
      </c>
      <c r="B7161" t="s">
        <v>94</v>
      </c>
      <c r="C7161">
        <v>2007</v>
      </c>
      <c r="D7161" t="s">
        <v>46</v>
      </c>
      <c r="E7161" t="s">
        <v>1</v>
      </c>
      <c r="F7161" s="139">
        <v>1017.61952596872</v>
      </c>
      <c r="G7161" s="139">
        <v>894.42972055647999</v>
      </c>
      <c r="H7161" s="139">
        <v>941.58524432893398</v>
      </c>
      <c r="I7161" s="139">
        <v>883.46606935987802</v>
      </c>
      <c r="J7161" s="139">
        <v>1002.4652529554</v>
      </c>
    </row>
    <row r="7162" spans="1:10" x14ac:dyDescent="0.25">
      <c r="A7162" t="s">
        <v>7446</v>
      </c>
      <c r="B7162" t="s">
        <v>94</v>
      </c>
      <c r="C7162">
        <v>2007</v>
      </c>
      <c r="D7162" t="s">
        <v>47</v>
      </c>
      <c r="E7162" t="s">
        <v>1</v>
      </c>
      <c r="F7162" s="139">
        <v>602.32595990423397</v>
      </c>
      <c r="G7162" s="139">
        <v>890.04042897454599</v>
      </c>
      <c r="H7162" s="139">
        <v>925.12798049153901</v>
      </c>
      <c r="I7162" s="139">
        <v>851.71974710710106</v>
      </c>
      <c r="J7162" s="139">
        <v>1003.10411362167</v>
      </c>
    </row>
    <row r="7163" spans="1:10" x14ac:dyDescent="0.25">
      <c r="A7163" t="s">
        <v>7447</v>
      </c>
      <c r="B7163" t="s">
        <v>94</v>
      </c>
      <c r="C7163">
        <v>2007</v>
      </c>
      <c r="D7163" t="s">
        <v>48</v>
      </c>
      <c r="E7163" t="s">
        <v>1</v>
      </c>
      <c r="F7163" s="139">
        <v>517.59043873757196</v>
      </c>
      <c r="G7163" s="139">
        <v>777.08114573178898</v>
      </c>
      <c r="H7163" s="139">
        <v>828.77035442100998</v>
      </c>
      <c r="I7163" s="139">
        <v>757.24576240758699</v>
      </c>
      <c r="J7163" s="139">
        <v>905.10891317642904</v>
      </c>
    </row>
    <row r="7164" spans="1:10" x14ac:dyDescent="0.25">
      <c r="A7164" t="s">
        <v>7448</v>
      </c>
      <c r="B7164" t="s">
        <v>94</v>
      </c>
      <c r="C7164">
        <v>2007</v>
      </c>
      <c r="D7164" t="s">
        <v>104</v>
      </c>
      <c r="E7164" t="s">
        <v>1</v>
      </c>
      <c r="F7164" s="139">
        <v>1437.84396211423</v>
      </c>
      <c r="G7164" s="139">
        <v>650.59340834561704</v>
      </c>
      <c r="H7164" s="139">
        <v>714.116647812211</v>
      </c>
      <c r="I7164" s="139">
        <v>676.08538948943703</v>
      </c>
      <c r="J7164" s="139">
        <v>753.66151633975005</v>
      </c>
    </row>
    <row r="7165" spans="1:10" x14ac:dyDescent="0.25">
      <c r="A7165" t="s">
        <v>7449</v>
      </c>
      <c r="B7165" t="s">
        <v>94</v>
      </c>
      <c r="C7165">
        <v>2007</v>
      </c>
      <c r="D7165" t="s">
        <v>49</v>
      </c>
      <c r="E7165" t="s">
        <v>1</v>
      </c>
      <c r="F7165" s="139">
        <v>389.20608979298203</v>
      </c>
      <c r="G7165" s="139">
        <v>643.02887933150805</v>
      </c>
      <c r="H7165" s="139">
        <v>684.26430854995999</v>
      </c>
      <c r="I7165" s="139">
        <v>616.925564765427</v>
      </c>
      <c r="J7165" s="139">
        <v>756.858841921578</v>
      </c>
    </row>
    <row r="7166" spans="1:10" x14ac:dyDescent="0.25">
      <c r="A7166" t="s">
        <v>7450</v>
      </c>
      <c r="B7166" t="s">
        <v>94</v>
      </c>
      <c r="C7166">
        <v>2007</v>
      </c>
      <c r="D7166" t="s">
        <v>50</v>
      </c>
      <c r="E7166" t="s">
        <v>1</v>
      </c>
      <c r="F7166" s="139">
        <v>1048.6378723212499</v>
      </c>
      <c r="G7166" s="139">
        <v>653.44649878565895</v>
      </c>
      <c r="H7166" s="139">
        <v>731.811065197635</v>
      </c>
      <c r="I7166" s="139">
        <v>685.42916581765701</v>
      </c>
      <c r="J7166" s="139">
        <v>780.36257476459105</v>
      </c>
    </row>
    <row r="7167" spans="1:10" x14ac:dyDescent="0.25">
      <c r="A7167" t="s">
        <v>7451</v>
      </c>
      <c r="B7167" t="s">
        <v>94</v>
      </c>
      <c r="C7167">
        <v>2007</v>
      </c>
      <c r="D7167" t="s">
        <v>105</v>
      </c>
      <c r="E7167" t="s">
        <v>1</v>
      </c>
      <c r="F7167" s="139">
        <v>1178.3191188148701</v>
      </c>
      <c r="G7167" s="139">
        <v>827.57590061585904</v>
      </c>
      <c r="H7167" s="139">
        <v>876.39241763448103</v>
      </c>
      <c r="I7167" s="139">
        <v>825.40146853188901</v>
      </c>
      <c r="J7167" s="139">
        <v>929.63024915640199</v>
      </c>
    </row>
    <row r="7168" spans="1:10" x14ac:dyDescent="0.25">
      <c r="A7168" t="s">
        <v>7452</v>
      </c>
      <c r="B7168" t="s">
        <v>94</v>
      </c>
      <c r="C7168">
        <v>2007</v>
      </c>
      <c r="D7168" t="s">
        <v>51</v>
      </c>
      <c r="E7168" t="s">
        <v>1</v>
      </c>
      <c r="F7168" s="139">
        <v>908.18771252531303</v>
      </c>
      <c r="G7168" s="139">
        <v>792.85159150856202</v>
      </c>
      <c r="H7168" s="139">
        <v>843.11883751201401</v>
      </c>
      <c r="I7168" s="139">
        <v>787.30291564764798</v>
      </c>
      <c r="J7168" s="139">
        <v>901.74563847644299</v>
      </c>
    </row>
    <row r="7169" spans="1:10" x14ac:dyDescent="0.25">
      <c r="A7169" t="s">
        <v>7453</v>
      </c>
      <c r="B7169" t="s">
        <v>94</v>
      </c>
      <c r="C7169">
        <v>2007</v>
      </c>
      <c r="D7169" t="s">
        <v>52</v>
      </c>
      <c r="E7169" t="s">
        <v>1</v>
      </c>
      <c r="F7169" s="139">
        <v>270.13140628956</v>
      </c>
      <c r="G7169" s="139">
        <v>970.473886436356</v>
      </c>
      <c r="H7169" s="139">
        <v>1012.82086101204</v>
      </c>
      <c r="I7169" s="139">
        <v>892.00793215320004</v>
      </c>
      <c r="J7169" s="139">
        <v>1145.04800534534</v>
      </c>
    </row>
    <row r="7170" spans="1:10" x14ac:dyDescent="0.25">
      <c r="A7170" t="s">
        <v>7454</v>
      </c>
      <c r="B7170" t="s">
        <v>94</v>
      </c>
      <c r="C7170">
        <v>2007</v>
      </c>
      <c r="D7170" t="s">
        <v>106</v>
      </c>
      <c r="E7170" t="s">
        <v>1</v>
      </c>
      <c r="F7170" s="139">
        <v>2110.37186359512</v>
      </c>
      <c r="G7170" s="139">
        <v>762.78409192101799</v>
      </c>
      <c r="H7170" s="139">
        <v>805.19878434452801</v>
      </c>
      <c r="I7170" s="139">
        <v>770.24351941645705</v>
      </c>
      <c r="J7170" s="139">
        <v>841.29801405715898</v>
      </c>
    </row>
    <row r="7171" spans="1:10" x14ac:dyDescent="0.25">
      <c r="A7171" t="s">
        <v>7455</v>
      </c>
      <c r="B7171" t="s">
        <v>94</v>
      </c>
      <c r="C7171">
        <v>2007</v>
      </c>
      <c r="D7171" t="s">
        <v>53</v>
      </c>
      <c r="E7171" t="s">
        <v>1</v>
      </c>
      <c r="F7171" s="139">
        <v>629.604257525202</v>
      </c>
      <c r="G7171" s="139">
        <v>735.14111616132197</v>
      </c>
      <c r="H7171" s="139">
        <v>786.97162933035497</v>
      </c>
      <c r="I7171" s="139">
        <v>724.25245260505005</v>
      </c>
      <c r="J7171" s="139">
        <v>853.50526966502798</v>
      </c>
    </row>
    <row r="7172" spans="1:10" x14ac:dyDescent="0.25">
      <c r="A7172" t="s">
        <v>7456</v>
      </c>
      <c r="B7172" t="s">
        <v>94</v>
      </c>
      <c r="C7172">
        <v>2007</v>
      </c>
      <c r="D7172" t="s">
        <v>54</v>
      </c>
      <c r="E7172" t="s">
        <v>1</v>
      </c>
      <c r="F7172" s="139">
        <v>331.538566305259</v>
      </c>
      <c r="G7172" s="139">
        <v>976.319472010303</v>
      </c>
      <c r="H7172" s="139">
        <v>1009.3301667388899</v>
      </c>
      <c r="I7172" s="139">
        <v>898.92718714586397</v>
      </c>
      <c r="J7172" s="139">
        <v>1129.1022910463</v>
      </c>
    </row>
    <row r="7173" spans="1:10" x14ac:dyDescent="0.25">
      <c r="A7173" t="s">
        <v>7457</v>
      </c>
      <c r="B7173" t="s">
        <v>94</v>
      </c>
      <c r="C7173">
        <v>2007</v>
      </c>
      <c r="D7173" t="s">
        <v>55</v>
      </c>
      <c r="E7173" t="s">
        <v>1</v>
      </c>
      <c r="F7173" s="139">
        <v>331.12304365244802</v>
      </c>
      <c r="G7173" s="139">
        <v>747.69237152248695</v>
      </c>
      <c r="H7173" s="139">
        <v>785.85468793981397</v>
      </c>
      <c r="I7173" s="139">
        <v>701.71965363368395</v>
      </c>
      <c r="J7173" s="139">
        <v>877.13436896837402</v>
      </c>
    </row>
    <row r="7174" spans="1:10" x14ac:dyDescent="0.25">
      <c r="A7174" t="s">
        <v>7458</v>
      </c>
      <c r="B7174" t="s">
        <v>94</v>
      </c>
      <c r="C7174">
        <v>2007</v>
      </c>
      <c r="D7174" t="s">
        <v>56</v>
      </c>
      <c r="E7174" t="s">
        <v>1</v>
      </c>
      <c r="F7174" s="139">
        <v>252.71902497244201</v>
      </c>
      <c r="G7174" s="139">
        <v>575.39451508946104</v>
      </c>
      <c r="H7174" s="139">
        <v>603.73739154900397</v>
      </c>
      <c r="I7174" s="139">
        <v>529.34095762599895</v>
      </c>
      <c r="J7174" s="139">
        <v>685.41323998247105</v>
      </c>
    </row>
    <row r="7175" spans="1:10" x14ac:dyDescent="0.25">
      <c r="A7175" t="s">
        <v>7459</v>
      </c>
      <c r="B7175" t="s">
        <v>94</v>
      </c>
      <c r="C7175">
        <v>2007</v>
      </c>
      <c r="D7175" t="s">
        <v>57</v>
      </c>
      <c r="E7175" t="s">
        <v>1</v>
      </c>
      <c r="F7175" s="139">
        <v>565.386971139769</v>
      </c>
      <c r="G7175" s="139">
        <v>821.09118931680905</v>
      </c>
      <c r="H7175" s="139">
        <v>874.46684175274697</v>
      </c>
      <c r="I7175" s="139">
        <v>802.08704657718499</v>
      </c>
      <c r="J7175" s="139">
        <v>951.50038371369396</v>
      </c>
    </row>
    <row r="7176" spans="1:10" x14ac:dyDescent="0.25">
      <c r="A7176" t="s">
        <v>7460</v>
      </c>
      <c r="B7176" t="s">
        <v>94</v>
      </c>
      <c r="C7176">
        <v>2008</v>
      </c>
      <c r="D7176" t="s">
        <v>5</v>
      </c>
      <c r="E7176" t="s">
        <v>1</v>
      </c>
      <c r="F7176" s="139">
        <v>11546.7979020077</v>
      </c>
      <c r="G7176" s="139">
        <v>780.50810649000096</v>
      </c>
      <c r="H7176" s="139">
        <v>817.46109156534601</v>
      </c>
      <c r="I7176" s="139">
        <v>802.34259100061399</v>
      </c>
      <c r="J7176" s="139">
        <v>832.78895435838297</v>
      </c>
    </row>
    <row r="7177" spans="1:10" x14ac:dyDescent="0.25">
      <c r="A7177" t="s">
        <v>7461</v>
      </c>
      <c r="B7177" t="s">
        <v>94</v>
      </c>
      <c r="C7177">
        <v>2008</v>
      </c>
      <c r="D7177" t="s">
        <v>122</v>
      </c>
      <c r="E7177" t="s">
        <v>1</v>
      </c>
      <c r="F7177" s="139">
        <v>1521.73633489697</v>
      </c>
      <c r="G7177" s="139">
        <v>519.97441873631999</v>
      </c>
      <c r="H7177" s="139">
        <v>539.12703007189396</v>
      </c>
      <c r="I7177" s="139">
        <v>511.78185388521899</v>
      </c>
      <c r="J7177" s="139">
        <v>567.529452140388</v>
      </c>
    </row>
    <row r="7178" spans="1:10" x14ac:dyDescent="0.25">
      <c r="A7178" t="s">
        <v>7462</v>
      </c>
      <c r="B7178" t="s">
        <v>94</v>
      </c>
      <c r="C7178">
        <v>2008</v>
      </c>
      <c r="D7178" t="s">
        <v>123</v>
      </c>
      <c r="E7178" t="s">
        <v>1</v>
      </c>
      <c r="F7178" s="139">
        <v>1860.1921131095301</v>
      </c>
      <c r="G7178" s="139">
        <v>619.22807979545098</v>
      </c>
      <c r="H7178" s="139">
        <v>633.70461841304405</v>
      </c>
      <c r="I7178" s="139">
        <v>604.69825766418205</v>
      </c>
      <c r="J7178" s="139">
        <v>663.72326166991502</v>
      </c>
    </row>
    <row r="7179" spans="1:10" x14ac:dyDescent="0.25">
      <c r="A7179" t="s">
        <v>7463</v>
      </c>
      <c r="B7179" t="s">
        <v>94</v>
      </c>
      <c r="C7179">
        <v>2008</v>
      </c>
      <c r="D7179" t="s">
        <v>124</v>
      </c>
      <c r="E7179" t="s">
        <v>1</v>
      </c>
      <c r="F7179" s="139">
        <v>2252.4569362329798</v>
      </c>
      <c r="G7179" s="139">
        <v>741.10311688200397</v>
      </c>
      <c r="H7179" s="139">
        <v>763.024397630934</v>
      </c>
      <c r="I7179" s="139">
        <v>731.324245437483</v>
      </c>
      <c r="J7179" s="139">
        <v>795.72815465396695</v>
      </c>
    </row>
    <row r="7180" spans="1:10" x14ac:dyDescent="0.25">
      <c r="A7180" t="s">
        <v>7464</v>
      </c>
      <c r="B7180" t="s">
        <v>94</v>
      </c>
      <c r="C7180">
        <v>2008</v>
      </c>
      <c r="D7180" t="s">
        <v>125</v>
      </c>
      <c r="E7180" t="s">
        <v>1</v>
      </c>
      <c r="F7180" s="139">
        <v>2577.92003363306</v>
      </c>
      <c r="G7180" s="139">
        <v>864.73722766743902</v>
      </c>
      <c r="H7180" s="139">
        <v>916.62149736193703</v>
      </c>
      <c r="I7180" s="139">
        <v>880.83553237900605</v>
      </c>
      <c r="J7180" s="139">
        <v>953.46529090861702</v>
      </c>
    </row>
    <row r="7181" spans="1:10" x14ac:dyDescent="0.25">
      <c r="A7181" t="s">
        <v>7465</v>
      </c>
      <c r="B7181" t="s">
        <v>94</v>
      </c>
      <c r="C7181">
        <v>2008</v>
      </c>
      <c r="D7181" t="s">
        <v>126</v>
      </c>
      <c r="E7181" t="s">
        <v>1</v>
      </c>
      <c r="F7181" s="139">
        <v>3334.4924841352099</v>
      </c>
      <c r="G7181" s="139">
        <v>1172.94000180636</v>
      </c>
      <c r="H7181" s="139">
        <v>1277.5035591516801</v>
      </c>
      <c r="I7181" s="139">
        <v>1233.29538214688</v>
      </c>
      <c r="J7181" s="139">
        <v>1322.8584993120301</v>
      </c>
    </row>
    <row r="7182" spans="1:10" x14ac:dyDescent="0.25">
      <c r="A7182" t="s">
        <v>7466</v>
      </c>
      <c r="B7182" t="s">
        <v>94</v>
      </c>
      <c r="C7182">
        <v>2008</v>
      </c>
      <c r="D7182" t="s">
        <v>6</v>
      </c>
      <c r="E7182" t="s">
        <v>1</v>
      </c>
      <c r="F7182" s="139">
        <v>2592.8119704537398</v>
      </c>
      <c r="G7182" s="139">
        <v>776.94932246596397</v>
      </c>
      <c r="H7182" s="139">
        <v>805.145852285145</v>
      </c>
      <c r="I7182" s="139">
        <v>774.02161082399004</v>
      </c>
      <c r="J7182" s="139">
        <v>837.18743359810696</v>
      </c>
    </row>
    <row r="7183" spans="1:10" x14ac:dyDescent="0.25">
      <c r="A7183" t="s">
        <v>7467</v>
      </c>
      <c r="B7183" t="s">
        <v>94</v>
      </c>
      <c r="C7183">
        <v>2008</v>
      </c>
      <c r="D7183" t="s">
        <v>37</v>
      </c>
      <c r="E7183" t="s">
        <v>1</v>
      </c>
      <c r="F7183" s="139">
        <v>292.47694048308199</v>
      </c>
      <c r="G7183" s="139">
        <v>854.44621818019698</v>
      </c>
      <c r="H7183" s="139">
        <v>867.18023658281595</v>
      </c>
      <c r="I7183" s="139">
        <v>768.96650861987905</v>
      </c>
      <c r="J7183" s="139">
        <v>974.29401101809196</v>
      </c>
    </row>
    <row r="7184" spans="1:10" x14ac:dyDescent="0.25">
      <c r="A7184" t="s">
        <v>7468</v>
      </c>
      <c r="B7184" t="s">
        <v>94</v>
      </c>
      <c r="C7184">
        <v>2008</v>
      </c>
      <c r="D7184" t="s">
        <v>38</v>
      </c>
      <c r="E7184" t="s">
        <v>1</v>
      </c>
      <c r="F7184" s="139">
        <v>469.32025321760199</v>
      </c>
      <c r="G7184" s="139">
        <v>805.10567858508296</v>
      </c>
      <c r="H7184" s="139">
        <v>824.01969897446895</v>
      </c>
      <c r="I7184" s="139">
        <v>749.87697402745403</v>
      </c>
      <c r="J7184" s="139">
        <v>903.41252347902196</v>
      </c>
    </row>
    <row r="7185" spans="1:10" x14ac:dyDescent="0.25">
      <c r="A7185" t="s">
        <v>7469</v>
      </c>
      <c r="B7185" t="s">
        <v>94</v>
      </c>
      <c r="C7185">
        <v>2008</v>
      </c>
      <c r="D7185" t="s">
        <v>39</v>
      </c>
      <c r="E7185" t="s">
        <v>1</v>
      </c>
      <c r="F7185" s="139">
        <v>477.65453158847498</v>
      </c>
      <c r="G7185" s="139">
        <v>866.66642157795604</v>
      </c>
      <c r="H7185" s="139">
        <v>877.220851941717</v>
      </c>
      <c r="I7185" s="139">
        <v>799.23470206854199</v>
      </c>
      <c r="J7185" s="139">
        <v>960.67903501596595</v>
      </c>
    </row>
    <row r="7186" spans="1:10" x14ac:dyDescent="0.25">
      <c r="A7186" t="s">
        <v>7470</v>
      </c>
      <c r="B7186" t="s">
        <v>94</v>
      </c>
      <c r="C7186">
        <v>2008</v>
      </c>
      <c r="D7186" t="s">
        <v>40</v>
      </c>
      <c r="E7186" t="s">
        <v>1</v>
      </c>
      <c r="F7186" s="139">
        <v>387.42530474730302</v>
      </c>
      <c r="G7186" s="139">
        <v>839.40050860644101</v>
      </c>
      <c r="H7186" s="139">
        <v>869.69728055558596</v>
      </c>
      <c r="I7186" s="139">
        <v>784.18279207712999</v>
      </c>
      <c r="J7186" s="139">
        <v>961.90214246724997</v>
      </c>
    </row>
    <row r="7187" spans="1:10" x14ac:dyDescent="0.25">
      <c r="A7187" t="s">
        <v>7471</v>
      </c>
      <c r="B7187" t="s">
        <v>94</v>
      </c>
      <c r="C7187">
        <v>2008</v>
      </c>
      <c r="D7187" t="s">
        <v>41</v>
      </c>
      <c r="E7187" t="s">
        <v>1</v>
      </c>
      <c r="F7187" s="139">
        <v>511.972469783093</v>
      </c>
      <c r="G7187" s="139">
        <v>686.01429690887403</v>
      </c>
      <c r="H7187" s="139">
        <v>731.12513603598495</v>
      </c>
      <c r="I7187" s="139">
        <v>667.41113153347499</v>
      </c>
      <c r="J7187" s="139">
        <v>799.151737517161</v>
      </c>
    </row>
    <row r="7188" spans="1:10" x14ac:dyDescent="0.25">
      <c r="A7188" t="s">
        <v>7472</v>
      </c>
      <c r="B7188" t="s">
        <v>94</v>
      </c>
      <c r="C7188">
        <v>2008</v>
      </c>
      <c r="D7188" t="s">
        <v>42</v>
      </c>
      <c r="E7188" t="s">
        <v>1</v>
      </c>
      <c r="F7188" s="139">
        <v>453.96247063418599</v>
      </c>
      <c r="G7188" s="139">
        <v>695.24844265898696</v>
      </c>
      <c r="H7188" s="139">
        <v>738.04139787393297</v>
      </c>
      <c r="I7188" s="139">
        <v>670.10622146612798</v>
      </c>
      <c r="J7188" s="139">
        <v>810.87094477626999</v>
      </c>
    </row>
    <row r="7189" spans="1:10" x14ac:dyDescent="0.25">
      <c r="A7189" t="s">
        <v>7473</v>
      </c>
      <c r="B7189" t="s">
        <v>94</v>
      </c>
      <c r="C7189">
        <v>2008</v>
      </c>
      <c r="D7189" t="s">
        <v>102</v>
      </c>
      <c r="E7189" t="s">
        <v>1</v>
      </c>
      <c r="F7189" s="139">
        <v>513.16973936154102</v>
      </c>
      <c r="G7189" s="139">
        <v>782.49758216791599</v>
      </c>
      <c r="H7189" s="139">
        <v>782.35007164203</v>
      </c>
      <c r="I7189" s="139">
        <v>714.7772966883</v>
      </c>
      <c r="J7189" s="139">
        <v>854.49109768655603</v>
      </c>
    </row>
    <row r="7190" spans="1:10" x14ac:dyDescent="0.25">
      <c r="A7190" t="s">
        <v>7474</v>
      </c>
      <c r="B7190" t="s">
        <v>94</v>
      </c>
      <c r="C7190">
        <v>2008</v>
      </c>
      <c r="D7190" t="s">
        <v>103</v>
      </c>
      <c r="E7190" t="s">
        <v>1</v>
      </c>
      <c r="F7190" s="139">
        <v>1367.7235801914901</v>
      </c>
      <c r="G7190" s="139">
        <v>739.78990707025503</v>
      </c>
      <c r="H7190" s="139">
        <v>758.59841241883203</v>
      </c>
      <c r="I7190" s="139">
        <v>718.13758994564398</v>
      </c>
      <c r="J7190" s="139">
        <v>800.71121219216195</v>
      </c>
    </row>
    <row r="7191" spans="1:10" x14ac:dyDescent="0.25">
      <c r="A7191" t="s">
        <v>7475</v>
      </c>
      <c r="B7191" t="s">
        <v>94</v>
      </c>
      <c r="C7191">
        <v>2008</v>
      </c>
      <c r="D7191" t="s">
        <v>43</v>
      </c>
      <c r="E7191" t="s">
        <v>1</v>
      </c>
      <c r="F7191" s="139">
        <v>204.66524283033399</v>
      </c>
      <c r="G7191" s="139">
        <v>552.98490402943503</v>
      </c>
      <c r="H7191" s="139">
        <v>561.25976675838399</v>
      </c>
      <c r="I7191" s="139">
        <v>484.92028920402902</v>
      </c>
      <c r="J7191" s="139">
        <v>645.94786030002103</v>
      </c>
    </row>
    <row r="7192" spans="1:10" x14ac:dyDescent="0.25">
      <c r="A7192" t="s">
        <v>7476</v>
      </c>
      <c r="B7192" t="s">
        <v>94</v>
      </c>
      <c r="C7192">
        <v>2008</v>
      </c>
      <c r="D7192" t="s">
        <v>44</v>
      </c>
      <c r="E7192" t="s">
        <v>1</v>
      </c>
      <c r="F7192" s="139">
        <v>424.37997720232403</v>
      </c>
      <c r="G7192" s="139">
        <v>718.49653297608302</v>
      </c>
      <c r="H7192" s="139">
        <v>724.955274709121</v>
      </c>
      <c r="I7192" s="139">
        <v>656.30172236044996</v>
      </c>
      <c r="J7192" s="139">
        <v>798.73125878485905</v>
      </c>
    </row>
    <row r="7193" spans="1:10" x14ac:dyDescent="0.25">
      <c r="A7193" t="s">
        <v>7477</v>
      </c>
      <c r="B7193" t="s">
        <v>94</v>
      </c>
      <c r="C7193">
        <v>2008</v>
      </c>
      <c r="D7193" t="s">
        <v>45</v>
      </c>
      <c r="E7193" t="s">
        <v>1</v>
      </c>
      <c r="F7193" s="139">
        <v>738.67836015883199</v>
      </c>
      <c r="G7193" s="139">
        <v>831.80753137114596</v>
      </c>
      <c r="H7193" s="139">
        <v>867.86019174681496</v>
      </c>
      <c r="I7193" s="139">
        <v>805.10203624635903</v>
      </c>
      <c r="J7193" s="139">
        <v>934.13322715252605</v>
      </c>
    </row>
    <row r="7194" spans="1:10" x14ac:dyDescent="0.25">
      <c r="A7194" t="s">
        <v>7478</v>
      </c>
      <c r="B7194" t="s">
        <v>94</v>
      </c>
      <c r="C7194">
        <v>2008</v>
      </c>
      <c r="D7194" t="s">
        <v>18</v>
      </c>
      <c r="E7194" t="s">
        <v>1</v>
      </c>
      <c r="F7194" s="139">
        <v>2138.4210834372798</v>
      </c>
      <c r="G7194" s="139">
        <v>855.06744963264202</v>
      </c>
      <c r="H7194" s="139">
        <v>896.19936061732301</v>
      </c>
      <c r="I7194" s="139">
        <v>857.96432836638598</v>
      </c>
      <c r="J7194" s="139">
        <v>935.67731263457597</v>
      </c>
    </row>
    <row r="7195" spans="1:10" x14ac:dyDescent="0.25">
      <c r="A7195" t="s">
        <v>7479</v>
      </c>
      <c r="B7195" t="s">
        <v>94</v>
      </c>
      <c r="C7195">
        <v>2008</v>
      </c>
      <c r="D7195" t="s">
        <v>46</v>
      </c>
      <c r="E7195" t="s">
        <v>1</v>
      </c>
      <c r="F7195" s="139">
        <v>1012.0799570773301</v>
      </c>
      <c r="G7195" s="139">
        <v>882.19446586763695</v>
      </c>
      <c r="H7195" s="139">
        <v>927.280702508015</v>
      </c>
      <c r="I7195" s="139">
        <v>869.95823711533205</v>
      </c>
      <c r="J7195" s="139">
        <v>987.33379062000995</v>
      </c>
    </row>
    <row r="7196" spans="1:10" x14ac:dyDescent="0.25">
      <c r="A7196" t="s">
        <v>7480</v>
      </c>
      <c r="B7196" t="s">
        <v>94</v>
      </c>
      <c r="C7196">
        <v>2008</v>
      </c>
      <c r="D7196" t="s">
        <v>47</v>
      </c>
      <c r="E7196" t="s">
        <v>1</v>
      </c>
      <c r="F7196" s="139">
        <v>613.17371771053104</v>
      </c>
      <c r="G7196" s="139">
        <v>901.61998251754301</v>
      </c>
      <c r="H7196" s="139">
        <v>932.05778172371799</v>
      </c>
      <c r="I7196" s="139">
        <v>858.63813212553998</v>
      </c>
      <c r="J7196" s="139">
        <v>1010.00409317717</v>
      </c>
    </row>
    <row r="7197" spans="1:10" x14ac:dyDescent="0.25">
      <c r="A7197" t="s">
        <v>7481</v>
      </c>
      <c r="B7197" t="s">
        <v>94</v>
      </c>
      <c r="C7197">
        <v>2008</v>
      </c>
      <c r="D7197" t="s">
        <v>48</v>
      </c>
      <c r="E7197" t="s">
        <v>1</v>
      </c>
      <c r="F7197" s="139">
        <v>513.16740864942005</v>
      </c>
      <c r="G7197" s="139">
        <v>761.86203163653397</v>
      </c>
      <c r="H7197" s="139">
        <v>813.02222739039098</v>
      </c>
      <c r="I7197" s="139">
        <v>742.71902410700704</v>
      </c>
      <c r="J7197" s="139">
        <v>888.07828330245104</v>
      </c>
    </row>
    <row r="7198" spans="1:10" x14ac:dyDescent="0.25">
      <c r="A7198" t="s">
        <v>7482</v>
      </c>
      <c r="B7198" t="s">
        <v>94</v>
      </c>
      <c r="C7198">
        <v>2008</v>
      </c>
      <c r="D7198" t="s">
        <v>104</v>
      </c>
      <c r="E7198" t="s">
        <v>1</v>
      </c>
      <c r="F7198" s="139">
        <v>1566.0471096215399</v>
      </c>
      <c r="G7198" s="139">
        <v>699.75920679431295</v>
      </c>
      <c r="H7198" s="139">
        <v>750.82174462234696</v>
      </c>
      <c r="I7198" s="139">
        <v>712.39356355558095</v>
      </c>
      <c r="J7198" s="139">
        <v>790.714061921346</v>
      </c>
    </row>
    <row r="7199" spans="1:10" x14ac:dyDescent="0.25">
      <c r="A7199" t="s">
        <v>7483</v>
      </c>
      <c r="B7199" t="s">
        <v>94</v>
      </c>
      <c r="C7199">
        <v>2008</v>
      </c>
      <c r="D7199" t="s">
        <v>49</v>
      </c>
      <c r="E7199" t="s">
        <v>1</v>
      </c>
      <c r="F7199" s="139">
        <v>407.29554811413999</v>
      </c>
      <c r="G7199" s="139">
        <v>667.93851571737298</v>
      </c>
      <c r="H7199" s="139">
        <v>708.84244045043397</v>
      </c>
      <c r="I7199" s="139">
        <v>640.69202206203602</v>
      </c>
      <c r="J7199" s="139">
        <v>782.18763479648999</v>
      </c>
    </row>
    <row r="7200" spans="1:10" x14ac:dyDescent="0.25">
      <c r="A7200" t="s">
        <v>7484</v>
      </c>
      <c r="B7200" t="s">
        <v>94</v>
      </c>
      <c r="C7200">
        <v>2008</v>
      </c>
      <c r="D7200" t="s">
        <v>50</v>
      </c>
      <c r="E7200" t="s">
        <v>1</v>
      </c>
      <c r="F7200" s="139">
        <v>1158.7515615074001</v>
      </c>
      <c r="G7200" s="139">
        <v>711.67642888305897</v>
      </c>
      <c r="H7200" s="139">
        <v>777.24311082590498</v>
      </c>
      <c r="I7200" s="139">
        <v>730.177110290629</v>
      </c>
      <c r="J7200" s="139">
        <v>826.40090425203005</v>
      </c>
    </row>
    <row r="7201" spans="1:10" x14ac:dyDescent="0.25">
      <c r="A7201" t="s">
        <v>7485</v>
      </c>
      <c r="B7201" t="s">
        <v>94</v>
      </c>
      <c r="C7201">
        <v>2008</v>
      </c>
      <c r="D7201" t="s">
        <v>105</v>
      </c>
      <c r="E7201" t="s">
        <v>1</v>
      </c>
      <c r="F7201" s="139">
        <v>1084.91752938737</v>
      </c>
      <c r="G7201" s="139">
        <v>759.46429503571596</v>
      </c>
      <c r="H7201" s="139">
        <v>801.32005408037605</v>
      </c>
      <c r="I7201" s="139">
        <v>752.49296027816297</v>
      </c>
      <c r="J7201" s="139">
        <v>852.39165860147602</v>
      </c>
    </row>
    <row r="7202" spans="1:10" x14ac:dyDescent="0.25">
      <c r="A7202" t="s">
        <v>7486</v>
      </c>
      <c r="B7202" t="s">
        <v>94</v>
      </c>
      <c r="C7202">
        <v>2008</v>
      </c>
      <c r="D7202" t="s">
        <v>51</v>
      </c>
      <c r="E7202" t="s">
        <v>1</v>
      </c>
      <c r="F7202" s="139">
        <v>840.26780792523198</v>
      </c>
      <c r="G7202" s="139">
        <v>732.48294288038403</v>
      </c>
      <c r="H7202" s="139">
        <v>779.02511277823805</v>
      </c>
      <c r="I7202" s="139">
        <v>725.16068570398704</v>
      </c>
      <c r="J7202" s="139">
        <v>835.71270971077502</v>
      </c>
    </row>
    <row r="7203" spans="1:10" x14ac:dyDescent="0.25">
      <c r="A7203" t="s">
        <v>7487</v>
      </c>
      <c r="B7203" t="s">
        <v>94</v>
      </c>
      <c r="C7203">
        <v>2008</v>
      </c>
      <c r="D7203" t="s">
        <v>52</v>
      </c>
      <c r="E7203" t="s">
        <v>1</v>
      </c>
      <c r="F7203" s="139">
        <v>244.64972146214001</v>
      </c>
      <c r="G7203" s="139">
        <v>869.46379082429496</v>
      </c>
      <c r="H7203" s="139">
        <v>891.13289549563206</v>
      </c>
      <c r="I7203" s="139">
        <v>779.00462031594805</v>
      </c>
      <c r="J7203" s="139">
        <v>1014.42150359623</v>
      </c>
    </row>
    <row r="7204" spans="1:10" x14ac:dyDescent="0.25">
      <c r="A7204" t="s">
        <v>7488</v>
      </c>
      <c r="B7204" t="s">
        <v>94</v>
      </c>
      <c r="C7204">
        <v>2008</v>
      </c>
      <c r="D7204" t="s">
        <v>106</v>
      </c>
      <c r="E7204" t="s">
        <v>1</v>
      </c>
      <c r="F7204" s="139">
        <v>2283.70688955478</v>
      </c>
      <c r="G7204" s="139">
        <v>820.067254704064</v>
      </c>
      <c r="H7204" s="139">
        <v>862.70403631252395</v>
      </c>
      <c r="I7204" s="139">
        <v>826.95242340435595</v>
      </c>
      <c r="J7204" s="139">
        <v>899.57961553180098</v>
      </c>
    </row>
    <row r="7205" spans="1:10" x14ac:dyDescent="0.25">
      <c r="A7205" t="s">
        <v>7489</v>
      </c>
      <c r="B7205" t="s">
        <v>94</v>
      </c>
      <c r="C7205">
        <v>2008</v>
      </c>
      <c r="D7205" t="s">
        <v>53</v>
      </c>
      <c r="E7205" t="s">
        <v>1</v>
      </c>
      <c r="F7205" s="139">
        <v>709.43983361412904</v>
      </c>
      <c r="G7205" s="139">
        <v>821.87191104509895</v>
      </c>
      <c r="H7205" s="139">
        <v>875.54641271619698</v>
      </c>
      <c r="I7205" s="139">
        <v>810.07061391952402</v>
      </c>
      <c r="J7205" s="139">
        <v>944.76642440277601</v>
      </c>
    </row>
    <row r="7206" spans="1:10" x14ac:dyDescent="0.25">
      <c r="A7206" t="s">
        <v>7490</v>
      </c>
      <c r="B7206" t="s">
        <v>94</v>
      </c>
      <c r="C7206">
        <v>2008</v>
      </c>
      <c r="D7206" t="s">
        <v>54</v>
      </c>
      <c r="E7206" t="s">
        <v>1</v>
      </c>
      <c r="F7206" s="139">
        <v>370.07736424346598</v>
      </c>
      <c r="G7206" s="139">
        <v>1086.8006702791799</v>
      </c>
      <c r="H7206" s="139">
        <v>1099.88141985372</v>
      </c>
      <c r="I7206" s="139">
        <v>987.58947517850697</v>
      </c>
      <c r="J7206" s="139">
        <v>1221.1710469540999</v>
      </c>
    </row>
    <row r="7207" spans="1:10" x14ac:dyDescent="0.25">
      <c r="A7207" t="s">
        <v>7491</v>
      </c>
      <c r="B7207" t="s">
        <v>94</v>
      </c>
      <c r="C7207">
        <v>2008</v>
      </c>
      <c r="D7207" t="s">
        <v>55</v>
      </c>
      <c r="E7207" t="s">
        <v>1</v>
      </c>
      <c r="F7207" s="139">
        <v>343.86038003276099</v>
      </c>
      <c r="G7207" s="139">
        <v>776.03335597553701</v>
      </c>
      <c r="H7207" s="139">
        <v>818.878590261402</v>
      </c>
      <c r="I7207" s="139">
        <v>733.12424330683803</v>
      </c>
      <c r="J7207" s="139">
        <v>911.77286289833205</v>
      </c>
    </row>
    <row r="7208" spans="1:10" x14ac:dyDescent="0.25">
      <c r="A7208" t="s">
        <v>7492</v>
      </c>
      <c r="B7208" t="s">
        <v>94</v>
      </c>
      <c r="C7208">
        <v>2008</v>
      </c>
      <c r="D7208" t="s">
        <v>56</v>
      </c>
      <c r="E7208" t="s">
        <v>1</v>
      </c>
      <c r="F7208" s="139">
        <v>277.03414835535301</v>
      </c>
      <c r="G7208" s="139">
        <v>627.015251013632</v>
      </c>
      <c r="H7208" s="139">
        <v>652.41278492048104</v>
      </c>
      <c r="I7208" s="139">
        <v>576.27975653330304</v>
      </c>
      <c r="J7208" s="139">
        <v>735.64407002757503</v>
      </c>
    </row>
    <row r="7209" spans="1:10" x14ac:dyDescent="0.25">
      <c r="A7209" t="s">
        <v>7493</v>
      </c>
      <c r="B7209" t="s">
        <v>94</v>
      </c>
      <c r="C7209">
        <v>2008</v>
      </c>
      <c r="D7209" t="s">
        <v>57</v>
      </c>
      <c r="E7209" t="s">
        <v>1</v>
      </c>
      <c r="F7209" s="139">
        <v>583.29516330907097</v>
      </c>
      <c r="G7209" s="139">
        <v>837.91125696216398</v>
      </c>
      <c r="H7209" s="139">
        <v>901.82733518465898</v>
      </c>
      <c r="I7209" s="139">
        <v>828.67551475340701</v>
      </c>
      <c r="J7209" s="139">
        <v>979.60728452127296</v>
      </c>
    </row>
    <row r="7210" spans="1:10" x14ac:dyDescent="0.25">
      <c r="A7210" t="s">
        <v>7494</v>
      </c>
      <c r="B7210" t="s">
        <v>94</v>
      </c>
      <c r="C7210">
        <v>2009</v>
      </c>
      <c r="D7210" t="s">
        <v>5</v>
      </c>
      <c r="E7210" t="s">
        <v>1</v>
      </c>
      <c r="F7210" s="139">
        <v>11199.0675501529</v>
      </c>
      <c r="G7210" s="139">
        <v>752.70239635721396</v>
      </c>
      <c r="H7210" s="139">
        <v>785.89668987355401</v>
      </c>
      <c r="I7210" s="139">
        <v>771.173527870827</v>
      </c>
      <c r="J7210" s="139">
        <v>800.82690500774697</v>
      </c>
    </row>
    <row r="7211" spans="1:10" x14ac:dyDescent="0.25">
      <c r="A7211" t="s">
        <v>7495</v>
      </c>
      <c r="B7211" t="s">
        <v>94</v>
      </c>
      <c r="C7211">
        <v>2009</v>
      </c>
      <c r="D7211" t="s">
        <v>122</v>
      </c>
      <c r="E7211" t="s">
        <v>1</v>
      </c>
      <c r="F7211" s="139">
        <v>1524.5115695801401</v>
      </c>
      <c r="G7211" s="139">
        <v>519.07278185493999</v>
      </c>
      <c r="H7211" s="139">
        <v>532.63010768076003</v>
      </c>
      <c r="I7211" s="139">
        <v>505.77576983202403</v>
      </c>
      <c r="J7211" s="139">
        <v>560.52174868989903</v>
      </c>
    </row>
    <row r="7212" spans="1:10" x14ac:dyDescent="0.25">
      <c r="A7212" t="s">
        <v>7496</v>
      </c>
      <c r="B7212" t="s">
        <v>94</v>
      </c>
      <c r="C7212">
        <v>2009</v>
      </c>
      <c r="D7212" t="s">
        <v>123</v>
      </c>
      <c r="E7212" t="s">
        <v>1</v>
      </c>
      <c r="F7212" s="139">
        <v>1875.9644827191401</v>
      </c>
      <c r="G7212" s="139">
        <v>620.63980133828397</v>
      </c>
      <c r="H7212" s="139">
        <v>629.02178415621302</v>
      </c>
      <c r="I7212" s="139">
        <v>600.38378679619802</v>
      </c>
      <c r="J7212" s="139">
        <v>658.65491819484498</v>
      </c>
    </row>
    <row r="7213" spans="1:10" x14ac:dyDescent="0.25">
      <c r="A7213" t="s">
        <v>7497</v>
      </c>
      <c r="B7213" t="s">
        <v>94</v>
      </c>
      <c r="C7213">
        <v>2009</v>
      </c>
      <c r="D7213" t="s">
        <v>124</v>
      </c>
      <c r="E7213" t="s">
        <v>1</v>
      </c>
      <c r="F7213" s="139">
        <v>2187.68472519847</v>
      </c>
      <c r="G7213" s="139">
        <v>716.18883042685297</v>
      </c>
      <c r="H7213" s="139">
        <v>734.83965266592497</v>
      </c>
      <c r="I7213" s="139">
        <v>703.91851710964204</v>
      </c>
      <c r="J7213" s="139">
        <v>766.75436998515704</v>
      </c>
    </row>
    <row r="7214" spans="1:10" x14ac:dyDescent="0.25">
      <c r="A7214" t="s">
        <v>7498</v>
      </c>
      <c r="B7214" t="s">
        <v>94</v>
      </c>
      <c r="C7214">
        <v>2009</v>
      </c>
      <c r="D7214" t="s">
        <v>125</v>
      </c>
      <c r="E7214" t="s">
        <v>1</v>
      </c>
      <c r="F7214" s="139">
        <v>2499.6026876445098</v>
      </c>
      <c r="G7214" s="139">
        <v>833.28422430393505</v>
      </c>
      <c r="H7214" s="139">
        <v>879.04844293976703</v>
      </c>
      <c r="I7214" s="139">
        <v>844.30102095737095</v>
      </c>
      <c r="J7214" s="139">
        <v>914.83922449481099</v>
      </c>
    </row>
    <row r="7215" spans="1:10" x14ac:dyDescent="0.25">
      <c r="A7215" t="s">
        <v>7499</v>
      </c>
      <c r="B7215" t="s">
        <v>94</v>
      </c>
      <c r="C7215">
        <v>2009</v>
      </c>
      <c r="D7215" t="s">
        <v>126</v>
      </c>
      <c r="E7215" t="s">
        <v>1</v>
      </c>
      <c r="F7215" s="139">
        <v>3111.3040850106199</v>
      </c>
      <c r="G7215" s="139">
        <v>1086.1444018971999</v>
      </c>
      <c r="H7215" s="139">
        <v>1188.1199673957501</v>
      </c>
      <c r="I7215" s="139">
        <v>1145.52900026771</v>
      </c>
      <c r="J7215" s="139">
        <v>1231.8552631114701</v>
      </c>
    </row>
    <row r="7216" spans="1:10" x14ac:dyDescent="0.25">
      <c r="A7216" t="s">
        <v>7500</v>
      </c>
      <c r="B7216" t="s">
        <v>94</v>
      </c>
      <c r="C7216">
        <v>2009</v>
      </c>
      <c r="D7216" t="s">
        <v>6</v>
      </c>
      <c r="E7216" t="s">
        <v>1</v>
      </c>
      <c r="F7216" s="139">
        <v>2632.9170783673799</v>
      </c>
      <c r="G7216" s="139">
        <v>785.65693144528495</v>
      </c>
      <c r="H7216" s="139">
        <v>807.76997481055798</v>
      </c>
      <c r="I7216" s="139">
        <v>776.84654037335395</v>
      </c>
      <c r="J7216" s="139">
        <v>839.59775055297098</v>
      </c>
    </row>
    <row r="7217" spans="1:10" x14ac:dyDescent="0.25">
      <c r="A7217" t="s">
        <v>7501</v>
      </c>
      <c r="B7217" t="s">
        <v>94</v>
      </c>
      <c r="C7217">
        <v>2009</v>
      </c>
      <c r="D7217" t="s">
        <v>37</v>
      </c>
      <c r="E7217" t="s">
        <v>1</v>
      </c>
      <c r="F7217" s="139">
        <v>264.480844225532</v>
      </c>
      <c r="G7217" s="139">
        <v>771.71114678318202</v>
      </c>
      <c r="H7217" s="139">
        <v>782.98429953787695</v>
      </c>
      <c r="I7217" s="139">
        <v>690.03049547917396</v>
      </c>
      <c r="J7217" s="139">
        <v>884.81831514176304</v>
      </c>
    </row>
    <row r="7218" spans="1:10" x14ac:dyDescent="0.25">
      <c r="A7218" t="s">
        <v>7502</v>
      </c>
      <c r="B7218" t="s">
        <v>94</v>
      </c>
      <c r="C7218">
        <v>2009</v>
      </c>
      <c r="D7218" t="s">
        <v>38</v>
      </c>
      <c r="E7218" t="s">
        <v>1</v>
      </c>
      <c r="F7218" s="139">
        <v>500.619896348998</v>
      </c>
      <c r="G7218" s="139">
        <v>853.68830590532104</v>
      </c>
      <c r="H7218" s="139">
        <v>880.14884842264701</v>
      </c>
      <c r="I7218" s="139">
        <v>803.701076820661</v>
      </c>
      <c r="J7218" s="139">
        <v>961.83162617715595</v>
      </c>
    </row>
    <row r="7219" spans="1:10" x14ac:dyDescent="0.25">
      <c r="A7219" t="s">
        <v>7503</v>
      </c>
      <c r="B7219" t="s">
        <v>94</v>
      </c>
      <c r="C7219">
        <v>2009</v>
      </c>
      <c r="D7219" t="s">
        <v>39</v>
      </c>
      <c r="E7219" t="s">
        <v>1</v>
      </c>
      <c r="F7219" s="139">
        <v>484.97893951379598</v>
      </c>
      <c r="G7219" s="139">
        <v>877.01213315574603</v>
      </c>
      <c r="H7219" s="139">
        <v>879.74123633114198</v>
      </c>
      <c r="I7219" s="139">
        <v>802.02200641728996</v>
      </c>
      <c r="J7219" s="139">
        <v>962.87088069775405</v>
      </c>
    </row>
    <row r="7220" spans="1:10" x14ac:dyDescent="0.25">
      <c r="A7220" t="s">
        <v>7504</v>
      </c>
      <c r="B7220" t="s">
        <v>94</v>
      </c>
      <c r="C7220">
        <v>2009</v>
      </c>
      <c r="D7220" t="s">
        <v>40</v>
      </c>
      <c r="E7220" t="s">
        <v>1</v>
      </c>
      <c r="F7220" s="139">
        <v>410.106121246366</v>
      </c>
      <c r="G7220" s="139">
        <v>888.48329920353206</v>
      </c>
      <c r="H7220" s="139">
        <v>900.47590475273398</v>
      </c>
      <c r="I7220" s="139">
        <v>814.50172514629503</v>
      </c>
      <c r="J7220" s="139">
        <v>992.98006427806604</v>
      </c>
    </row>
    <row r="7221" spans="1:10" x14ac:dyDescent="0.25">
      <c r="A7221" t="s">
        <v>7505</v>
      </c>
      <c r="B7221" t="s">
        <v>94</v>
      </c>
      <c r="C7221">
        <v>2009</v>
      </c>
      <c r="D7221" t="s">
        <v>41</v>
      </c>
      <c r="E7221" t="s">
        <v>1</v>
      </c>
      <c r="F7221" s="139">
        <v>503.12966944407901</v>
      </c>
      <c r="G7221" s="139">
        <v>672.68720678674595</v>
      </c>
      <c r="H7221" s="139">
        <v>705.05376220221603</v>
      </c>
      <c r="I7221" s="139">
        <v>643.29397899916</v>
      </c>
      <c r="J7221" s="139">
        <v>771.03179322594895</v>
      </c>
    </row>
    <row r="7222" spans="1:10" x14ac:dyDescent="0.25">
      <c r="A7222" t="s">
        <v>7506</v>
      </c>
      <c r="B7222" t="s">
        <v>94</v>
      </c>
      <c r="C7222">
        <v>2009</v>
      </c>
      <c r="D7222" t="s">
        <v>42</v>
      </c>
      <c r="E7222" t="s">
        <v>1</v>
      </c>
      <c r="F7222" s="139">
        <v>469.60160758861099</v>
      </c>
      <c r="G7222" s="139">
        <v>711.97065949333</v>
      </c>
      <c r="H7222" s="139">
        <v>751.514419379017</v>
      </c>
      <c r="I7222" s="139">
        <v>683.74930376509701</v>
      </c>
      <c r="J7222" s="139">
        <v>824.07653883623698</v>
      </c>
    </row>
    <row r="7223" spans="1:10" x14ac:dyDescent="0.25">
      <c r="A7223" t="s">
        <v>7507</v>
      </c>
      <c r="B7223" t="s">
        <v>94</v>
      </c>
      <c r="C7223">
        <v>2009</v>
      </c>
      <c r="D7223" t="s">
        <v>102</v>
      </c>
      <c r="E7223" t="s">
        <v>1</v>
      </c>
      <c r="F7223" s="139">
        <v>525.36838354855399</v>
      </c>
      <c r="G7223" s="139">
        <v>798.96645712718805</v>
      </c>
      <c r="H7223" s="139">
        <v>790.94505071850904</v>
      </c>
      <c r="I7223" s="139">
        <v>723.33424117603397</v>
      </c>
      <c r="J7223" s="139">
        <v>863.07137840662597</v>
      </c>
    </row>
    <row r="7224" spans="1:10" x14ac:dyDescent="0.25">
      <c r="A7224" t="s">
        <v>7508</v>
      </c>
      <c r="B7224" t="s">
        <v>94</v>
      </c>
      <c r="C7224">
        <v>2009</v>
      </c>
      <c r="D7224" t="s">
        <v>103</v>
      </c>
      <c r="E7224" t="s">
        <v>1</v>
      </c>
      <c r="F7224" s="139">
        <v>1279.9953452603299</v>
      </c>
      <c r="G7224" s="139">
        <v>690.50835909820103</v>
      </c>
      <c r="H7224" s="139">
        <v>701.72680526658303</v>
      </c>
      <c r="I7224" s="139">
        <v>663.13788953589903</v>
      </c>
      <c r="J7224" s="139">
        <v>741.94559345249104</v>
      </c>
    </row>
    <row r="7225" spans="1:10" x14ac:dyDescent="0.25">
      <c r="A7225" t="s">
        <v>7509</v>
      </c>
      <c r="B7225" t="s">
        <v>94</v>
      </c>
      <c r="C7225">
        <v>2009</v>
      </c>
      <c r="D7225" t="s">
        <v>43</v>
      </c>
      <c r="E7225" t="s">
        <v>1</v>
      </c>
      <c r="F7225" s="139">
        <v>217.51577321539801</v>
      </c>
      <c r="G7225" s="139">
        <v>588.67597622570497</v>
      </c>
      <c r="H7225" s="139">
        <v>595.41672774041501</v>
      </c>
      <c r="I7225" s="139">
        <v>516.557580478555</v>
      </c>
      <c r="J7225" s="139">
        <v>682.62685465657705</v>
      </c>
    </row>
    <row r="7226" spans="1:10" x14ac:dyDescent="0.25">
      <c r="A7226" t="s">
        <v>7510</v>
      </c>
      <c r="B7226" t="s">
        <v>94</v>
      </c>
      <c r="C7226">
        <v>2009</v>
      </c>
      <c r="D7226" t="s">
        <v>44</v>
      </c>
      <c r="E7226" t="s">
        <v>1</v>
      </c>
      <c r="F7226" s="139">
        <v>391.74877160132399</v>
      </c>
      <c r="G7226" s="139">
        <v>659.82074311346196</v>
      </c>
      <c r="H7226" s="139">
        <v>661.17621770192602</v>
      </c>
      <c r="I7226" s="139">
        <v>596.20473641767296</v>
      </c>
      <c r="J7226" s="139">
        <v>731.20154989151104</v>
      </c>
    </row>
    <row r="7227" spans="1:10" x14ac:dyDescent="0.25">
      <c r="A7227" t="s">
        <v>7511</v>
      </c>
      <c r="B7227" t="s">
        <v>94</v>
      </c>
      <c r="C7227">
        <v>2009</v>
      </c>
      <c r="D7227" t="s">
        <v>45</v>
      </c>
      <c r="E7227" t="s">
        <v>1</v>
      </c>
      <c r="F7227" s="139">
        <v>670.73080044361302</v>
      </c>
      <c r="G7227" s="139">
        <v>753.22387975430502</v>
      </c>
      <c r="H7227" s="139">
        <v>774.99914130789205</v>
      </c>
      <c r="I7227" s="139">
        <v>716.52088166221199</v>
      </c>
      <c r="J7227" s="139">
        <v>836.91964331497502</v>
      </c>
    </row>
    <row r="7228" spans="1:10" x14ac:dyDescent="0.25">
      <c r="A7228" t="s">
        <v>7512</v>
      </c>
      <c r="B7228" t="s">
        <v>94</v>
      </c>
      <c r="C7228">
        <v>2009</v>
      </c>
      <c r="D7228" t="s">
        <v>18</v>
      </c>
      <c r="E7228" t="s">
        <v>1</v>
      </c>
      <c r="F7228" s="139">
        <v>1862.57511145935</v>
      </c>
      <c r="G7228" s="139">
        <v>740.23921637536</v>
      </c>
      <c r="H7228" s="139">
        <v>776.12504318086701</v>
      </c>
      <c r="I7228" s="139">
        <v>740.70495564294094</v>
      </c>
      <c r="J7228" s="139">
        <v>812.78043744112904</v>
      </c>
    </row>
    <row r="7229" spans="1:10" x14ac:dyDescent="0.25">
      <c r="A7229" t="s">
        <v>7513</v>
      </c>
      <c r="B7229" t="s">
        <v>94</v>
      </c>
      <c r="C7229">
        <v>2009</v>
      </c>
      <c r="D7229" t="s">
        <v>46</v>
      </c>
      <c r="E7229" t="s">
        <v>1</v>
      </c>
      <c r="F7229" s="139">
        <v>878.47884346825697</v>
      </c>
      <c r="G7229" s="139">
        <v>759.00402058756799</v>
      </c>
      <c r="H7229" s="139">
        <v>800.36837200101297</v>
      </c>
      <c r="I7229" s="139">
        <v>747.37679213933598</v>
      </c>
      <c r="J7229" s="139">
        <v>856.07459516488404</v>
      </c>
    </row>
    <row r="7230" spans="1:10" x14ac:dyDescent="0.25">
      <c r="A7230" t="s">
        <v>7514</v>
      </c>
      <c r="B7230" t="s">
        <v>94</v>
      </c>
      <c r="C7230">
        <v>2009</v>
      </c>
      <c r="D7230" t="s">
        <v>47</v>
      </c>
      <c r="E7230" t="s">
        <v>1</v>
      </c>
      <c r="F7230" s="139">
        <v>533.23693166707801</v>
      </c>
      <c r="G7230" s="139">
        <v>782.48041977941602</v>
      </c>
      <c r="H7230" s="139">
        <v>803.67248025276103</v>
      </c>
      <c r="I7230" s="139">
        <v>736.00981151038104</v>
      </c>
      <c r="J7230" s="139">
        <v>875.81946594729902</v>
      </c>
    </row>
    <row r="7231" spans="1:10" x14ac:dyDescent="0.25">
      <c r="A7231" t="s">
        <v>7515</v>
      </c>
      <c r="B7231" t="s">
        <v>94</v>
      </c>
      <c r="C7231">
        <v>2009</v>
      </c>
      <c r="D7231" t="s">
        <v>48</v>
      </c>
      <c r="E7231" t="s">
        <v>1</v>
      </c>
      <c r="F7231" s="139">
        <v>450.85933632401702</v>
      </c>
      <c r="G7231" s="139">
        <v>665.67154336928604</v>
      </c>
      <c r="H7231" s="139">
        <v>708.14870002861699</v>
      </c>
      <c r="I7231" s="139">
        <v>642.86267842658697</v>
      </c>
      <c r="J7231" s="139">
        <v>778.155023481179</v>
      </c>
    </row>
    <row r="7232" spans="1:10" x14ac:dyDescent="0.25">
      <c r="A7232" t="s">
        <v>7516</v>
      </c>
      <c r="B7232" t="s">
        <v>94</v>
      </c>
      <c r="C7232">
        <v>2009</v>
      </c>
      <c r="D7232" t="s">
        <v>104</v>
      </c>
      <c r="E7232" t="s">
        <v>1</v>
      </c>
      <c r="F7232" s="139">
        <v>1482.69597843771</v>
      </c>
      <c r="G7232" s="139">
        <v>654.02574224324701</v>
      </c>
      <c r="H7232" s="139">
        <v>712.75276718135297</v>
      </c>
      <c r="I7232" s="139">
        <v>675.45898591288994</v>
      </c>
      <c r="J7232" s="139">
        <v>751.50770087370404</v>
      </c>
    </row>
    <row r="7233" spans="1:10" x14ac:dyDescent="0.25">
      <c r="A7233" t="s">
        <v>7517</v>
      </c>
      <c r="B7233" t="s">
        <v>94</v>
      </c>
      <c r="C7233">
        <v>2009</v>
      </c>
      <c r="D7233" t="s">
        <v>49</v>
      </c>
      <c r="E7233" t="s">
        <v>1</v>
      </c>
      <c r="F7233" s="139">
        <v>450.13575496171597</v>
      </c>
      <c r="G7233" s="139">
        <v>734.51977703721502</v>
      </c>
      <c r="H7233" s="139">
        <v>773.00238484729198</v>
      </c>
      <c r="I7233" s="139">
        <v>702.33926835416503</v>
      </c>
      <c r="J7233" s="139">
        <v>848.778842167736</v>
      </c>
    </row>
    <row r="7234" spans="1:10" x14ac:dyDescent="0.25">
      <c r="A7234" t="s">
        <v>7518</v>
      </c>
      <c r="B7234" t="s">
        <v>94</v>
      </c>
      <c r="C7234">
        <v>2009</v>
      </c>
      <c r="D7234" t="s">
        <v>50</v>
      </c>
      <c r="E7234" t="s">
        <v>1</v>
      </c>
      <c r="F7234" s="139">
        <v>1032.5602234759899</v>
      </c>
      <c r="G7234" s="139">
        <v>624.205188898556</v>
      </c>
      <c r="H7234" s="139">
        <v>695.08033647214995</v>
      </c>
      <c r="I7234" s="139">
        <v>650.77956530184201</v>
      </c>
      <c r="J7234" s="139">
        <v>741.469852776994</v>
      </c>
    </row>
    <row r="7235" spans="1:10" x14ac:dyDescent="0.25">
      <c r="A7235" t="s">
        <v>7519</v>
      </c>
      <c r="B7235" t="s">
        <v>94</v>
      </c>
      <c r="C7235">
        <v>2009</v>
      </c>
      <c r="D7235" t="s">
        <v>105</v>
      </c>
      <c r="E7235" t="s">
        <v>1</v>
      </c>
      <c r="F7235" s="139">
        <v>1126.0006465281999</v>
      </c>
      <c r="G7235" s="139">
        <v>786.478065606065</v>
      </c>
      <c r="H7235" s="139">
        <v>832.90798107180399</v>
      </c>
      <c r="I7235" s="139">
        <v>783.29623167257796</v>
      </c>
      <c r="J7235" s="139">
        <v>884.75728638671205</v>
      </c>
    </row>
    <row r="7236" spans="1:10" x14ac:dyDescent="0.25">
      <c r="A7236" t="s">
        <v>7520</v>
      </c>
      <c r="B7236" t="s">
        <v>94</v>
      </c>
      <c r="C7236">
        <v>2009</v>
      </c>
      <c r="D7236" t="s">
        <v>51</v>
      </c>
      <c r="E7236" t="s">
        <v>1</v>
      </c>
      <c r="F7236" s="139">
        <v>854.69227444299099</v>
      </c>
      <c r="G7236" s="139">
        <v>744.39523279914204</v>
      </c>
      <c r="H7236" s="139">
        <v>794.07992059084404</v>
      </c>
      <c r="I7236" s="139">
        <v>739.94592114166403</v>
      </c>
      <c r="J7236" s="139">
        <v>851.02649511768698</v>
      </c>
    </row>
    <row r="7237" spans="1:10" x14ac:dyDescent="0.25">
      <c r="A7237" t="s">
        <v>7521</v>
      </c>
      <c r="B7237" t="s">
        <v>94</v>
      </c>
      <c r="C7237">
        <v>2009</v>
      </c>
      <c r="D7237" t="s">
        <v>52</v>
      </c>
      <c r="E7237" t="s">
        <v>1</v>
      </c>
      <c r="F7237" s="139">
        <v>271.30837208521302</v>
      </c>
      <c r="G7237" s="139">
        <v>956.89476275954098</v>
      </c>
      <c r="H7237" s="139">
        <v>991.08616772398705</v>
      </c>
      <c r="I7237" s="139">
        <v>872.40457580304701</v>
      </c>
      <c r="J7237" s="139">
        <v>1120.9550352025899</v>
      </c>
    </row>
    <row r="7238" spans="1:10" x14ac:dyDescent="0.25">
      <c r="A7238" t="s">
        <v>7522</v>
      </c>
      <c r="B7238" t="s">
        <v>94</v>
      </c>
      <c r="C7238">
        <v>2009</v>
      </c>
      <c r="D7238" t="s">
        <v>106</v>
      </c>
      <c r="E7238" t="s">
        <v>1</v>
      </c>
      <c r="F7238" s="139">
        <v>2289.5150065513499</v>
      </c>
      <c r="G7238" s="139">
        <v>817.36866014228303</v>
      </c>
      <c r="H7238" s="139">
        <v>856.49413295409795</v>
      </c>
      <c r="I7238" s="139">
        <v>821.076923455106</v>
      </c>
      <c r="J7238" s="139">
        <v>893.02335814876903</v>
      </c>
    </row>
    <row r="7239" spans="1:10" x14ac:dyDescent="0.25">
      <c r="A7239" t="s">
        <v>7523</v>
      </c>
      <c r="B7239" t="s">
        <v>94</v>
      </c>
      <c r="C7239">
        <v>2009</v>
      </c>
      <c r="D7239" t="s">
        <v>53</v>
      </c>
      <c r="E7239" t="s">
        <v>1</v>
      </c>
      <c r="F7239" s="139">
        <v>704.61935306472196</v>
      </c>
      <c r="G7239" s="139">
        <v>811.62384015011298</v>
      </c>
      <c r="H7239" s="139">
        <v>860.44965806165601</v>
      </c>
      <c r="I7239" s="139">
        <v>796.31863696216203</v>
      </c>
      <c r="J7239" s="139">
        <v>928.26090460875798</v>
      </c>
    </row>
    <row r="7240" spans="1:10" x14ac:dyDescent="0.25">
      <c r="A7240" t="s">
        <v>7524</v>
      </c>
      <c r="B7240" t="s">
        <v>94</v>
      </c>
      <c r="C7240">
        <v>2009</v>
      </c>
      <c r="D7240" t="s">
        <v>54</v>
      </c>
      <c r="E7240" t="s">
        <v>1</v>
      </c>
      <c r="F7240" s="139">
        <v>363.49222457734697</v>
      </c>
      <c r="G7240" s="139">
        <v>1062.87384010453</v>
      </c>
      <c r="H7240" s="139">
        <v>1092.42891516651</v>
      </c>
      <c r="I7240" s="139">
        <v>980.93755066780898</v>
      </c>
      <c r="J7240" s="139">
        <v>1212.93787450373</v>
      </c>
    </row>
    <row r="7241" spans="1:10" x14ac:dyDescent="0.25">
      <c r="A7241" t="s">
        <v>7525</v>
      </c>
      <c r="B7241" t="s">
        <v>94</v>
      </c>
      <c r="C7241">
        <v>2009</v>
      </c>
      <c r="D7241" t="s">
        <v>55</v>
      </c>
      <c r="E7241" t="s">
        <v>1</v>
      </c>
      <c r="F7241" s="139">
        <v>331.97894335946597</v>
      </c>
      <c r="G7241" s="139">
        <v>748.10470380265497</v>
      </c>
      <c r="H7241" s="139">
        <v>777.49429171131396</v>
      </c>
      <c r="I7241" s="139">
        <v>694.60339328566204</v>
      </c>
      <c r="J7241" s="139">
        <v>867.41469337905096</v>
      </c>
    </row>
    <row r="7242" spans="1:10" x14ac:dyDescent="0.25">
      <c r="A7242" t="s">
        <v>7526</v>
      </c>
      <c r="B7242" t="s">
        <v>94</v>
      </c>
      <c r="C7242">
        <v>2009</v>
      </c>
      <c r="D7242" t="s">
        <v>56</v>
      </c>
      <c r="E7242" t="s">
        <v>1</v>
      </c>
      <c r="F7242" s="139">
        <v>293.513466981188</v>
      </c>
      <c r="G7242" s="139">
        <v>660.60513376063705</v>
      </c>
      <c r="H7242" s="139">
        <v>684.78297406108595</v>
      </c>
      <c r="I7242" s="139">
        <v>607.09535641206901</v>
      </c>
      <c r="J7242" s="139">
        <v>769.49753495210496</v>
      </c>
    </row>
    <row r="7243" spans="1:10" x14ac:dyDescent="0.25">
      <c r="A7243" t="s">
        <v>7527</v>
      </c>
      <c r="B7243" t="s">
        <v>94</v>
      </c>
      <c r="C7243">
        <v>2009</v>
      </c>
      <c r="D7243" t="s">
        <v>57</v>
      </c>
      <c r="E7243" t="s">
        <v>1</v>
      </c>
      <c r="F7243" s="139">
        <v>595.91101856861803</v>
      </c>
      <c r="G7243" s="139">
        <v>847.83743358366996</v>
      </c>
      <c r="H7243" s="139">
        <v>904.42225606937905</v>
      </c>
      <c r="I7243" s="139">
        <v>831.35496876040997</v>
      </c>
      <c r="J7243" s="139">
        <v>982.061461515666</v>
      </c>
    </row>
    <row r="7244" spans="1:10" x14ac:dyDescent="0.25">
      <c r="A7244" t="s">
        <v>7528</v>
      </c>
      <c r="B7244" t="s">
        <v>94</v>
      </c>
      <c r="C7244">
        <v>2010</v>
      </c>
      <c r="D7244" t="s">
        <v>5</v>
      </c>
      <c r="E7244" t="s">
        <v>1</v>
      </c>
      <c r="F7244" s="139">
        <v>11055.6350891763</v>
      </c>
      <c r="G7244" s="139">
        <v>739.26357991487203</v>
      </c>
      <c r="H7244" s="139">
        <v>772.63047646427003</v>
      </c>
      <c r="I7244" s="139">
        <v>758.07748783663499</v>
      </c>
      <c r="J7244" s="139">
        <v>787.38945873958801</v>
      </c>
    </row>
    <row r="7245" spans="1:10" x14ac:dyDescent="0.25">
      <c r="A7245" t="s">
        <v>7529</v>
      </c>
      <c r="B7245" t="s">
        <v>94</v>
      </c>
      <c r="C7245">
        <v>2010</v>
      </c>
      <c r="D7245" t="s">
        <v>122</v>
      </c>
      <c r="E7245" t="s">
        <v>1</v>
      </c>
      <c r="F7245" s="139">
        <v>1492.0369920749099</v>
      </c>
      <c r="G7245" s="139">
        <v>507.019597953931</v>
      </c>
      <c r="H7245" s="139">
        <v>520.03760675739295</v>
      </c>
      <c r="I7245" s="139">
        <v>493.55037522858601</v>
      </c>
      <c r="J7245" s="139">
        <v>547.55927219234195</v>
      </c>
    </row>
    <row r="7246" spans="1:10" x14ac:dyDescent="0.25">
      <c r="A7246" t="s">
        <v>7530</v>
      </c>
      <c r="B7246" t="s">
        <v>94</v>
      </c>
      <c r="C7246">
        <v>2010</v>
      </c>
      <c r="D7246" t="s">
        <v>123</v>
      </c>
      <c r="E7246" t="s">
        <v>1</v>
      </c>
      <c r="F7246" s="139">
        <v>1865.6735590339699</v>
      </c>
      <c r="G7246" s="139">
        <v>616.05712536742703</v>
      </c>
      <c r="H7246" s="139">
        <v>622.09747404848804</v>
      </c>
      <c r="I7246" s="139">
        <v>593.72764049240004</v>
      </c>
      <c r="J7246" s="139">
        <v>651.45589287585005</v>
      </c>
    </row>
    <row r="7247" spans="1:10" x14ac:dyDescent="0.25">
      <c r="A7247" t="s">
        <v>7531</v>
      </c>
      <c r="B7247" t="s">
        <v>94</v>
      </c>
      <c r="C7247">
        <v>2010</v>
      </c>
      <c r="D7247" t="s">
        <v>124</v>
      </c>
      <c r="E7247" t="s">
        <v>1</v>
      </c>
      <c r="F7247" s="139">
        <v>2129.7409091951599</v>
      </c>
      <c r="G7247" s="139">
        <v>693.20508320942997</v>
      </c>
      <c r="H7247" s="139">
        <v>711.58308594961795</v>
      </c>
      <c r="I7247" s="139">
        <v>681.28331946439198</v>
      </c>
      <c r="J7247" s="139">
        <v>742.86985870295996</v>
      </c>
    </row>
    <row r="7248" spans="1:10" x14ac:dyDescent="0.25">
      <c r="A7248" t="s">
        <v>7532</v>
      </c>
      <c r="B7248" t="s">
        <v>94</v>
      </c>
      <c r="C7248">
        <v>2010</v>
      </c>
      <c r="D7248" t="s">
        <v>125</v>
      </c>
      <c r="E7248" t="s">
        <v>1</v>
      </c>
      <c r="F7248" s="139">
        <v>2523.2394405847199</v>
      </c>
      <c r="G7248" s="139">
        <v>833.85308677618104</v>
      </c>
      <c r="H7248" s="139">
        <v>886.71037228726902</v>
      </c>
      <c r="I7248" s="139">
        <v>851.81349352241102</v>
      </c>
      <c r="J7248" s="139">
        <v>922.65009814652797</v>
      </c>
    </row>
    <row r="7249" spans="1:10" x14ac:dyDescent="0.25">
      <c r="A7249" t="s">
        <v>7533</v>
      </c>
      <c r="B7249" t="s">
        <v>94</v>
      </c>
      <c r="C7249">
        <v>2010</v>
      </c>
      <c r="D7249" t="s">
        <v>126</v>
      </c>
      <c r="E7249" t="s">
        <v>1</v>
      </c>
      <c r="F7249" s="139">
        <v>3044.9441882875599</v>
      </c>
      <c r="G7249" s="139">
        <v>1055.27532561214</v>
      </c>
      <c r="H7249" s="139">
        <v>1157.6642452435999</v>
      </c>
      <c r="I7249" s="139">
        <v>1115.8024748287201</v>
      </c>
      <c r="J7249" s="139">
        <v>1200.6631242794399</v>
      </c>
    </row>
    <row r="7250" spans="1:10" x14ac:dyDescent="0.25">
      <c r="A7250" t="s">
        <v>7534</v>
      </c>
      <c r="B7250" t="s">
        <v>94</v>
      </c>
      <c r="C7250">
        <v>2010</v>
      </c>
      <c r="D7250" t="s">
        <v>6</v>
      </c>
      <c r="E7250" t="s">
        <v>1</v>
      </c>
      <c r="F7250" s="139">
        <v>2476.8750380665401</v>
      </c>
      <c r="G7250" s="139">
        <v>735.72002556482596</v>
      </c>
      <c r="H7250" s="139">
        <v>753.82840268823998</v>
      </c>
      <c r="I7250" s="139">
        <v>724.08656493486001</v>
      </c>
      <c r="J7250" s="139">
        <v>784.46745320905904</v>
      </c>
    </row>
    <row r="7251" spans="1:10" x14ac:dyDescent="0.25">
      <c r="A7251" t="s">
        <v>7535</v>
      </c>
      <c r="B7251" t="s">
        <v>94</v>
      </c>
      <c r="C7251">
        <v>2010</v>
      </c>
      <c r="D7251" t="s">
        <v>37</v>
      </c>
      <c r="E7251" t="s">
        <v>1</v>
      </c>
      <c r="F7251" s="139">
        <v>272.48559770972298</v>
      </c>
      <c r="G7251" s="139">
        <v>794.071390673824</v>
      </c>
      <c r="H7251" s="139">
        <v>795.55977054826496</v>
      </c>
      <c r="I7251" s="139">
        <v>702.84681557429803</v>
      </c>
      <c r="J7251" s="139">
        <v>896.99227192841204</v>
      </c>
    </row>
    <row r="7252" spans="1:10" x14ac:dyDescent="0.25">
      <c r="A7252" t="s">
        <v>7536</v>
      </c>
      <c r="B7252" t="s">
        <v>94</v>
      </c>
      <c r="C7252">
        <v>2010</v>
      </c>
      <c r="D7252" t="s">
        <v>38</v>
      </c>
      <c r="E7252" t="s">
        <v>1</v>
      </c>
      <c r="F7252" s="139">
        <v>435.38412212281997</v>
      </c>
      <c r="G7252" s="139">
        <v>733.72338954620102</v>
      </c>
      <c r="H7252" s="139">
        <v>754.868274033332</v>
      </c>
      <c r="I7252" s="139">
        <v>684.23497320167996</v>
      </c>
      <c r="J7252" s="139">
        <v>830.70203450094596</v>
      </c>
    </row>
    <row r="7253" spans="1:10" x14ac:dyDescent="0.25">
      <c r="A7253" t="s">
        <v>7537</v>
      </c>
      <c r="B7253" t="s">
        <v>94</v>
      </c>
      <c r="C7253">
        <v>2010</v>
      </c>
      <c r="D7253" t="s">
        <v>39</v>
      </c>
      <c r="E7253" t="s">
        <v>1</v>
      </c>
      <c r="F7253" s="139">
        <v>483.381286643995</v>
      </c>
      <c r="G7253" s="139">
        <v>872.56089866781201</v>
      </c>
      <c r="H7253" s="139">
        <v>849.57859181127196</v>
      </c>
      <c r="I7253" s="139">
        <v>774.43285516005801</v>
      </c>
      <c r="J7253" s="139">
        <v>929.96455274322</v>
      </c>
    </row>
    <row r="7254" spans="1:10" x14ac:dyDescent="0.25">
      <c r="A7254" t="s">
        <v>7538</v>
      </c>
      <c r="B7254" t="s">
        <v>94</v>
      </c>
      <c r="C7254">
        <v>2010</v>
      </c>
      <c r="D7254" t="s">
        <v>40</v>
      </c>
      <c r="E7254" t="s">
        <v>1</v>
      </c>
      <c r="F7254" s="139">
        <v>352.46321479836098</v>
      </c>
      <c r="G7254" s="139">
        <v>764.26387700759199</v>
      </c>
      <c r="H7254" s="139">
        <v>782.89086879878903</v>
      </c>
      <c r="I7254" s="139">
        <v>702.306233596006</v>
      </c>
      <c r="J7254" s="139">
        <v>870.09897357306397</v>
      </c>
    </row>
    <row r="7255" spans="1:10" x14ac:dyDescent="0.25">
      <c r="A7255" t="s">
        <v>7539</v>
      </c>
      <c r="B7255" t="s">
        <v>94</v>
      </c>
      <c r="C7255">
        <v>2010</v>
      </c>
      <c r="D7255" t="s">
        <v>41</v>
      </c>
      <c r="E7255" t="s">
        <v>1</v>
      </c>
      <c r="F7255" s="139">
        <v>470.83331796911301</v>
      </c>
      <c r="G7255" s="139">
        <v>627.61039452027899</v>
      </c>
      <c r="H7255" s="139">
        <v>664.62780688124599</v>
      </c>
      <c r="I7255" s="139">
        <v>604.74749891459999</v>
      </c>
      <c r="J7255" s="139">
        <v>728.74120367650903</v>
      </c>
    </row>
    <row r="7256" spans="1:10" x14ac:dyDescent="0.25">
      <c r="A7256" t="s">
        <v>7540</v>
      </c>
      <c r="B7256" t="s">
        <v>94</v>
      </c>
      <c r="C7256">
        <v>2010</v>
      </c>
      <c r="D7256" t="s">
        <v>42</v>
      </c>
      <c r="E7256" t="s">
        <v>1</v>
      </c>
      <c r="F7256" s="139">
        <v>462.32749882253302</v>
      </c>
      <c r="G7256" s="139">
        <v>695.54310037992002</v>
      </c>
      <c r="H7256" s="139">
        <v>735.61876240847198</v>
      </c>
      <c r="I7256" s="139">
        <v>668.76268179476199</v>
      </c>
      <c r="J7256" s="139">
        <v>807.24601158518396</v>
      </c>
    </row>
    <row r="7257" spans="1:10" x14ac:dyDescent="0.25">
      <c r="A7257" t="s">
        <v>7541</v>
      </c>
      <c r="B7257" t="s">
        <v>94</v>
      </c>
      <c r="C7257">
        <v>2010</v>
      </c>
      <c r="D7257" t="s">
        <v>102</v>
      </c>
      <c r="E7257" t="s">
        <v>1</v>
      </c>
      <c r="F7257" s="139">
        <v>436.96895174343098</v>
      </c>
      <c r="G7257" s="139">
        <v>665.98937960042497</v>
      </c>
      <c r="H7257" s="139">
        <v>658.50058195446297</v>
      </c>
      <c r="I7257" s="139">
        <v>596.90359226109899</v>
      </c>
      <c r="J7257" s="139">
        <v>724.62416445731401</v>
      </c>
    </row>
    <row r="7258" spans="1:10" x14ac:dyDescent="0.25">
      <c r="A7258" t="s">
        <v>7542</v>
      </c>
      <c r="B7258" t="s">
        <v>94</v>
      </c>
      <c r="C7258">
        <v>2010</v>
      </c>
      <c r="D7258" t="s">
        <v>103</v>
      </c>
      <c r="E7258" t="s">
        <v>1</v>
      </c>
      <c r="F7258" s="139">
        <v>1356.5281472679801</v>
      </c>
      <c r="G7258" s="139">
        <v>728.56414199749895</v>
      </c>
      <c r="H7258" s="139">
        <v>745.65641056871095</v>
      </c>
      <c r="I7258" s="139">
        <v>705.85236413679797</v>
      </c>
      <c r="J7258" s="139">
        <v>787.09246120568696</v>
      </c>
    </row>
    <row r="7259" spans="1:10" x14ac:dyDescent="0.25">
      <c r="A7259" t="s">
        <v>7543</v>
      </c>
      <c r="B7259" t="s">
        <v>94</v>
      </c>
      <c r="C7259">
        <v>2010</v>
      </c>
      <c r="D7259" t="s">
        <v>43</v>
      </c>
      <c r="E7259" t="s">
        <v>1</v>
      </c>
      <c r="F7259" s="139">
        <v>229.59077592445499</v>
      </c>
      <c r="G7259" s="139">
        <v>614.61859436341899</v>
      </c>
      <c r="H7259" s="139">
        <v>629.49533525598395</v>
      </c>
      <c r="I7259" s="139">
        <v>548.52148045082401</v>
      </c>
      <c r="J7259" s="139">
        <v>718.803051362514</v>
      </c>
    </row>
    <row r="7260" spans="1:10" x14ac:dyDescent="0.25">
      <c r="A7260" t="s">
        <v>7544</v>
      </c>
      <c r="B7260" t="s">
        <v>94</v>
      </c>
      <c r="C7260">
        <v>2010</v>
      </c>
      <c r="D7260" t="s">
        <v>44</v>
      </c>
      <c r="E7260" t="s">
        <v>1</v>
      </c>
      <c r="F7260" s="139">
        <v>432.99758094813097</v>
      </c>
      <c r="G7260" s="139">
        <v>727.28698761779697</v>
      </c>
      <c r="H7260" s="139">
        <v>749.74295838660896</v>
      </c>
      <c r="I7260" s="139">
        <v>679.67687586860598</v>
      </c>
      <c r="J7260" s="139">
        <v>824.98250055188703</v>
      </c>
    </row>
    <row r="7261" spans="1:10" x14ac:dyDescent="0.25">
      <c r="A7261" t="s">
        <v>7545</v>
      </c>
      <c r="B7261" t="s">
        <v>94</v>
      </c>
      <c r="C7261">
        <v>2010</v>
      </c>
      <c r="D7261" t="s">
        <v>45</v>
      </c>
      <c r="E7261" t="s">
        <v>1</v>
      </c>
      <c r="F7261" s="139">
        <v>693.93979039539897</v>
      </c>
      <c r="G7261" s="139">
        <v>777.079529227443</v>
      </c>
      <c r="H7261" s="139">
        <v>795.54841848904198</v>
      </c>
      <c r="I7261" s="139">
        <v>736.53719010918905</v>
      </c>
      <c r="J7261" s="139">
        <v>857.97284121736902</v>
      </c>
    </row>
    <row r="7262" spans="1:10" x14ac:dyDescent="0.25">
      <c r="A7262" t="s">
        <v>7546</v>
      </c>
      <c r="B7262" t="s">
        <v>94</v>
      </c>
      <c r="C7262">
        <v>2010</v>
      </c>
      <c r="D7262" t="s">
        <v>18</v>
      </c>
      <c r="E7262" t="s">
        <v>1</v>
      </c>
      <c r="F7262" s="139">
        <v>1878.6463417027501</v>
      </c>
      <c r="G7262" s="139">
        <v>741.47238657866103</v>
      </c>
      <c r="H7262" s="139">
        <v>777.71697329713504</v>
      </c>
      <c r="I7262" s="139">
        <v>742.39520639357897</v>
      </c>
      <c r="J7262" s="139">
        <v>814.26523692702801</v>
      </c>
    </row>
    <row r="7263" spans="1:10" x14ac:dyDescent="0.25">
      <c r="A7263" t="s">
        <v>7547</v>
      </c>
      <c r="B7263" t="s">
        <v>94</v>
      </c>
      <c r="C7263">
        <v>2010</v>
      </c>
      <c r="D7263" t="s">
        <v>46</v>
      </c>
      <c r="E7263" t="s">
        <v>1</v>
      </c>
      <c r="F7263" s="139">
        <v>873.01984543327001</v>
      </c>
      <c r="G7263" s="139">
        <v>746.41323287330101</v>
      </c>
      <c r="H7263" s="139">
        <v>794.74782708224302</v>
      </c>
      <c r="I7263" s="139">
        <v>741.93296658170004</v>
      </c>
      <c r="J7263" s="139">
        <v>850.27696001183403</v>
      </c>
    </row>
    <row r="7264" spans="1:10" x14ac:dyDescent="0.25">
      <c r="A7264" t="s">
        <v>7548</v>
      </c>
      <c r="B7264" t="s">
        <v>94</v>
      </c>
      <c r="C7264">
        <v>2010</v>
      </c>
      <c r="D7264" t="s">
        <v>47</v>
      </c>
      <c r="E7264" t="s">
        <v>1</v>
      </c>
      <c r="F7264" s="139">
        <v>536.61833387301999</v>
      </c>
      <c r="G7264" s="139">
        <v>786.24244900883502</v>
      </c>
      <c r="H7264" s="139">
        <v>814.90397598723496</v>
      </c>
      <c r="I7264" s="139">
        <v>746.58362452041399</v>
      </c>
      <c r="J7264" s="139">
        <v>887.73743318384902</v>
      </c>
    </row>
    <row r="7265" spans="1:10" x14ac:dyDescent="0.25">
      <c r="A7265" t="s">
        <v>7549</v>
      </c>
      <c r="B7265" t="s">
        <v>94</v>
      </c>
      <c r="C7265">
        <v>2010</v>
      </c>
      <c r="D7265" t="s">
        <v>48</v>
      </c>
      <c r="E7265" t="s">
        <v>1</v>
      </c>
      <c r="F7265" s="139">
        <v>469.008162396464</v>
      </c>
      <c r="G7265" s="139">
        <v>688.15940721962602</v>
      </c>
      <c r="H7265" s="139">
        <v>717.17516484184</v>
      </c>
      <c r="I7265" s="139">
        <v>652.51659486220001</v>
      </c>
      <c r="J7265" s="139">
        <v>786.41383587714301</v>
      </c>
    </row>
    <row r="7266" spans="1:10" x14ac:dyDescent="0.25">
      <c r="A7266" t="s">
        <v>7550</v>
      </c>
      <c r="B7266" t="s">
        <v>94</v>
      </c>
      <c r="C7266">
        <v>2010</v>
      </c>
      <c r="D7266" t="s">
        <v>104</v>
      </c>
      <c r="E7266" t="s">
        <v>1</v>
      </c>
      <c r="F7266" s="139">
        <v>1490.1836094985999</v>
      </c>
      <c r="G7266" s="139">
        <v>650.60167105380003</v>
      </c>
      <c r="H7266" s="139">
        <v>706.94147808643697</v>
      </c>
      <c r="I7266" s="139">
        <v>670.12534550897897</v>
      </c>
      <c r="J7266" s="139">
        <v>745.19634304228396</v>
      </c>
    </row>
    <row r="7267" spans="1:10" x14ac:dyDescent="0.25">
      <c r="A7267" t="s">
        <v>7551</v>
      </c>
      <c r="B7267" t="s">
        <v>94</v>
      </c>
      <c r="C7267">
        <v>2010</v>
      </c>
      <c r="D7267" t="s">
        <v>49</v>
      </c>
      <c r="E7267" t="s">
        <v>1</v>
      </c>
      <c r="F7267" s="139">
        <v>419.58817845253401</v>
      </c>
      <c r="G7267" s="139">
        <v>681.182814832757</v>
      </c>
      <c r="H7267" s="139">
        <v>715.82209645767898</v>
      </c>
      <c r="I7267" s="139">
        <v>648.00971050224905</v>
      </c>
      <c r="J7267" s="139">
        <v>788.72412687585097</v>
      </c>
    </row>
    <row r="7268" spans="1:10" x14ac:dyDescent="0.25">
      <c r="A7268" t="s">
        <v>7552</v>
      </c>
      <c r="B7268" t="s">
        <v>94</v>
      </c>
      <c r="C7268">
        <v>2010</v>
      </c>
      <c r="D7268" t="s">
        <v>50</v>
      </c>
      <c r="E7268" t="s">
        <v>1</v>
      </c>
      <c r="F7268" s="139">
        <v>1070.59543104606</v>
      </c>
      <c r="G7268" s="139">
        <v>639.35230280445705</v>
      </c>
      <c r="H7268" s="139">
        <v>712.30605759098103</v>
      </c>
      <c r="I7268" s="139">
        <v>667.92201661613001</v>
      </c>
      <c r="J7268" s="139">
        <v>758.74431366407498</v>
      </c>
    </row>
    <row r="7269" spans="1:10" x14ac:dyDescent="0.25">
      <c r="A7269" t="s">
        <v>7553</v>
      </c>
      <c r="B7269" t="s">
        <v>94</v>
      </c>
      <c r="C7269">
        <v>2010</v>
      </c>
      <c r="D7269" t="s">
        <v>105</v>
      </c>
      <c r="E7269" t="s">
        <v>1</v>
      </c>
      <c r="F7269" s="139">
        <v>1086.94755600694</v>
      </c>
      <c r="G7269" s="139">
        <v>759.17942923082103</v>
      </c>
      <c r="H7269" s="139">
        <v>806.96494817712096</v>
      </c>
      <c r="I7269" s="139">
        <v>758.36888087964405</v>
      </c>
      <c r="J7269" s="139">
        <v>857.79276693222005</v>
      </c>
    </row>
    <row r="7270" spans="1:10" x14ac:dyDescent="0.25">
      <c r="A7270" t="s">
        <v>7554</v>
      </c>
      <c r="B7270" t="s">
        <v>94</v>
      </c>
      <c r="C7270">
        <v>2010</v>
      </c>
      <c r="D7270" t="s">
        <v>51</v>
      </c>
      <c r="E7270" t="s">
        <v>1</v>
      </c>
      <c r="F7270" s="139">
        <v>840.15050872627899</v>
      </c>
      <c r="G7270" s="139">
        <v>733.12202438614497</v>
      </c>
      <c r="H7270" s="139">
        <v>781.584250979079</v>
      </c>
      <c r="I7270" s="139">
        <v>728.110851028399</v>
      </c>
      <c r="J7270" s="139">
        <v>837.860527296687</v>
      </c>
    </row>
    <row r="7271" spans="1:10" x14ac:dyDescent="0.25">
      <c r="A7271" t="s">
        <v>7555</v>
      </c>
      <c r="B7271" t="s">
        <v>94</v>
      </c>
      <c r="C7271">
        <v>2010</v>
      </c>
      <c r="D7271" t="s">
        <v>52</v>
      </c>
      <c r="E7271" t="s">
        <v>1</v>
      </c>
      <c r="F7271" s="139">
        <v>246.79704728065801</v>
      </c>
      <c r="G7271" s="139">
        <v>863.68170526914298</v>
      </c>
      <c r="H7271" s="139">
        <v>909.02296622471999</v>
      </c>
      <c r="I7271" s="139">
        <v>796.30469924759495</v>
      </c>
      <c r="J7271" s="139">
        <v>1032.9087899369599</v>
      </c>
    </row>
    <row r="7272" spans="1:10" x14ac:dyDescent="0.25">
      <c r="A7272" t="s">
        <v>7556</v>
      </c>
      <c r="B7272" t="s">
        <v>94</v>
      </c>
      <c r="C7272">
        <v>2010</v>
      </c>
      <c r="D7272" t="s">
        <v>106</v>
      </c>
      <c r="E7272" t="s">
        <v>1</v>
      </c>
      <c r="F7272" s="139">
        <v>2329.4854448900801</v>
      </c>
      <c r="G7272" s="139">
        <v>827.69939166293398</v>
      </c>
      <c r="H7272" s="139">
        <v>870.90784562547799</v>
      </c>
      <c r="I7272" s="139">
        <v>835.21928463849599</v>
      </c>
      <c r="J7272" s="139">
        <v>907.70712221024201</v>
      </c>
    </row>
    <row r="7273" spans="1:10" x14ac:dyDescent="0.25">
      <c r="A7273" t="s">
        <v>7557</v>
      </c>
      <c r="B7273" t="s">
        <v>94</v>
      </c>
      <c r="C7273">
        <v>2010</v>
      </c>
      <c r="D7273" t="s">
        <v>53</v>
      </c>
      <c r="E7273" t="s">
        <v>1</v>
      </c>
      <c r="F7273" s="139">
        <v>697.901677703225</v>
      </c>
      <c r="G7273" s="139">
        <v>799.15456052127001</v>
      </c>
      <c r="H7273" s="139">
        <v>850.967855343427</v>
      </c>
      <c r="I7273" s="139">
        <v>787.35162910314295</v>
      </c>
      <c r="J7273" s="139">
        <v>918.25284147250898</v>
      </c>
    </row>
    <row r="7274" spans="1:10" x14ac:dyDescent="0.25">
      <c r="A7274" t="s">
        <v>7558</v>
      </c>
      <c r="B7274" t="s">
        <v>94</v>
      </c>
      <c r="C7274">
        <v>2010</v>
      </c>
      <c r="D7274" t="s">
        <v>54</v>
      </c>
      <c r="E7274" t="s">
        <v>1</v>
      </c>
      <c r="F7274" s="139">
        <v>374.45221816864898</v>
      </c>
      <c r="G7274" s="139">
        <v>1095.1136728823101</v>
      </c>
      <c r="H7274" s="139">
        <v>1131.7380784422501</v>
      </c>
      <c r="I7274" s="139">
        <v>1017.48551556422</v>
      </c>
      <c r="J7274" s="139">
        <v>1255.0894900430901</v>
      </c>
    </row>
    <row r="7275" spans="1:10" x14ac:dyDescent="0.25">
      <c r="A7275" t="s">
        <v>7559</v>
      </c>
      <c r="B7275" t="s">
        <v>94</v>
      </c>
      <c r="C7275">
        <v>2010</v>
      </c>
      <c r="D7275" t="s">
        <v>55</v>
      </c>
      <c r="E7275" t="s">
        <v>1</v>
      </c>
      <c r="F7275" s="139">
        <v>383.54460633751899</v>
      </c>
      <c r="G7275" s="139">
        <v>864.55966985442706</v>
      </c>
      <c r="H7275" s="139">
        <v>893.18406333457801</v>
      </c>
      <c r="I7275" s="139">
        <v>804.83285708596702</v>
      </c>
      <c r="J7275" s="139">
        <v>988.48393591880404</v>
      </c>
    </row>
    <row r="7276" spans="1:10" x14ac:dyDescent="0.25">
      <c r="A7276" t="s">
        <v>7560</v>
      </c>
      <c r="B7276" t="s">
        <v>94</v>
      </c>
      <c r="C7276">
        <v>2010</v>
      </c>
      <c r="D7276" t="s">
        <v>56</v>
      </c>
      <c r="E7276" t="s">
        <v>1</v>
      </c>
      <c r="F7276" s="139">
        <v>284.20678569143001</v>
      </c>
      <c r="G7276" s="139">
        <v>635.894718958765</v>
      </c>
      <c r="H7276" s="139">
        <v>662.50887589515401</v>
      </c>
      <c r="I7276" s="139">
        <v>585.89349649812198</v>
      </c>
      <c r="J7276" s="139">
        <v>746.17230573804704</v>
      </c>
    </row>
    <row r="7277" spans="1:10" x14ac:dyDescent="0.25">
      <c r="A7277" t="s">
        <v>7561</v>
      </c>
      <c r="B7277" t="s">
        <v>94</v>
      </c>
      <c r="C7277">
        <v>2010</v>
      </c>
      <c r="D7277" t="s">
        <v>57</v>
      </c>
      <c r="E7277" t="s">
        <v>1</v>
      </c>
      <c r="F7277" s="139">
        <v>589.38015698925096</v>
      </c>
      <c r="G7277" s="139">
        <v>831.74123564337401</v>
      </c>
      <c r="H7277" s="139">
        <v>896.03095559340795</v>
      </c>
      <c r="I7277" s="139">
        <v>823.54073149786802</v>
      </c>
      <c r="J7277" s="139">
        <v>973.08290554030998</v>
      </c>
    </row>
    <row r="7278" spans="1:10" x14ac:dyDescent="0.25">
      <c r="A7278" t="s">
        <v>7562</v>
      </c>
      <c r="B7278" t="s">
        <v>94</v>
      </c>
      <c r="C7278">
        <v>2011</v>
      </c>
      <c r="D7278" t="s">
        <v>5</v>
      </c>
      <c r="E7278" t="s">
        <v>1</v>
      </c>
      <c r="F7278" s="139">
        <v>11072.8939769928</v>
      </c>
      <c r="G7278" s="139">
        <v>735.99720679923303</v>
      </c>
      <c r="H7278" s="139">
        <v>769.93277014286195</v>
      </c>
      <c r="I7278" s="139">
        <v>755.45671819214499</v>
      </c>
      <c r="J7278" s="139">
        <v>784.61356572296199</v>
      </c>
    </row>
    <row r="7279" spans="1:10" x14ac:dyDescent="0.25">
      <c r="A7279" t="s">
        <v>7563</v>
      </c>
      <c r="B7279" t="s">
        <v>94</v>
      </c>
      <c r="C7279">
        <v>2011</v>
      </c>
      <c r="D7279" t="s">
        <v>122</v>
      </c>
      <c r="E7279" t="s">
        <v>1</v>
      </c>
      <c r="F7279" s="139">
        <v>1496.6388364422401</v>
      </c>
      <c r="G7279" s="139">
        <v>505.89981525037302</v>
      </c>
      <c r="H7279" s="139">
        <v>514.70701309741196</v>
      </c>
      <c r="I7279" s="139">
        <v>488.541001768473</v>
      </c>
      <c r="J7279" s="139">
        <v>541.89330758496703</v>
      </c>
    </row>
    <row r="7280" spans="1:10" x14ac:dyDescent="0.25">
      <c r="A7280" t="s">
        <v>7564</v>
      </c>
      <c r="B7280" t="s">
        <v>94</v>
      </c>
      <c r="C7280">
        <v>2011</v>
      </c>
      <c r="D7280" t="s">
        <v>123</v>
      </c>
      <c r="E7280" t="s">
        <v>1</v>
      </c>
      <c r="F7280" s="139">
        <v>1805.5482908950401</v>
      </c>
      <c r="G7280" s="139">
        <v>595.09706229813605</v>
      </c>
      <c r="H7280" s="139">
        <v>603.15587135299495</v>
      </c>
      <c r="I7280" s="139">
        <v>575.23118457023895</v>
      </c>
      <c r="J7280" s="139">
        <v>632.07001281967302</v>
      </c>
    </row>
    <row r="7281" spans="1:10" x14ac:dyDescent="0.25">
      <c r="A7281" t="s">
        <v>7565</v>
      </c>
      <c r="B7281" t="s">
        <v>94</v>
      </c>
      <c r="C7281">
        <v>2011</v>
      </c>
      <c r="D7281" t="s">
        <v>124</v>
      </c>
      <c r="E7281" t="s">
        <v>1</v>
      </c>
      <c r="F7281" s="139">
        <v>2184.1989102857201</v>
      </c>
      <c r="G7281" s="139">
        <v>707.39618684884897</v>
      </c>
      <c r="H7281" s="139">
        <v>726.92483353178898</v>
      </c>
      <c r="I7281" s="139">
        <v>696.33939881292997</v>
      </c>
      <c r="J7281" s="139">
        <v>758.49386076883604</v>
      </c>
    </row>
    <row r="7282" spans="1:10" x14ac:dyDescent="0.25">
      <c r="A7282" t="s">
        <v>7566</v>
      </c>
      <c r="B7282" t="s">
        <v>94</v>
      </c>
      <c r="C7282">
        <v>2011</v>
      </c>
      <c r="D7282" t="s">
        <v>125</v>
      </c>
      <c r="E7282" t="s">
        <v>1</v>
      </c>
      <c r="F7282" s="139">
        <v>2577.3674927033499</v>
      </c>
      <c r="G7282" s="139">
        <v>845.55417162707397</v>
      </c>
      <c r="H7282" s="139">
        <v>897.20482968428098</v>
      </c>
      <c r="I7282" s="139">
        <v>862.31534199382895</v>
      </c>
      <c r="J7282" s="139">
        <v>933.12575852239195</v>
      </c>
    </row>
    <row r="7283" spans="1:10" x14ac:dyDescent="0.25">
      <c r="A7283" t="s">
        <v>7567</v>
      </c>
      <c r="B7283" t="s">
        <v>94</v>
      </c>
      <c r="C7283">
        <v>2011</v>
      </c>
      <c r="D7283" t="s">
        <v>126</v>
      </c>
      <c r="E7283" t="s">
        <v>1</v>
      </c>
      <c r="F7283" s="139">
        <v>3009.1404466664198</v>
      </c>
      <c r="G7283" s="139">
        <v>1031.75010343298</v>
      </c>
      <c r="H7283" s="139">
        <v>1139.4311838654401</v>
      </c>
      <c r="I7283" s="139">
        <v>1098.0343217195</v>
      </c>
      <c r="J7283" s="139">
        <v>1181.9592962993299</v>
      </c>
    </row>
    <row r="7284" spans="1:10" x14ac:dyDescent="0.25">
      <c r="A7284" t="s">
        <v>7568</v>
      </c>
      <c r="B7284" t="s">
        <v>94</v>
      </c>
      <c r="C7284">
        <v>2011</v>
      </c>
      <c r="D7284" t="s">
        <v>6</v>
      </c>
      <c r="E7284" t="s">
        <v>1</v>
      </c>
      <c r="F7284" s="139">
        <v>2546.88707642799</v>
      </c>
      <c r="G7284" s="139">
        <v>752.65511867417695</v>
      </c>
      <c r="H7284" s="139">
        <v>773.47853247317596</v>
      </c>
      <c r="I7284" s="139">
        <v>743.40106940903502</v>
      </c>
      <c r="J7284" s="139">
        <v>804.450569945599</v>
      </c>
    </row>
    <row r="7285" spans="1:10" x14ac:dyDescent="0.25">
      <c r="A7285" t="s">
        <v>7569</v>
      </c>
      <c r="B7285" t="s">
        <v>94</v>
      </c>
      <c r="C7285">
        <v>2011</v>
      </c>
      <c r="D7285" t="s">
        <v>37</v>
      </c>
      <c r="E7285" t="s">
        <v>1</v>
      </c>
      <c r="F7285" s="139">
        <v>250.84331684096799</v>
      </c>
      <c r="G7285" s="139">
        <v>729.91711820103501</v>
      </c>
      <c r="H7285" s="139">
        <v>742.43978479879695</v>
      </c>
      <c r="I7285" s="139">
        <v>652.11644413276701</v>
      </c>
      <c r="J7285" s="139">
        <v>841.63563908547906</v>
      </c>
    </row>
    <row r="7286" spans="1:10" x14ac:dyDescent="0.25">
      <c r="A7286" t="s">
        <v>7570</v>
      </c>
      <c r="B7286" t="s">
        <v>94</v>
      </c>
      <c r="C7286">
        <v>2011</v>
      </c>
      <c r="D7286" t="s">
        <v>38</v>
      </c>
      <c r="E7286" t="s">
        <v>1</v>
      </c>
      <c r="F7286" s="139">
        <v>490.50792643272899</v>
      </c>
      <c r="G7286" s="139">
        <v>821.07118585994203</v>
      </c>
      <c r="H7286" s="139">
        <v>849.96643620367399</v>
      </c>
      <c r="I7286" s="139">
        <v>775.40730572349196</v>
      </c>
      <c r="J7286" s="139">
        <v>929.68555865959604</v>
      </c>
    </row>
    <row r="7287" spans="1:10" x14ac:dyDescent="0.25">
      <c r="A7287" t="s">
        <v>7571</v>
      </c>
      <c r="B7287" t="s">
        <v>94</v>
      </c>
      <c r="C7287">
        <v>2011</v>
      </c>
      <c r="D7287" t="s">
        <v>39</v>
      </c>
      <c r="E7287" t="s">
        <v>1</v>
      </c>
      <c r="F7287" s="139">
        <v>475.80153886969401</v>
      </c>
      <c r="G7287" s="139">
        <v>852.84376925917604</v>
      </c>
      <c r="H7287" s="139">
        <v>842.67325799168702</v>
      </c>
      <c r="I7287" s="139">
        <v>767.44738344765801</v>
      </c>
      <c r="J7287" s="139">
        <v>923.18814421237596</v>
      </c>
    </row>
    <row r="7288" spans="1:10" x14ac:dyDescent="0.25">
      <c r="A7288" t="s">
        <v>7572</v>
      </c>
      <c r="B7288" t="s">
        <v>94</v>
      </c>
      <c r="C7288">
        <v>2011</v>
      </c>
      <c r="D7288" t="s">
        <v>40</v>
      </c>
      <c r="E7288" t="s">
        <v>1</v>
      </c>
      <c r="F7288" s="139">
        <v>350.16629672151299</v>
      </c>
      <c r="G7288" s="139">
        <v>760.057946911317</v>
      </c>
      <c r="H7288" s="139">
        <v>778.78980581107601</v>
      </c>
      <c r="I7288" s="139">
        <v>698.270408277059</v>
      </c>
      <c r="J7288" s="139">
        <v>865.94994122697506</v>
      </c>
    </row>
    <row r="7289" spans="1:10" x14ac:dyDescent="0.25">
      <c r="A7289" t="s">
        <v>7573</v>
      </c>
      <c r="B7289" t="s">
        <v>94</v>
      </c>
      <c r="C7289">
        <v>2011</v>
      </c>
      <c r="D7289" t="s">
        <v>41</v>
      </c>
      <c r="E7289" t="s">
        <v>1</v>
      </c>
      <c r="F7289" s="139">
        <v>520.01328092104598</v>
      </c>
      <c r="G7289" s="139">
        <v>690.77215850298296</v>
      </c>
      <c r="H7289" s="139">
        <v>724.83140514864101</v>
      </c>
      <c r="I7289" s="139">
        <v>662.72239944966896</v>
      </c>
      <c r="J7289" s="139">
        <v>791.11055747698003</v>
      </c>
    </row>
    <row r="7290" spans="1:10" x14ac:dyDescent="0.25">
      <c r="A7290" t="s">
        <v>7574</v>
      </c>
      <c r="B7290" t="s">
        <v>94</v>
      </c>
      <c r="C7290">
        <v>2011</v>
      </c>
      <c r="D7290" t="s">
        <v>42</v>
      </c>
      <c r="E7290" t="s">
        <v>1</v>
      </c>
      <c r="F7290" s="139">
        <v>459.55471664203799</v>
      </c>
      <c r="G7290" s="139">
        <v>684.47232148054502</v>
      </c>
      <c r="H7290" s="139">
        <v>724.85180510818998</v>
      </c>
      <c r="I7290" s="139">
        <v>658.78509871964695</v>
      </c>
      <c r="J7290" s="139">
        <v>795.64809758697004</v>
      </c>
    </row>
    <row r="7291" spans="1:10" x14ac:dyDescent="0.25">
      <c r="A7291" t="s">
        <v>7575</v>
      </c>
      <c r="B7291" t="s">
        <v>94</v>
      </c>
      <c r="C7291">
        <v>2011</v>
      </c>
      <c r="D7291" t="s">
        <v>102</v>
      </c>
      <c r="E7291" t="s">
        <v>1</v>
      </c>
      <c r="F7291" s="139">
        <v>467.38639741652599</v>
      </c>
      <c r="G7291" s="139">
        <v>710.84302507418204</v>
      </c>
      <c r="H7291" s="139">
        <v>700.81207795926798</v>
      </c>
      <c r="I7291" s="139">
        <v>637.42932510902199</v>
      </c>
      <c r="J7291" s="139">
        <v>768.69263984554095</v>
      </c>
    </row>
    <row r="7292" spans="1:10" x14ac:dyDescent="0.25">
      <c r="A7292" t="s">
        <v>7576</v>
      </c>
      <c r="B7292" t="s">
        <v>94</v>
      </c>
      <c r="C7292">
        <v>2011</v>
      </c>
      <c r="D7292" t="s">
        <v>103</v>
      </c>
      <c r="E7292" t="s">
        <v>1</v>
      </c>
      <c r="F7292" s="139">
        <v>1403.1965810813399</v>
      </c>
      <c r="G7292" s="139">
        <v>749.08663795374605</v>
      </c>
      <c r="H7292" s="139">
        <v>767.79588708028598</v>
      </c>
      <c r="I7292" s="139">
        <v>727.38197430369701</v>
      </c>
      <c r="J7292" s="139">
        <v>809.83840900579901</v>
      </c>
    </row>
    <row r="7293" spans="1:10" x14ac:dyDescent="0.25">
      <c r="A7293" t="s">
        <v>7577</v>
      </c>
      <c r="B7293" t="s">
        <v>94</v>
      </c>
      <c r="C7293">
        <v>2011</v>
      </c>
      <c r="D7293" t="s">
        <v>43</v>
      </c>
      <c r="E7293" t="s">
        <v>1</v>
      </c>
      <c r="F7293" s="139">
        <v>219.169470434479</v>
      </c>
      <c r="G7293" s="139">
        <v>584.81060499634202</v>
      </c>
      <c r="H7293" s="139">
        <v>590.97680730507705</v>
      </c>
      <c r="I7293" s="139">
        <v>512.90107105001596</v>
      </c>
      <c r="J7293" s="139">
        <v>677.28755675807599</v>
      </c>
    </row>
    <row r="7294" spans="1:10" x14ac:dyDescent="0.25">
      <c r="A7294" t="s">
        <v>7578</v>
      </c>
      <c r="B7294" t="s">
        <v>94</v>
      </c>
      <c r="C7294">
        <v>2011</v>
      </c>
      <c r="D7294" t="s">
        <v>44</v>
      </c>
      <c r="E7294" t="s">
        <v>1</v>
      </c>
      <c r="F7294" s="139">
        <v>496.24896315470698</v>
      </c>
      <c r="G7294" s="139">
        <v>827.75760730380898</v>
      </c>
      <c r="H7294" s="139">
        <v>843.58050031859796</v>
      </c>
      <c r="I7294" s="139">
        <v>769.742618711982</v>
      </c>
      <c r="J7294" s="139">
        <v>922.497712181363</v>
      </c>
    </row>
    <row r="7295" spans="1:10" x14ac:dyDescent="0.25">
      <c r="A7295" t="s">
        <v>7579</v>
      </c>
      <c r="B7295" t="s">
        <v>94</v>
      </c>
      <c r="C7295">
        <v>2011</v>
      </c>
      <c r="D7295" t="s">
        <v>45</v>
      </c>
      <c r="E7295" t="s">
        <v>1</v>
      </c>
      <c r="F7295" s="139">
        <v>687.77814749215304</v>
      </c>
      <c r="G7295" s="139">
        <v>765.10756954618603</v>
      </c>
      <c r="H7295" s="139">
        <v>795.51057158641595</v>
      </c>
      <c r="I7295" s="139">
        <v>736.01371855820696</v>
      </c>
      <c r="J7295" s="139">
        <v>858.46457282363599</v>
      </c>
    </row>
    <row r="7296" spans="1:10" x14ac:dyDescent="0.25">
      <c r="A7296" t="s">
        <v>7580</v>
      </c>
      <c r="B7296" t="s">
        <v>94</v>
      </c>
      <c r="C7296">
        <v>2011</v>
      </c>
      <c r="D7296" t="s">
        <v>18</v>
      </c>
      <c r="E7296" t="s">
        <v>1</v>
      </c>
      <c r="F7296" s="139">
        <v>1884.57285277899</v>
      </c>
      <c r="G7296" s="139">
        <v>738.21732120279796</v>
      </c>
      <c r="H7296" s="139">
        <v>773.129532857154</v>
      </c>
      <c r="I7296" s="139">
        <v>738.08146888419503</v>
      </c>
      <c r="J7296" s="139">
        <v>809.392638156006</v>
      </c>
    </row>
    <row r="7297" spans="1:10" x14ac:dyDescent="0.25">
      <c r="A7297" t="s">
        <v>7581</v>
      </c>
      <c r="B7297" t="s">
        <v>94</v>
      </c>
      <c r="C7297">
        <v>2011</v>
      </c>
      <c r="D7297" t="s">
        <v>46</v>
      </c>
      <c r="E7297" t="s">
        <v>1</v>
      </c>
      <c r="F7297" s="139">
        <v>906.42881377438903</v>
      </c>
      <c r="G7297" s="139">
        <v>768.42700749785001</v>
      </c>
      <c r="H7297" s="139">
        <v>814.27481562562798</v>
      </c>
      <c r="I7297" s="139">
        <v>761.24972939314898</v>
      </c>
      <c r="J7297" s="139">
        <v>869.97289568023996</v>
      </c>
    </row>
    <row r="7298" spans="1:10" x14ac:dyDescent="0.25">
      <c r="A7298" t="s">
        <v>7582</v>
      </c>
      <c r="B7298" t="s">
        <v>94</v>
      </c>
      <c r="C7298">
        <v>2011</v>
      </c>
      <c r="D7298" t="s">
        <v>47</v>
      </c>
      <c r="E7298" t="s">
        <v>1</v>
      </c>
      <c r="F7298" s="139">
        <v>532.25783055496004</v>
      </c>
      <c r="G7298" s="139">
        <v>777.90451982543698</v>
      </c>
      <c r="H7298" s="139">
        <v>802.86285181989399</v>
      </c>
      <c r="I7298" s="139">
        <v>735.15678716193804</v>
      </c>
      <c r="J7298" s="139">
        <v>875.06038272350702</v>
      </c>
    </row>
    <row r="7299" spans="1:10" x14ac:dyDescent="0.25">
      <c r="A7299" t="s">
        <v>7583</v>
      </c>
      <c r="B7299" t="s">
        <v>94</v>
      </c>
      <c r="C7299">
        <v>2011</v>
      </c>
      <c r="D7299" t="s">
        <v>48</v>
      </c>
      <c r="E7299" t="s">
        <v>1</v>
      </c>
      <c r="F7299" s="139">
        <v>445.886208449636</v>
      </c>
      <c r="G7299" s="139">
        <v>647.09344389405305</v>
      </c>
      <c r="H7299" s="139">
        <v>682.73502999155403</v>
      </c>
      <c r="I7299" s="139">
        <v>619.574441243313</v>
      </c>
      <c r="J7299" s="139">
        <v>750.48863995047702</v>
      </c>
    </row>
    <row r="7300" spans="1:10" x14ac:dyDescent="0.25">
      <c r="A7300" t="s">
        <v>7584</v>
      </c>
      <c r="B7300" t="s">
        <v>94</v>
      </c>
      <c r="C7300">
        <v>2011</v>
      </c>
      <c r="D7300" t="s">
        <v>104</v>
      </c>
      <c r="E7300" t="s">
        <v>1</v>
      </c>
      <c r="F7300" s="139">
        <v>1340.6659568242101</v>
      </c>
      <c r="G7300" s="139">
        <v>578.86131363197796</v>
      </c>
      <c r="H7300" s="139">
        <v>637.74570078374995</v>
      </c>
      <c r="I7300" s="139">
        <v>602.82705300586099</v>
      </c>
      <c r="J7300" s="139">
        <v>674.10468183505498</v>
      </c>
    </row>
    <row r="7301" spans="1:10" x14ac:dyDescent="0.25">
      <c r="A7301" t="s">
        <v>7585</v>
      </c>
      <c r="B7301" t="s">
        <v>94</v>
      </c>
      <c r="C7301">
        <v>2011</v>
      </c>
      <c r="D7301" t="s">
        <v>49</v>
      </c>
      <c r="E7301" t="s">
        <v>1</v>
      </c>
      <c r="F7301" s="139">
        <v>445.71583120333298</v>
      </c>
      <c r="G7301" s="139">
        <v>721.90053967045606</v>
      </c>
      <c r="H7301" s="139">
        <v>762.70752087042604</v>
      </c>
      <c r="I7301" s="139">
        <v>692.45704950722097</v>
      </c>
      <c r="J7301" s="139">
        <v>838.06760242129997</v>
      </c>
    </row>
    <row r="7302" spans="1:10" x14ac:dyDescent="0.25">
      <c r="A7302" t="s">
        <v>7586</v>
      </c>
      <c r="B7302" t="s">
        <v>94</v>
      </c>
      <c r="C7302">
        <v>2011</v>
      </c>
      <c r="D7302" t="s">
        <v>50</v>
      </c>
      <c r="E7302" t="s">
        <v>1</v>
      </c>
      <c r="F7302" s="139">
        <v>894.950125620873</v>
      </c>
      <c r="G7302" s="139">
        <v>526.86894397856702</v>
      </c>
      <c r="H7302" s="139">
        <v>593.62439712894002</v>
      </c>
      <c r="I7302" s="139">
        <v>553.32667624900398</v>
      </c>
      <c r="J7302" s="139">
        <v>635.96687021935497</v>
      </c>
    </row>
    <row r="7303" spans="1:10" x14ac:dyDescent="0.25">
      <c r="A7303" t="s">
        <v>7587</v>
      </c>
      <c r="B7303" t="s">
        <v>94</v>
      </c>
      <c r="C7303">
        <v>2011</v>
      </c>
      <c r="D7303" t="s">
        <v>105</v>
      </c>
      <c r="E7303" t="s">
        <v>1</v>
      </c>
      <c r="F7303" s="139">
        <v>1176.52950433415</v>
      </c>
      <c r="G7303" s="139">
        <v>820.48726190367404</v>
      </c>
      <c r="H7303" s="139">
        <v>872.30679657770202</v>
      </c>
      <c r="I7303" s="139">
        <v>822.00833954666996</v>
      </c>
      <c r="J7303" s="139">
        <v>924.82334740195404</v>
      </c>
    </row>
    <row r="7304" spans="1:10" x14ac:dyDescent="0.25">
      <c r="A7304" t="s">
        <v>7588</v>
      </c>
      <c r="B7304" t="s">
        <v>94</v>
      </c>
      <c r="C7304">
        <v>2011</v>
      </c>
      <c r="D7304" t="s">
        <v>51</v>
      </c>
      <c r="E7304" t="s">
        <v>1</v>
      </c>
      <c r="F7304" s="139">
        <v>894.984597878572</v>
      </c>
      <c r="G7304" s="139">
        <v>780.99113221977404</v>
      </c>
      <c r="H7304" s="139">
        <v>836.82096944611499</v>
      </c>
      <c r="I7304" s="139">
        <v>781.42899881414701</v>
      </c>
      <c r="J7304" s="139">
        <v>895.02353607130101</v>
      </c>
    </row>
    <row r="7305" spans="1:10" x14ac:dyDescent="0.25">
      <c r="A7305" t="s">
        <v>7589</v>
      </c>
      <c r="B7305" t="s">
        <v>94</v>
      </c>
      <c r="C7305">
        <v>2011</v>
      </c>
      <c r="D7305" t="s">
        <v>52</v>
      </c>
      <c r="E7305" t="s">
        <v>1</v>
      </c>
      <c r="F7305" s="139">
        <v>281.54490645558201</v>
      </c>
      <c r="G7305" s="139">
        <v>977.65437341336997</v>
      </c>
      <c r="H7305" s="139">
        <v>1012.35061734589</v>
      </c>
      <c r="I7305" s="139">
        <v>895.86266165556901</v>
      </c>
      <c r="J7305" s="139">
        <v>1139.6076448694801</v>
      </c>
    </row>
    <row r="7306" spans="1:10" x14ac:dyDescent="0.25">
      <c r="A7306" t="s">
        <v>7590</v>
      </c>
      <c r="B7306" t="s">
        <v>94</v>
      </c>
      <c r="C7306">
        <v>2011</v>
      </c>
      <c r="D7306" t="s">
        <v>106</v>
      </c>
      <c r="E7306" t="s">
        <v>1</v>
      </c>
      <c r="F7306" s="139">
        <v>2253.6556081295698</v>
      </c>
      <c r="G7306" s="139">
        <v>797.102407634668</v>
      </c>
      <c r="H7306" s="139">
        <v>835.26871796784803</v>
      </c>
      <c r="I7306" s="139">
        <v>800.57678219152899</v>
      </c>
      <c r="J7306" s="139">
        <v>871.05867916600903</v>
      </c>
    </row>
    <row r="7307" spans="1:10" x14ac:dyDescent="0.25">
      <c r="A7307" t="s">
        <v>7591</v>
      </c>
      <c r="B7307" t="s">
        <v>94</v>
      </c>
      <c r="C7307">
        <v>2011</v>
      </c>
      <c r="D7307" t="s">
        <v>53</v>
      </c>
      <c r="E7307" t="s">
        <v>1</v>
      </c>
      <c r="F7307" s="139">
        <v>747.750876900143</v>
      </c>
      <c r="G7307" s="139">
        <v>853.22677023681899</v>
      </c>
      <c r="H7307" s="139">
        <v>901.02410798647395</v>
      </c>
      <c r="I7307" s="139">
        <v>835.58707665173097</v>
      </c>
      <c r="J7307" s="139">
        <v>970.10307895229096</v>
      </c>
    </row>
    <row r="7308" spans="1:10" x14ac:dyDescent="0.25">
      <c r="A7308" t="s">
        <v>7592</v>
      </c>
      <c r="B7308" t="s">
        <v>94</v>
      </c>
      <c r="C7308">
        <v>2011</v>
      </c>
      <c r="D7308" t="s">
        <v>54</v>
      </c>
      <c r="E7308" t="s">
        <v>1</v>
      </c>
      <c r="F7308" s="139">
        <v>347.90496919522798</v>
      </c>
      <c r="G7308" s="139">
        <v>1014.00457357979</v>
      </c>
      <c r="H7308" s="139">
        <v>1050.0597262721999</v>
      </c>
      <c r="I7308" s="139">
        <v>940.64091390716499</v>
      </c>
      <c r="J7308" s="139">
        <v>1168.5333019447401</v>
      </c>
    </row>
    <row r="7309" spans="1:10" x14ac:dyDescent="0.25">
      <c r="A7309" t="s">
        <v>7593</v>
      </c>
      <c r="B7309" t="s">
        <v>94</v>
      </c>
      <c r="C7309">
        <v>2011</v>
      </c>
      <c r="D7309" t="s">
        <v>55</v>
      </c>
      <c r="E7309" t="s">
        <v>1</v>
      </c>
      <c r="F7309" s="139">
        <v>344.32228123536999</v>
      </c>
      <c r="G7309" s="139">
        <v>775.116566645739</v>
      </c>
      <c r="H7309" s="139">
        <v>809.19909364018804</v>
      </c>
      <c r="I7309" s="139">
        <v>724.67451028951905</v>
      </c>
      <c r="J7309" s="139">
        <v>900.75627937701404</v>
      </c>
    </row>
    <row r="7310" spans="1:10" x14ac:dyDescent="0.25">
      <c r="A7310" t="s">
        <v>7594</v>
      </c>
      <c r="B7310" t="s">
        <v>94</v>
      </c>
      <c r="C7310">
        <v>2011</v>
      </c>
      <c r="D7310" t="s">
        <v>56</v>
      </c>
      <c r="E7310" t="s">
        <v>1</v>
      </c>
      <c r="F7310" s="139">
        <v>288.577813284157</v>
      </c>
      <c r="G7310" s="139">
        <v>641.78319422696995</v>
      </c>
      <c r="H7310" s="139">
        <v>650.27260439931797</v>
      </c>
      <c r="I7310" s="139">
        <v>575.773788714999</v>
      </c>
      <c r="J7310" s="139">
        <v>731.57011669301403</v>
      </c>
    </row>
    <row r="7311" spans="1:10" x14ac:dyDescent="0.25">
      <c r="A7311" t="s">
        <v>7595</v>
      </c>
      <c r="B7311" t="s">
        <v>94</v>
      </c>
      <c r="C7311">
        <v>2011</v>
      </c>
      <c r="D7311" t="s">
        <v>57</v>
      </c>
      <c r="E7311" t="s">
        <v>1</v>
      </c>
      <c r="F7311" s="139">
        <v>525.09966751467198</v>
      </c>
      <c r="G7311" s="139">
        <v>735.47491107999394</v>
      </c>
      <c r="H7311" s="139">
        <v>794.25747194030998</v>
      </c>
      <c r="I7311" s="139">
        <v>726.663646507164</v>
      </c>
      <c r="J7311" s="139">
        <v>866.36687787364895</v>
      </c>
    </row>
    <row r="7312" spans="1:10" x14ac:dyDescent="0.25">
      <c r="A7312" t="s">
        <v>7596</v>
      </c>
      <c r="B7312" t="s">
        <v>94</v>
      </c>
      <c r="C7312">
        <v>2012</v>
      </c>
      <c r="D7312" t="s">
        <v>5</v>
      </c>
      <c r="E7312" t="s">
        <v>1</v>
      </c>
      <c r="F7312" s="139">
        <v>10425.520472763401</v>
      </c>
      <c r="G7312" s="139">
        <v>690.46108396405202</v>
      </c>
      <c r="H7312" s="139">
        <v>723.48661550570705</v>
      </c>
      <c r="I7312" s="139">
        <v>709.49298927204597</v>
      </c>
      <c r="J7312" s="139">
        <v>737.684263325026</v>
      </c>
    </row>
    <row r="7313" spans="1:10" x14ac:dyDescent="0.25">
      <c r="A7313" t="s">
        <v>7597</v>
      </c>
      <c r="B7313" t="s">
        <v>94</v>
      </c>
      <c r="C7313">
        <v>2012</v>
      </c>
      <c r="D7313" t="s">
        <v>122</v>
      </c>
      <c r="E7313" t="s">
        <v>1</v>
      </c>
      <c r="F7313" s="139">
        <v>1450.89352145626</v>
      </c>
      <c r="G7313" s="139">
        <v>488.641376734875</v>
      </c>
      <c r="H7313" s="139">
        <v>494.71065197745702</v>
      </c>
      <c r="I7313" s="139">
        <v>469.19671174880102</v>
      </c>
      <c r="J7313" s="139">
        <v>521.23534834393899</v>
      </c>
    </row>
    <row r="7314" spans="1:10" x14ac:dyDescent="0.25">
      <c r="A7314" t="s">
        <v>7598</v>
      </c>
      <c r="B7314" t="s">
        <v>94</v>
      </c>
      <c r="C7314">
        <v>2012</v>
      </c>
      <c r="D7314" t="s">
        <v>123</v>
      </c>
      <c r="E7314" t="s">
        <v>1</v>
      </c>
      <c r="F7314" s="139">
        <v>1779.2872124481801</v>
      </c>
      <c r="G7314" s="139">
        <v>584.586112307897</v>
      </c>
      <c r="H7314" s="139">
        <v>588.81693215154201</v>
      </c>
      <c r="I7314" s="139">
        <v>561.39158532464296</v>
      </c>
      <c r="J7314" s="139">
        <v>617.22132532159105</v>
      </c>
    </row>
    <row r="7315" spans="1:10" x14ac:dyDescent="0.25">
      <c r="A7315" t="s">
        <v>7599</v>
      </c>
      <c r="B7315" t="s">
        <v>94</v>
      </c>
      <c r="C7315">
        <v>2012</v>
      </c>
      <c r="D7315" t="s">
        <v>124</v>
      </c>
      <c r="E7315" t="s">
        <v>1</v>
      </c>
      <c r="F7315" s="139">
        <v>2066.18190246004</v>
      </c>
      <c r="G7315" s="139">
        <v>667.20116716343102</v>
      </c>
      <c r="H7315" s="139">
        <v>684.302299306897</v>
      </c>
      <c r="I7315" s="139">
        <v>654.77119932654296</v>
      </c>
      <c r="J7315" s="139">
        <v>714.81031666968897</v>
      </c>
    </row>
    <row r="7316" spans="1:10" x14ac:dyDescent="0.25">
      <c r="A7316" t="s">
        <v>7600</v>
      </c>
      <c r="B7316" t="s">
        <v>94</v>
      </c>
      <c r="C7316">
        <v>2012</v>
      </c>
      <c r="D7316" t="s">
        <v>125</v>
      </c>
      <c r="E7316" t="s">
        <v>1</v>
      </c>
      <c r="F7316" s="139">
        <v>2398.14829583355</v>
      </c>
      <c r="G7316" s="139">
        <v>783.49863625876299</v>
      </c>
      <c r="H7316" s="139">
        <v>836.11444033933401</v>
      </c>
      <c r="I7316" s="139">
        <v>802.47863995153398</v>
      </c>
      <c r="J7316" s="139">
        <v>870.78172020494105</v>
      </c>
    </row>
    <row r="7317" spans="1:10" x14ac:dyDescent="0.25">
      <c r="A7317" t="s">
        <v>7601</v>
      </c>
      <c r="B7317" t="s">
        <v>94</v>
      </c>
      <c r="C7317">
        <v>2012</v>
      </c>
      <c r="D7317" t="s">
        <v>126</v>
      </c>
      <c r="E7317" t="s">
        <v>1</v>
      </c>
      <c r="F7317" s="139">
        <v>2731.0095405654201</v>
      </c>
      <c r="G7317" s="139">
        <v>932.45433023498003</v>
      </c>
      <c r="H7317" s="139">
        <v>1034.2451061597701</v>
      </c>
      <c r="I7317" s="139">
        <v>994.94472477464797</v>
      </c>
      <c r="J7317" s="139">
        <v>1074.6736507568501</v>
      </c>
    </row>
    <row r="7318" spans="1:10" x14ac:dyDescent="0.25">
      <c r="A7318" t="s">
        <v>7602</v>
      </c>
      <c r="B7318" t="s">
        <v>94</v>
      </c>
      <c r="C7318">
        <v>2012</v>
      </c>
      <c r="D7318" t="s">
        <v>6</v>
      </c>
      <c r="E7318" t="s">
        <v>1</v>
      </c>
      <c r="F7318" s="139">
        <v>2340.9068085103299</v>
      </c>
      <c r="G7318" s="139">
        <v>689.08772707104902</v>
      </c>
      <c r="H7318" s="139">
        <v>705.59893260183799</v>
      </c>
      <c r="I7318" s="139">
        <v>676.99203751829896</v>
      </c>
      <c r="J7318" s="139">
        <v>735.09393280170195</v>
      </c>
    </row>
    <row r="7319" spans="1:10" x14ac:dyDescent="0.25">
      <c r="A7319" t="s">
        <v>7603</v>
      </c>
      <c r="B7319" t="s">
        <v>94</v>
      </c>
      <c r="C7319">
        <v>2012</v>
      </c>
      <c r="D7319" t="s">
        <v>37</v>
      </c>
      <c r="E7319" t="s">
        <v>1</v>
      </c>
      <c r="F7319" s="139">
        <v>267.71550833200399</v>
      </c>
      <c r="G7319" s="139">
        <v>777.60981855467605</v>
      </c>
      <c r="H7319" s="139">
        <v>773.13042020065905</v>
      </c>
      <c r="I7319" s="139">
        <v>681.98159238870198</v>
      </c>
      <c r="J7319" s="139">
        <v>872.93158161416</v>
      </c>
    </row>
    <row r="7320" spans="1:10" x14ac:dyDescent="0.25">
      <c r="A7320" t="s">
        <v>7604</v>
      </c>
      <c r="B7320" t="s">
        <v>94</v>
      </c>
      <c r="C7320">
        <v>2012</v>
      </c>
      <c r="D7320" t="s">
        <v>38</v>
      </c>
      <c r="E7320" t="s">
        <v>1</v>
      </c>
      <c r="F7320" s="139">
        <v>451.05758478153803</v>
      </c>
      <c r="G7320" s="139">
        <v>749.24019929825999</v>
      </c>
      <c r="H7320" s="139">
        <v>772.88815587605495</v>
      </c>
      <c r="I7320" s="139">
        <v>702.02614133510303</v>
      </c>
      <c r="J7320" s="139">
        <v>848.87245705749797</v>
      </c>
    </row>
    <row r="7321" spans="1:10" x14ac:dyDescent="0.25">
      <c r="A7321" t="s">
        <v>7605</v>
      </c>
      <c r="B7321" t="s">
        <v>94</v>
      </c>
      <c r="C7321">
        <v>2012</v>
      </c>
      <c r="D7321" t="s">
        <v>39</v>
      </c>
      <c r="E7321" t="s">
        <v>1</v>
      </c>
      <c r="F7321" s="139">
        <v>422.37242621687602</v>
      </c>
      <c r="G7321" s="139">
        <v>756.23509671430895</v>
      </c>
      <c r="H7321" s="139">
        <v>749.66913695039398</v>
      </c>
      <c r="I7321" s="139">
        <v>678.64774663561502</v>
      </c>
      <c r="J7321" s="139">
        <v>826.00271543550605</v>
      </c>
    </row>
    <row r="7322" spans="1:10" x14ac:dyDescent="0.25">
      <c r="A7322" t="s">
        <v>7606</v>
      </c>
      <c r="B7322" t="s">
        <v>94</v>
      </c>
      <c r="C7322">
        <v>2012</v>
      </c>
      <c r="D7322" t="s">
        <v>40</v>
      </c>
      <c r="E7322" t="s">
        <v>1</v>
      </c>
      <c r="F7322" s="139">
        <v>330.389813432869</v>
      </c>
      <c r="G7322" s="139">
        <v>713.97042340976498</v>
      </c>
      <c r="H7322" s="139">
        <v>731.28973924923696</v>
      </c>
      <c r="I7322" s="139">
        <v>653.43703999671197</v>
      </c>
      <c r="J7322" s="139">
        <v>815.76126328801104</v>
      </c>
    </row>
    <row r="7323" spans="1:10" x14ac:dyDescent="0.25">
      <c r="A7323" t="s">
        <v>7607</v>
      </c>
      <c r="B7323" t="s">
        <v>94</v>
      </c>
      <c r="C7323">
        <v>2012</v>
      </c>
      <c r="D7323" t="s">
        <v>41</v>
      </c>
      <c r="E7323" t="s">
        <v>1</v>
      </c>
      <c r="F7323" s="139">
        <v>491.33541639373999</v>
      </c>
      <c r="G7323" s="139">
        <v>652.39990492051697</v>
      </c>
      <c r="H7323" s="139">
        <v>683.11497809512298</v>
      </c>
      <c r="I7323" s="139">
        <v>622.95179283286302</v>
      </c>
      <c r="J7323" s="139">
        <v>747.43822069589396</v>
      </c>
    </row>
    <row r="7324" spans="1:10" x14ac:dyDescent="0.25">
      <c r="A7324" t="s">
        <v>7608</v>
      </c>
      <c r="B7324" t="s">
        <v>94</v>
      </c>
      <c r="C7324">
        <v>2012</v>
      </c>
      <c r="D7324" t="s">
        <v>42</v>
      </c>
      <c r="E7324" t="s">
        <v>1</v>
      </c>
      <c r="F7324" s="139">
        <v>378.03605935330501</v>
      </c>
      <c r="G7324" s="139">
        <v>558.87770815958197</v>
      </c>
      <c r="H7324" s="139">
        <v>596.03610895664394</v>
      </c>
      <c r="I7324" s="139">
        <v>536.3722616302</v>
      </c>
      <c r="J7324" s="139">
        <v>660.42792901667099</v>
      </c>
    </row>
    <row r="7325" spans="1:10" x14ac:dyDescent="0.25">
      <c r="A7325" t="s">
        <v>7609</v>
      </c>
      <c r="B7325" t="s">
        <v>94</v>
      </c>
      <c r="C7325">
        <v>2012</v>
      </c>
      <c r="D7325" t="s">
        <v>102</v>
      </c>
      <c r="E7325" t="s">
        <v>1</v>
      </c>
      <c r="F7325" s="139">
        <v>454.56270166054799</v>
      </c>
      <c r="G7325" s="139">
        <v>692.18178748694004</v>
      </c>
      <c r="H7325" s="139">
        <v>673.60607469772003</v>
      </c>
      <c r="I7325" s="139">
        <v>611.55250200349303</v>
      </c>
      <c r="J7325" s="139">
        <v>740.12721211693804</v>
      </c>
    </row>
    <row r="7326" spans="1:10" x14ac:dyDescent="0.25">
      <c r="A7326" t="s">
        <v>7610</v>
      </c>
      <c r="B7326" t="s">
        <v>94</v>
      </c>
      <c r="C7326">
        <v>2012</v>
      </c>
      <c r="D7326" t="s">
        <v>103</v>
      </c>
      <c r="E7326" t="s">
        <v>1</v>
      </c>
      <c r="F7326" s="139">
        <v>1307.8567408240201</v>
      </c>
      <c r="G7326" s="139">
        <v>694.53063110649498</v>
      </c>
      <c r="H7326" s="139">
        <v>708.15958091681796</v>
      </c>
      <c r="I7326" s="139">
        <v>669.61312554134895</v>
      </c>
      <c r="J7326" s="139">
        <v>748.31628248886796</v>
      </c>
    </row>
    <row r="7327" spans="1:10" x14ac:dyDescent="0.25">
      <c r="A7327" t="s">
        <v>7611</v>
      </c>
      <c r="B7327" t="s">
        <v>94</v>
      </c>
      <c r="C7327">
        <v>2012</v>
      </c>
      <c r="D7327" t="s">
        <v>43</v>
      </c>
      <c r="E7327" t="s">
        <v>1</v>
      </c>
      <c r="F7327" s="139">
        <v>208.39291040263601</v>
      </c>
      <c r="G7327" s="139">
        <v>548.21484861136003</v>
      </c>
      <c r="H7327" s="139">
        <v>576.29719750408003</v>
      </c>
      <c r="I7327" s="139">
        <v>498.40201616643498</v>
      </c>
      <c r="J7327" s="139">
        <v>662.63018944733801</v>
      </c>
    </row>
    <row r="7328" spans="1:10" x14ac:dyDescent="0.25">
      <c r="A7328" t="s">
        <v>7612</v>
      </c>
      <c r="B7328" t="s">
        <v>94</v>
      </c>
      <c r="C7328">
        <v>2012</v>
      </c>
      <c r="D7328" t="s">
        <v>44</v>
      </c>
      <c r="E7328" t="s">
        <v>1</v>
      </c>
      <c r="F7328" s="139">
        <v>463.69832302356298</v>
      </c>
      <c r="G7328" s="139">
        <v>770.82638975923203</v>
      </c>
      <c r="H7328" s="139">
        <v>782.77352825321498</v>
      </c>
      <c r="I7328" s="139">
        <v>711.82657425009097</v>
      </c>
      <c r="J7328" s="139">
        <v>858.775817502927</v>
      </c>
    </row>
    <row r="7329" spans="1:10" x14ac:dyDescent="0.25">
      <c r="A7329" t="s">
        <v>7613</v>
      </c>
      <c r="B7329" t="s">
        <v>94</v>
      </c>
      <c r="C7329">
        <v>2012</v>
      </c>
      <c r="D7329" t="s">
        <v>45</v>
      </c>
      <c r="E7329" t="s">
        <v>1</v>
      </c>
      <c r="F7329" s="139">
        <v>635.76550739781999</v>
      </c>
      <c r="G7329" s="139">
        <v>705.31679672263897</v>
      </c>
      <c r="H7329" s="139">
        <v>720.31510554356805</v>
      </c>
      <c r="I7329" s="139">
        <v>664.53109410476998</v>
      </c>
      <c r="J7329" s="139">
        <v>779.47477680351005</v>
      </c>
    </row>
    <row r="7330" spans="1:10" x14ac:dyDescent="0.25">
      <c r="A7330" t="s">
        <v>7614</v>
      </c>
      <c r="B7330" t="s">
        <v>94</v>
      </c>
      <c r="C7330">
        <v>2012</v>
      </c>
      <c r="D7330" t="s">
        <v>18</v>
      </c>
      <c r="E7330" t="s">
        <v>1</v>
      </c>
      <c r="F7330" s="139">
        <v>1796.9459366932699</v>
      </c>
      <c r="G7330" s="139">
        <v>701.66340100011303</v>
      </c>
      <c r="H7330" s="139">
        <v>737.46605192246204</v>
      </c>
      <c r="I7330" s="139">
        <v>703.32167306789302</v>
      </c>
      <c r="J7330" s="139">
        <v>772.823216350086</v>
      </c>
    </row>
    <row r="7331" spans="1:10" x14ac:dyDescent="0.25">
      <c r="A7331" t="s">
        <v>7615</v>
      </c>
      <c r="B7331" t="s">
        <v>94</v>
      </c>
      <c r="C7331">
        <v>2012</v>
      </c>
      <c r="D7331" t="s">
        <v>46</v>
      </c>
      <c r="E7331" t="s">
        <v>1</v>
      </c>
      <c r="F7331" s="139">
        <v>858.64865672729297</v>
      </c>
      <c r="G7331" s="139">
        <v>723.98706300783601</v>
      </c>
      <c r="H7331" s="139">
        <v>774.69539807987098</v>
      </c>
      <c r="I7331" s="139">
        <v>723.06433626197497</v>
      </c>
      <c r="J7331" s="139">
        <v>829.00263109694697</v>
      </c>
    </row>
    <row r="7332" spans="1:10" x14ac:dyDescent="0.25">
      <c r="A7332" t="s">
        <v>7616</v>
      </c>
      <c r="B7332" t="s">
        <v>94</v>
      </c>
      <c r="C7332">
        <v>2012</v>
      </c>
      <c r="D7332" t="s">
        <v>47</v>
      </c>
      <c r="E7332" t="s">
        <v>1</v>
      </c>
      <c r="F7332" s="139">
        <v>526.80259305681295</v>
      </c>
      <c r="G7332" s="139">
        <v>768.78552486254898</v>
      </c>
      <c r="H7332" s="139">
        <v>792.434024146865</v>
      </c>
      <c r="I7332" s="139">
        <v>725.31141700772503</v>
      </c>
      <c r="J7332" s="139">
        <v>864.03321721420195</v>
      </c>
    </row>
    <row r="7333" spans="1:10" x14ac:dyDescent="0.25">
      <c r="A7333" t="s">
        <v>7617</v>
      </c>
      <c r="B7333" t="s">
        <v>94</v>
      </c>
      <c r="C7333">
        <v>2012</v>
      </c>
      <c r="D7333" t="s">
        <v>48</v>
      </c>
      <c r="E7333" t="s">
        <v>1</v>
      </c>
      <c r="F7333" s="139">
        <v>411.494686909162</v>
      </c>
      <c r="G7333" s="139">
        <v>596.59391496674402</v>
      </c>
      <c r="H7333" s="139">
        <v>630.98310764972905</v>
      </c>
      <c r="I7333" s="139">
        <v>570.41873685447399</v>
      </c>
      <c r="J7333" s="139">
        <v>696.13942709913704</v>
      </c>
    </row>
    <row r="7334" spans="1:10" x14ac:dyDescent="0.25">
      <c r="A7334" t="s">
        <v>7618</v>
      </c>
      <c r="B7334" t="s">
        <v>94</v>
      </c>
      <c r="C7334">
        <v>2012</v>
      </c>
      <c r="D7334" t="s">
        <v>104</v>
      </c>
      <c r="E7334" t="s">
        <v>1</v>
      </c>
      <c r="F7334" s="139">
        <v>1392.6578262171199</v>
      </c>
      <c r="G7334" s="139">
        <v>598.01521221965095</v>
      </c>
      <c r="H7334" s="139">
        <v>670.09205037863103</v>
      </c>
      <c r="I7334" s="139">
        <v>634.24157952256996</v>
      </c>
      <c r="J7334" s="139">
        <v>707.39280846027998</v>
      </c>
    </row>
    <row r="7335" spans="1:10" x14ac:dyDescent="0.25">
      <c r="A7335" t="s">
        <v>7619</v>
      </c>
      <c r="B7335" t="s">
        <v>94</v>
      </c>
      <c r="C7335">
        <v>2012</v>
      </c>
      <c r="D7335" t="s">
        <v>49</v>
      </c>
      <c r="E7335" t="s">
        <v>1</v>
      </c>
      <c r="F7335" s="139">
        <v>435.99120680021201</v>
      </c>
      <c r="G7335" s="139">
        <v>706.24162827649604</v>
      </c>
      <c r="H7335" s="139">
        <v>739.21726742908299</v>
      </c>
      <c r="I7335" s="139">
        <v>670.69794848766003</v>
      </c>
      <c r="J7335" s="139">
        <v>812.77774875785599</v>
      </c>
    </row>
    <row r="7336" spans="1:10" x14ac:dyDescent="0.25">
      <c r="A7336" t="s">
        <v>7620</v>
      </c>
      <c r="B7336" t="s">
        <v>94</v>
      </c>
      <c r="C7336">
        <v>2012</v>
      </c>
      <c r="D7336" t="s">
        <v>50</v>
      </c>
      <c r="E7336" t="s">
        <v>1</v>
      </c>
      <c r="F7336" s="139">
        <v>956.66661941691098</v>
      </c>
      <c r="G7336" s="139">
        <v>558.97690826365294</v>
      </c>
      <c r="H7336" s="139">
        <v>643.118186658338</v>
      </c>
      <c r="I7336" s="139">
        <v>601.05481796202696</v>
      </c>
      <c r="J7336" s="139">
        <v>687.24403659910797</v>
      </c>
    </row>
    <row r="7337" spans="1:10" x14ac:dyDescent="0.25">
      <c r="A7337" t="s">
        <v>7621</v>
      </c>
      <c r="B7337" t="s">
        <v>94</v>
      </c>
      <c r="C7337">
        <v>2012</v>
      </c>
      <c r="D7337" t="s">
        <v>105</v>
      </c>
      <c r="E7337" t="s">
        <v>1</v>
      </c>
      <c r="F7337" s="139">
        <v>1120.9905578958601</v>
      </c>
      <c r="G7337" s="139">
        <v>777.63402881353204</v>
      </c>
      <c r="H7337" s="139">
        <v>828.40663052882803</v>
      </c>
      <c r="I7337" s="139">
        <v>779.62952397325103</v>
      </c>
      <c r="J7337" s="139">
        <v>879.38868122088195</v>
      </c>
    </row>
    <row r="7338" spans="1:10" x14ac:dyDescent="0.25">
      <c r="A7338" t="s">
        <v>7622</v>
      </c>
      <c r="B7338" t="s">
        <v>94</v>
      </c>
      <c r="C7338">
        <v>2012</v>
      </c>
      <c r="D7338" t="s">
        <v>51</v>
      </c>
      <c r="E7338" t="s">
        <v>1</v>
      </c>
      <c r="F7338" s="139">
        <v>891.05623029513299</v>
      </c>
      <c r="G7338" s="139">
        <v>772.44699431765605</v>
      </c>
      <c r="H7338" s="139">
        <v>825.00929363757996</v>
      </c>
      <c r="I7338" s="139">
        <v>770.560167566583</v>
      </c>
      <c r="J7338" s="139">
        <v>882.22742737912904</v>
      </c>
    </row>
    <row r="7339" spans="1:10" x14ac:dyDescent="0.25">
      <c r="A7339" t="s">
        <v>7623</v>
      </c>
      <c r="B7339" t="s">
        <v>94</v>
      </c>
      <c r="C7339">
        <v>2012</v>
      </c>
      <c r="D7339" t="s">
        <v>52</v>
      </c>
      <c r="E7339" t="s">
        <v>1</v>
      </c>
      <c r="F7339" s="139">
        <v>229.93432760072801</v>
      </c>
      <c r="G7339" s="139">
        <v>798.41080454435098</v>
      </c>
      <c r="H7339" s="139">
        <v>844.81424415995696</v>
      </c>
      <c r="I7339" s="139">
        <v>737.18738266265098</v>
      </c>
      <c r="J7339" s="139">
        <v>963.50937316016905</v>
      </c>
    </row>
    <row r="7340" spans="1:10" x14ac:dyDescent="0.25">
      <c r="A7340" t="s">
        <v>7624</v>
      </c>
      <c r="B7340" t="s">
        <v>94</v>
      </c>
      <c r="C7340">
        <v>2012</v>
      </c>
      <c r="D7340" t="s">
        <v>106</v>
      </c>
      <c r="E7340" t="s">
        <v>1</v>
      </c>
      <c r="F7340" s="139">
        <v>2011.5999009623099</v>
      </c>
      <c r="G7340" s="139">
        <v>710.52646671033801</v>
      </c>
      <c r="H7340" s="139">
        <v>747.11037356818304</v>
      </c>
      <c r="I7340" s="139">
        <v>714.33273428586995</v>
      </c>
      <c r="J7340" s="139">
        <v>780.98720990210995</v>
      </c>
    </row>
    <row r="7341" spans="1:10" x14ac:dyDescent="0.25">
      <c r="A7341" t="s">
        <v>7625</v>
      </c>
      <c r="B7341" t="s">
        <v>94</v>
      </c>
      <c r="C7341">
        <v>2012</v>
      </c>
      <c r="D7341" t="s">
        <v>53</v>
      </c>
      <c r="E7341" t="s">
        <v>1</v>
      </c>
      <c r="F7341" s="139">
        <v>628.96088283427298</v>
      </c>
      <c r="G7341" s="139">
        <v>716.81355173490294</v>
      </c>
      <c r="H7341" s="139">
        <v>756.97944398570496</v>
      </c>
      <c r="I7341" s="139">
        <v>697.61766479974801</v>
      </c>
      <c r="J7341" s="139">
        <v>819.95340303098203</v>
      </c>
    </row>
    <row r="7342" spans="1:10" x14ac:dyDescent="0.25">
      <c r="A7342" t="s">
        <v>7626</v>
      </c>
      <c r="B7342" t="s">
        <v>94</v>
      </c>
      <c r="C7342">
        <v>2012</v>
      </c>
      <c r="D7342" t="s">
        <v>54</v>
      </c>
      <c r="E7342" t="s">
        <v>1</v>
      </c>
      <c r="F7342" s="139">
        <v>305.74472540367401</v>
      </c>
      <c r="G7342" s="139">
        <v>891.17618457407502</v>
      </c>
      <c r="H7342" s="139">
        <v>918.21657310618104</v>
      </c>
      <c r="I7342" s="139">
        <v>816.56418444031601</v>
      </c>
      <c r="J7342" s="139">
        <v>1028.8689474278899</v>
      </c>
    </row>
    <row r="7343" spans="1:10" x14ac:dyDescent="0.25">
      <c r="A7343" t="s">
        <v>7627</v>
      </c>
      <c r="B7343" t="s">
        <v>94</v>
      </c>
      <c r="C7343">
        <v>2012</v>
      </c>
      <c r="D7343" t="s">
        <v>55</v>
      </c>
      <c r="E7343" t="s">
        <v>1</v>
      </c>
      <c r="F7343" s="139">
        <v>309.59425574273303</v>
      </c>
      <c r="G7343" s="139">
        <v>695.95201920362501</v>
      </c>
      <c r="H7343" s="139">
        <v>733.25010707428498</v>
      </c>
      <c r="I7343" s="139">
        <v>652.71298930487706</v>
      </c>
      <c r="J7343" s="139">
        <v>820.87116469278703</v>
      </c>
    </row>
    <row r="7344" spans="1:10" x14ac:dyDescent="0.25">
      <c r="A7344" t="s">
        <v>7628</v>
      </c>
      <c r="B7344" t="s">
        <v>94</v>
      </c>
      <c r="C7344">
        <v>2012</v>
      </c>
      <c r="D7344" t="s">
        <v>56</v>
      </c>
      <c r="E7344" t="s">
        <v>1</v>
      </c>
      <c r="F7344" s="139">
        <v>290.37018905441602</v>
      </c>
      <c r="G7344" s="139">
        <v>645.13805917575496</v>
      </c>
      <c r="H7344" s="139">
        <v>647.65104740331105</v>
      </c>
      <c r="I7344" s="139">
        <v>573.72566008565298</v>
      </c>
      <c r="J7344" s="139">
        <v>728.30093143707802</v>
      </c>
    </row>
    <row r="7345" spans="1:10" x14ac:dyDescent="0.25">
      <c r="A7345" t="s">
        <v>7629</v>
      </c>
      <c r="B7345" t="s">
        <v>94</v>
      </c>
      <c r="C7345">
        <v>2012</v>
      </c>
      <c r="D7345" t="s">
        <v>57</v>
      </c>
      <c r="E7345" t="s">
        <v>1</v>
      </c>
      <c r="F7345" s="139">
        <v>476.92984792720898</v>
      </c>
      <c r="G7345" s="139">
        <v>666.40097239996805</v>
      </c>
      <c r="H7345" s="139">
        <v>718.45376283385599</v>
      </c>
      <c r="I7345" s="139">
        <v>654.25528527925599</v>
      </c>
      <c r="J7345" s="139">
        <v>787.16038841337797</v>
      </c>
    </row>
    <row r="7346" spans="1:10" x14ac:dyDescent="0.25">
      <c r="A7346" t="s">
        <v>7630</v>
      </c>
      <c r="B7346" t="s">
        <v>94</v>
      </c>
      <c r="C7346">
        <v>2002</v>
      </c>
      <c r="D7346" t="s">
        <v>5</v>
      </c>
      <c r="E7346" t="s">
        <v>2</v>
      </c>
      <c r="F7346" s="139">
        <v>6016.6695799872004</v>
      </c>
      <c r="G7346" s="139">
        <v>399.11122594220802</v>
      </c>
      <c r="H7346" s="139">
        <v>405.58798937275702</v>
      </c>
      <c r="I7346" s="139">
        <v>395.35807009419199</v>
      </c>
      <c r="J7346" s="139">
        <v>416.01474110810199</v>
      </c>
    </row>
    <row r="7347" spans="1:10" x14ac:dyDescent="0.25">
      <c r="A7347" t="s">
        <v>7631</v>
      </c>
      <c r="B7347" t="s">
        <v>94</v>
      </c>
      <c r="C7347">
        <v>2002</v>
      </c>
      <c r="D7347" t="s">
        <v>122</v>
      </c>
      <c r="E7347" t="s">
        <v>2</v>
      </c>
      <c r="F7347" s="139">
        <v>808.83590190896496</v>
      </c>
      <c r="G7347" s="139">
        <v>271.61467282394301</v>
      </c>
      <c r="H7347" s="139">
        <v>272.95487492766102</v>
      </c>
      <c r="I7347" s="139">
        <v>254.37363384141699</v>
      </c>
      <c r="J7347" s="139">
        <v>292.52929298945702</v>
      </c>
    </row>
    <row r="7348" spans="1:10" x14ac:dyDescent="0.25">
      <c r="A7348" t="s">
        <v>7632</v>
      </c>
      <c r="B7348" t="s">
        <v>94</v>
      </c>
      <c r="C7348">
        <v>2002</v>
      </c>
      <c r="D7348" t="s">
        <v>123</v>
      </c>
      <c r="E7348" t="s">
        <v>2</v>
      </c>
      <c r="F7348" s="139">
        <v>1055.42143614325</v>
      </c>
      <c r="G7348" s="139">
        <v>349.831762031479</v>
      </c>
      <c r="H7348" s="139">
        <v>348.29666508116298</v>
      </c>
      <c r="I7348" s="139">
        <v>327.50620248044299</v>
      </c>
      <c r="J7348" s="139">
        <v>370.05643500212</v>
      </c>
    </row>
    <row r="7349" spans="1:10" x14ac:dyDescent="0.25">
      <c r="A7349" t="s">
        <v>7633</v>
      </c>
      <c r="B7349" t="s">
        <v>94</v>
      </c>
      <c r="C7349">
        <v>2002</v>
      </c>
      <c r="D7349" t="s">
        <v>124</v>
      </c>
      <c r="E7349" t="s">
        <v>2</v>
      </c>
      <c r="F7349" s="139">
        <v>1226.12613944432</v>
      </c>
      <c r="G7349" s="139">
        <v>397.98823667941701</v>
      </c>
      <c r="H7349" s="139">
        <v>399.28848574998</v>
      </c>
      <c r="I7349" s="139">
        <v>377.14111583338098</v>
      </c>
      <c r="J7349" s="139">
        <v>422.39209722600799</v>
      </c>
    </row>
    <row r="7350" spans="1:10" x14ac:dyDescent="0.25">
      <c r="A7350" t="s">
        <v>7634</v>
      </c>
      <c r="B7350" t="s">
        <v>94</v>
      </c>
      <c r="C7350">
        <v>2002</v>
      </c>
      <c r="D7350" t="s">
        <v>125</v>
      </c>
      <c r="E7350" t="s">
        <v>2</v>
      </c>
      <c r="F7350" s="139">
        <v>1333.2727643016699</v>
      </c>
      <c r="G7350" s="139">
        <v>438.92019551546002</v>
      </c>
      <c r="H7350" s="139">
        <v>450.19819396676002</v>
      </c>
      <c r="I7350" s="139">
        <v>426.20310016969597</v>
      </c>
      <c r="J7350" s="139">
        <v>475.185845833467</v>
      </c>
    </row>
    <row r="7351" spans="1:10" x14ac:dyDescent="0.25">
      <c r="A7351" t="s">
        <v>7635</v>
      </c>
      <c r="B7351" t="s">
        <v>94</v>
      </c>
      <c r="C7351">
        <v>2002</v>
      </c>
      <c r="D7351" t="s">
        <v>126</v>
      </c>
      <c r="E7351" t="s">
        <v>2</v>
      </c>
      <c r="F7351" s="139">
        <v>1593.013338189</v>
      </c>
      <c r="G7351" s="139">
        <v>537.83131826281499</v>
      </c>
      <c r="H7351" s="139">
        <v>564.52690661783902</v>
      </c>
      <c r="I7351" s="139">
        <v>536.86099241030399</v>
      </c>
      <c r="J7351" s="139">
        <v>593.23776337375102</v>
      </c>
    </row>
    <row r="7352" spans="1:10" x14ac:dyDescent="0.25">
      <c r="A7352" t="s">
        <v>7636</v>
      </c>
      <c r="B7352" t="s">
        <v>94</v>
      </c>
      <c r="C7352">
        <v>2002</v>
      </c>
      <c r="D7352" t="s">
        <v>6</v>
      </c>
      <c r="E7352" t="s">
        <v>2</v>
      </c>
      <c r="F7352" s="139">
        <v>1393.35125968379</v>
      </c>
      <c r="G7352" s="139">
        <v>404.75570006355503</v>
      </c>
      <c r="H7352" s="139">
        <v>406.471085967943</v>
      </c>
      <c r="I7352" s="139">
        <v>385.289384413672</v>
      </c>
      <c r="J7352" s="139">
        <v>428.50944954906299</v>
      </c>
    </row>
    <row r="7353" spans="1:10" x14ac:dyDescent="0.25">
      <c r="A7353" t="s">
        <v>7637</v>
      </c>
      <c r="B7353" t="s">
        <v>94</v>
      </c>
      <c r="C7353">
        <v>2002</v>
      </c>
      <c r="D7353" t="s">
        <v>37</v>
      </c>
      <c r="E7353" t="s">
        <v>2</v>
      </c>
      <c r="F7353" s="139">
        <v>136.21534577990201</v>
      </c>
      <c r="G7353" s="139">
        <v>389.15334622718501</v>
      </c>
      <c r="H7353" s="139">
        <v>386.455841389022</v>
      </c>
      <c r="I7353" s="139">
        <v>323.71383239144899</v>
      </c>
      <c r="J7353" s="139">
        <v>457.71976778792799</v>
      </c>
    </row>
    <row r="7354" spans="1:10" x14ac:dyDescent="0.25">
      <c r="A7354" t="s">
        <v>7638</v>
      </c>
      <c r="B7354" t="s">
        <v>94</v>
      </c>
      <c r="C7354">
        <v>2002</v>
      </c>
      <c r="D7354" t="s">
        <v>38</v>
      </c>
      <c r="E7354" t="s">
        <v>2</v>
      </c>
      <c r="F7354" s="139">
        <v>239.644914550333</v>
      </c>
      <c r="G7354" s="139">
        <v>392.51947414595998</v>
      </c>
      <c r="H7354" s="139">
        <v>398.55547540591402</v>
      </c>
      <c r="I7354" s="139">
        <v>349.34163335007099</v>
      </c>
      <c r="J7354" s="139">
        <v>452.72127685446497</v>
      </c>
    </row>
    <row r="7355" spans="1:10" x14ac:dyDescent="0.25">
      <c r="A7355" t="s">
        <v>7639</v>
      </c>
      <c r="B7355" t="s">
        <v>94</v>
      </c>
      <c r="C7355">
        <v>2002</v>
      </c>
      <c r="D7355" t="s">
        <v>39</v>
      </c>
      <c r="E7355" t="s">
        <v>2</v>
      </c>
      <c r="F7355" s="139">
        <v>280.76906366827501</v>
      </c>
      <c r="G7355" s="139">
        <v>484.73647952121001</v>
      </c>
      <c r="H7355" s="139">
        <v>480.97105036558099</v>
      </c>
      <c r="I7355" s="139">
        <v>425.11502684712798</v>
      </c>
      <c r="J7355" s="139">
        <v>541.99833098824001</v>
      </c>
    </row>
    <row r="7356" spans="1:10" x14ac:dyDescent="0.25">
      <c r="A7356" t="s">
        <v>7640</v>
      </c>
      <c r="B7356" t="s">
        <v>94</v>
      </c>
      <c r="C7356">
        <v>2002</v>
      </c>
      <c r="D7356" t="s">
        <v>40</v>
      </c>
      <c r="E7356" t="s">
        <v>2</v>
      </c>
      <c r="F7356" s="139">
        <v>245.300577522569</v>
      </c>
      <c r="G7356" s="139">
        <v>504.214958936421</v>
      </c>
      <c r="H7356" s="139">
        <v>503.26962825011202</v>
      </c>
      <c r="I7356" s="139">
        <v>441.51432671016897</v>
      </c>
      <c r="J7356" s="139">
        <v>571.16295577870903</v>
      </c>
    </row>
    <row r="7357" spans="1:10" x14ac:dyDescent="0.25">
      <c r="A7357" t="s">
        <v>7641</v>
      </c>
      <c r="B7357" t="s">
        <v>94</v>
      </c>
      <c r="C7357">
        <v>2002</v>
      </c>
      <c r="D7357" t="s">
        <v>41</v>
      </c>
      <c r="E7357" t="s">
        <v>2</v>
      </c>
      <c r="F7357" s="139">
        <v>234.79300412795001</v>
      </c>
      <c r="G7357" s="139">
        <v>309.263704067373</v>
      </c>
      <c r="H7357" s="139">
        <v>318.61622436013801</v>
      </c>
      <c r="I7357" s="139">
        <v>278.89738158465701</v>
      </c>
      <c r="J7357" s="139">
        <v>362.37493765311399</v>
      </c>
    </row>
    <row r="7358" spans="1:10" x14ac:dyDescent="0.25">
      <c r="A7358" t="s">
        <v>7642</v>
      </c>
      <c r="B7358" t="s">
        <v>94</v>
      </c>
      <c r="C7358">
        <v>2002</v>
      </c>
      <c r="D7358" t="s">
        <v>42</v>
      </c>
      <c r="E7358" t="s">
        <v>2</v>
      </c>
      <c r="F7358" s="139">
        <v>256.628354034761</v>
      </c>
      <c r="G7358" s="139">
        <v>390.624159451362</v>
      </c>
      <c r="H7358" s="139">
        <v>396.57484282211101</v>
      </c>
      <c r="I7358" s="139">
        <v>349.283509000148</v>
      </c>
      <c r="J7358" s="139">
        <v>448.45624463972001</v>
      </c>
    </row>
    <row r="7359" spans="1:10" x14ac:dyDescent="0.25">
      <c r="A7359" t="s">
        <v>7643</v>
      </c>
      <c r="B7359" t="s">
        <v>94</v>
      </c>
      <c r="C7359">
        <v>2002</v>
      </c>
      <c r="D7359" t="s">
        <v>102</v>
      </c>
      <c r="E7359" t="s">
        <v>2</v>
      </c>
      <c r="F7359" s="139">
        <v>226.045511813133</v>
      </c>
      <c r="G7359" s="139">
        <v>351.15502363315198</v>
      </c>
      <c r="H7359" s="139">
        <v>344.91545117788303</v>
      </c>
      <c r="I7359" s="139">
        <v>300.53574726541001</v>
      </c>
      <c r="J7359" s="139">
        <v>393.90038297176199</v>
      </c>
    </row>
    <row r="7360" spans="1:10" x14ac:dyDescent="0.25">
      <c r="A7360" t="s">
        <v>7644</v>
      </c>
      <c r="B7360" t="s">
        <v>94</v>
      </c>
      <c r="C7360">
        <v>2002</v>
      </c>
      <c r="D7360" t="s">
        <v>103</v>
      </c>
      <c r="E7360" t="s">
        <v>2</v>
      </c>
      <c r="F7360" s="139">
        <v>914.16315230354496</v>
      </c>
      <c r="G7360" s="139">
        <v>485.21687675012902</v>
      </c>
      <c r="H7360" s="139">
        <v>486.27042957221198</v>
      </c>
      <c r="I7360" s="139">
        <v>455.03175371217401</v>
      </c>
      <c r="J7360" s="139">
        <v>519.07698844813694</v>
      </c>
    </row>
    <row r="7361" spans="1:10" x14ac:dyDescent="0.25">
      <c r="A7361" t="s">
        <v>7645</v>
      </c>
      <c r="B7361" t="s">
        <v>94</v>
      </c>
      <c r="C7361">
        <v>2002</v>
      </c>
      <c r="D7361" t="s">
        <v>43</v>
      </c>
      <c r="E7361" t="s">
        <v>2</v>
      </c>
      <c r="F7361" s="139">
        <v>150.306631407862</v>
      </c>
      <c r="G7361" s="139">
        <v>388.34908900336501</v>
      </c>
      <c r="H7361" s="139">
        <v>393.84257155277999</v>
      </c>
      <c r="I7361" s="139">
        <v>332.42593163881003</v>
      </c>
      <c r="J7361" s="139">
        <v>463.17328250546399</v>
      </c>
    </row>
    <row r="7362" spans="1:10" x14ac:dyDescent="0.25">
      <c r="A7362" t="s">
        <v>7646</v>
      </c>
      <c r="B7362" t="s">
        <v>94</v>
      </c>
      <c r="C7362">
        <v>2002</v>
      </c>
      <c r="D7362" t="s">
        <v>44</v>
      </c>
      <c r="E7362" t="s">
        <v>2</v>
      </c>
      <c r="F7362" s="139">
        <v>332.26568424166402</v>
      </c>
      <c r="G7362" s="139">
        <v>561.38287840516398</v>
      </c>
      <c r="H7362" s="139">
        <v>572.98435403999304</v>
      </c>
      <c r="I7362" s="139">
        <v>512.30929751726705</v>
      </c>
      <c r="J7362" s="139">
        <v>638.80259350090898</v>
      </c>
    </row>
    <row r="7363" spans="1:10" x14ac:dyDescent="0.25">
      <c r="A7363" t="s">
        <v>7647</v>
      </c>
      <c r="B7363" t="s">
        <v>94</v>
      </c>
      <c r="C7363">
        <v>2002</v>
      </c>
      <c r="D7363" t="s">
        <v>45</v>
      </c>
      <c r="E7363" t="s">
        <v>2</v>
      </c>
      <c r="F7363" s="139">
        <v>431.59083665401897</v>
      </c>
      <c r="G7363" s="139">
        <v>476.83272566512602</v>
      </c>
      <c r="H7363" s="139">
        <v>478.01632735979598</v>
      </c>
      <c r="I7363" s="139">
        <v>433.64067731225498</v>
      </c>
      <c r="J7363" s="139">
        <v>525.67408440658801</v>
      </c>
    </row>
    <row r="7364" spans="1:10" x14ac:dyDescent="0.25">
      <c r="A7364" t="s">
        <v>7648</v>
      </c>
      <c r="B7364" t="s">
        <v>94</v>
      </c>
      <c r="C7364">
        <v>2002</v>
      </c>
      <c r="D7364" t="s">
        <v>18</v>
      </c>
      <c r="E7364" t="s">
        <v>2</v>
      </c>
      <c r="F7364" s="139">
        <v>1059.81622791314</v>
      </c>
      <c r="G7364" s="139">
        <v>420.42519018142502</v>
      </c>
      <c r="H7364" s="139">
        <v>426.20422983475902</v>
      </c>
      <c r="I7364" s="139">
        <v>400.813139158122</v>
      </c>
      <c r="J7364" s="139">
        <v>452.77660214633801</v>
      </c>
    </row>
    <row r="7365" spans="1:10" x14ac:dyDescent="0.25">
      <c r="A7365" t="s">
        <v>7649</v>
      </c>
      <c r="B7365" t="s">
        <v>94</v>
      </c>
      <c r="C7365">
        <v>2002</v>
      </c>
      <c r="D7365" t="s">
        <v>46</v>
      </c>
      <c r="E7365" t="s">
        <v>2</v>
      </c>
      <c r="F7365" s="139">
        <v>497.91682449203699</v>
      </c>
      <c r="G7365" s="139">
        <v>429.87604421386698</v>
      </c>
      <c r="H7365" s="139">
        <v>436.55023156313302</v>
      </c>
      <c r="I7365" s="139">
        <v>398.83176370123999</v>
      </c>
      <c r="J7365" s="139">
        <v>476.85885361664998</v>
      </c>
    </row>
    <row r="7366" spans="1:10" x14ac:dyDescent="0.25">
      <c r="A7366" t="s">
        <v>7650</v>
      </c>
      <c r="B7366" t="s">
        <v>94</v>
      </c>
      <c r="C7366">
        <v>2002</v>
      </c>
      <c r="D7366" t="s">
        <v>47</v>
      </c>
      <c r="E7366" t="s">
        <v>2</v>
      </c>
      <c r="F7366" s="139">
        <v>312.58301083292997</v>
      </c>
      <c r="G7366" s="139">
        <v>448.86844945709203</v>
      </c>
      <c r="H7366" s="139">
        <v>454.13870137652901</v>
      </c>
      <c r="I7366" s="139">
        <v>404.84182036524697</v>
      </c>
      <c r="J7366" s="139">
        <v>507.74991750283903</v>
      </c>
    </row>
    <row r="7367" spans="1:10" x14ac:dyDescent="0.25">
      <c r="A7367" t="s">
        <v>7651</v>
      </c>
      <c r="B7367" t="s">
        <v>94</v>
      </c>
      <c r="C7367">
        <v>2002</v>
      </c>
      <c r="D7367" t="s">
        <v>48</v>
      </c>
      <c r="E7367" t="s">
        <v>2</v>
      </c>
      <c r="F7367" s="139">
        <v>249.31639258817501</v>
      </c>
      <c r="G7367" s="139">
        <v>374.25902574182601</v>
      </c>
      <c r="H7367" s="139">
        <v>382.47856130236499</v>
      </c>
      <c r="I7367" s="139">
        <v>336.20604491890998</v>
      </c>
      <c r="J7367" s="139">
        <v>433.311082144512</v>
      </c>
    </row>
    <row r="7368" spans="1:10" x14ac:dyDescent="0.25">
      <c r="A7368" t="s">
        <v>7652</v>
      </c>
      <c r="B7368" t="s">
        <v>94</v>
      </c>
      <c r="C7368">
        <v>2002</v>
      </c>
      <c r="D7368" t="s">
        <v>104</v>
      </c>
      <c r="E7368" t="s">
        <v>2</v>
      </c>
      <c r="F7368" s="139">
        <v>791.11424473782904</v>
      </c>
      <c r="G7368" s="139">
        <v>352.42238460516501</v>
      </c>
      <c r="H7368" s="139">
        <v>370.07271638065401</v>
      </c>
      <c r="I7368" s="139">
        <v>344.30661140805898</v>
      </c>
      <c r="J7368" s="139">
        <v>397.23182385114501</v>
      </c>
    </row>
    <row r="7369" spans="1:10" x14ac:dyDescent="0.25">
      <c r="A7369" t="s">
        <v>7653</v>
      </c>
      <c r="B7369" t="s">
        <v>94</v>
      </c>
      <c r="C7369">
        <v>2002</v>
      </c>
      <c r="D7369" t="s">
        <v>49</v>
      </c>
      <c r="E7369" t="s">
        <v>2</v>
      </c>
      <c r="F7369" s="139">
        <v>213.44590603309999</v>
      </c>
      <c r="G7369" s="139">
        <v>341.852567399821</v>
      </c>
      <c r="H7369" s="139">
        <v>351.16496643491303</v>
      </c>
      <c r="I7369" s="139">
        <v>305.31373040372199</v>
      </c>
      <c r="J7369" s="139">
        <v>401.920423694227</v>
      </c>
    </row>
    <row r="7370" spans="1:10" x14ac:dyDescent="0.25">
      <c r="A7370" t="s">
        <v>7654</v>
      </c>
      <c r="B7370" t="s">
        <v>94</v>
      </c>
      <c r="C7370">
        <v>2002</v>
      </c>
      <c r="D7370" t="s">
        <v>50</v>
      </c>
      <c r="E7370" t="s">
        <v>2</v>
      </c>
      <c r="F7370" s="139">
        <v>577.66833870472897</v>
      </c>
      <c r="G7370" s="139">
        <v>356.49517017589898</v>
      </c>
      <c r="H7370" s="139">
        <v>380.988700239531</v>
      </c>
      <c r="I7370" s="139">
        <v>349.71338987412099</v>
      </c>
      <c r="J7370" s="139">
        <v>414.252664146119</v>
      </c>
    </row>
    <row r="7371" spans="1:10" x14ac:dyDescent="0.25">
      <c r="A7371" t="s">
        <v>7655</v>
      </c>
      <c r="B7371" t="s">
        <v>94</v>
      </c>
      <c r="C7371">
        <v>2002</v>
      </c>
      <c r="D7371" t="s">
        <v>105</v>
      </c>
      <c r="E7371" t="s">
        <v>2</v>
      </c>
      <c r="F7371" s="139">
        <v>507.96703058603902</v>
      </c>
      <c r="G7371" s="139">
        <v>342.55668439312899</v>
      </c>
      <c r="H7371" s="139">
        <v>351.46247995044899</v>
      </c>
      <c r="I7371" s="139">
        <v>321.36119154570503</v>
      </c>
      <c r="J7371" s="139">
        <v>383.60953981870301</v>
      </c>
    </row>
    <row r="7372" spans="1:10" x14ac:dyDescent="0.25">
      <c r="A7372" t="s">
        <v>7656</v>
      </c>
      <c r="B7372" t="s">
        <v>94</v>
      </c>
      <c r="C7372">
        <v>2002</v>
      </c>
      <c r="D7372" t="s">
        <v>51</v>
      </c>
      <c r="E7372" t="s">
        <v>2</v>
      </c>
      <c r="F7372" s="139">
        <v>395.45687447133099</v>
      </c>
      <c r="G7372" s="139">
        <v>331.23115375771101</v>
      </c>
      <c r="H7372" s="139">
        <v>340.44706091063802</v>
      </c>
      <c r="I7372" s="139">
        <v>307.50116332904901</v>
      </c>
      <c r="J7372" s="139">
        <v>375.94313250936801</v>
      </c>
    </row>
    <row r="7373" spans="1:10" x14ac:dyDescent="0.25">
      <c r="A7373" t="s">
        <v>7657</v>
      </c>
      <c r="B7373" t="s">
        <v>94</v>
      </c>
      <c r="C7373">
        <v>2002</v>
      </c>
      <c r="D7373" t="s">
        <v>52</v>
      </c>
      <c r="E7373" t="s">
        <v>2</v>
      </c>
      <c r="F7373" s="139">
        <v>112.510156114707</v>
      </c>
      <c r="G7373" s="139">
        <v>389.34891550924698</v>
      </c>
      <c r="H7373" s="139">
        <v>399.98351493014098</v>
      </c>
      <c r="I7373" s="139">
        <v>328.84489812919202</v>
      </c>
      <c r="J7373" s="139">
        <v>481.83028720292401</v>
      </c>
    </row>
    <row r="7374" spans="1:10" x14ac:dyDescent="0.25">
      <c r="A7374" t="s">
        <v>7658</v>
      </c>
      <c r="B7374" t="s">
        <v>94</v>
      </c>
      <c r="C7374">
        <v>2002</v>
      </c>
      <c r="D7374" t="s">
        <v>106</v>
      </c>
      <c r="E7374" t="s">
        <v>2</v>
      </c>
      <c r="F7374" s="139">
        <v>1124.2121529497299</v>
      </c>
      <c r="G7374" s="139">
        <v>393.56418294820799</v>
      </c>
      <c r="H7374" s="139">
        <v>403.903329333089</v>
      </c>
      <c r="I7374" s="139">
        <v>380.49855719715498</v>
      </c>
      <c r="J7374" s="139">
        <v>428.36454783478098</v>
      </c>
    </row>
    <row r="7375" spans="1:10" x14ac:dyDescent="0.25">
      <c r="A7375" t="s">
        <v>7659</v>
      </c>
      <c r="B7375" t="s">
        <v>94</v>
      </c>
      <c r="C7375">
        <v>2002</v>
      </c>
      <c r="D7375" t="s">
        <v>53</v>
      </c>
      <c r="E7375" t="s">
        <v>2</v>
      </c>
      <c r="F7375" s="139">
        <v>343.405405092477</v>
      </c>
      <c r="G7375" s="139">
        <v>392.35121975718602</v>
      </c>
      <c r="H7375" s="139">
        <v>407.58838354796001</v>
      </c>
      <c r="I7375" s="139">
        <v>365.34480053418997</v>
      </c>
      <c r="J7375" s="139">
        <v>453.35160992060099</v>
      </c>
    </row>
    <row r="7376" spans="1:10" x14ac:dyDescent="0.25">
      <c r="A7376" t="s">
        <v>7660</v>
      </c>
      <c r="B7376" t="s">
        <v>94</v>
      </c>
      <c r="C7376">
        <v>2002</v>
      </c>
      <c r="D7376" t="s">
        <v>54</v>
      </c>
      <c r="E7376" t="s">
        <v>2</v>
      </c>
      <c r="F7376" s="139">
        <v>200.419744223968</v>
      </c>
      <c r="G7376" s="139">
        <v>559.31611705402304</v>
      </c>
      <c r="H7376" s="139">
        <v>572.38964400244902</v>
      </c>
      <c r="I7376" s="139">
        <v>495.25547190152298</v>
      </c>
      <c r="J7376" s="139">
        <v>658.05343850377199</v>
      </c>
    </row>
    <row r="7377" spans="1:10" x14ac:dyDescent="0.25">
      <c r="A7377" t="s">
        <v>7661</v>
      </c>
      <c r="B7377" t="s">
        <v>94</v>
      </c>
      <c r="C7377">
        <v>2002</v>
      </c>
      <c r="D7377" t="s">
        <v>55</v>
      </c>
      <c r="E7377" t="s">
        <v>2</v>
      </c>
      <c r="F7377" s="139">
        <v>194.67990057827799</v>
      </c>
      <c r="G7377" s="139">
        <v>416.62365300949699</v>
      </c>
      <c r="H7377" s="139">
        <v>424.00550261797298</v>
      </c>
      <c r="I7377" s="139">
        <v>366.22226899262898</v>
      </c>
      <c r="J7377" s="139">
        <v>488.27758696345302</v>
      </c>
    </row>
    <row r="7378" spans="1:10" x14ac:dyDescent="0.25">
      <c r="A7378" t="s">
        <v>7662</v>
      </c>
      <c r="B7378" t="s">
        <v>94</v>
      </c>
      <c r="C7378">
        <v>2002</v>
      </c>
      <c r="D7378" t="s">
        <v>56</v>
      </c>
      <c r="E7378" t="s">
        <v>2</v>
      </c>
      <c r="F7378" s="139">
        <v>135.17699246459401</v>
      </c>
      <c r="G7378" s="139">
        <v>308.404992960676</v>
      </c>
      <c r="H7378" s="139">
        <v>307.66628584545202</v>
      </c>
      <c r="I7378" s="139">
        <v>257.11937399947402</v>
      </c>
      <c r="J7378" s="139">
        <v>365.10692404423401</v>
      </c>
    </row>
    <row r="7379" spans="1:10" x14ac:dyDescent="0.25">
      <c r="A7379" t="s">
        <v>7663</v>
      </c>
      <c r="B7379" t="s">
        <v>94</v>
      </c>
      <c r="C7379">
        <v>2002</v>
      </c>
      <c r="D7379" t="s">
        <v>57</v>
      </c>
      <c r="E7379" t="s">
        <v>2</v>
      </c>
      <c r="F7379" s="139">
        <v>250.53011059040901</v>
      </c>
      <c r="G7379" s="139">
        <v>349.25850469861302</v>
      </c>
      <c r="H7379" s="139">
        <v>364.721074490717</v>
      </c>
      <c r="I7379" s="139">
        <v>320.56913986318602</v>
      </c>
      <c r="J7379" s="139">
        <v>413.212931386447</v>
      </c>
    </row>
    <row r="7380" spans="1:10" x14ac:dyDescent="0.25">
      <c r="A7380" t="s">
        <v>7664</v>
      </c>
      <c r="B7380" t="s">
        <v>94</v>
      </c>
      <c r="C7380">
        <v>2003</v>
      </c>
      <c r="D7380" t="s">
        <v>5</v>
      </c>
      <c r="E7380" t="s">
        <v>2</v>
      </c>
      <c r="F7380" s="139">
        <v>5969.5746406738299</v>
      </c>
      <c r="G7380" s="139">
        <v>394.99156303236401</v>
      </c>
      <c r="H7380" s="139">
        <v>400.10852365059702</v>
      </c>
      <c r="I7380" s="139">
        <v>389.975568675266</v>
      </c>
      <c r="J7380" s="139">
        <v>410.43722113904403</v>
      </c>
    </row>
    <row r="7381" spans="1:10" x14ac:dyDescent="0.25">
      <c r="A7381" t="s">
        <v>7665</v>
      </c>
      <c r="B7381" t="s">
        <v>94</v>
      </c>
      <c r="C7381">
        <v>2003</v>
      </c>
      <c r="D7381" t="s">
        <v>122</v>
      </c>
      <c r="E7381" t="s">
        <v>2</v>
      </c>
      <c r="F7381" s="139">
        <v>791.841265647961</v>
      </c>
      <c r="G7381" s="139">
        <v>264.41598623157103</v>
      </c>
      <c r="H7381" s="139">
        <v>263.63588287404298</v>
      </c>
      <c r="I7381" s="139">
        <v>245.49274186820799</v>
      </c>
      <c r="J7381" s="139">
        <v>282.75943962136398</v>
      </c>
    </row>
    <row r="7382" spans="1:10" x14ac:dyDescent="0.25">
      <c r="A7382" t="s">
        <v>7666</v>
      </c>
      <c r="B7382" t="s">
        <v>94</v>
      </c>
      <c r="C7382">
        <v>2003</v>
      </c>
      <c r="D7382" t="s">
        <v>123</v>
      </c>
      <c r="E7382" t="s">
        <v>2</v>
      </c>
      <c r="F7382" s="139">
        <v>1048.8464131526</v>
      </c>
      <c r="G7382" s="139">
        <v>345.506250050267</v>
      </c>
      <c r="H7382" s="139">
        <v>343.33351048923703</v>
      </c>
      <c r="I7382" s="139">
        <v>322.78182764717798</v>
      </c>
      <c r="J7382" s="139">
        <v>364.84644319316101</v>
      </c>
    </row>
    <row r="7383" spans="1:10" x14ac:dyDescent="0.25">
      <c r="A7383" t="s">
        <v>7667</v>
      </c>
      <c r="B7383" t="s">
        <v>94</v>
      </c>
      <c r="C7383">
        <v>2003</v>
      </c>
      <c r="D7383" t="s">
        <v>124</v>
      </c>
      <c r="E7383" t="s">
        <v>2</v>
      </c>
      <c r="F7383" s="139">
        <v>1337.01849967153</v>
      </c>
      <c r="G7383" s="139">
        <v>432.33948355112699</v>
      </c>
      <c r="H7383" s="139">
        <v>433.20788618192199</v>
      </c>
      <c r="I7383" s="139">
        <v>410.18683343674502</v>
      </c>
      <c r="J7383" s="139">
        <v>457.179840761197</v>
      </c>
    </row>
    <row r="7384" spans="1:10" x14ac:dyDescent="0.25">
      <c r="A7384" t="s">
        <v>7668</v>
      </c>
      <c r="B7384" t="s">
        <v>94</v>
      </c>
      <c r="C7384">
        <v>2003</v>
      </c>
      <c r="D7384" t="s">
        <v>125</v>
      </c>
      <c r="E7384" t="s">
        <v>2</v>
      </c>
      <c r="F7384" s="139">
        <v>1293.5759720592</v>
      </c>
      <c r="G7384" s="139">
        <v>425.31974277120702</v>
      </c>
      <c r="H7384" s="139">
        <v>434.52893703625301</v>
      </c>
      <c r="I7384" s="139">
        <v>411.01046028298401</v>
      </c>
      <c r="J7384" s="139">
        <v>459.035410992724</v>
      </c>
    </row>
    <row r="7385" spans="1:10" x14ac:dyDescent="0.25">
      <c r="A7385" t="s">
        <v>7669</v>
      </c>
      <c r="B7385" t="s">
        <v>94</v>
      </c>
      <c r="C7385">
        <v>2003</v>
      </c>
      <c r="D7385" t="s">
        <v>126</v>
      </c>
      <c r="E7385" t="s">
        <v>2</v>
      </c>
      <c r="F7385" s="139">
        <v>1498.2924901425299</v>
      </c>
      <c r="G7385" s="139">
        <v>508.09038382245802</v>
      </c>
      <c r="H7385" s="139">
        <v>528.71297019194901</v>
      </c>
      <c r="I7385" s="139">
        <v>502.000506099907</v>
      </c>
      <c r="J7385" s="139">
        <v>556.46643789044697</v>
      </c>
    </row>
    <row r="7386" spans="1:10" x14ac:dyDescent="0.25">
      <c r="A7386" t="s">
        <v>7670</v>
      </c>
      <c r="B7386" t="s">
        <v>94</v>
      </c>
      <c r="C7386">
        <v>2003</v>
      </c>
      <c r="D7386" t="s">
        <v>6</v>
      </c>
      <c r="E7386" t="s">
        <v>2</v>
      </c>
      <c r="F7386" s="139">
        <v>1418.0692308979001</v>
      </c>
      <c r="G7386" s="139">
        <v>411.31353755819799</v>
      </c>
      <c r="H7386" s="139">
        <v>410.49921400066199</v>
      </c>
      <c r="I7386" s="139">
        <v>389.27905575400098</v>
      </c>
      <c r="J7386" s="139">
        <v>432.56991239096197</v>
      </c>
    </row>
    <row r="7387" spans="1:10" x14ac:dyDescent="0.25">
      <c r="A7387" t="s">
        <v>7671</v>
      </c>
      <c r="B7387" t="s">
        <v>94</v>
      </c>
      <c r="C7387">
        <v>2003</v>
      </c>
      <c r="D7387" t="s">
        <v>37</v>
      </c>
      <c r="E7387" t="s">
        <v>2</v>
      </c>
      <c r="F7387" s="139">
        <v>138.96738399644801</v>
      </c>
      <c r="G7387" s="139">
        <v>396.358871670653</v>
      </c>
      <c r="H7387" s="139">
        <v>390.31219279692101</v>
      </c>
      <c r="I7387" s="139">
        <v>327.49476623753702</v>
      </c>
      <c r="J7387" s="139">
        <v>461.57087456967099</v>
      </c>
    </row>
    <row r="7388" spans="1:10" x14ac:dyDescent="0.25">
      <c r="A7388" t="s">
        <v>7672</v>
      </c>
      <c r="B7388" t="s">
        <v>94</v>
      </c>
      <c r="C7388">
        <v>2003</v>
      </c>
      <c r="D7388" t="s">
        <v>38</v>
      </c>
      <c r="E7388" t="s">
        <v>2</v>
      </c>
      <c r="F7388" s="139">
        <v>279.52431699423897</v>
      </c>
      <c r="G7388" s="139">
        <v>456.98549380260403</v>
      </c>
      <c r="H7388" s="139">
        <v>462.58122954025703</v>
      </c>
      <c r="I7388" s="139">
        <v>409.55107352630802</v>
      </c>
      <c r="J7388" s="139">
        <v>520.53247985770497</v>
      </c>
    </row>
    <row r="7389" spans="1:10" x14ac:dyDescent="0.25">
      <c r="A7389" t="s">
        <v>7673</v>
      </c>
      <c r="B7389" t="s">
        <v>94</v>
      </c>
      <c r="C7389">
        <v>2003</v>
      </c>
      <c r="D7389" t="s">
        <v>39</v>
      </c>
      <c r="E7389" t="s">
        <v>2</v>
      </c>
      <c r="F7389" s="139">
        <v>280.05114685032402</v>
      </c>
      <c r="G7389" s="139">
        <v>481.95767609810201</v>
      </c>
      <c r="H7389" s="139">
        <v>470.73129111484297</v>
      </c>
      <c r="I7389" s="139">
        <v>415.84394524864501</v>
      </c>
      <c r="J7389" s="139">
        <v>530.70704404925505</v>
      </c>
    </row>
    <row r="7390" spans="1:10" x14ac:dyDescent="0.25">
      <c r="A7390" t="s">
        <v>7674</v>
      </c>
      <c r="B7390" t="s">
        <v>94</v>
      </c>
      <c r="C7390">
        <v>2003</v>
      </c>
      <c r="D7390" t="s">
        <v>40</v>
      </c>
      <c r="E7390" t="s">
        <v>2</v>
      </c>
      <c r="F7390" s="139">
        <v>205.41472739780701</v>
      </c>
      <c r="G7390" s="139">
        <v>421.37218691215702</v>
      </c>
      <c r="H7390" s="139">
        <v>414.04295165064298</v>
      </c>
      <c r="I7390" s="139">
        <v>358.44422181098298</v>
      </c>
      <c r="J7390" s="139">
        <v>475.71030721296302</v>
      </c>
    </row>
    <row r="7391" spans="1:10" x14ac:dyDescent="0.25">
      <c r="A7391" t="s">
        <v>7675</v>
      </c>
      <c r="B7391" t="s">
        <v>94</v>
      </c>
      <c r="C7391">
        <v>2003</v>
      </c>
      <c r="D7391" t="s">
        <v>41</v>
      </c>
      <c r="E7391" t="s">
        <v>2</v>
      </c>
      <c r="F7391" s="139">
        <v>241.276189285714</v>
      </c>
      <c r="G7391" s="139">
        <v>317.58149511762599</v>
      </c>
      <c r="H7391" s="139">
        <v>327.97886793704799</v>
      </c>
      <c r="I7391" s="139">
        <v>287.61685751497703</v>
      </c>
      <c r="J7391" s="139">
        <v>372.38766746758</v>
      </c>
    </row>
    <row r="7392" spans="1:10" x14ac:dyDescent="0.25">
      <c r="A7392" t="s">
        <v>7676</v>
      </c>
      <c r="B7392" t="s">
        <v>94</v>
      </c>
      <c r="C7392">
        <v>2003</v>
      </c>
      <c r="D7392" t="s">
        <v>42</v>
      </c>
      <c r="E7392" t="s">
        <v>2</v>
      </c>
      <c r="F7392" s="139">
        <v>272.83546637336798</v>
      </c>
      <c r="G7392" s="139">
        <v>415.21780330452202</v>
      </c>
      <c r="H7392" s="139">
        <v>418.18866529261697</v>
      </c>
      <c r="I7392" s="139">
        <v>369.77706035703301</v>
      </c>
      <c r="J7392" s="139">
        <v>471.15025883796801</v>
      </c>
    </row>
    <row r="7393" spans="1:10" x14ac:dyDescent="0.25">
      <c r="A7393" t="s">
        <v>7677</v>
      </c>
      <c r="B7393" t="s">
        <v>94</v>
      </c>
      <c r="C7393">
        <v>2003</v>
      </c>
      <c r="D7393" t="s">
        <v>102</v>
      </c>
      <c r="E7393" t="s">
        <v>2</v>
      </c>
      <c r="F7393" s="139">
        <v>294.40889045862298</v>
      </c>
      <c r="G7393" s="139">
        <v>453.70456227249701</v>
      </c>
      <c r="H7393" s="139">
        <v>454.243158049572</v>
      </c>
      <c r="I7393" s="139">
        <v>402.83558723433703</v>
      </c>
      <c r="J7393" s="139">
        <v>510.29318995644002</v>
      </c>
    </row>
    <row r="7394" spans="1:10" x14ac:dyDescent="0.25">
      <c r="A7394" t="s">
        <v>7678</v>
      </c>
      <c r="B7394" t="s">
        <v>94</v>
      </c>
      <c r="C7394">
        <v>2003</v>
      </c>
      <c r="D7394" t="s">
        <v>103</v>
      </c>
      <c r="E7394" t="s">
        <v>2</v>
      </c>
      <c r="F7394" s="139">
        <v>844.088107168325</v>
      </c>
      <c r="G7394" s="139">
        <v>445.836096894962</v>
      </c>
      <c r="H7394" s="139">
        <v>446.10322196607501</v>
      </c>
      <c r="I7394" s="139">
        <v>416.25023483887901</v>
      </c>
      <c r="J7394" s="139">
        <v>477.51723344291401</v>
      </c>
    </row>
    <row r="7395" spans="1:10" x14ac:dyDescent="0.25">
      <c r="A7395" t="s">
        <v>7679</v>
      </c>
      <c r="B7395" t="s">
        <v>94</v>
      </c>
      <c r="C7395">
        <v>2003</v>
      </c>
      <c r="D7395" t="s">
        <v>43</v>
      </c>
      <c r="E7395" t="s">
        <v>2</v>
      </c>
      <c r="F7395" s="139">
        <v>143.37356513923501</v>
      </c>
      <c r="G7395" s="139">
        <v>371.21291753420297</v>
      </c>
      <c r="H7395" s="139">
        <v>379.656921859985</v>
      </c>
      <c r="I7395" s="139">
        <v>318.99466257562</v>
      </c>
      <c r="J7395" s="139">
        <v>448.335814388578</v>
      </c>
    </row>
    <row r="7396" spans="1:10" x14ac:dyDescent="0.25">
      <c r="A7396" t="s">
        <v>7680</v>
      </c>
      <c r="B7396" t="s">
        <v>94</v>
      </c>
      <c r="C7396">
        <v>2003</v>
      </c>
      <c r="D7396" t="s">
        <v>44</v>
      </c>
      <c r="E7396" t="s">
        <v>2</v>
      </c>
      <c r="F7396" s="139">
        <v>271.00715477739601</v>
      </c>
      <c r="G7396" s="139">
        <v>454.31361023502302</v>
      </c>
      <c r="H7396" s="139">
        <v>457.18357192226699</v>
      </c>
      <c r="I7396" s="139">
        <v>403.76415669498903</v>
      </c>
      <c r="J7396" s="139">
        <v>515.64139685480404</v>
      </c>
    </row>
    <row r="7397" spans="1:10" x14ac:dyDescent="0.25">
      <c r="A7397" t="s">
        <v>7681</v>
      </c>
      <c r="B7397" t="s">
        <v>94</v>
      </c>
      <c r="C7397">
        <v>2003</v>
      </c>
      <c r="D7397" t="s">
        <v>45</v>
      </c>
      <c r="E7397" t="s">
        <v>2</v>
      </c>
      <c r="F7397" s="139">
        <v>429.707387251694</v>
      </c>
      <c r="G7397" s="139">
        <v>471.936242204118</v>
      </c>
      <c r="H7397" s="139">
        <v>472.67501277498502</v>
      </c>
      <c r="I7397" s="139">
        <v>428.660113630784</v>
      </c>
      <c r="J7397" s="139">
        <v>519.95274849796101</v>
      </c>
    </row>
    <row r="7398" spans="1:10" x14ac:dyDescent="0.25">
      <c r="A7398" t="s">
        <v>7682</v>
      </c>
      <c r="B7398" t="s">
        <v>94</v>
      </c>
      <c r="C7398">
        <v>2003</v>
      </c>
      <c r="D7398" t="s">
        <v>18</v>
      </c>
      <c r="E7398" t="s">
        <v>2</v>
      </c>
      <c r="F7398" s="139">
        <v>1169.66844030634</v>
      </c>
      <c r="G7398" s="139">
        <v>461.145716163732</v>
      </c>
      <c r="H7398" s="139">
        <v>468.10214060201702</v>
      </c>
      <c r="I7398" s="139">
        <v>441.54483556201001</v>
      </c>
      <c r="J7398" s="139">
        <v>495.83409944778703</v>
      </c>
    </row>
    <row r="7399" spans="1:10" x14ac:dyDescent="0.25">
      <c r="A7399" t="s">
        <v>7683</v>
      </c>
      <c r="B7399" t="s">
        <v>94</v>
      </c>
      <c r="C7399">
        <v>2003</v>
      </c>
      <c r="D7399" t="s">
        <v>46</v>
      </c>
      <c r="E7399" t="s">
        <v>2</v>
      </c>
      <c r="F7399" s="139">
        <v>592.45644884000296</v>
      </c>
      <c r="G7399" s="139">
        <v>509.810989355571</v>
      </c>
      <c r="H7399" s="139">
        <v>517.86703369991301</v>
      </c>
      <c r="I7399" s="139">
        <v>476.75523248996501</v>
      </c>
      <c r="J7399" s="139">
        <v>561.55899889191096</v>
      </c>
    </row>
    <row r="7400" spans="1:10" x14ac:dyDescent="0.25">
      <c r="A7400" t="s">
        <v>7684</v>
      </c>
      <c r="B7400" t="s">
        <v>94</v>
      </c>
      <c r="C7400">
        <v>2003</v>
      </c>
      <c r="D7400" t="s">
        <v>47</v>
      </c>
      <c r="E7400" t="s">
        <v>2</v>
      </c>
      <c r="F7400" s="139">
        <v>343.807857669675</v>
      </c>
      <c r="G7400" s="139">
        <v>489.12769621521602</v>
      </c>
      <c r="H7400" s="139">
        <v>493.51428695713003</v>
      </c>
      <c r="I7400" s="139">
        <v>442.44448408570798</v>
      </c>
      <c r="J7400" s="139">
        <v>548.83651208242998</v>
      </c>
    </row>
    <row r="7401" spans="1:10" x14ac:dyDescent="0.25">
      <c r="A7401" t="s">
        <v>7685</v>
      </c>
      <c r="B7401" t="s">
        <v>94</v>
      </c>
      <c r="C7401">
        <v>2003</v>
      </c>
      <c r="D7401" t="s">
        <v>48</v>
      </c>
      <c r="E7401" t="s">
        <v>2</v>
      </c>
      <c r="F7401" s="139">
        <v>233.40413379666001</v>
      </c>
      <c r="G7401" s="139">
        <v>347.62243837281699</v>
      </c>
      <c r="H7401" s="139">
        <v>355.51352525553102</v>
      </c>
      <c r="I7401" s="139">
        <v>311.10632348977498</v>
      </c>
      <c r="J7401" s="139">
        <v>404.45160651491398</v>
      </c>
    </row>
    <row r="7402" spans="1:10" x14ac:dyDescent="0.25">
      <c r="A7402" t="s">
        <v>7686</v>
      </c>
      <c r="B7402" t="s">
        <v>94</v>
      </c>
      <c r="C7402">
        <v>2003</v>
      </c>
      <c r="D7402" t="s">
        <v>104</v>
      </c>
      <c r="E7402" t="s">
        <v>2</v>
      </c>
      <c r="F7402" s="139">
        <v>661.97071767524096</v>
      </c>
      <c r="G7402" s="139">
        <v>295.17080875708001</v>
      </c>
      <c r="H7402" s="139">
        <v>306.50689036850503</v>
      </c>
      <c r="I7402" s="139">
        <v>283.22659392276103</v>
      </c>
      <c r="J7402" s="139">
        <v>331.16687742564199</v>
      </c>
    </row>
    <row r="7403" spans="1:10" x14ac:dyDescent="0.25">
      <c r="A7403" t="s">
        <v>7687</v>
      </c>
      <c r="B7403" t="s">
        <v>94</v>
      </c>
      <c r="C7403">
        <v>2003</v>
      </c>
      <c r="D7403" t="s">
        <v>49</v>
      </c>
      <c r="E7403" t="s">
        <v>2</v>
      </c>
      <c r="F7403" s="139">
        <v>188.97357024917599</v>
      </c>
      <c r="G7403" s="139">
        <v>301.32116758219797</v>
      </c>
      <c r="H7403" s="139">
        <v>309.16299246723401</v>
      </c>
      <c r="I7403" s="139">
        <v>266.35663774079302</v>
      </c>
      <c r="J7403" s="139">
        <v>356.85274490612699</v>
      </c>
    </row>
    <row r="7404" spans="1:10" x14ac:dyDescent="0.25">
      <c r="A7404" t="s">
        <v>7688</v>
      </c>
      <c r="B7404" t="s">
        <v>94</v>
      </c>
      <c r="C7404">
        <v>2003</v>
      </c>
      <c r="D7404" t="s">
        <v>50</v>
      </c>
      <c r="E7404" t="s">
        <v>2</v>
      </c>
      <c r="F7404" s="139">
        <v>472.997147426065</v>
      </c>
      <c r="G7404" s="139">
        <v>292.78321990818102</v>
      </c>
      <c r="H7404" s="139">
        <v>308.42846416162303</v>
      </c>
      <c r="I7404" s="139">
        <v>280.53339831288997</v>
      </c>
      <c r="J7404" s="139">
        <v>338.290814328831</v>
      </c>
    </row>
    <row r="7405" spans="1:10" x14ac:dyDescent="0.25">
      <c r="A7405" t="s">
        <v>7689</v>
      </c>
      <c r="B7405" t="s">
        <v>94</v>
      </c>
      <c r="C7405">
        <v>2003</v>
      </c>
      <c r="D7405" t="s">
        <v>105</v>
      </c>
      <c r="E7405" t="s">
        <v>2</v>
      </c>
      <c r="F7405" s="139">
        <v>564.01581970618804</v>
      </c>
      <c r="G7405" s="139">
        <v>380.30289851873999</v>
      </c>
      <c r="H7405" s="139">
        <v>386.344288633075</v>
      </c>
      <c r="I7405" s="139">
        <v>354.92059380381301</v>
      </c>
      <c r="J7405" s="139">
        <v>419.790947969493</v>
      </c>
    </row>
    <row r="7406" spans="1:10" x14ac:dyDescent="0.25">
      <c r="A7406" t="s">
        <v>7690</v>
      </c>
      <c r="B7406" t="s">
        <v>94</v>
      </c>
      <c r="C7406">
        <v>2003</v>
      </c>
      <c r="D7406" t="s">
        <v>51</v>
      </c>
      <c r="E7406" t="s">
        <v>2</v>
      </c>
      <c r="F7406" s="139">
        <v>440.95392393893201</v>
      </c>
      <c r="G7406" s="139">
        <v>369.15973807760099</v>
      </c>
      <c r="H7406" s="139">
        <v>375.06321915731701</v>
      </c>
      <c r="I7406" s="139">
        <v>340.65370966973302</v>
      </c>
      <c r="J7406" s="139">
        <v>411.98948502085801</v>
      </c>
    </row>
    <row r="7407" spans="1:10" x14ac:dyDescent="0.25">
      <c r="A7407" t="s">
        <v>7691</v>
      </c>
      <c r="B7407" t="s">
        <v>94</v>
      </c>
      <c r="C7407">
        <v>2003</v>
      </c>
      <c r="D7407" t="s">
        <v>52</v>
      </c>
      <c r="E7407" t="s">
        <v>2</v>
      </c>
      <c r="F7407" s="139">
        <v>123.061895767256</v>
      </c>
      <c r="G7407" s="139">
        <v>426.42467087305801</v>
      </c>
      <c r="H7407" s="139">
        <v>433.62887267451401</v>
      </c>
      <c r="I7407" s="139">
        <v>359.86171074413801</v>
      </c>
      <c r="J7407" s="139">
        <v>517.97660499566496</v>
      </c>
    </row>
    <row r="7408" spans="1:10" x14ac:dyDescent="0.25">
      <c r="A7408" t="s">
        <v>7692</v>
      </c>
      <c r="B7408" t="s">
        <v>94</v>
      </c>
      <c r="C7408">
        <v>2003</v>
      </c>
      <c r="D7408" t="s">
        <v>106</v>
      </c>
      <c r="E7408" t="s">
        <v>2</v>
      </c>
      <c r="F7408" s="139">
        <v>1017.35343446121</v>
      </c>
      <c r="G7408" s="139">
        <v>355.57376534734601</v>
      </c>
      <c r="H7408" s="139">
        <v>363.88794579332699</v>
      </c>
      <c r="I7408" s="139">
        <v>341.73578020574098</v>
      </c>
      <c r="J7408" s="139">
        <v>387.092546296656</v>
      </c>
    </row>
    <row r="7409" spans="1:10" x14ac:dyDescent="0.25">
      <c r="A7409" t="s">
        <v>7693</v>
      </c>
      <c r="B7409" t="s">
        <v>94</v>
      </c>
      <c r="C7409">
        <v>2003</v>
      </c>
      <c r="D7409" t="s">
        <v>53</v>
      </c>
      <c r="E7409" t="s">
        <v>2</v>
      </c>
      <c r="F7409" s="139">
        <v>294.252198959287</v>
      </c>
      <c r="G7409" s="139">
        <v>335.59019976652701</v>
      </c>
      <c r="H7409" s="139">
        <v>347.11252590620597</v>
      </c>
      <c r="I7409" s="139">
        <v>308.35650286284198</v>
      </c>
      <c r="J7409" s="139">
        <v>389.369464121931</v>
      </c>
    </row>
    <row r="7410" spans="1:10" x14ac:dyDescent="0.25">
      <c r="A7410" t="s">
        <v>7694</v>
      </c>
      <c r="B7410" t="s">
        <v>94</v>
      </c>
      <c r="C7410">
        <v>2003</v>
      </c>
      <c r="D7410" t="s">
        <v>54</v>
      </c>
      <c r="E7410" t="s">
        <v>2</v>
      </c>
      <c r="F7410" s="139">
        <v>173.823774402976</v>
      </c>
      <c r="G7410" s="139">
        <v>487.570543331115</v>
      </c>
      <c r="H7410" s="139">
        <v>495.44222140940701</v>
      </c>
      <c r="I7410" s="139">
        <v>423.99293416825202</v>
      </c>
      <c r="J7410" s="139">
        <v>575.41228195465999</v>
      </c>
    </row>
    <row r="7411" spans="1:10" x14ac:dyDescent="0.25">
      <c r="A7411" t="s">
        <v>7695</v>
      </c>
      <c r="B7411" t="s">
        <v>94</v>
      </c>
      <c r="C7411">
        <v>2003</v>
      </c>
      <c r="D7411" t="s">
        <v>55</v>
      </c>
      <c r="E7411" t="s">
        <v>2</v>
      </c>
      <c r="F7411" s="139">
        <v>161.734031525745</v>
      </c>
      <c r="G7411" s="139">
        <v>346.36263309935799</v>
      </c>
      <c r="H7411" s="139">
        <v>352.56095516423397</v>
      </c>
      <c r="I7411" s="139">
        <v>300.04521386314599</v>
      </c>
      <c r="J7411" s="139">
        <v>411.58444352147302</v>
      </c>
    </row>
    <row r="7412" spans="1:10" x14ac:dyDescent="0.25">
      <c r="A7412" t="s">
        <v>7696</v>
      </c>
      <c r="B7412" t="s">
        <v>94</v>
      </c>
      <c r="C7412">
        <v>2003</v>
      </c>
      <c r="D7412" t="s">
        <v>56</v>
      </c>
      <c r="E7412" t="s">
        <v>2</v>
      </c>
      <c r="F7412" s="139">
        <v>140.05746749898501</v>
      </c>
      <c r="G7412" s="139">
        <v>316.21391560323502</v>
      </c>
      <c r="H7412" s="139">
        <v>316.21013192817099</v>
      </c>
      <c r="I7412" s="139">
        <v>264.907373938994</v>
      </c>
      <c r="J7412" s="139">
        <v>374.37805859392699</v>
      </c>
    </row>
    <row r="7413" spans="1:10" x14ac:dyDescent="0.25">
      <c r="A7413" t="s">
        <v>7697</v>
      </c>
      <c r="B7413" t="s">
        <v>94</v>
      </c>
      <c r="C7413">
        <v>2003</v>
      </c>
      <c r="D7413" t="s">
        <v>57</v>
      </c>
      <c r="E7413" t="s">
        <v>2</v>
      </c>
      <c r="F7413" s="139">
        <v>247.48596207422099</v>
      </c>
      <c r="G7413" s="139">
        <v>344.70717320494299</v>
      </c>
      <c r="H7413" s="139">
        <v>357.13678395124299</v>
      </c>
      <c r="I7413" s="139">
        <v>313.64492550659401</v>
      </c>
      <c r="J7413" s="139">
        <v>404.93127785614797</v>
      </c>
    </row>
    <row r="7414" spans="1:10" x14ac:dyDescent="0.25">
      <c r="A7414" t="s">
        <v>7698</v>
      </c>
      <c r="B7414" t="s">
        <v>94</v>
      </c>
      <c r="C7414">
        <v>2004</v>
      </c>
      <c r="D7414" t="s">
        <v>5</v>
      </c>
      <c r="E7414" t="s">
        <v>2</v>
      </c>
      <c r="F7414" s="139">
        <v>5775.7883495682099</v>
      </c>
      <c r="G7414" s="139">
        <v>380.27603610701902</v>
      </c>
      <c r="H7414" s="139">
        <v>383.50235643997098</v>
      </c>
      <c r="I7414" s="139">
        <v>373.62867293517502</v>
      </c>
      <c r="J7414" s="139">
        <v>393.56998170239302</v>
      </c>
    </row>
    <row r="7415" spans="1:10" x14ac:dyDescent="0.25">
      <c r="A7415" t="s">
        <v>7699</v>
      </c>
      <c r="B7415" t="s">
        <v>94</v>
      </c>
      <c r="C7415">
        <v>2004</v>
      </c>
      <c r="D7415" t="s">
        <v>122</v>
      </c>
      <c r="E7415" t="s">
        <v>2</v>
      </c>
      <c r="F7415" s="139">
        <v>832.17734910668298</v>
      </c>
      <c r="G7415" s="139">
        <v>276.38364938198401</v>
      </c>
      <c r="H7415" s="139">
        <v>273.73393642223198</v>
      </c>
      <c r="I7415" s="139">
        <v>255.33954074599899</v>
      </c>
      <c r="J7415" s="139">
        <v>293.09723766318598</v>
      </c>
    </row>
    <row r="7416" spans="1:10" x14ac:dyDescent="0.25">
      <c r="A7416" t="s">
        <v>7700</v>
      </c>
      <c r="B7416" t="s">
        <v>94</v>
      </c>
      <c r="C7416">
        <v>2004</v>
      </c>
      <c r="D7416" t="s">
        <v>123</v>
      </c>
      <c r="E7416" t="s">
        <v>2</v>
      </c>
      <c r="F7416" s="139">
        <v>967.36145132226295</v>
      </c>
      <c r="G7416" s="139">
        <v>315.68757997658901</v>
      </c>
      <c r="H7416" s="139">
        <v>311.42976984985103</v>
      </c>
      <c r="I7416" s="139">
        <v>292.00959453228199</v>
      </c>
      <c r="J7416" s="139">
        <v>331.79675056074501</v>
      </c>
    </row>
    <row r="7417" spans="1:10" x14ac:dyDescent="0.25">
      <c r="A7417" t="s">
        <v>7701</v>
      </c>
      <c r="B7417" t="s">
        <v>94</v>
      </c>
      <c r="C7417">
        <v>2004</v>
      </c>
      <c r="D7417" t="s">
        <v>124</v>
      </c>
      <c r="E7417" t="s">
        <v>2</v>
      </c>
      <c r="F7417" s="139">
        <v>1168.79469721388</v>
      </c>
      <c r="G7417" s="139">
        <v>376.19442504043502</v>
      </c>
      <c r="H7417" s="139">
        <v>374.92541905025001</v>
      </c>
      <c r="I7417" s="139">
        <v>353.63155347131902</v>
      </c>
      <c r="J7417" s="139">
        <v>397.16149218948698</v>
      </c>
    </row>
    <row r="7418" spans="1:10" x14ac:dyDescent="0.25">
      <c r="A7418" t="s">
        <v>7702</v>
      </c>
      <c r="B7418" t="s">
        <v>94</v>
      </c>
      <c r="C7418">
        <v>2004</v>
      </c>
      <c r="D7418" t="s">
        <v>125</v>
      </c>
      <c r="E7418" t="s">
        <v>2</v>
      </c>
      <c r="F7418" s="139">
        <v>1339.0511299899299</v>
      </c>
      <c r="G7418" s="139">
        <v>439.036036298574</v>
      </c>
      <c r="H7418" s="139">
        <v>445.83710145325199</v>
      </c>
      <c r="I7418" s="139">
        <v>422.12037943789898</v>
      </c>
      <c r="J7418" s="139">
        <v>470.53269985512901</v>
      </c>
    </row>
    <row r="7419" spans="1:10" x14ac:dyDescent="0.25">
      <c r="A7419" t="s">
        <v>7703</v>
      </c>
      <c r="B7419" t="s">
        <v>94</v>
      </c>
      <c r="C7419">
        <v>2004</v>
      </c>
      <c r="D7419" t="s">
        <v>126</v>
      </c>
      <c r="E7419" t="s">
        <v>2</v>
      </c>
      <c r="F7419" s="139">
        <v>1468.40372193546</v>
      </c>
      <c r="G7419" s="139">
        <v>496.70489767088498</v>
      </c>
      <c r="H7419" s="139">
        <v>519.40487080862795</v>
      </c>
      <c r="I7419" s="139">
        <v>492.90824935934</v>
      </c>
      <c r="J7419" s="139">
        <v>546.94476560442797</v>
      </c>
    </row>
    <row r="7420" spans="1:10" x14ac:dyDescent="0.25">
      <c r="A7420" t="s">
        <v>7704</v>
      </c>
      <c r="B7420" t="s">
        <v>94</v>
      </c>
      <c r="C7420">
        <v>2004</v>
      </c>
      <c r="D7420" t="s">
        <v>6</v>
      </c>
      <c r="E7420" t="s">
        <v>2</v>
      </c>
      <c r="F7420" s="139">
        <v>1344.8667570143</v>
      </c>
      <c r="G7420" s="139">
        <v>389.23429219321201</v>
      </c>
      <c r="H7420" s="139">
        <v>386.10861455503999</v>
      </c>
      <c r="I7420" s="139">
        <v>365.61275422199401</v>
      </c>
      <c r="J7420" s="139">
        <v>407.44854221007</v>
      </c>
    </row>
    <row r="7421" spans="1:10" x14ac:dyDescent="0.25">
      <c r="A7421" t="s">
        <v>7705</v>
      </c>
      <c r="B7421" t="s">
        <v>94</v>
      </c>
      <c r="C7421">
        <v>2004</v>
      </c>
      <c r="D7421" t="s">
        <v>37</v>
      </c>
      <c r="E7421" t="s">
        <v>2</v>
      </c>
      <c r="F7421" s="139">
        <v>170.388948091863</v>
      </c>
      <c r="G7421" s="139">
        <v>484.08701656873302</v>
      </c>
      <c r="H7421" s="139">
        <v>478.01443216703098</v>
      </c>
      <c r="I7421" s="139">
        <v>408.243448025492</v>
      </c>
      <c r="J7421" s="139">
        <v>556.19481097230801</v>
      </c>
    </row>
    <row r="7422" spans="1:10" x14ac:dyDescent="0.25">
      <c r="A7422" t="s">
        <v>7706</v>
      </c>
      <c r="B7422" t="s">
        <v>94</v>
      </c>
      <c r="C7422">
        <v>2004</v>
      </c>
      <c r="D7422" t="s">
        <v>38</v>
      </c>
      <c r="E7422" t="s">
        <v>2</v>
      </c>
      <c r="F7422" s="139">
        <v>247.585357278825</v>
      </c>
      <c r="G7422" s="139">
        <v>403.56211455391201</v>
      </c>
      <c r="H7422" s="139">
        <v>402.02196592621198</v>
      </c>
      <c r="I7422" s="139">
        <v>353.066771028407</v>
      </c>
      <c r="J7422" s="139">
        <v>455.81925882663302</v>
      </c>
    </row>
    <row r="7423" spans="1:10" x14ac:dyDescent="0.25">
      <c r="A7423" t="s">
        <v>7707</v>
      </c>
      <c r="B7423" t="s">
        <v>94</v>
      </c>
      <c r="C7423">
        <v>2004</v>
      </c>
      <c r="D7423" t="s">
        <v>39</v>
      </c>
      <c r="E7423" t="s">
        <v>2</v>
      </c>
      <c r="F7423" s="139">
        <v>274.53480673016799</v>
      </c>
      <c r="G7423" s="139">
        <v>469.53908349752601</v>
      </c>
      <c r="H7423" s="139">
        <v>462.490705323643</v>
      </c>
      <c r="I7423" s="139">
        <v>407.968157402759</v>
      </c>
      <c r="J7423" s="139">
        <v>522.12090212780095</v>
      </c>
    </row>
    <row r="7424" spans="1:10" x14ac:dyDescent="0.25">
      <c r="A7424" t="s">
        <v>7708</v>
      </c>
      <c r="B7424" t="s">
        <v>94</v>
      </c>
      <c r="C7424">
        <v>2004</v>
      </c>
      <c r="D7424" t="s">
        <v>40</v>
      </c>
      <c r="E7424" t="s">
        <v>2</v>
      </c>
      <c r="F7424" s="139">
        <v>191.34615699955299</v>
      </c>
      <c r="G7424" s="139">
        <v>393.39259251552801</v>
      </c>
      <c r="H7424" s="139">
        <v>385.38677377909102</v>
      </c>
      <c r="I7424" s="139">
        <v>331.70540191551299</v>
      </c>
      <c r="J7424" s="139">
        <v>445.15180274033202</v>
      </c>
    </row>
    <row r="7425" spans="1:10" x14ac:dyDescent="0.25">
      <c r="A7425" t="s">
        <v>7709</v>
      </c>
      <c r="B7425" t="s">
        <v>94</v>
      </c>
      <c r="C7425">
        <v>2004</v>
      </c>
      <c r="D7425" t="s">
        <v>41</v>
      </c>
      <c r="E7425" t="s">
        <v>2</v>
      </c>
      <c r="F7425" s="139">
        <v>231.97009189974</v>
      </c>
      <c r="G7425" s="139">
        <v>304.45066069027399</v>
      </c>
      <c r="H7425" s="139">
        <v>310.42116441194401</v>
      </c>
      <c r="I7425" s="139">
        <v>271.483786368913</v>
      </c>
      <c r="J7425" s="139">
        <v>353.344264028282</v>
      </c>
    </row>
    <row r="7426" spans="1:10" x14ac:dyDescent="0.25">
      <c r="A7426" t="s">
        <v>7710</v>
      </c>
      <c r="B7426" t="s">
        <v>94</v>
      </c>
      <c r="C7426">
        <v>2004</v>
      </c>
      <c r="D7426" t="s">
        <v>42</v>
      </c>
      <c r="E7426" t="s">
        <v>2</v>
      </c>
      <c r="F7426" s="139">
        <v>229.04139601415</v>
      </c>
      <c r="G7426" s="139">
        <v>348.79754517429001</v>
      </c>
      <c r="H7426" s="139">
        <v>351.75354221291002</v>
      </c>
      <c r="I7426" s="139">
        <v>307.41428773338703</v>
      </c>
      <c r="J7426" s="139">
        <v>400.66198025368902</v>
      </c>
    </row>
    <row r="7427" spans="1:10" x14ac:dyDescent="0.25">
      <c r="A7427" t="s">
        <v>7711</v>
      </c>
      <c r="B7427" t="s">
        <v>94</v>
      </c>
      <c r="C7427">
        <v>2004</v>
      </c>
      <c r="D7427" t="s">
        <v>102</v>
      </c>
      <c r="E7427" t="s">
        <v>2</v>
      </c>
      <c r="F7427" s="139">
        <v>225.93218261453799</v>
      </c>
      <c r="G7427" s="139">
        <v>345.03471635212901</v>
      </c>
      <c r="H7427" s="139">
        <v>347.63126975953998</v>
      </c>
      <c r="I7427" s="139">
        <v>302.56638773286198</v>
      </c>
      <c r="J7427" s="139">
        <v>397.37371727644501</v>
      </c>
    </row>
    <row r="7428" spans="1:10" x14ac:dyDescent="0.25">
      <c r="A7428" t="s">
        <v>7712</v>
      </c>
      <c r="B7428" t="s">
        <v>94</v>
      </c>
      <c r="C7428">
        <v>2004</v>
      </c>
      <c r="D7428" t="s">
        <v>103</v>
      </c>
      <c r="E7428" t="s">
        <v>2</v>
      </c>
      <c r="F7428" s="139">
        <v>833.58487210132103</v>
      </c>
      <c r="G7428" s="139">
        <v>437.71292531614603</v>
      </c>
      <c r="H7428" s="139">
        <v>435.48281235516703</v>
      </c>
      <c r="I7428" s="139">
        <v>406.15781391521898</v>
      </c>
      <c r="J7428" s="139">
        <v>466.35113244176898</v>
      </c>
    </row>
    <row r="7429" spans="1:10" x14ac:dyDescent="0.25">
      <c r="A7429" t="s">
        <v>7713</v>
      </c>
      <c r="B7429" t="s">
        <v>94</v>
      </c>
      <c r="C7429">
        <v>2004</v>
      </c>
      <c r="D7429" t="s">
        <v>43</v>
      </c>
      <c r="E7429" t="s">
        <v>2</v>
      </c>
      <c r="F7429" s="139">
        <v>133.49675886178099</v>
      </c>
      <c r="G7429" s="139">
        <v>344.99743858839798</v>
      </c>
      <c r="H7429" s="139">
        <v>350.85389057173199</v>
      </c>
      <c r="I7429" s="139">
        <v>292.61046587525402</v>
      </c>
      <c r="J7429" s="139">
        <v>417.09414158318901</v>
      </c>
    </row>
    <row r="7430" spans="1:10" x14ac:dyDescent="0.25">
      <c r="A7430" t="s">
        <v>7714</v>
      </c>
      <c r="B7430" t="s">
        <v>94</v>
      </c>
      <c r="C7430">
        <v>2004</v>
      </c>
      <c r="D7430" t="s">
        <v>44</v>
      </c>
      <c r="E7430" t="s">
        <v>2</v>
      </c>
      <c r="F7430" s="139">
        <v>226.480122694507</v>
      </c>
      <c r="G7430" s="139">
        <v>376.63826697017799</v>
      </c>
      <c r="H7430" s="139">
        <v>374.79290728703302</v>
      </c>
      <c r="I7430" s="139">
        <v>326.90714150016299</v>
      </c>
      <c r="J7430" s="139">
        <v>427.64268736993102</v>
      </c>
    </row>
    <row r="7431" spans="1:10" x14ac:dyDescent="0.25">
      <c r="A7431" t="s">
        <v>7715</v>
      </c>
      <c r="B7431" t="s">
        <v>94</v>
      </c>
      <c r="C7431">
        <v>2004</v>
      </c>
      <c r="D7431" t="s">
        <v>45</v>
      </c>
      <c r="E7431" t="s">
        <v>2</v>
      </c>
      <c r="F7431" s="139">
        <v>473.60799054503298</v>
      </c>
      <c r="G7431" s="139">
        <v>516.960279591583</v>
      </c>
      <c r="H7431" s="139">
        <v>518.58490813677304</v>
      </c>
      <c r="I7431" s="139">
        <v>472.51535797537201</v>
      </c>
      <c r="J7431" s="139">
        <v>567.90131255782899</v>
      </c>
    </row>
    <row r="7432" spans="1:10" x14ac:dyDescent="0.25">
      <c r="A7432" t="s">
        <v>7716</v>
      </c>
      <c r="B7432" t="s">
        <v>94</v>
      </c>
      <c r="C7432">
        <v>2004</v>
      </c>
      <c r="D7432" t="s">
        <v>18</v>
      </c>
      <c r="E7432" t="s">
        <v>2</v>
      </c>
      <c r="F7432" s="139">
        <v>1160.9949537989201</v>
      </c>
      <c r="G7432" s="139">
        <v>454.62001425301298</v>
      </c>
      <c r="H7432" s="139">
        <v>460.63799792265098</v>
      </c>
      <c r="I7432" s="139">
        <v>434.40816793031598</v>
      </c>
      <c r="J7432" s="139">
        <v>488.03242763017403</v>
      </c>
    </row>
    <row r="7433" spans="1:10" x14ac:dyDescent="0.25">
      <c r="A7433" t="s">
        <v>7717</v>
      </c>
      <c r="B7433" t="s">
        <v>94</v>
      </c>
      <c r="C7433">
        <v>2004</v>
      </c>
      <c r="D7433" t="s">
        <v>46</v>
      </c>
      <c r="E7433" t="s">
        <v>2</v>
      </c>
      <c r="F7433" s="139">
        <v>520.59678515424002</v>
      </c>
      <c r="G7433" s="139">
        <v>444.98874712947099</v>
      </c>
      <c r="H7433" s="139">
        <v>452.03836337320303</v>
      </c>
      <c r="I7433" s="139">
        <v>413.81159491638499</v>
      </c>
      <c r="J7433" s="139">
        <v>492.83027715863</v>
      </c>
    </row>
    <row r="7434" spans="1:10" x14ac:dyDescent="0.25">
      <c r="A7434" t="s">
        <v>7718</v>
      </c>
      <c r="B7434" t="s">
        <v>94</v>
      </c>
      <c r="C7434">
        <v>2004</v>
      </c>
      <c r="D7434" t="s">
        <v>47</v>
      </c>
      <c r="E7434" t="s">
        <v>2</v>
      </c>
      <c r="F7434" s="139">
        <v>378.55188188295801</v>
      </c>
      <c r="G7434" s="139">
        <v>535.10104303256503</v>
      </c>
      <c r="H7434" s="139">
        <v>541.29394376755795</v>
      </c>
      <c r="I7434" s="139">
        <v>487.87488781277699</v>
      </c>
      <c r="J7434" s="139">
        <v>598.94310533115402</v>
      </c>
    </row>
    <row r="7435" spans="1:10" x14ac:dyDescent="0.25">
      <c r="A7435" t="s">
        <v>7719</v>
      </c>
      <c r="B7435" t="s">
        <v>94</v>
      </c>
      <c r="C7435">
        <v>2004</v>
      </c>
      <c r="D7435" t="s">
        <v>48</v>
      </c>
      <c r="E7435" t="s">
        <v>2</v>
      </c>
      <c r="F7435" s="139">
        <v>261.84628676172298</v>
      </c>
      <c r="G7435" s="139">
        <v>387.10606836244199</v>
      </c>
      <c r="H7435" s="139">
        <v>393.41776029390098</v>
      </c>
      <c r="I7435" s="139">
        <v>346.94628660604599</v>
      </c>
      <c r="J7435" s="139">
        <v>444.35224268096101</v>
      </c>
    </row>
    <row r="7436" spans="1:10" x14ac:dyDescent="0.25">
      <c r="A7436" t="s">
        <v>7720</v>
      </c>
      <c r="B7436" t="s">
        <v>94</v>
      </c>
      <c r="C7436">
        <v>2004</v>
      </c>
      <c r="D7436" t="s">
        <v>104</v>
      </c>
      <c r="E7436" t="s">
        <v>2</v>
      </c>
      <c r="F7436" s="139">
        <v>687.20752216235701</v>
      </c>
      <c r="G7436" s="139">
        <v>303.75424206470899</v>
      </c>
      <c r="H7436" s="139">
        <v>318.53673587164599</v>
      </c>
      <c r="I7436" s="139">
        <v>294.76886445731799</v>
      </c>
      <c r="J7436" s="139">
        <v>343.68626418807401</v>
      </c>
    </row>
    <row r="7437" spans="1:10" x14ac:dyDescent="0.25">
      <c r="A7437" t="s">
        <v>7721</v>
      </c>
      <c r="B7437" t="s">
        <v>94</v>
      </c>
      <c r="C7437">
        <v>2004</v>
      </c>
      <c r="D7437" t="s">
        <v>49</v>
      </c>
      <c r="E7437" t="s">
        <v>2</v>
      </c>
      <c r="F7437" s="139">
        <v>201.488241123145</v>
      </c>
      <c r="G7437" s="139">
        <v>319.37649176253097</v>
      </c>
      <c r="H7437" s="139">
        <v>326.045937583328</v>
      </c>
      <c r="I7437" s="139">
        <v>282.260921185754</v>
      </c>
      <c r="J7437" s="139">
        <v>374.659164385716</v>
      </c>
    </row>
    <row r="7438" spans="1:10" x14ac:dyDescent="0.25">
      <c r="A7438" t="s">
        <v>7722</v>
      </c>
      <c r="B7438" t="s">
        <v>94</v>
      </c>
      <c r="C7438">
        <v>2004</v>
      </c>
      <c r="D7438" t="s">
        <v>50</v>
      </c>
      <c r="E7438" t="s">
        <v>2</v>
      </c>
      <c r="F7438" s="139">
        <v>485.71928103921101</v>
      </c>
      <c r="G7438" s="139">
        <v>297.71331966853302</v>
      </c>
      <c r="H7438" s="139">
        <v>321.51819937954502</v>
      </c>
      <c r="I7438" s="139">
        <v>292.78950261372802</v>
      </c>
      <c r="J7438" s="139">
        <v>352.245258736918</v>
      </c>
    </row>
    <row r="7439" spans="1:10" x14ac:dyDescent="0.25">
      <c r="A7439" t="s">
        <v>7723</v>
      </c>
      <c r="B7439" t="s">
        <v>94</v>
      </c>
      <c r="C7439">
        <v>2004</v>
      </c>
      <c r="D7439" t="s">
        <v>105</v>
      </c>
      <c r="E7439" t="s">
        <v>2</v>
      </c>
      <c r="F7439" s="139">
        <v>468.75599909527398</v>
      </c>
      <c r="G7439" s="139">
        <v>314.833769289592</v>
      </c>
      <c r="H7439" s="139">
        <v>319.58498413227301</v>
      </c>
      <c r="I7439" s="139">
        <v>291.12294011502502</v>
      </c>
      <c r="J7439" s="139">
        <v>350.06370492937299</v>
      </c>
    </row>
    <row r="7440" spans="1:10" x14ac:dyDescent="0.25">
      <c r="A7440" t="s">
        <v>7724</v>
      </c>
      <c r="B7440" t="s">
        <v>94</v>
      </c>
      <c r="C7440">
        <v>2004</v>
      </c>
      <c r="D7440" t="s">
        <v>51</v>
      </c>
      <c r="E7440" t="s">
        <v>2</v>
      </c>
      <c r="F7440" s="139">
        <v>371.58933566593703</v>
      </c>
      <c r="G7440" s="139">
        <v>309.62681703991097</v>
      </c>
      <c r="H7440" s="139">
        <v>315.09608207435798</v>
      </c>
      <c r="I7440" s="139">
        <v>283.66594109880702</v>
      </c>
      <c r="J7440" s="139">
        <v>349.03929499452698</v>
      </c>
    </row>
    <row r="7441" spans="1:10" x14ac:dyDescent="0.25">
      <c r="A7441" t="s">
        <v>7725</v>
      </c>
      <c r="B7441" t="s">
        <v>94</v>
      </c>
      <c r="C7441">
        <v>2004</v>
      </c>
      <c r="D7441" t="s">
        <v>52</v>
      </c>
      <c r="E7441" t="s">
        <v>2</v>
      </c>
      <c r="F7441" s="139">
        <v>97.166663429336197</v>
      </c>
      <c r="G7441" s="139">
        <v>336.472967066058</v>
      </c>
      <c r="H7441" s="139">
        <v>337.57318698468902</v>
      </c>
      <c r="I7441" s="139">
        <v>273.267706488351</v>
      </c>
      <c r="J7441" s="139">
        <v>412.35707207047301</v>
      </c>
    </row>
    <row r="7442" spans="1:10" x14ac:dyDescent="0.25">
      <c r="A7442" t="s">
        <v>7726</v>
      </c>
      <c r="B7442" t="s">
        <v>94</v>
      </c>
      <c r="C7442">
        <v>2004</v>
      </c>
      <c r="D7442" t="s">
        <v>106</v>
      </c>
      <c r="E7442" t="s">
        <v>2</v>
      </c>
      <c r="F7442" s="139">
        <v>1054.4460627815099</v>
      </c>
      <c r="G7442" s="139">
        <v>367.53343096902302</v>
      </c>
      <c r="H7442" s="139">
        <v>374.77051440166798</v>
      </c>
      <c r="I7442" s="139">
        <v>352.35006360852299</v>
      </c>
      <c r="J7442" s="139">
        <v>398.23676259139</v>
      </c>
    </row>
    <row r="7443" spans="1:10" x14ac:dyDescent="0.25">
      <c r="A7443" t="s">
        <v>7727</v>
      </c>
      <c r="B7443" t="s">
        <v>94</v>
      </c>
      <c r="C7443">
        <v>2004</v>
      </c>
      <c r="D7443" t="s">
        <v>53</v>
      </c>
      <c r="E7443" t="s">
        <v>2</v>
      </c>
      <c r="F7443" s="139">
        <v>279.74759258560198</v>
      </c>
      <c r="G7443" s="139">
        <v>317.49091223170802</v>
      </c>
      <c r="H7443" s="139">
        <v>326.61879666687003</v>
      </c>
      <c r="I7443" s="139">
        <v>289.218288264855</v>
      </c>
      <c r="J7443" s="139">
        <v>367.48854473067502</v>
      </c>
    </row>
    <row r="7444" spans="1:10" x14ac:dyDescent="0.25">
      <c r="A7444" t="s">
        <v>7728</v>
      </c>
      <c r="B7444" t="s">
        <v>94</v>
      </c>
      <c r="C7444">
        <v>2004</v>
      </c>
      <c r="D7444" t="s">
        <v>54</v>
      </c>
      <c r="E7444" t="s">
        <v>2</v>
      </c>
      <c r="F7444" s="139">
        <v>187.77515647187499</v>
      </c>
      <c r="G7444" s="139">
        <v>527.31018385811501</v>
      </c>
      <c r="H7444" s="139">
        <v>541.08084941807499</v>
      </c>
      <c r="I7444" s="139">
        <v>465.894274570422</v>
      </c>
      <c r="J7444" s="139">
        <v>624.87378067145596</v>
      </c>
    </row>
    <row r="7445" spans="1:10" x14ac:dyDescent="0.25">
      <c r="A7445" t="s">
        <v>7729</v>
      </c>
      <c r="B7445" t="s">
        <v>94</v>
      </c>
      <c r="C7445">
        <v>2004</v>
      </c>
      <c r="D7445" t="s">
        <v>55</v>
      </c>
      <c r="E7445" t="s">
        <v>2</v>
      </c>
      <c r="F7445" s="139">
        <v>171.84613407704001</v>
      </c>
      <c r="G7445" s="139">
        <v>369.283623244956</v>
      </c>
      <c r="H7445" s="139">
        <v>376.54017507026202</v>
      </c>
      <c r="I7445" s="139">
        <v>322.04214720082501</v>
      </c>
      <c r="J7445" s="139">
        <v>437.57709046479903</v>
      </c>
    </row>
    <row r="7446" spans="1:10" x14ac:dyDescent="0.25">
      <c r="A7446" t="s">
        <v>7730</v>
      </c>
      <c r="B7446" t="s">
        <v>94</v>
      </c>
      <c r="C7446">
        <v>2004</v>
      </c>
      <c r="D7446" t="s">
        <v>56</v>
      </c>
      <c r="E7446" t="s">
        <v>2</v>
      </c>
      <c r="F7446" s="139">
        <v>142.52937758497299</v>
      </c>
      <c r="G7446" s="139">
        <v>317.79125437006201</v>
      </c>
      <c r="H7446" s="139">
        <v>316.38493196772498</v>
      </c>
      <c r="I7446" s="139">
        <v>265.472171989201</v>
      </c>
      <c r="J7446" s="139">
        <v>374.04719470871498</v>
      </c>
    </row>
    <row r="7447" spans="1:10" x14ac:dyDescent="0.25">
      <c r="A7447" t="s">
        <v>7731</v>
      </c>
      <c r="B7447" t="s">
        <v>94</v>
      </c>
      <c r="C7447">
        <v>2004</v>
      </c>
      <c r="D7447" t="s">
        <v>57</v>
      </c>
      <c r="E7447" t="s">
        <v>2</v>
      </c>
      <c r="F7447" s="139">
        <v>272.54780206201701</v>
      </c>
      <c r="G7447" s="139">
        <v>379.64062634873102</v>
      </c>
      <c r="H7447" s="139">
        <v>388.425379956901</v>
      </c>
      <c r="I7447" s="139">
        <v>343.296826513231</v>
      </c>
      <c r="J7447" s="139">
        <v>437.797713042814</v>
      </c>
    </row>
    <row r="7448" spans="1:10" x14ac:dyDescent="0.25">
      <c r="A7448" t="s">
        <v>7732</v>
      </c>
      <c r="B7448" t="s">
        <v>94</v>
      </c>
      <c r="C7448">
        <v>2005</v>
      </c>
      <c r="D7448" t="s">
        <v>5</v>
      </c>
      <c r="E7448" t="s">
        <v>2</v>
      </c>
      <c r="F7448" s="139">
        <v>6219.9217745526603</v>
      </c>
      <c r="G7448" s="139">
        <v>408.78744852648401</v>
      </c>
      <c r="H7448" s="139">
        <v>411.21333275304897</v>
      </c>
      <c r="I7448" s="139">
        <v>401.010063507209</v>
      </c>
      <c r="J7448" s="139">
        <v>421.60965364500299</v>
      </c>
    </row>
    <row r="7449" spans="1:10" x14ac:dyDescent="0.25">
      <c r="A7449" t="s">
        <v>7733</v>
      </c>
      <c r="B7449" t="s">
        <v>94</v>
      </c>
      <c r="C7449">
        <v>2005</v>
      </c>
      <c r="D7449" t="s">
        <v>122</v>
      </c>
      <c r="E7449" t="s">
        <v>2</v>
      </c>
      <c r="F7449" s="139">
        <v>848.47399160201496</v>
      </c>
      <c r="G7449" s="139">
        <v>281.32799891311998</v>
      </c>
      <c r="H7449" s="139">
        <v>278.650539597815</v>
      </c>
      <c r="I7449" s="139">
        <v>260.09597030174899</v>
      </c>
      <c r="J7449" s="139">
        <v>298.17275246185199</v>
      </c>
    </row>
    <row r="7450" spans="1:10" x14ac:dyDescent="0.25">
      <c r="A7450" t="s">
        <v>7734</v>
      </c>
      <c r="B7450" t="s">
        <v>94</v>
      </c>
      <c r="C7450">
        <v>2005</v>
      </c>
      <c r="D7450" t="s">
        <v>123</v>
      </c>
      <c r="E7450" t="s">
        <v>2</v>
      </c>
      <c r="F7450" s="139">
        <v>1058.4565774642699</v>
      </c>
      <c r="G7450" s="139">
        <v>344.67757483710398</v>
      </c>
      <c r="H7450" s="139">
        <v>339.72988036102203</v>
      </c>
      <c r="I7450" s="139">
        <v>319.45918391286301</v>
      </c>
      <c r="J7450" s="139">
        <v>360.94426082744201</v>
      </c>
    </row>
    <row r="7451" spans="1:10" x14ac:dyDescent="0.25">
      <c r="A7451" t="s">
        <v>7735</v>
      </c>
      <c r="B7451" t="s">
        <v>94</v>
      </c>
      <c r="C7451">
        <v>2005</v>
      </c>
      <c r="D7451" t="s">
        <v>124</v>
      </c>
      <c r="E7451" t="s">
        <v>2</v>
      </c>
      <c r="F7451" s="139">
        <v>1315.57684972933</v>
      </c>
      <c r="G7451" s="139">
        <v>423.12118464738001</v>
      </c>
      <c r="H7451" s="139">
        <v>420.46128141866598</v>
      </c>
      <c r="I7451" s="139">
        <v>397.93592491298301</v>
      </c>
      <c r="J7451" s="139">
        <v>443.92478807569199</v>
      </c>
    </row>
    <row r="7452" spans="1:10" x14ac:dyDescent="0.25">
      <c r="A7452" t="s">
        <v>7736</v>
      </c>
      <c r="B7452" t="s">
        <v>94</v>
      </c>
      <c r="C7452">
        <v>2005</v>
      </c>
      <c r="D7452" t="s">
        <v>125</v>
      </c>
      <c r="E7452" t="s">
        <v>2</v>
      </c>
      <c r="F7452" s="139">
        <v>1399.7229151178301</v>
      </c>
      <c r="G7452" s="139">
        <v>457.76986464264797</v>
      </c>
      <c r="H7452" s="139">
        <v>463.872175410132</v>
      </c>
      <c r="I7452" s="139">
        <v>439.746739021412</v>
      </c>
      <c r="J7452" s="139">
        <v>488.971056393168</v>
      </c>
    </row>
    <row r="7453" spans="1:10" x14ac:dyDescent="0.25">
      <c r="A7453" t="s">
        <v>7737</v>
      </c>
      <c r="B7453" t="s">
        <v>94</v>
      </c>
      <c r="C7453">
        <v>2005</v>
      </c>
      <c r="D7453" t="s">
        <v>126</v>
      </c>
      <c r="E7453" t="s">
        <v>2</v>
      </c>
      <c r="F7453" s="139">
        <v>1597.69144063922</v>
      </c>
      <c r="G7453" s="139">
        <v>539.43258850672703</v>
      </c>
      <c r="H7453" s="139">
        <v>559.01872096224304</v>
      </c>
      <c r="I7453" s="139">
        <v>531.66018439508196</v>
      </c>
      <c r="J7453" s="139">
        <v>587.40904523128995</v>
      </c>
    </row>
    <row r="7454" spans="1:10" x14ac:dyDescent="0.25">
      <c r="A7454" t="s">
        <v>7738</v>
      </c>
      <c r="B7454" t="s">
        <v>94</v>
      </c>
      <c r="C7454">
        <v>2005</v>
      </c>
      <c r="D7454" t="s">
        <v>6</v>
      </c>
      <c r="E7454" t="s">
        <v>2</v>
      </c>
      <c r="F7454" s="139">
        <v>1346.5564844524699</v>
      </c>
      <c r="G7454" s="139">
        <v>390.06879419845001</v>
      </c>
      <c r="H7454" s="139">
        <v>388.05824763743902</v>
      </c>
      <c r="I7454" s="139">
        <v>367.47013458596399</v>
      </c>
      <c r="J7454" s="139">
        <v>409.49368308232698</v>
      </c>
    </row>
    <row r="7455" spans="1:10" x14ac:dyDescent="0.25">
      <c r="A7455" t="s">
        <v>7739</v>
      </c>
      <c r="B7455" t="s">
        <v>94</v>
      </c>
      <c r="C7455">
        <v>2005</v>
      </c>
      <c r="D7455" t="s">
        <v>37</v>
      </c>
      <c r="E7455" t="s">
        <v>2</v>
      </c>
      <c r="F7455" s="139">
        <v>133.06896913795001</v>
      </c>
      <c r="G7455" s="139">
        <v>377.52204135823303</v>
      </c>
      <c r="H7455" s="139">
        <v>372.98611267847002</v>
      </c>
      <c r="I7455" s="139">
        <v>311.52180806817103</v>
      </c>
      <c r="J7455" s="139">
        <v>442.90400412909798</v>
      </c>
    </row>
    <row r="7456" spans="1:10" x14ac:dyDescent="0.25">
      <c r="A7456" t="s">
        <v>7740</v>
      </c>
      <c r="B7456" t="s">
        <v>94</v>
      </c>
      <c r="C7456">
        <v>2005</v>
      </c>
      <c r="D7456" t="s">
        <v>38</v>
      </c>
      <c r="E7456" t="s">
        <v>2</v>
      </c>
      <c r="F7456" s="139">
        <v>267.69120940603102</v>
      </c>
      <c r="G7456" s="139">
        <v>437.382496619498</v>
      </c>
      <c r="H7456" s="139">
        <v>442.91343219755697</v>
      </c>
      <c r="I7456" s="139">
        <v>390.95267045208999</v>
      </c>
      <c r="J7456" s="139">
        <v>499.80682220692802</v>
      </c>
    </row>
    <row r="7457" spans="1:10" x14ac:dyDescent="0.25">
      <c r="A7457" t="s">
        <v>7741</v>
      </c>
      <c r="B7457" t="s">
        <v>94</v>
      </c>
      <c r="C7457">
        <v>2005</v>
      </c>
      <c r="D7457" t="s">
        <v>39</v>
      </c>
      <c r="E7457" t="s">
        <v>2</v>
      </c>
      <c r="F7457" s="139">
        <v>283.43320945239202</v>
      </c>
      <c r="G7457" s="139">
        <v>485.17299072629203</v>
      </c>
      <c r="H7457" s="139">
        <v>480.50896769012002</v>
      </c>
      <c r="I7457" s="139">
        <v>424.80829732353999</v>
      </c>
      <c r="J7457" s="139">
        <v>541.34102158541202</v>
      </c>
    </row>
    <row r="7458" spans="1:10" x14ac:dyDescent="0.25">
      <c r="A7458" t="s">
        <v>7742</v>
      </c>
      <c r="B7458" t="s">
        <v>94</v>
      </c>
      <c r="C7458">
        <v>2005</v>
      </c>
      <c r="D7458" t="s">
        <v>40</v>
      </c>
      <c r="E7458" t="s">
        <v>2</v>
      </c>
      <c r="F7458" s="139">
        <v>214.56684217589901</v>
      </c>
      <c r="G7458" s="139">
        <v>442.296425989238</v>
      </c>
      <c r="H7458" s="139">
        <v>438.69900518845702</v>
      </c>
      <c r="I7458" s="139">
        <v>380.89134601046999</v>
      </c>
      <c r="J7458" s="139">
        <v>502.67264826350402</v>
      </c>
    </row>
    <row r="7459" spans="1:10" x14ac:dyDescent="0.25">
      <c r="A7459" t="s">
        <v>7743</v>
      </c>
      <c r="B7459" t="s">
        <v>94</v>
      </c>
      <c r="C7459">
        <v>2005</v>
      </c>
      <c r="D7459" t="s">
        <v>41</v>
      </c>
      <c r="E7459" t="s">
        <v>2</v>
      </c>
      <c r="F7459" s="139">
        <v>227.67633777667101</v>
      </c>
      <c r="G7459" s="139">
        <v>298.78392380240501</v>
      </c>
      <c r="H7459" s="139">
        <v>303.97515226571801</v>
      </c>
      <c r="I7459" s="139">
        <v>265.51267484843299</v>
      </c>
      <c r="J7459" s="139">
        <v>346.41372579935899</v>
      </c>
    </row>
    <row r="7460" spans="1:10" x14ac:dyDescent="0.25">
      <c r="A7460" t="s">
        <v>7744</v>
      </c>
      <c r="B7460" t="s">
        <v>94</v>
      </c>
      <c r="C7460">
        <v>2005</v>
      </c>
      <c r="D7460" t="s">
        <v>42</v>
      </c>
      <c r="E7460" t="s">
        <v>2</v>
      </c>
      <c r="F7460" s="139">
        <v>220.11991650352601</v>
      </c>
      <c r="G7460" s="139">
        <v>335.41060311080201</v>
      </c>
      <c r="H7460" s="139">
        <v>336.35746016368103</v>
      </c>
      <c r="I7460" s="139">
        <v>293.19439073207599</v>
      </c>
      <c r="J7460" s="139">
        <v>384.06275006235199</v>
      </c>
    </row>
    <row r="7461" spans="1:10" x14ac:dyDescent="0.25">
      <c r="A7461" t="s">
        <v>7745</v>
      </c>
      <c r="B7461" t="s">
        <v>94</v>
      </c>
      <c r="C7461">
        <v>2005</v>
      </c>
      <c r="D7461" t="s">
        <v>102</v>
      </c>
      <c r="E7461" t="s">
        <v>2</v>
      </c>
      <c r="F7461" s="139">
        <v>255.25426739176501</v>
      </c>
      <c r="G7461" s="139">
        <v>387.77119586753702</v>
      </c>
      <c r="H7461" s="139">
        <v>383.12618187977699</v>
      </c>
      <c r="I7461" s="139">
        <v>336.380018037578</v>
      </c>
      <c r="J7461" s="139">
        <v>434.42232949105602</v>
      </c>
    </row>
    <row r="7462" spans="1:10" x14ac:dyDescent="0.25">
      <c r="A7462" t="s">
        <v>7746</v>
      </c>
      <c r="B7462" t="s">
        <v>94</v>
      </c>
      <c r="C7462">
        <v>2005</v>
      </c>
      <c r="D7462" t="s">
        <v>103</v>
      </c>
      <c r="E7462" t="s">
        <v>2</v>
      </c>
      <c r="F7462" s="139">
        <v>877.08486259023903</v>
      </c>
      <c r="G7462" s="139">
        <v>460.197001185923</v>
      </c>
      <c r="H7462" s="139">
        <v>453.682687820453</v>
      </c>
      <c r="I7462" s="139">
        <v>423.88638105392403</v>
      </c>
      <c r="J7462" s="139">
        <v>485.00664086259297</v>
      </c>
    </row>
    <row r="7463" spans="1:10" x14ac:dyDescent="0.25">
      <c r="A7463" t="s">
        <v>7747</v>
      </c>
      <c r="B7463" t="s">
        <v>94</v>
      </c>
      <c r="C7463">
        <v>2005</v>
      </c>
      <c r="D7463" t="s">
        <v>43</v>
      </c>
      <c r="E7463" t="s">
        <v>2</v>
      </c>
      <c r="F7463" s="139">
        <v>136.82745055653399</v>
      </c>
      <c r="G7463" s="139">
        <v>357.08400896845899</v>
      </c>
      <c r="H7463" s="139">
        <v>354.56415339900298</v>
      </c>
      <c r="I7463" s="139">
        <v>296.55901155683603</v>
      </c>
      <c r="J7463" s="139">
        <v>420.42892974161299</v>
      </c>
    </row>
    <row r="7464" spans="1:10" x14ac:dyDescent="0.25">
      <c r="A7464" t="s">
        <v>7748</v>
      </c>
      <c r="B7464" t="s">
        <v>94</v>
      </c>
      <c r="C7464">
        <v>2005</v>
      </c>
      <c r="D7464" t="s">
        <v>44</v>
      </c>
      <c r="E7464" t="s">
        <v>2</v>
      </c>
      <c r="F7464" s="139">
        <v>254.30554415203699</v>
      </c>
      <c r="G7464" s="139">
        <v>420.84754191344501</v>
      </c>
      <c r="H7464" s="139">
        <v>424.742458558191</v>
      </c>
      <c r="I7464" s="139">
        <v>373.20048752251103</v>
      </c>
      <c r="J7464" s="139">
        <v>481.311043678006</v>
      </c>
    </row>
    <row r="7465" spans="1:10" x14ac:dyDescent="0.25">
      <c r="A7465" t="s">
        <v>7749</v>
      </c>
      <c r="B7465" t="s">
        <v>94</v>
      </c>
      <c r="C7465">
        <v>2005</v>
      </c>
      <c r="D7465" t="s">
        <v>45</v>
      </c>
      <c r="E7465" t="s">
        <v>2</v>
      </c>
      <c r="F7465" s="139">
        <v>485.95186788166802</v>
      </c>
      <c r="G7465" s="139">
        <v>529.10573132884895</v>
      </c>
      <c r="H7465" s="139">
        <v>523.49904093665305</v>
      </c>
      <c r="I7465" s="139">
        <v>477.60492135957998</v>
      </c>
      <c r="J7465" s="139">
        <v>572.58475383764403</v>
      </c>
    </row>
    <row r="7466" spans="1:10" x14ac:dyDescent="0.25">
      <c r="A7466" t="s">
        <v>7750</v>
      </c>
      <c r="B7466" t="s">
        <v>94</v>
      </c>
      <c r="C7466">
        <v>2005</v>
      </c>
      <c r="D7466" t="s">
        <v>18</v>
      </c>
      <c r="E7466" t="s">
        <v>2</v>
      </c>
      <c r="F7466" s="139">
        <v>1281.6444439606</v>
      </c>
      <c r="G7466" s="139">
        <v>499.97832720628702</v>
      </c>
      <c r="H7466" s="139">
        <v>505.24186067967798</v>
      </c>
      <c r="I7466" s="139">
        <v>477.848461383982</v>
      </c>
      <c r="J7466" s="139">
        <v>533.79150782583099</v>
      </c>
    </row>
    <row r="7467" spans="1:10" x14ac:dyDescent="0.25">
      <c r="A7467" t="s">
        <v>7751</v>
      </c>
      <c r="B7467" t="s">
        <v>94</v>
      </c>
      <c r="C7467">
        <v>2005</v>
      </c>
      <c r="D7467" t="s">
        <v>46</v>
      </c>
      <c r="E7467" t="s">
        <v>2</v>
      </c>
      <c r="F7467" s="139">
        <v>655.31663416010997</v>
      </c>
      <c r="G7467" s="139">
        <v>558.12478423365997</v>
      </c>
      <c r="H7467" s="139">
        <v>568.72121702978097</v>
      </c>
      <c r="I7467" s="139">
        <v>525.74706624840996</v>
      </c>
      <c r="J7467" s="139">
        <v>614.25551537176204</v>
      </c>
    </row>
    <row r="7468" spans="1:10" x14ac:dyDescent="0.25">
      <c r="A7468" t="s">
        <v>7752</v>
      </c>
      <c r="B7468" t="s">
        <v>94</v>
      </c>
      <c r="C7468">
        <v>2005</v>
      </c>
      <c r="D7468" t="s">
        <v>47</v>
      </c>
      <c r="E7468" t="s">
        <v>2</v>
      </c>
      <c r="F7468" s="139">
        <v>392.39346202204598</v>
      </c>
      <c r="G7468" s="139">
        <v>553.25126827218298</v>
      </c>
      <c r="H7468" s="139">
        <v>552.57969542725505</v>
      </c>
      <c r="I7468" s="139">
        <v>498.98111082622597</v>
      </c>
      <c r="J7468" s="139">
        <v>610.34391275618498</v>
      </c>
    </row>
    <row r="7469" spans="1:10" x14ac:dyDescent="0.25">
      <c r="A7469" t="s">
        <v>7753</v>
      </c>
      <c r="B7469" t="s">
        <v>94</v>
      </c>
      <c r="C7469">
        <v>2005</v>
      </c>
      <c r="D7469" t="s">
        <v>48</v>
      </c>
      <c r="E7469" t="s">
        <v>2</v>
      </c>
      <c r="F7469" s="139">
        <v>233.93434777844499</v>
      </c>
      <c r="G7469" s="139">
        <v>344.01604061476303</v>
      </c>
      <c r="H7469" s="139">
        <v>348.40684154547699</v>
      </c>
      <c r="I7469" s="139">
        <v>304.97981607673398</v>
      </c>
      <c r="J7469" s="139">
        <v>396.259441846063</v>
      </c>
    </row>
    <row r="7470" spans="1:10" x14ac:dyDescent="0.25">
      <c r="A7470" t="s">
        <v>7754</v>
      </c>
      <c r="B7470" t="s">
        <v>94</v>
      </c>
      <c r="C7470">
        <v>2005</v>
      </c>
      <c r="D7470" t="s">
        <v>104</v>
      </c>
      <c r="E7470" t="s">
        <v>2</v>
      </c>
      <c r="F7470" s="139">
        <v>824.56206649400599</v>
      </c>
      <c r="G7470" s="139">
        <v>362.53091568724301</v>
      </c>
      <c r="H7470" s="139">
        <v>372.89201881112501</v>
      </c>
      <c r="I7470" s="139">
        <v>347.41388440070898</v>
      </c>
      <c r="J7470" s="139">
        <v>399.71854825827802</v>
      </c>
    </row>
    <row r="7471" spans="1:10" x14ac:dyDescent="0.25">
      <c r="A7471" t="s">
        <v>7755</v>
      </c>
      <c r="B7471" t="s">
        <v>94</v>
      </c>
      <c r="C7471">
        <v>2005</v>
      </c>
      <c r="D7471" t="s">
        <v>49</v>
      </c>
      <c r="E7471" t="s">
        <v>2</v>
      </c>
      <c r="F7471" s="139">
        <v>233.408336994926</v>
      </c>
      <c r="G7471" s="139">
        <v>368.378556201648</v>
      </c>
      <c r="H7471" s="139">
        <v>370.77289203164599</v>
      </c>
      <c r="I7471" s="139">
        <v>324.37487323771398</v>
      </c>
      <c r="J7471" s="139">
        <v>421.90486900737199</v>
      </c>
    </row>
    <row r="7472" spans="1:10" x14ac:dyDescent="0.25">
      <c r="A7472" t="s">
        <v>7756</v>
      </c>
      <c r="B7472" t="s">
        <v>94</v>
      </c>
      <c r="C7472">
        <v>2005</v>
      </c>
      <c r="D7472" t="s">
        <v>50</v>
      </c>
      <c r="E7472" t="s">
        <v>2</v>
      </c>
      <c r="F7472" s="139">
        <v>591.15372949907999</v>
      </c>
      <c r="G7472" s="139">
        <v>360.27286436851603</v>
      </c>
      <c r="H7472" s="139">
        <v>379.01156767667601</v>
      </c>
      <c r="I7472" s="139">
        <v>348.14468251022799</v>
      </c>
      <c r="J7472" s="139">
        <v>411.81785495823999</v>
      </c>
    </row>
    <row r="7473" spans="1:10" x14ac:dyDescent="0.25">
      <c r="A7473" t="s">
        <v>7757</v>
      </c>
      <c r="B7473" t="s">
        <v>94</v>
      </c>
      <c r="C7473">
        <v>2005</v>
      </c>
      <c r="D7473" t="s">
        <v>105</v>
      </c>
      <c r="E7473" t="s">
        <v>2</v>
      </c>
      <c r="F7473" s="139">
        <v>485.01013386501398</v>
      </c>
      <c r="G7473" s="139">
        <v>325.88196859841003</v>
      </c>
      <c r="H7473" s="139">
        <v>331.023816573658</v>
      </c>
      <c r="I7473" s="139">
        <v>302.04817327808598</v>
      </c>
      <c r="J7473" s="139">
        <v>362.01652833912499</v>
      </c>
    </row>
    <row r="7474" spans="1:10" x14ac:dyDescent="0.25">
      <c r="A7474" t="s">
        <v>7758</v>
      </c>
      <c r="B7474" t="s">
        <v>94</v>
      </c>
      <c r="C7474">
        <v>2005</v>
      </c>
      <c r="D7474" t="s">
        <v>51</v>
      </c>
      <c r="E7474" t="s">
        <v>2</v>
      </c>
      <c r="F7474" s="139">
        <v>377.501220645915</v>
      </c>
      <c r="G7474" s="139">
        <v>314.85197471677202</v>
      </c>
      <c r="H7474" s="139">
        <v>321.40195472247399</v>
      </c>
      <c r="I7474" s="139">
        <v>289.60893725418703</v>
      </c>
      <c r="J7474" s="139">
        <v>355.71622270297797</v>
      </c>
    </row>
    <row r="7475" spans="1:10" x14ac:dyDescent="0.25">
      <c r="A7475" t="s">
        <v>7759</v>
      </c>
      <c r="B7475" t="s">
        <v>94</v>
      </c>
      <c r="C7475">
        <v>2005</v>
      </c>
      <c r="D7475" t="s">
        <v>52</v>
      </c>
      <c r="E7475" t="s">
        <v>2</v>
      </c>
      <c r="F7475" s="139">
        <v>107.508913219099</v>
      </c>
      <c r="G7475" s="139">
        <v>371.59170890052201</v>
      </c>
      <c r="H7475" s="139">
        <v>370.17399806583899</v>
      </c>
      <c r="I7475" s="139">
        <v>303.01040298307299</v>
      </c>
      <c r="J7475" s="139">
        <v>447.698618623676</v>
      </c>
    </row>
    <row r="7476" spans="1:10" x14ac:dyDescent="0.25">
      <c r="A7476" t="s">
        <v>7760</v>
      </c>
      <c r="B7476" t="s">
        <v>94</v>
      </c>
      <c r="C7476">
        <v>2005</v>
      </c>
      <c r="D7476" t="s">
        <v>106</v>
      </c>
      <c r="E7476" t="s">
        <v>2</v>
      </c>
      <c r="F7476" s="139">
        <v>1149.8095157985699</v>
      </c>
      <c r="G7476" s="139">
        <v>400.19404475208898</v>
      </c>
      <c r="H7476" s="139">
        <v>405.40361948495001</v>
      </c>
      <c r="I7476" s="139">
        <v>382.16855690754301</v>
      </c>
      <c r="J7476" s="139">
        <v>429.67544231321602</v>
      </c>
    </row>
    <row r="7477" spans="1:10" x14ac:dyDescent="0.25">
      <c r="A7477" t="s">
        <v>7761</v>
      </c>
      <c r="B7477" t="s">
        <v>94</v>
      </c>
      <c r="C7477">
        <v>2005</v>
      </c>
      <c r="D7477" t="s">
        <v>53</v>
      </c>
      <c r="E7477" t="s">
        <v>2</v>
      </c>
      <c r="F7477" s="139">
        <v>329.843903119282</v>
      </c>
      <c r="G7477" s="139">
        <v>373.88365935466902</v>
      </c>
      <c r="H7477" s="139">
        <v>382.00850636257098</v>
      </c>
      <c r="I7477" s="139">
        <v>341.65670696871302</v>
      </c>
      <c r="J7477" s="139">
        <v>425.793873326381</v>
      </c>
    </row>
    <row r="7478" spans="1:10" x14ac:dyDescent="0.25">
      <c r="A7478" t="s">
        <v>7762</v>
      </c>
      <c r="B7478" t="s">
        <v>94</v>
      </c>
      <c r="C7478">
        <v>2005</v>
      </c>
      <c r="D7478" t="s">
        <v>54</v>
      </c>
      <c r="E7478" t="s">
        <v>2</v>
      </c>
      <c r="F7478" s="139">
        <v>213.81294171535299</v>
      </c>
      <c r="G7478" s="139">
        <v>601.35829479778704</v>
      </c>
      <c r="H7478" s="139">
        <v>602.27667521618605</v>
      </c>
      <c r="I7478" s="139">
        <v>523.48893401104999</v>
      </c>
      <c r="J7478" s="139">
        <v>689.48385944946006</v>
      </c>
    </row>
    <row r="7479" spans="1:10" x14ac:dyDescent="0.25">
      <c r="A7479" t="s">
        <v>7763</v>
      </c>
      <c r="B7479" t="s">
        <v>94</v>
      </c>
      <c r="C7479">
        <v>2005</v>
      </c>
      <c r="D7479" t="s">
        <v>55</v>
      </c>
      <c r="E7479" t="s">
        <v>2</v>
      </c>
      <c r="F7479" s="139">
        <v>182.03725002798001</v>
      </c>
      <c r="G7479" s="139">
        <v>390.62111074198498</v>
      </c>
      <c r="H7479" s="139">
        <v>394.563212996039</v>
      </c>
      <c r="I7479" s="139">
        <v>339.00221022337098</v>
      </c>
      <c r="J7479" s="139">
        <v>456.58968816140202</v>
      </c>
    </row>
    <row r="7480" spans="1:10" x14ac:dyDescent="0.25">
      <c r="A7480" t="s">
        <v>7764</v>
      </c>
      <c r="B7480" t="s">
        <v>94</v>
      </c>
      <c r="C7480">
        <v>2005</v>
      </c>
      <c r="D7480" t="s">
        <v>56</v>
      </c>
      <c r="E7480" t="s">
        <v>2</v>
      </c>
      <c r="F7480" s="139">
        <v>150.12234774533999</v>
      </c>
      <c r="G7480" s="139">
        <v>332.09969857831197</v>
      </c>
      <c r="H7480" s="139">
        <v>338.04965488581098</v>
      </c>
      <c r="I7480" s="139">
        <v>284.86893267485902</v>
      </c>
      <c r="J7480" s="139">
        <v>398.08766876421998</v>
      </c>
    </row>
    <row r="7481" spans="1:10" x14ac:dyDescent="0.25">
      <c r="A7481" t="s">
        <v>7765</v>
      </c>
      <c r="B7481" t="s">
        <v>94</v>
      </c>
      <c r="C7481">
        <v>2005</v>
      </c>
      <c r="D7481" t="s">
        <v>57</v>
      </c>
      <c r="E7481" t="s">
        <v>2</v>
      </c>
      <c r="F7481" s="139">
        <v>273.99307319061597</v>
      </c>
      <c r="G7481" s="139">
        <v>381.973028663501</v>
      </c>
      <c r="H7481" s="139">
        <v>389.626524896977</v>
      </c>
      <c r="I7481" s="139">
        <v>344.48354809211497</v>
      </c>
      <c r="J7481" s="139">
        <v>439.00286456875199</v>
      </c>
    </row>
    <row r="7482" spans="1:10" x14ac:dyDescent="0.25">
      <c r="A7482" t="s">
        <v>7766</v>
      </c>
      <c r="B7482" t="s">
        <v>94</v>
      </c>
      <c r="C7482">
        <v>2006</v>
      </c>
      <c r="D7482" t="s">
        <v>5</v>
      </c>
      <c r="E7482" t="s">
        <v>2</v>
      </c>
      <c r="F7482" s="139">
        <v>6638.4950980612302</v>
      </c>
      <c r="G7482" s="139">
        <v>433.88629981419899</v>
      </c>
      <c r="H7482" s="139">
        <v>436.36409992119098</v>
      </c>
      <c r="I7482" s="139">
        <v>425.88004926791803</v>
      </c>
      <c r="J7482" s="139">
        <v>447.04009505220603</v>
      </c>
    </row>
    <row r="7483" spans="1:10" x14ac:dyDescent="0.25">
      <c r="A7483" t="s">
        <v>7767</v>
      </c>
      <c r="B7483" t="s">
        <v>94</v>
      </c>
      <c r="C7483">
        <v>2006</v>
      </c>
      <c r="D7483" t="s">
        <v>122</v>
      </c>
      <c r="E7483" t="s">
        <v>2</v>
      </c>
      <c r="F7483" s="139">
        <v>921.111716480121</v>
      </c>
      <c r="G7483" s="139">
        <v>303.833817609709</v>
      </c>
      <c r="H7483" s="139">
        <v>300.45805757812502</v>
      </c>
      <c r="I7483" s="139">
        <v>281.22876432689998</v>
      </c>
      <c r="J7483" s="139">
        <v>320.64873111985702</v>
      </c>
    </row>
    <row r="7484" spans="1:10" x14ac:dyDescent="0.25">
      <c r="A7484" t="s">
        <v>7768</v>
      </c>
      <c r="B7484" t="s">
        <v>94</v>
      </c>
      <c r="C7484">
        <v>2006</v>
      </c>
      <c r="D7484" t="s">
        <v>123</v>
      </c>
      <c r="E7484" t="s">
        <v>2</v>
      </c>
      <c r="F7484" s="139">
        <v>1154.4340835942301</v>
      </c>
      <c r="G7484" s="139">
        <v>373.96754884020697</v>
      </c>
      <c r="H7484" s="139">
        <v>367.82545744610297</v>
      </c>
      <c r="I7484" s="139">
        <v>346.78666368951298</v>
      </c>
      <c r="J7484" s="139">
        <v>389.80108489587502</v>
      </c>
    </row>
    <row r="7485" spans="1:10" x14ac:dyDescent="0.25">
      <c r="A7485" t="s">
        <v>7769</v>
      </c>
      <c r="B7485" t="s">
        <v>94</v>
      </c>
      <c r="C7485">
        <v>2006</v>
      </c>
      <c r="D7485" t="s">
        <v>124</v>
      </c>
      <c r="E7485" t="s">
        <v>2</v>
      </c>
      <c r="F7485" s="139">
        <v>1324.21689342369</v>
      </c>
      <c r="G7485" s="139">
        <v>424.23405087530199</v>
      </c>
      <c r="H7485" s="139">
        <v>421.98520288469501</v>
      </c>
      <c r="I7485" s="139">
        <v>399.44828582956899</v>
      </c>
      <c r="J7485" s="139">
        <v>445.45761486577697</v>
      </c>
    </row>
    <row r="7486" spans="1:10" x14ac:dyDescent="0.25">
      <c r="A7486" t="s">
        <v>7770</v>
      </c>
      <c r="B7486" t="s">
        <v>94</v>
      </c>
      <c r="C7486">
        <v>2006</v>
      </c>
      <c r="D7486" t="s">
        <v>125</v>
      </c>
      <c r="E7486" t="s">
        <v>2</v>
      </c>
      <c r="F7486" s="139">
        <v>1437.7475861575499</v>
      </c>
      <c r="G7486" s="139">
        <v>467.24869149268</v>
      </c>
      <c r="H7486" s="139">
        <v>473.4920182939</v>
      </c>
      <c r="I7486" s="139">
        <v>449.18527008121799</v>
      </c>
      <c r="J7486" s="139">
        <v>498.76618656256301</v>
      </c>
    </row>
    <row r="7487" spans="1:10" x14ac:dyDescent="0.25">
      <c r="A7487" t="s">
        <v>7771</v>
      </c>
      <c r="B7487" t="s">
        <v>94</v>
      </c>
      <c r="C7487">
        <v>2006</v>
      </c>
      <c r="D7487" t="s">
        <v>126</v>
      </c>
      <c r="E7487" t="s">
        <v>2</v>
      </c>
      <c r="F7487" s="139">
        <v>1800.98481840563</v>
      </c>
      <c r="G7487" s="139">
        <v>603.75356804458397</v>
      </c>
      <c r="H7487" s="139">
        <v>626.80503203531703</v>
      </c>
      <c r="I7487" s="139">
        <v>597.881763878946</v>
      </c>
      <c r="J7487" s="139">
        <v>656.75446039198198</v>
      </c>
    </row>
    <row r="7488" spans="1:10" x14ac:dyDescent="0.25">
      <c r="A7488" t="s">
        <v>7772</v>
      </c>
      <c r="B7488" t="s">
        <v>94</v>
      </c>
      <c r="C7488">
        <v>2006</v>
      </c>
      <c r="D7488" t="s">
        <v>6</v>
      </c>
      <c r="E7488" t="s">
        <v>2</v>
      </c>
      <c r="F7488" s="139">
        <v>1471.3670248250401</v>
      </c>
      <c r="G7488" s="139">
        <v>424.61366471248101</v>
      </c>
      <c r="H7488" s="139">
        <v>421.948136643054</v>
      </c>
      <c r="I7488" s="139">
        <v>400.519270815396</v>
      </c>
      <c r="J7488" s="139">
        <v>444.21987054025101</v>
      </c>
    </row>
    <row r="7489" spans="1:10" x14ac:dyDescent="0.25">
      <c r="A7489" t="s">
        <v>7773</v>
      </c>
      <c r="B7489" t="s">
        <v>94</v>
      </c>
      <c r="C7489">
        <v>2006</v>
      </c>
      <c r="D7489" t="s">
        <v>37</v>
      </c>
      <c r="E7489" t="s">
        <v>2</v>
      </c>
      <c r="F7489" s="139">
        <v>151.06378020416901</v>
      </c>
      <c r="G7489" s="139">
        <v>426.19207280058902</v>
      </c>
      <c r="H7489" s="139">
        <v>424.51684907527101</v>
      </c>
      <c r="I7489" s="139">
        <v>358.68525748450202</v>
      </c>
      <c r="J7489" s="139">
        <v>498.808689111077</v>
      </c>
    </row>
    <row r="7490" spans="1:10" x14ac:dyDescent="0.25">
      <c r="A7490" t="s">
        <v>7774</v>
      </c>
      <c r="B7490" t="s">
        <v>94</v>
      </c>
      <c r="C7490">
        <v>2006</v>
      </c>
      <c r="D7490" t="s">
        <v>38</v>
      </c>
      <c r="E7490" t="s">
        <v>2</v>
      </c>
      <c r="F7490" s="139">
        <v>327.62794081851399</v>
      </c>
      <c r="G7490" s="139">
        <v>533.61337636163</v>
      </c>
      <c r="H7490" s="139">
        <v>533.97265139805495</v>
      </c>
      <c r="I7490" s="139">
        <v>477.19207058068599</v>
      </c>
      <c r="J7490" s="139">
        <v>595.60179735260397</v>
      </c>
    </row>
    <row r="7491" spans="1:10" x14ac:dyDescent="0.25">
      <c r="A7491" t="s">
        <v>7775</v>
      </c>
      <c r="B7491" t="s">
        <v>94</v>
      </c>
      <c r="C7491">
        <v>2006</v>
      </c>
      <c r="D7491" t="s">
        <v>39</v>
      </c>
      <c r="E7491" t="s">
        <v>2</v>
      </c>
      <c r="F7491" s="139">
        <v>272.89167471558397</v>
      </c>
      <c r="G7491" s="139">
        <v>464.36209899362598</v>
      </c>
      <c r="H7491" s="139">
        <v>458.23775530091899</v>
      </c>
      <c r="I7491" s="139">
        <v>404.10734501566998</v>
      </c>
      <c r="J7491" s="139">
        <v>517.45508864882402</v>
      </c>
    </row>
    <row r="7492" spans="1:10" x14ac:dyDescent="0.25">
      <c r="A7492" t="s">
        <v>7776</v>
      </c>
      <c r="B7492" t="s">
        <v>94</v>
      </c>
      <c r="C7492">
        <v>2006</v>
      </c>
      <c r="D7492" t="s">
        <v>40</v>
      </c>
      <c r="E7492" t="s">
        <v>2</v>
      </c>
      <c r="F7492" s="139">
        <v>214.87124554261999</v>
      </c>
      <c r="G7492" s="139">
        <v>442.82349719230001</v>
      </c>
      <c r="H7492" s="139">
        <v>433.40304042524298</v>
      </c>
      <c r="I7492" s="139">
        <v>376.621560027962</v>
      </c>
      <c r="J7492" s="139">
        <v>496.23651371360501</v>
      </c>
    </row>
    <row r="7493" spans="1:10" x14ac:dyDescent="0.25">
      <c r="A7493" t="s">
        <v>7777</v>
      </c>
      <c r="B7493" t="s">
        <v>94</v>
      </c>
      <c r="C7493">
        <v>2006</v>
      </c>
      <c r="D7493" t="s">
        <v>41</v>
      </c>
      <c r="E7493" t="s">
        <v>2</v>
      </c>
      <c r="F7493" s="139">
        <v>287.22744444518497</v>
      </c>
      <c r="G7493" s="139">
        <v>376.874607278528</v>
      </c>
      <c r="H7493" s="139">
        <v>380.08822094621399</v>
      </c>
      <c r="I7493" s="139">
        <v>337.09222470538299</v>
      </c>
      <c r="J7493" s="139">
        <v>427.01765798181799</v>
      </c>
    </row>
    <row r="7494" spans="1:10" x14ac:dyDescent="0.25">
      <c r="A7494" t="s">
        <v>7778</v>
      </c>
      <c r="B7494" t="s">
        <v>94</v>
      </c>
      <c r="C7494">
        <v>2006</v>
      </c>
      <c r="D7494" t="s">
        <v>42</v>
      </c>
      <c r="E7494" t="s">
        <v>2</v>
      </c>
      <c r="F7494" s="139">
        <v>217.68493909897299</v>
      </c>
      <c r="G7494" s="139">
        <v>328.96338249584102</v>
      </c>
      <c r="H7494" s="139">
        <v>330.04260056374</v>
      </c>
      <c r="I7494" s="139">
        <v>287.43752752951002</v>
      </c>
      <c r="J7494" s="139">
        <v>377.157588425526</v>
      </c>
    </row>
    <row r="7495" spans="1:10" x14ac:dyDescent="0.25">
      <c r="A7495" t="s">
        <v>7779</v>
      </c>
      <c r="B7495" t="s">
        <v>94</v>
      </c>
      <c r="C7495">
        <v>2006</v>
      </c>
      <c r="D7495" t="s">
        <v>102</v>
      </c>
      <c r="E7495" t="s">
        <v>2</v>
      </c>
      <c r="F7495" s="139">
        <v>283.92141230385602</v>
      </c>
      <c r="G7495" s="139">
        <v>428.166386125766</v>
      </c>
      <c r="H7495" s="139">
        <v>422.89835350241498</v>
      </c>
      <c r="I7495" s="139">
        <v>373.96031113721102</v>
      </c>
      <c r="J7495" s="139">
        <v>476.34070852393501</v>
      </c>
    </row>
    <row r="7496" spans="1:10" x14ac:dyDescent="0.25">
      <c r="A7496" t="s">
        <v>7780</v>
      </c>
      <c r="B7496" t="s">
        <v>94</v>
      </c>
      <c r="C7496">
        <v>2006</v>
      </c>
      <c r="D7496" t="s">
        <v>103</v>
      </c>
      <c r="E7496" t="s">
        <v>2</v>
      </c>
      <c r="F7496" s="139">
        <v>855.65608148736305</v>
      </c>
      <c r="G7496" s="139">
        <v>446.59158623953601</v>
      </c>
      <c r="H7496" s="139">
        <v>441.324516315072</v>
      </c>
      <c r="I7496" s="139">
        <v>411.982297579087</v>
      </c>
      <c r="J7496" s="139">
        <v>472.19035030718197</v>
      </c>
    </row>
    <row r="7497" spans="1:10" x14ac:dyDescent="0.25">
      <c r="A7497" t="s">
        <v>7781</v>
      </c>
      <c r="B7497" t="s">
        <v>94</v>
      </c>
      <c r="C7497">
        <v>2006</v>
      </c>
      <c r="D7497" t="s">
        <v>43</v>
      </c>
      <c r="E7497" t="s">
        <v>2</v>
      </c>
      <c r="F7497" s="139">
        <v>126.40229089648</v>
      </c>
      <c r="G7497" s="139">
        <v>330.84408442778602</v>
      </c>
      <c r="H7497" s="139">
        <v>323.75212338288799</v>
      </c>
      <c r="I7497" s="139">
        <v>268.79643322040101</v>
      </c>
      <c r="J7497" s="139">
        <v>386.47759350551598</v>
      </c>
    </row>
    <row r="7498" spans="1:10" x14ac:dyDescent="0.25">
      <c r="A7498" t="s">
        <v>7782</v>
      </c>
      <c r="B7498" t="s">
        <v>94</v>
      </c>
      <c r="C7498">
        <v>2006</v>
      </c>
      <c r="D7498" t="s">
        <v>44</v>
      </c>
      <c r="E7498" t="s">
        <v>2</v>
      </c>
      <c r="F7498" s="139">
        <v>276.32394710738401</v>
      </c>
      <c r="G7498" s="139">
        <v>453.57749726265899</v>
      </c>
      <c r="H7498" s="139">
        <v>449.75141291158099</v>
      </c>
      <c r="I7498" s="139">
        <v>397.41060761899001</v>
      </c>
      <c r="J7498" s="139">
        <v>506.97878903380001</v>
      </c>
    </row>
    <row r="7499" spans="1:10" x14ac:dyDescent="0.25">
      <c r="A7499" t="s">
        <v>7783</v>
      </c>
      <c r="B7499" t="s">
        <v>94</v>
      </c>
      <c r="C7499">
        <v>2006</v>
      </c>
      <c r="D7499" t="s">
        <v>45</v>
      </c>
      <c r="E7499" t="s">
        <v>2</v>
      </c>
      <c r="F7499" s="139">
        <v>452.92984348349898</v>
      </c>
      <c r="G7499" s="139">
        <v>489.812743033956</v>
      </c>
      <c r="H7499" s="139">
        <v>488.95758616287702</v>
      </c>
      <c r="I7499" s="139">
        <v>444.61474968864502</v>
      </c>
      <c r="J7499" s="139">
        <v>536.498870990672</v>
      </c>
    </row>
    <row r="7500" spans="1:10" x14ac:dyDescent="0.25">
      <c r="A7500" t="s">
        <v>7784</v>
      </c>
      <c r="B7500" t="s">
        <v>94</v>
      </c>
      <c r="C7500">
        <v>2006</v>
      </c>
      <c r="D7500" t="s">
        <v>18</v>
      </c>
      <c r="E7500" t="s">
        <v>2</v>
      </c>
      <c r="F7500" s="139">
        <v>1326.6415845979</v>
      </c>
      <c r="G7500" s="139">
        <v>514.38359444528896</v>
      </c>
      <c r="H7500" s="139">
        <v>518.25366323166804</v>
      </c>
      <c r="I7500" s="139">
        <v>490.62727982765898</v>
      </c>
      <c r="J7500" s="139">
        <v>547.02573028757104</v>
      </c>
    </row>
    <row r="7501" spans="1:10" x14ac:dyDescent="0.25">
      <c r="A7501" t="s">
        <v>7785</v>
      </c>
      <c r="B7501" t="s">
        <v>94</v>
      </c>
      <c r="C7501">
        <v>2006</v>
      </c>
      <c r="D7501" t="s">
        <v>46</v>
      </c>
      <c r="E7501" t="s">
        <v>2</v>
      </c>
      <c r="F7501" s="139">
        <v>689.06216436757904</v>
      </c>
      <c r="G7501" s="139">
        <v>583.19481043018698</v>
      </c>
      <c r="H7501" s="139">
        <v>593.03327924251005</v>
      </c>
      <c r="I7501" s="139">
        <v>549.29288837194395</v>
      </c>
      <c r="J7501" s="139">
        <v>639.31282318144702</v>
      </c>
    </row>
    <row r="7502" spans="1:10" x14ac:dyDescent="0.25">
      <c r="A7502" t="s">
        <v>7786</v>
      </c>
      <c r="B7502" t="s">
        <v>94</v>
      </c>
      <c r="C7502">
        <v>2006</v>
      </c>
      <c r="D7502" t="s">
        <v>47</v>
      </c>
      <c r="E7502" t="s">
        <v>2</v>
      </c>
      <c r="F7502" s="139">
        <v>411.16731401010497</v>
      </c>
      <c r="G7502" s="139">
        <v>577.863637527729</v>
      </c>
      <c r="H7502" s="139">
        <v>576.82714846420401</v>
      </c>
      <c r="I7502" s="139">
        <v>522.15443406548604</v>
      </c>
      <c r="J7502" s="139">
        <v>635.64682752019496</v>
      </c>
    </row>
    <row r="7503" spans="1:10" x14ac:dyDescent="0.25">
      <c r="A7503" t="s">
        <v>7787</v>
      </c>
      <c r="B7503" t="s">
        <v>94</v>
      </c>
      <c r="C7503">
        <v>2006</v>
      </c>
      <c r="D7503" t="s">
        <v>48</v>
      </c>
      <c r="E7503" t="s">
        <v>2</v>
      </c>
      <c r="F7503" s="139">
        <v>226.41210622022101</v>
      </c>
      <c r="G7503" s="139">
        <v>330.03236916785102</v>
      </c>
      <c r="H7503" s="139">
        <v>332.56723614563901</v>
      </c>
      <c r="I7503" s="139">
        <v>290.46543117101601</v>
      </c>
      <c r="J7503" s="139">
        <v>379.03416050445497</v>
      </c>
    </row>
    <row r="7504" spans="1:10" x14ac:dyDescent="0.25">
      <c r="A7504" t="s">
        <v>7788</v>
      </c>
      <c r="B7504" t="s">
        <v>94</v>
      </c>
      <c r="C7504">
        <v>2006</v>
      </c>
      <c r="D7504" t="s">
        <v>104</v>
      </c>
      <c r="E7504" t="s">
        <v>2</v>
      </c>
      <c r="F7504" s="139">
        <v>955.85636936010599</v>
      </c>
      <c r="G7504" s="139">
        <v>416.35183068142402</v>
      </c>
      <c r="H7504" s="139">
        <v>425.76297679893497</v>
      </c>
      <c r="I7504" s="139">
        <v>398.72767890688999</v>
      </c>
      <c r="J7504" s="139">
        <v>454.12446552843198</v>
      </c>
    </row>
    <row r="7505" spans="1:10" x14ac:dyDescent="0.25">
      <c r="A7505" t="s">
        <v>7789</v>
      </c>
      <c r="B7505" t="s">
        <v>94</v>
      </c>
      <c r="C7505">
        <v>2006</v>
      </c>
      <c r="D7505" t="s">
        <v>49</v>
      </c>
      <c r="E7505" t="s">
        <v>2</v>
      </c>
      <c r="F7505" s="139">
        <v>266.436638259539</v>
      </c>
      <c r="G7505" s="139">
        <v>418.070984245315</v>
      </c>
      <c r="H7505" s="139">
        <v>417.02228751726301</v>
      </c>
      <c r="I7505" s="139">
        <v>368.11303826517798</v>
      </c>
      <c r="J7505" s="139">
        <v>470.58595890778599</v>
      </c>
    </row>
    <row r="7506" spans="1:10" x14ac:dyDescent="0.25">
      <c r="A7506" t="s">
        <v>7790</v>
      </c>
      <c r="B7506" t="s">
        <v>94</v>
      </c>
      <c r="C7506">
        <v>2006</v>
      </c>
      <c r="D7506" t="s">
        <v>50</v>
      </c>
      <c r="E7506" t="s">
        <v>2</v>
      </c>
      <c r="F7506" s="139">
        <v>689.41973110056699</v>
      </c>
      <c r="G7506" s="139">
        <v>415.69121978460299</v>
      </c>
      <c r="H7506" s="139">
        <v>430.96466672461202</v>
      </c>
      <c r="I7506" s="139">
        <v>398.43722062021601</v>
      </c>
      <c r="J7506" s="139">
        <v>465.37984330793199</v>
      </c>
    </row>
    <row r="7507" spans="1:10" x14ac:dyDescent="0.25">
      <c r="A7507" t="s">
        <v>7791</v>
      </c>
      <c r="B7507" t="s">
        <v>94</v>
      </c>
      <c r="C7507">
        <v>2006</v>
      </c>
      <c r="D7507" t="s">
        <v>105</v>
      </c>
      <c r="E7507" t="s">
        <v>2</v>
      </c>
      <c r="F7507" s="139">
        <v>534.12486409860901</v>
      </c>
      <c r="G7507" s="139">
        <v>357.77671920330198</v>
      </c>
      <c r="H7507" s="139">
        <v>364.62871629853902</v>
      </c>
      <c r="I7507" s="139">
        <v>334.16635497553699</v>
      </c>
      <c r="J7507" s="139">
        <v>397.10821980724</v>
      </c>
    </row>
    <row r="7508" spans="1:10" x14ac:dyDescent="0.25">
      <c r="A7508" t="s">
        <v>7792</v>
      </c>
      <c r="B7508" t="s">
        <v>94</v>
      </c>
      <c r="C7508">
        <v>2006</v>
      </c>
      <c r="D7508" t="s">
        <v>51</v>
      </c>
      <c r="E7508" t="s">
        <v>2</v>
      </c>
      <c r="F7508" s="139">
        <v>406.93234950691198</v>
      </c>
      <c r="G7508" s="139">
        <v>338.63056462254502</v>
      </c>
      <c r="H7508" s="139">
        <v>345.24609727802499</v>
      </c>
      <c r="I7508" s="139">
        <v>312.308616818686</v>
      </c>
      <c r="J7508" s="139">
        <v>380.69540834635399</v>
      </c>
    </row>
    <row r="7509" spans="1:10" x14ac:dyDescent="0.25">
      <c r="A7509" t="s">
        <v>7793</v>
      </c>
      <c r="B7509" t="s">
        <v>94</v>
      </c>
      <c r="C7509">
        <v>2006</v>
      </c>
      <c r="D7509" t="s">
        <v>52</v>
      </c>
      <c r="E7509" t="s">
        <v>2</v>
      </c>
      <c r="F7509" s="139">
        <v>127.19251459169701</v>
      </c>
      <c r="G7509" s="139">
        <v>436.78748142753102</v>
      </c>
      <c r="H7509" s="139">
        <v>445.66595603303301</v>
      </c>
      <c r="I7509" s="139">
        <v>371.01192500508301</v>
      </c>
      <c r="J7509" s="139">
        <v>530.83950404091399</v>
      </c>
    </row>
    <row r="7510" spans="1:10" x14ac:dyDescent="0.25">
      <c r="A7510" t="s">
        <v>7794</v>
      </c>
      <c r="B7510" t="s">
        <v>94</v>
      </c>
      <c r="C7510">
        <v>2006</v>
      </c>
      <c r="D7510" t="s">
        <v>106</v>
      </c>
      <c r="E7510" t="s">
        <v>2</v>
      </c>
      <c r="F7510" s="139">
        <v>1210.9277613883601</v>
      </c>
      <c r="G7510" s="139">
        <v>419.29196074429802</v>
      </c>
      <c r="H7510" s="139">
        <v>424.19901942884798</v>
      </c>
      <c r="I7510" s="139">
        <v>400.49728994490101</v>
      </c>
      <c r="J7510" s="139">
        <v>448.93065592281698</v>
      </c>
    </row>
    <row r="7511" spans="1:10" x14ac:dyDescent="0.25">
      <c r="A7511" t="s">
        <v>7795</v>
      </c>
      <c r="B7511" t="s">
        <v>94</v>
      </c>
      <c r="C7511">
        <v>2006</v>
      </c>
      <c r="D7511" t="s">
        <v>53</v>
      </c>
      <c r="E7511" t="s">
        <v>2</v>
      </c>
      <c r="F7511" s="139">
        <v>339.23367950942998</v>
      </c>
      <c r="G7511" s="139">
        <v>382.23943876486601</v>
      </c>
      <c r="H7511" s="139">
        <v>390.59911833627098</v>
      </c>
      <c r="I7511" s="139">
        <v>349.89886963206499</v>
      </c>
      <c r="J7511" s="139">
        <v>434.71214604691198</v>
      </c>
    </row>
    <row r="7512" spans="1:10" x14ac:dyDescent="0.25">
      <c r="A7512" t="s">
        <v>7796</v>
      </c>
      <c r="B7512" t="s">
        <v>94</v>
      </c>
      <c r="C7512">
        <v>2006</v>
      </c>
      <c r="D7512" t="s">
        <v>54</v>
      </c>
      <c r="E7512" t="s">
        <v>2</v>
      </c>
      <c r="F7512" s="139">
        <v>223.720438954088</v>
      </c>
      <c r="G7512" s="139">
        <v>625.98404811015303</v>
      </c>
      <c r="H7512" s="139">
        <v>632.87137362212695</v>
      </c>
      <c r="I7512" s="139">
        <v>552.03004175680098</v>
      </c>
      <c r="J7512" s="139">
        <v>722.14740628545701</v>
      </c>
    </row>
    <row r="7513" spans="1:10" x14ac:dyDescent="0.25">
      <c r="A7513" t="s">
        <v>7797</v>
      </c>
      <c r="B7513" t="s">
        <v>94</v>
      </c>
      <c r="C7513">
        <v>2006</v>
      </c>
      <c r="D7513" t="s">
        <v>55</v>
      </c>
      <c r="E7513" t="s">
        <v>2</v>
      </c>
      <c r="F7513" s="139">
        <v>196.031562697136</v>
      </c>
      <c r="G7513" s="139">
        <v>420.14566140240998</v>
      </c>
      <c r="H7513" s="139">
        <v>423.90872059634899</v>
      </c>
      <c r="I7513" s="139">
        <v>366.28374366221198</v>
      </c>
      <c r="J7513" s="139">
        <v>487.98110152487101</v>
      </c>
    </row>
    <row r="7514" spans="1:10" x14ac:dyDescent="0.25">
      <c r="A7514" t="s">
        <v>7798</v>
      </c>
      <c r="B7514" t="s">
        <v>94</v>
      </c>
      <c r="C7514">
        <v>2006</v>
      </c>
      <c r="D7514" t="s">
        <v>56</v>
      </c>
      <c r="E7514" t="s">
        <v>2</v>
      </c>
      <c r="F7514" s="139">
        <v>174.725292748735</v>
      </c>
      <c r="G7514" s="139">
        <v>384.78119480441097</v>
      </c>
      <c r="H7514" s="139">
        <v>383.98997702811403</v>
      </c>
      <c r="I7514" s="139">
        <v>327.71201512455298</v>
      </c>
      <c r="J7514" s="139">
        <v>446.96100900550903</v>
      </c>
    </row>
    <row r="7515" spans="1:10" x14ac:dyDescent="0.25">
      <c r="A7515" t="s">
        <v>7799</v>
      </c>
      <c r="B7515" t="s">
        <v>94</v>
      </c>
      <c r="C7515">
        <v>2006</v>
      </c>
      <c r="D7515" t="s">
        <v>57</v>
      </c>
      <c r="E7515" t="s">
        <v>2</v>
      </c>
      <c r="F7515" s="139">
        <v>277.21678747896698</v>
      </c>
      <c r="G7515" s="139">
        <v>383.70167683391497</v>
      </c>
      <c r="H7515" s="139">
        <v>390.75702665117097</v>
      </c>
      <c r="I7515" s="139">
        <v>345.71268451922901</v>
      </c>
      <c r="J7515" s="139">
        <v>439.99962171879599</v>
      </c>
    </row>
    <row r="7516" spans="1:10" x14ac:dyDescent="0.25">
      <c r="A7516" t="s">
        <v>7800</v>
      </c>
      <c r="B7516" t="s">
        <v>94</v>
      </c>
      <c r="C7516">
        <v>2007</v>
      </c>
      <c r="D7516" t="s">
        <v>5</v>
      </c>
      <c r="E7516" t="s">
        <v>2</v>
      </c>
      <c r="F7516" s="139">
        <v>6163.4162809033696</v>
      </c>
      <c r="G7516" s="139">
        <v>400.80378269379202</v>
      </c>
      <c r="H7516" s="139">
        <v>401.251370505132</v>
      </c>
      <c r="I7516" s="139">
        <v>391.24421229844597</v>
      </c>
      <c r="J7516" s="139">
        <v>411.44874485829598</v>
      </c>
    </row>
    <row r="7517" spans="1:10" x14ac:dyDescent="0.25">
      <c r="A7517" t="s">
        <v>7801</v>
      </c>
      <c r="B7517" t="s">
        <v>94</v>
      </c>
      <c r="C7517">
        <v>2007</v>
      </c>
      <c r="D7517" t="s">
        <v>122</v>
      </c>
      <c r="E7517" t="s">
        <v>2</v>
      </c>
      <c r="F7517" s="139">
        <v>841.51567602384603</v>
      </c>
      <c r="G7517" s="139">
        <v>276.30356906766002</v>
      </c>
      <c r="H7517" s="139">
        <v>271.262776895066</v>
      </c>
      <c r="I7517" s="139">
        <v>253.09977919762099</v>
      </c>
      <c r="J7517" s="139">
        <v>290.37701669692501</v>
      </c>
    </row>
    <row r="7518" spans="1:10" x14ac:dyDescent="0.25">
      <c r="A7518" t="s">
        <v>7802</v>
      </c>
      <c r="B7518" t="s">
        <v>94</v>
      </c>
      <c r="C7518">
        <v>2007</v>
      </c>
      <c r="D7518" t="s">
        <v>123</v>
      </c>
      <c r="E7518" t="s">
        <v>2</v>
      </c>
      <c r="F7518" s="139">
        <v>1083.40455607902</v>
      </c>
      <c r="G7518" s="139">
        <v>348.53081595212399</v>
      </c>
      <c r="H7518" s="139">
        <v>339.96895280323901</v>
      </c>
      <c r="I7518" s="139">
        <v>319.88875334021202</v>
      </c>
      <c r="J7518" s="139">
        <v>360.972870392365</v>
      </c>
    </row>
    <row r="7519" spans="1:10" x14ac:dyDescent="0.25">
      <c r="A7519" t="s">
        <v>7803</v>
      </c>
      <c r="B7519" t="s">
        <v>94</v>
      </c>
      <c r="C7519">
        <v>2007</v>
      </c>
      <c r="D7519" t="s">
        <v>124</v>
      </c>
      <c r="E7519" t="s">
        <v>2</v>
      </c>
      <c r="F7519" s="139">
        <v>1167.3875630187299</v>
      </c>
      <c r="G7519" s="139">
        <v>371.89554797953798</v>
      </c>
      <c r="H7519" s="139">
        <v>368.83631019831302</v>
      </c>
      <c r="I7519" s="139">
        <v>347.85440909426001</v>
      </c>
      <c r="J7519" s="139">
        <v>390.74718799399602</v>
      </c>
    </row>
    <row r="7520" spans="1:10" x14ac:dyDescent="0.25">
      <c r="A7520" t="s">
        <v>7804</v>
      </c>
      <c r="B7520" t="s">
        <v>94</v>
      </c>
      <c r="C7520">
        <v>2007</v>
      </c>
      <c r="D7520" t="s">
        <v>125</v>
      </c>
      <c r="E7520" t="s">
        <v>2</v>
      </c>
      <c r="F7520" s="139">
        <v>1425.26968625837</v>
      </c>
      <c r="G7520" s="139">
        <v>461.770883891739</v>
      </c>
      <c r="H7520" s="139">
        <v>465.68802358002898</v>
      </c>
      <c r="I7520" s="139">
        <v>441.66852839120702</v>
      </c>
      <c r="J7520" s="139">
        <v>490.66777291483601</v>
      </c>
    </row>
    <row r="7521" spans="1:10" x14ac:dyDescent="0.25">
      <c r="A7521" t="s">
        <v>7805</v>
      </c>
      <c r="B7521" t="s">
        <v>94</v>
      </c>
      <c r="C7521">
        <v>2007</v>
      </c>
      <c r="D7521" t="s">
        <v>126</v>
      </c>
      <c r="E7521" t="s">
        <v>2</v>
      </c>
      <c r="F7521" s="139">
        <v>1645.8387995234</v>
      </c>
      <c r="G7521" s="139">
        <v>548.98258144597503</v>
      </c>
      <c r="H7521" s="139">
        <v>565.50961431779501</v>
      </c>
      <c r="I7521" s="139">
        <v>538.20333897967396</v>
      </c>
      <c r="J7521" s="139">
        <v>593.83022286292203</v>
      </c>
    </row>
    <row r="7522" spans="1:10" x14ac:dyDescent="0.25">
      <c r="A7522" t="s">
        <v>7806</v>
      </c>
      <c r="B7522" t="s">
        <v>94</v>
      </c>
      <c r="C7522">
        <v>2007</v>
      </c>
      <c r="D7522" t="s">
        <v>6</v>
      </c>
      <c r="E7522" t="s">
        <v>2</v>
      </c>
      <c r="F7522" s="139">
        <v>1495.7582314425299</v>
      </c>
      <c r="G7522" s="139">
        <v>430.20499344019299</v>
      </c>
      <c r="H7522" s="139">
        <v>427.839015531212</v>
      </c>
      <c r="I7522" s="139">
        <v>406.27257898206301</v>
      </c>
      <c r="J7522" s="139">
        <v>450.24663823574298</v>
      </c>
    </row>
    <row r="7523" spans="1:10" x14ac:dyDescent="0.25">
      <c r="A7523" t="s">
        <v>7807</v>
      </c>
      <c r="B7523" t="s">
        <v>94</v>
      </c>
      <c r="C7523">
        <v>2007</v>
      </c>
      <c r="D7523" t="s">
        <v>37</v>
      </c>
      <c r="E7523" t="s">
        <v>2</v>
      </c>
      <c r="F7523" s="139">
        <v>168.927812596248</v>
      </c>
      <c r="G7523" s="139">
        <v>475.45120347944697</v>
      </c>
      <c r="H7523" s="139">
        <v>462.00820212455801</v>
      </c>
      <c r="I7523" s="139">
        <v>393.77486588163401</v>
      </c>
      <c r="J7523" s="139">
        <v>538.50336557469097</v>
      </c>
    </row>
    <row r="7524" spans="1:10" x14ac:dyDescent="0.25">
      <c r="A7524" t="s">
        <v>7808</v>
      </c>
      <c r="B7524" t="s">
        <v>94</v>
      </c>
      <c r="C7524">
        <v>2007</v>
      </c>
      <c r="D7524" t="s">
        <v>38</v>
      </c>
      <c r="E7524" t="s">
        <v>2</v>
      </c>
      <c r="F7524" s="139">
        <v>266.24774243000599</v>
      </c>
      <c r="G7524" s="139">
        <v>433.42353355907801</v>
      </c>
      <c r="H7524" s="139">
        <v>430.54486758569902</v>
      </c>
      <c r="I7524" s="139">
        <v>379.833644333378</v>
      </c>
      <c r="J7524" s="139">
        <v>486.08379555041302</v>
      </c>
    </row>
    <row r="7525" spans="1:10" x14ac:dyDescent="0.25">
      <c r="A7525" t="s">
        <v>7809</v>
      </c>
      <c r="B7525" t="s">
        <v>94</v>
      </c>
      <c r="C7525">
        <v>2007</v>
      </c>
      <c r="D7525" t="s">
        <v>39</v>
      </c>
      <c r="E7525" t="s">
        <v>2</v>
      </c>
      <c r="F7525" s="139">
        <v>262.96808485210698</v>
      </c>
      <c r="G7525" s="139">
        <v>445.79928943532002</v>
      </c>
      <c r="H7525" s="139">
        <v>447.88778306791897</v>
      </c>
      <c r="I7525" s="139">
        <v>393.87515352034097</v>
      </c>
      <c r="J7525" s="139">
        <v>507.07601286402399</v>
      </c>
    </row>
    <row r="7526" spans="1:10" x14ac:dyDescent="0.25">
      <c r="A7526" t="s">
        <v>7810</v>
      </c>
      <c r="B7526" t="s">
        <v>94</v>
      </c>
      <c r="C7526">
        <v>2007</v>
      </c>
      <c r="D7526" t="s">
        <v>40</v>
      </c>
      <c r="E7526" t="s">
        <v>2</v>
      </c>
      <c r="F7526" s="139">
        <v>247.02452328723601</v>
      </c>
      <c r="G7526" s="139">
        <v>507.529017273249</v>
      </c>
      <c r="H7526" s="139">
        <v>503.340652316042</v>
      </c>
      <c r="I7526" s="139">
        <v>441.77180128156999</v>
      </c>
      <c r="J7526" s="139">
        <v>571.00647655389696</v>
      </c>
    </row>
    <row r="7527" spans="1:10" x14ac:dyDescent="0.25">
      <c r="A7527" t="s">
        <v>7811</v>
      </c>
      <c r="B7527" t="s">
        <v>94</v>
      </c>
      <c r="C7527">
        <v>2007</v>
      </c>
      <c r="D7527" t="s">
        <v>41</v>
      </c>
      <c r="E7527" t="s">
        <v>2</v>
      </c>
      <c r="F7527" s="139">
        <v>301.71988829854098</v>
      </c>
      <c r="G7527" s="139">
        <v>394.29169166846202</v>
      </c>
      <c r="H7527" s="139">
        <v>399.42956603646098</v>
      </c>
      <c r="I7527" s="139">
        <v>355.32253552993001</v>
      </c>
      <c r="J7527" s="139">
        <v>447.46889555328499</v>
      </c>
    </row>
    <row r="7528" spans="1:10" x14ac:dyDescent="0.25">
      <c r="A7528" t="s">
        <v>7812</v>
      </c>
      <c r="B7528" t="s">
        <v>94</v>
      </c>
      <c r="C7528">
        <v>2007</v>
      </c>
      <c r="D7528" t="s">
        <v>42</v>
      </c>
      <c r="E7528" t="s">
        <v>2</v>
      </c>
      <c r="F7528" s="139">
        <v>248.87017997839999</v>
      </c>
      <c r="G7528" s="139">
        <v>373.99341785645498</v>
      </c>
      <c r="H7528" s="139">
        <v>376.06333176884198</v>
      </c>
      <c r="I7528" s="139">
        <v>330.55995946628798</v>
      </c>
      <c r="J7528" s="139">
        <v>426.05514159913099</v>
      </c>
    </row>
    <row r="7529" spans="1:10" x14ac:dyDescent="0.25">
      <c r="A7529" t="s">
        <v>7813</v>
      </c>
      <c r="B7529" t="s">
        <v>94</v>
      </c>
      <c r="C7529">
        <v>2007</v>
      </c>
      <c r="D7529" t="s">
        <v>102</v>
      </c>
      <c r="E7529" t="s">
        <v>2</v>
      </c>
      <c r="F7529" s="139">
        <v>281.27954609686401</v>
      </c>
      <c r="G7529" s="139">
        <v>420.90703771958101</v>
      </c>
      <c r="H7529" s="139">
        <v>407.74211516274602</v>
      </c>
      <c r="I7529" s="139">
        <v>360.50786497241899</v>
      </c>
      <c r="J7529" s="139">
        <v>459.34523579607998</v>
      </c>
    </row>
    <row r="7530" spans="1:10" x14ac:dyDescent="0.25">
      <c r="A7530" t="s">
        <v>7814</v>
      </c>
      <c r="B7530" t="s">
        <v>94</v>
      </c>
      <c r="C7530">
        <v>2007</v>
      </c>
      <c r="D7530" t="s">
        <v>103</v>
      </c>
      <c r="E7530" t="s">
        <v>2</v>
      </c>
      <c r="F7530" s="139">
        <v>819.58534480407002</v>
      </c>
      <c r="G7530" s="139">
        <v>425.07849508530302</v>
      </c>
      <c r="H7530" s="139">
        <v>416.53897336200799</v>
      </c>
      <c r="I7530" s="139">
        <v>388.20273959900499</v>
      </c>
      <c r="J7530" s="139">
        <v>446.379540621839</v>
      </c>
    </row>
    <row r="7531" spans="1:10" x14ac:dyDescent="0.25">
      <c r="A7531" t="s">
        <v>7815</v>
      </c>
      <c r="B7531" t="s">
        <v>94</v>
      </c>
      <c r="C7531">
        <v>2007</v>
      </c>
      <c r="D7531" t="s">
        <v>43</v>
      </c>
      <c r="E7531" t="s">
        <v>2</v>
      </c>
      <c r="F7531" s="139">
        <v>115.38458250003301</v>
      </c>
      <c r="G7531" s="139">
        <v>302.83872470547499</v>
      </c>
      <c r="H7531" s="139">
        <v>298.781043450955</v>
      </c>
      <c r="I7531" s="139">
        <v>245.779241729772</v>
      </c>
      <c r="J7531" s="139">
        <v>359.65318667851801</v>
      </c>
    </row>
    <row r="7532" spans="1:10" x14ac:dyDescent="0.25">
      <c r="A7532" t="s">
        <v>7816</v>
      </c>
      <c r="B7532" t="s">
        <v>94</v>
      </c>
      <c r="C7532">
        <v>2007</v>
      </c>
      <c r="D7532" t="s">
        <v>44</v>
      </c>
      <c r="E7532" t="s">
        <v>2</v>
      </c>
      <c r="F7532" s="139">
        <v>266.55132927164101</v>
      </c>
      <c r="G7532" s="139">
        <v>433.82593221516402</v>
      </c>
      <c r="H7532" s="139">
        <v>429.36791312714797</v>
      </c>
      <c r="I7532" s="139">
        <v>378.490057600277</v>
      </c>
      <c r="J7532" s="139">
        <v>485.08643741131101</v>
      </c>
    </row>
    <row r="7533" spans="1:10" x14ac:dyDescent="0.25">
      <c r="A7533" t="s">
        <v>7817</v>
      </c>
      <c r="B7533" t="s">
        <v>94</v>
      </c>
      <c r="C7533">
        <v>2007</v>
      </c>
      <c r="D7533" t="s">
        <v>45</v>
      </c>
      <c r="E7533" t="s">
        <v>2</v>
      </c>
      <c r="F7533" s="139">
        <v>437.64943303239602</v>
      </c>
      <c r="G7533" s="139">
        <v>469.253667541303</v>
      </c>
      <c r="H7533" s="139">
        <v>463.607766260875</v>
      </c>
      <c r="I7533" s="139">
        <v>420.78704915747102</v>
      </c>
      <c r="J7533" s="139">
        <v>509.57271547676999</v>
      </c>
    </row>
    <row r="7534" spans="1:10" x14ac:dyDescent="0.25">
      <c r="A7534" t="s">
        <v>7818</v>
      </c>
      <c r="B7534" t="s">
        <v>94</v>
      </c>
      <c r="C7534">
        <v>2007</v>
      </c>
      <c r="D7534" t="s">
        <v>18</v>
      </c>
      <c r="E7534" t="s">
        <v>2</v>
      </c>
      <c r="F7534" s="139">
        <v>1068.4402380374199</v>
      </c>
      <c r="G7534" s="139">
        <v>412.02884480371802</v>
      </c>
      <c r="H7534" s="139">
        <v>411.74623497400802</v>
      </c>
      <c r="I7534" s="139">
        <v>387.31950881406601</v>
      </c>
      <c r="J7534" s="139">
        <v>437.30466543483999</v>
      </c>
    </row>
    <row r="7535" spans="1:10" x14ac:dyDescent="0.25">
      <c r="A7535" t="s">
        <v>7819</v>
      </c>
      <c r="B7535" t="s">
        <v>94</v>
      </c>
      <c r="C7535">
        <v>2007</v>
      </c>
      <c r="D7535" t="s">
        <v>46</v>
      </c>
      <c r="E7535" t="s">
        <v>2</v>
      </c>
      <c r="F7535" s="139">
        <v>513.61026865389294</v>
      </c>
      <c r="G7535" s="139">
        <v>432.74349225601202</v>
      </c>
      <c r="H7535" s="139">
        <v>435.620840349822</v>
      </c>
      <c r="I7535" s="139">
        <v>398.499550571246</v>
      </c>
      <c r="J7535" s="139">
        <v>475.25059563365102</v>
      </c>
    </row>
    <row r="7536" spans="1:10" x14ac:dyDescent="0.25">
      <c r="A7536" t="s">
        <v>7820</v>
      </c>
      <c r="B7536" t="s">
        <v>94</v>
      </c>
      <c r="C7536">
        <v>2007</v>
      </c>
      <c r="D7536" t="s">
        <v>47</v>
      </c>
      <c r="E7536" t="s">
        <v>2</v>
      </c>
      <c r="F7536" s="139">
        <v>339.36230128910597</v>
      </c>
      <c r="G7536" s="139">
        <v>476.07746768388898</v>
      </c>
      <c r="H7536" s="139">
        <v>474.116775803949</v>
      </c>
      <c r="I7536" s="139">
        <v>424.74047744075</v>
      </c>
      <c r="J7536" s="139">
        <v>527.63253340475705</v>
      </c>
    </row>
    <row r="7537" spans="1:10" x14ac:dyDescent="0.25">
      <c r="A7537" t="s">
        <v>7821</v>
      </c>
      <c r="B7537" t="s">
        <v>94</v>
      </c>
      <c r="C7537">
        <v>2007</v>
      </c>
      <c r="D7537" t="s">
        <v>48</v>
      </c>
      <c r="E7537" t="s">
        <v>2</v>
      </c>
      <c r="F7537" s="139">
        <v>215.467668094418</v>
      </c>
      <c r="G7537" s="139">
        <v>310.73183365697201</v>
      </c>
      <c r="H7537" s="139">
        <v>311.51781827742099</v>
      </c>
      <c r="I7537" s="139">
        <v>271.12259862552003</v>
      </c>
      <c r="J7537" s="139">
        <v>356.21221831447201</v>
      </c>
    </row>
    <row r="7538" spans="1:10" x14ac:dyDescent="0.25">
      <c r="A7538" t="s">
        <v>7822</v>
      </c>
      <c r="B7538" t="s">
        <v>94</v>
      </c>
      <c r="C7538">
        <v>2007</v>
      </c>
      <c r="D7538" t="s">
        <v>104</v>
      </c>
      <c r="E7538" t="s">
        <v>2</v>
      </c>
      <c r="F7538" s="139">
        <v>879.25950206468201</v>
      </c>
      <c r="G7538" s="139">
        <v>379.11699230549902</v>
      </c>
      <c r="H7538" s="139">
        <v>386.95249535341298</v>
      </c>
      <c r="I7538" s="139">
        <v>361.28063788345202</v>
      </c>
      <c r="J7538" s="139">
        <v>413.93886598701403</v>
      </c>
    </row>
    <row r="7539" spans="1:10" x14ac:dyDescent="0.25">
      <c r="A7539" t="s">
        <v>7823</v>
      </c>
      <c r="B7539" t="s">
        <v>94</v>
      </c>
      <c r="C7539">
        <v>2007</v>
      </c>
      <c r="D7539" t="s">
        <v>49</v>
      </c>
      <c r="E7539" t="s">
        <v>2</v>
      </c>
      <c r="F7539" s="139">
        <v>254.37194113731601</v>
      </c>
      <c r="G7539" s="139">
        <v>396.18712115460801</v>
      </c>
      <c r="H7539" s="139">
        <v>403.32177606779402</v>
      </c>
      <c r="I7539" s="139">
        <v>354.90864298930501</v>
      </c>
      <c r="J7539" s="139">
        <v>456.45573599110298</v>
      </c>
    </row>
    <row r="7540" spans="1:10" x14ac:dyDescent="0.25">
      <c r="A7540" t="s">
        <v>7824</v>
      </c>
      <c r="B7540" t="s">
        <v>94</v>
      </c>
      <c r="C7540">
        <v>2007</v>
      </c>
      <c r="D7540" t="s">
        <v>50</v>
      </c>
      <c r="E7540" t="s">
        <v>2</v>
      </c>
      <c r="F7540" s="139">
        <v>624.88756092736605</v>
      </c>
      <c r="G7540" s="139">
        <v>372.582287486952</v>
      </c>
      <c r="H7540" s="139">
        <v>389.308885366325</v>
      </c>
      <c r="I7540" s="139">
        <v>358.35844071856201</v>
      </c>
      <c r="J7540" s="139">
        <v>422.14900380403799</v>
      </c>
    </row>
    <row r="7541" spans="1:10" x14ac:dyDescent="0.25">
      <c r="A7541" t="s">
        <v>7825</v>
      </c>
      <c r="B7541" t="s">
        <v>94</v>
      </c>
      <c r="C7541">
        <v>2007</v>
      </c>
      <c r="D7541" t="s">
        <v>105</v>
      </c>
      <c r="E7541" t="s">
        <v>2</v>
      </c>
      <c r="F7541" s="139">
        <v>549.588482978196</v>
      </c>
      <c r="G7541" s="139">
        <v>368.20388510015698</v>
      </c>
      <c r="H7541" s="139">
        <v>372.21560627782202</v>
      </c>
      <c r="I7541" s="139">
        <v>341.545333601312</v>
      </c>
      <c r="J7541" s="139">
        <v>404.886997519099</v>
      </c>
    </row>
    <row r="7542" spans="1:10" x14ac:dyDescent="0.25">
      <c r="A7542" t="s">
        <v>7826</v>
      </c>
      <c r="B7542" t="s">
        <v>94</v>
      </c>
      <c r="C7542">
        <v>2007</v>
      </c>
      <c r="D7542" t="s">
        <v>51</v>
      </c>
      <c r="E7542" t="s">
        <v>2</v>
      </c>
      <c r="F7542" s="139">
        <v>445.42559518966999</v>
      </c>
      <c r="G7542" s="139">
        <v>371.42323070417098</v>
      </c>
      <c r="H7542" s="139">
        <v>375.28186844494502</v>
      </c>
      <c r="I7542" s="139">
        <v>341.02165378387002</v>
      </c>
      <c r="J7542" s="139">
        <v>412.034815176932</v>
      </c>
    </row>
    <row r="7543" spans="1:10" x14ac:dyDescent="0.25">
      <c r="A7543" t="s">
        <v>7827</v>
      </c>
      <c r="B7543" t="s">
        <v>94</v>
      </c>
      <c r="C7543">
        <v>2007</v>
      </c>
      <c r="D7543" t="s">
        <v>52</v>
      </c>
      <c r="E7543" t="s">
        <v>2</v>
      </c>
      <c r="F7543" s="139">
        <v>104.16288778852601</v>
      </c>
      <c r="G7543" s="139">
        <v>355.04426950891701</v>
      </c>
      <c r="H7543" s="139">
        <v>362.08941005864</v>
      </c>
      <c r="I7543" s="139">
        <v>295.36288436199601</v>
      </c>
      <c r="J7543" s="139">
        <v>439.28698861592198</v>
      </c>
    </row>
    <row r="7544" spans="1:10" x14ac:dyDescent="0.25">
      <c r="A7544" t="s">
        <v>7828</v>
      </c>
      <c r="B7544" t="s">
        <v>94</v>
      </c>
      <c r="C7544">
        <v>2007</v>
      </c>
      <c r="D7544" t="s">
        <v>106</v>
      </c>
      <c r="E7544" t="s">
        <v>2</v>
      </c>
      <c r="F7544" s="139">
        <v>1069.5049354795999</v>
      </c>
      <c r="G7544" s="139">
        <v>368.86221808799598</v>
      </c>
      <c r="H7544" s="139">
        <v>373.13963606597599</v>
      </c>
      <c r="I7544" s="139">
        <v>350.97941713411302</v>
      </c>
      <c r="J7544" s="139">
        <v>396.32602663543798</v>
      </c>
    </row>
    <row r="7545" spans="1:10" x14ac:dyDescent="0.25">
      <c r="A7545" t="s">
        <v>7829</v>
      </c>
      <c r="B7545" t="s">
        <v>94</v>
      </c>
      <c r="C7545">
        <v>2007</v>
      </c>
      <c r="D7545" t="s">
        <v>53</v>
      </c>
      <c r="E7545" t="s">
        <v>2</v>
      </c>
      <c r="F7545" s="139">
        <v>302.07536321971401</v>
      </c>
      <c r="G7545" s="139">
        <v>338.10747704880498</v>
      </c>
      <c r="H7545" s="139">
        <v>344.42575627882798</v>
      </c>
      <c r="I7545" s="139">
        <v>306.49281351867103</v>
      </c>
      <c r="J7545" s="139">
        <v>385.73847068460998</v>
      </c>
    </row>
    <row r="7546" spans="1:10" x14ac:dyDescent="0.25">
      <c r="A7546" t="s">
        <v>7830</v>
      </c>
      <c r="B7546" t="s">
        <v>94</v>
      </c>
      <c r="C7546">
        <v>2007</v>
      </c>
      <c r="D7546" t="s">
        <v>54</v>
      </c>
      <c r="E7546" t="s">
        <v>2</v>
      </c>
      <c r="F7546" s="139">
        <v>150.24019931028201</v>
      </c>
      <c r="G7546" s="139">
        <v>420.52285193350201</v>
      </c>
      <c r="H7546" s="139">
        <v>418.29247750606902</v>
      </c>
      <c r="I7546" s="139">
        <v>353.461446942115</v>
      </c>
      <c r="J7546" s="139">
        <v>491.47952544103703</v>
      </c>
    </row>
    <row r="7547" spans="1:10" x14ac:dyDescent="0.25">
      <c r="A7547" t="s">
        <v>7831</v>
      </c>
      <c r="B7547" t="s">
        <v>94</v>
      </c>
      <c r="C7547">
        <v>2007</v>
      </c>
      <c r="D7547" t="s">
        <v>55</v>
      </c>
      <c r="E7547" t="s">
        <v>2</v>
      </c>
      <c r="F7547" s="139">
        <v>195.03685291938399</v>
      </c>
      <c r="G7547" s="139">
        <v>417.74514418990702</v>
      </c>
      <c r="H7547" s="139">
        <v>420.17558713994703</v>
      </c>
      <c r="I7547" s="139">
        <v>362.967870825006</v>
      </c>
      <c r="J7547" s="139">
        <v>483.80129404640098</v>
      </c>
    </row>
    <row r="7548" spans="1:10" x14ac:dyDescent="0.25">
      <c r="A7548" t="s">
        <v>7832</v>
      </c>
      <c r="B7548" t="s">
        <v>94</v>
      </c>
      <c r="C7548">
        <v>2007</v>
      </c>
      <c r="D7548" t="s">
        <v>56</v>
      </c>
      <c r="E7548" t="s">
        <v>2</v>
      </c>
      <c r="F7548" s="139">
        <v>168.87423349721001</v>
      </c>
      <c r="G7548" s="139">
        <v>369.76250464673399</v>
      </c>
      <c r="H7548" s="139">
        <v>364.13174430885601</v>
      </c>
      <c r="I7548" s="139">
        <v>310.107850108626</v>
      </c>
      <c r="J7548" s="139">
        <v>424.69806244643098</v>
      </c>
    </row>
    <row r="7549" spans="1:10" x14ac:dyDescent="0.25">
      <c r="A7549" t="s">
        <v>7833</v>
      </c>
      <c r="B7549" t="s">
        <v>94</v>
      </c>
      <c r="C7549">
        <v>2007</v>
      </c>
      <c r="D7549" t="s">
        <v>57</v>
      </c>
      <c r="E7549" t="s">
        <v>2</v>
      </c>
      <c r="F7549" s="139">
        <v>253.27828653301299</v>
      </c>
      <c r="G7549" s="139">
        <v>349.26264725035497</v>
      </c>
      <c r="H7549" s="139">
        <v>356.27018927958301</v>
      </c>
      <c r="I7549" s="139">
        <v>313.340826233396</v>
      </c>
      <c r="J7549" s="139">
        <v>403.39514876713599</v>
      </c>
    </row>
    <row r="7550" spans="1:10" x14ac:dyDescent="0.25">
      <c r="A7550" t="s">
        <v>7834</v>
      </c>
      <c r="B7550" t="s">
        <v>94</v>
      </c>
      <c r="C7550">
        <v>2008</v>
      </c>
      <c r="D7550" t="s">
        <v>5</v>
      </c>
      <c r="E7550" t="s">
        <v>2</v>
      </c>
      <c r="F7550" s="139">
        <v>6349.3003128075998</v>
      </c>
      <c r="G7550" s="139">
        <v>410.56678121605802</v>
      </c>
      <c r="H7550" s="139">
        <v>410.86785702898499</v>
      </c>
      <c r="I7550" s="139">
        <v>400.76735331643499</v>
      </c>
      <c r="J7550" s="139">
        <v>421.15749067959001</v>
      </c>
    </row>
    <row r="7551" spans="1:10" x14ac:dyDescent="0.25">
      <c r="A7551" t="s">
        <v>7835</v>
      </c>
      <c r="B7551" t="s">
        <v>94</v>
      </c>
      <c r="C7551">
        <v>2008</v>
      </c>
      <c r="D7551" t="s">
        <v>122</v>
      </c>
      <c r="E7551" t="s">
        <v>2</v>
      </c>
      <c r="F7551" s="139">
        <v>896.50195055087204</v>
      </c>
      <c r="G7551" s="139">
        <v>292.94673071861598</v>
      </c>
      <c r="H7551" s="139">
        <v>287.82422489150201</v>
      </c>
      <c r="I7551" s="139">
        <v>269.109743560249</v>
      </c>
      <c r="J7551" s="139">
        <v>307.487455390055</v>
      </c>
    </row>
    <row r="7552" spans="1:10" x14ac:dyDescent="0.25">
      <c r="A7552" t="s">
        <v>7836</v>
      </c>
      <c r="B7552" t="s">
        <v>94</v>
      </c>
      <c r="C7552">
        <v>2008</v>
      </c>
      <c r="D7552" t="s">
        <v>123</v>
      </c>
      <c r="E7552" t="s">
        <v>2</v>
      </c>
      <c r="F7552" s="139">
        <v>1082.0788092989901</v>
      </c>
      <c r="G7552" s="139">
        <v>345.96409183014703</v>
      </c>
      <c r="H7552" s="139">
        <v>338.54704158236501</v>
      </c>
      <c r="I7552" s="139">
        <v>318.51955217036402</v>
      </c>
      <c r="J7552" s="139">
        <v>359.49640275255899</v>
      </c>
    </row>
    <row r="7553" spans="1:10" x14ac:dyDescent="0.25">
      <c r="A7553" t="s">
        <v>7837</v>
      </c>
      <c r="B7553" t="s">
        <v>94</v>
      </c>
      <c r="C7553">
        <v>2008</v>
      </c>
      <c r="D7553" t="s">
        <v>124</v>
      </c>
      <c r="E7553" t="s">
        <v>2</v>
      </c>
      <c r="F7553" s="139">
        <v>1241.7358207093901</v>
      </c>
      <c r="G7553" s="139">
        <v>393.25802857566902</v>
      </c>
      <c r="H7553" s="139">
        <v>386.26799918652898</v>
      </c>
      <c r="I7553" s="139">
        <v>364.95157648325397</v>
      </c>
      <c r="J7553" s="139">
        <v>408.498847081132</v>
      </c>
    </row>
    <row r="7554" spans="1:10" x14ac:dyDescent="0.25">
      <c r="A7554" t="s">
        <v>7838</v>
      </c>
      <c r="B7554" t="s">
        <v>94</v>
      </c>
      <c r="C7554">
        <v>2008</v>
      </c>
      <c r="D7554" t="s">
        <v>125</v>
      </c>
      <c r="E7554" t="s">
        <v>2</v>
      </c>
      <c r="F7554" s="139">
        <v>1359.91800913421</v>
      </c>
      <c r="G7554" s="139">
        <v>437.94155354132698</v>
      </c>
      <c r="H7554" s="139">
        <v>442.25799433439602</v>
      </c>
      <c r="I7554" s="139">
        <v>418.90986570174101</v>
      </c>
      <c r="J7554" s="139">
        <v>466.56219811620701</v>
      </c>
    </row>
    <row r="7555" spans="1:10" x14ac:dyDescent="0.25">
      <c r="A7555" t="s">
        <v>7839</v>
      </c>
      <c r="B7555" t="s">
        <v>94</v>
      </c>
      <c r="C7555">
        <v>2008</v>
      </c>
      <c r="D7555" t="s">
        <v>126</v>
      </c>
      <c r="E7555" t="s">
        <v>2</v>
      </c>
      <c r="F7555" s="139">
        <v>1769.0657231141499</v>
      </c>
      <c r="G7555" s="139">
        <v>586.96895156247604</v>
      </c>
      <c r="H7555" s="139">
        <v>606.66223431811397</v>
      </c>
      <c r="I7555" s="139">
        <v>578.38957846408198</v>
      </c>
      <c r="J7555" s="139">
        <v>635.94715297131097</v>
      </c>
    </row>
    <row r="7556" spans="1:10" x14ac:dyDescent="0.25">
      <c r="A7556" t="s">
        <v>7840</v>
      </c>
      <c r="B7556" t="s">
        <v>94</v>
      </c>
      <c r="C7556">
        <v>2008</v>
      </c>
      <c r="D7556" t="s">
        <v>6</v>
      </c>
      <c r="E7556" t="s">
        <v>2</v>
      </c>
      <c r="F7556" s="139">
        <v>1550.23997474513</v>
      </c>
      <c r="G7556" s="139">
        <v>444.287766422527</v>
      </c>
      <c r="H7556" s="139">
        <v>438.15061755983999</v>
      </c>
      <c r="I7556" s="139">
        <v>416.43732769995802</v>
      </c>
      <c r="J7556" s="139">
        <v>460.69549173605998</v>
      </c>
    </row>
    <row r="7557" spans="1:10" x14ac:dyDescent="0.25">
      <c r="A7557" t="s">
        <v>7841</v>
      </c>
      <c r="B7557" t="s">
        <v>94</v>
      </c>
      <c r="C7557">
        <v>2008</v>
      </c>
      <c r="D7557" t="s">
        <v>37</v>
      </c>
      <c r="E7557" t="s">
        <v>2</v>
      </c>
      <c r="F7557" s="139">
        <v>150.314235857412</v>
      </c>
      <c r="G7557" s="139">
        <v>421.21346146222999</v>
      </c>
      <c r="H7557" s="139">
        <v>418.119210075083</v>
      </c>
      <c r="I7557" s="139">
        <v>352.73117064212403</v>
      </c>
      <c r="J7557" s="139">
        <v>491.93284248438499</v>
      </c>
    </row>
    <row r="7558" spans="1:10" x14ac:dyDescent="0.25">
      <c r="A7558" t="s">
        <v>7842</v>
      </c>
      <c r="B7558" t="s">
        <v>94</v>
      </c>
      <c r="C7558">
        <v>2008</v>
      </c>
      <c r="D7558" t="s">
        <v>38</v>
      </c>
      <c r="E7558" t="s">
        <v>2</v>
      </c>
      <c r="F7558" s="139">
        <v>260.874428533208</v>
      </c>
      <c r="G7558" s="139">
        <v>424.51048530292701</v>
      </c>
      <c r="H7558" s="139">
        <v>415.92537458426898</v>
      </c>
      <c r="I7558" s="139">
        <v>366.35859576933802</v>
      </c>
      <c r="J7558" s="139">
        <v>470.26174179244902</v>
      </c>
    </row>
    <row r="7559" spans="1:10" x14ac:dyDescent="0.25">
      <c r="A7559" t="s">
        <v>7843</v>
      </c>
      <c r="B7559" t="s">
        <v>94</v>
      </c>
      <c r="C7559">
        <v>2008</v>
      </c>
      <c r="D7559" t="s">
        <v>39</v>
      </c>
      <c r="E7559" t="s">
        <v>2</v>
      </c>
      <c r="F7559" s="139">
        <v>299.77254480212002</v>
      </c>
      <c r="G7559" s="139">
        <v>505.88545623659701</v>
      </c>
      <c r="H7559" s="139">
        <v>503.39990585108501</v>
      </c>
      <c r="I7559" s="139">
        <v>446.32938065205798</v>
      </c>
      <c r="J7559" s="139">
        <v>565.57576182433695</v>
      </c>
    </row>
    <row r="7560" spans="1:10" x14ac:dyDescent="0.25">
      <c r="A7560" t="s">
        <v>7844</v>
      </c>
      <c r="B7560" t="s">
        <v>94</v>
      </c>
      <c r="C7560">
        <v>2008</v>
      </c>
      <c r="D7560" t="s">
        <v>40</v>
      </c>
      <c r="E7560" t="s">
        <v>2</v>
      </c>
      <c r="F7560" s="139">
        <v>249.95137080629601</v>
      </c>
      <c r="G7560" s="139">
        <v>514.47260580910495</v>
      </c>
      <c r="H7560" s="139">
        <v>502.975618457488</v>
      </c>
      <c r="I7560" s="139">
        <v>441.76959683195599</v>
      </c>
      <c r="J7560" s="139">
        <v>570.20522349359601</v>
      </c>
    </row>
    <row r="7561" spans="1:10" x14ac:dyDescent="0.25">
      <c r="A7561" t="s">
        <v>7845</v>
      </c>
      <c r="B7561" t="s">
        <v>94</v>
      </c>
      <c r="C7561">
        <v>2008</v>
      </c>
      <c r="D7561" t="s">
        <v>41</v>
      </c>
      <c r="E7561" t="s">
        <v>2</v>
      </c>
      <c r="F7561" s="139">
        <v>321.98273089904501</v>
      </c>
      <c r="G7561" s="139">
        <v>418.861119146421</v>
      </c>
      <c r="H7561" s="139">
        <v>416.53879728696899</v>
      </c>
      <c r="I7561" s="139">
        <v>372.01328876725898</v>
      </c>
      <c r="J7561" s="139">
        <v>464.90111443774498</v>
      </c>
    </row>
    <row r="7562" spans="1:10" x14ac:dyDescent="0.25">
      <c r="A7562" t="s">
        <v>7846</v>
      </c>
      <c r="B7562" t="s">
        <v>94</v>
      </c>
      <c r="C7562">
        <v>2008</v>
      </c>
      <c r="D7562" t="s">
        <v>42</v>
      </c>
      <c r="E7562" t="s">
        <v>2</v>
      </c>
      <c r="F7562" s="139">
        <v>267.34466384705303</v>
      </c>
      <c r="G7562" s="139">
        <v>398.56977733772601</v>
      </c>
      <c r="H7562" s="139">
        <v>395.35700664942601</v>
      </c>
      <c r="I7562" s="139">
        <v>349.13164007275901</v>
      </c>
      <c r="J7562" s="139">
        <v>445.973528680642</v>
      </c>
    </row>
    <row r="7563" spans="1:10" x14ac:dyDescent="0.25">
      <c r="A7563" t="s">
        <v>7847</v>
      </c>
      <c r="B7563" t="s">
        <v>94</v>
      </c>
      <c r="C7563">
        <v>2008</v>
      </c>
      <c r="D7563" t="s">
        <v>102</v>
      </c>
      <c r="E7563" t="s">
        <v>2</v>
      </c>
      <c r="F7563" s="139">
        <v>268.49609567777202</v>
      </c>
      <c r="G7563" s="139">
        <v>399.048950237459</v>
      </c>
      <c r="H7563" s="139">
        <v>382.05329596913703</v>
      </c>
      <c r="I7563" s="139">
        <v>336.70414069710699</v>
      </c>
      <c r="J7563" s="139">
        <v>431.70065597306501</v>
      </c>
    </row>
    <row r="7564" spans="1:10" x14ac:dyDescent="0.25">
      <c r="A7564" t="s">
        <v>7848</v>
      </c>
      <c r="B7564" t="s">
        <v>94</v>
      </c>
      <c r="C7564">
        <v>2008</v>
      </c>
      <c r="D7564" t="s">
        <v>103</v>
      </c>
      <c r="E7564" t="s">
        <v>2</v>
      </c>
      <c r="F7564" s="139">
        <v>682.00311861951604</v>
      </c>
      <c r="G7564" s="139">
        <v>352.01614447023098</v>
      </c>
      <c r="H7564" s="139">
        <v>344.53247985140098</v>
      </c>
      <c r="I7564" s="139">
        <v>318.85389237486902</v>
      </c>
      <c r="J7564" s="139">
        <v>371.70966135649599</v>
      </c>
    </row>
    <row r="7565" spans="1:10" x14ac:dyDescent="0.25">
      <c r="A7565" t="s">
        <v>7849</v>
      </c>
      <c r="B7565" t="s">
        <v>94</v>
      </c>
      <c r="C7565">
        <v>2008</v>
      </c>
      <c r="D7565" t="s">
        <v>43</v>
      </c>
      <c r="E7565" t="s">
        <v>2</v>
      </c>
      <c r="F7565" s="139">
        <v>119.268395391041</v>
      </c>
      <c r="G7565" s="139">
        <v>314.19492990263598</v>
      </c>
      <c r="H7565" s="139">
        <v>299.94298809037201</v>
      </c>
      <c r="I7565" s="139">
        <v>247.34998630642801</v>
      </c>
      <c r="J7565" s="139">
        <v>360.20763201544401</v>
      </c>
    </row>
    <row r="7566" spans="1:10" x14ac:dyDescent="0.25">
      <c r="A7566" t="s">
        <v>7850</v>
      </c>
      <c r="B7566" t="s">
        <v>94</v>
      </c>
      <c r="C7566">
        <v>2008</v>
      </c>
      <c r="D7566" t="s">
        <v>44</v>
      </c>
      <c r="E7566" t="s">
        <v>2</v>
      </c>
      <c r="F7566" s="139">
        <v>204.243131732444</v>
      </c>
      <c r="G7566" s="139">
        <v>329.05819609216201</v>
      </c>
      <c r="H7566" s="139">
        <v>322.88127701319303</v>
      </c>
      <c r="I7566" s="139">
        <v>279.35677391179598</v>
      </c>
      <c r="J7566" s="139">
        <v>371.17089639787201</v>
      </c>
    </row>
    <row r="7567" spans="1:10" x14ac:dyDescent="0.25">
      <c r="A7567" t="s">
        <v>7851</v>
      </c>
      <c r="B7567" t="s">
        <v>94</v>
      </c>
      <c r="C7567">
        <v>2008</v>
      </c>
      <c r="D7567" t="s">
        <v>45</v>
      </c>
      <c r="E7567" t="s">
        <v>2</v>
      </c>
      <c r="F7567" s="139">
        <v>358.49159149603099</v>
      </c>
      <c r="G7567" s="139">
        <v>382.542007508062</v>
      </c>
      <c r="H7567" s="139">
        <v>380.69891722666199</v>
      </c>
      <c r="I7567" s="139">
        <v>341.92948400467998</v>
      </c>
      <c r="J7567" s="139">
        <v>422.62683131508697</v>
      </c>
    </row>
    <row r="7568" spans="1:10" x14ac:dyDescent="0.25">
      <c r="A7568" t="s">
        <v>7852</v>
      </c>
      <c r="B7568" t="s">
        <v>94</v>
      </c>
      <c r="C7568">
        <v>2008</v>
      </c>
      <c r="D7568" t="s">
        <v>18</v>
      </c>
      <c r="E7568" t="s">
        <v>2</v>
      </c>
      <c r="F7568" s="139">
        <v>1036.5007752761201</v>
      </c>
      <c r="G7568" s="139">
        <v>397.57305146241401</v>
      </c>
      <c r="H7568" s="139">
        <v>397.02880839660997</v>
      </c>
      <c r="I7568" s="139">
        <v>373.10902275218302</v>
      </c>
      <c r="J7568" s="139">
        <v>422.07419145649601</v>
      </c>
    </row>
    <row r="7569" spans="1:10" x14ac:dyDescent="0.25">
      <c r="A7569" t="s">
        <v>7853</v>
      </c>
      <c r="B7569" t="s">
        <v>94</v>
      </c>
      <c r="C7569">
        <v>2008</v>
      </c>
      <c r="D7569" t="s">
        <v>46</v>
      </c>
      <c r="E7569" t="s">
        <v>2</v>
      </c>
      <c r="F7569" s="139">
        <v>540.76675634706396</v>
      </c>
      <c r="G7569" s="139">
        <v>452.84279857562098</v>
      </c>
      <c r="H7569" s="139">
        <v>456.433521849285</v>
      </c>
      <c r="I7569" s="139">
        <v>418.49649295941498</v>
      </c>
      <c r="J7569" s="139">
        <v>496.86662132856998</v>
      </c>
    </row>
    <row r="7570" spans="1:10" x14ac:dyDescent="0.25">
      <c r="A7570" t="s">
        <v>7854</v>
      </c>
      <c r="B7570" t="s">
        <v>94</v>
      </c>
      <c r="C7570">
        <v>2008</v>
      </c>
      <c r="D7570" t="s">
        <v>47</v>
      </c>
      <c r="E7570" t="s">
        <v>2</v>
      </c>
      <c r="F7570" s="139">
        <v>291.85790805307499</v>
      </c>
      <c r="G7570" s="139">
        <v>408.347079390923</v>
      </c>
      <c r="H7570" s="139">
        <v>401.85309581142599</v>
      </c>
      <c r="I7570" s="139">
        <v>356.78324356839403</v>
      </c>
      <c r="J7570" s="139">
        <v>451.01167989210199</v>
      </c>
    </row>
    <row r="7571" spans="1:10" x14ac:dyDescent="0.25">
      <c r="A7571" t="s">
        <v>7855</v>
      </c>
      <c r="B7571" t="s">
        <v>94</v>
      </c>
      <c r="C7571">
        <v>2008</v>
      </c>
      <c r="D7571" t="s">
        <v>48</v>
      </c>
      <c r="E7571" t="s">
        <v>2</v>
      </c>
      <c r="F7571" s="139">
        <v>203.87611087597901</v>
      </c>
      <c r="G7571" s="139">
        <v>292.010815084905</v>
      </c>
      <c r="H7571" s="139">
        <v>294.66058756903999</v>
      </c>
      <c r="I7571" s="139">
        <v>255.437737658034</v>
      </c>
      <c r="J7571" s="139">
        <v>338.18169186763402</v>
      </c>
    </row>
    <row r="7572" spans="1:10" x14ac:dyDescent="0.25">
      <c r="A7572" t="s">
        <v>7856</v>
      </c>
      <c r="B7572" t="s">
        <v>94</v>
      </c>
      <c r="C7572">
        <v>2008</v>
      </c>
      <c r="D7572" t="s">
        <v>104</v>
      </c>
      <c r="E7572" t="s">
        <v>2</v>
      </c>
      <c r="F7572" s="139">
        <v>954.36935151721798</v>
      </c>
      <c r="G7572" s="139">
        <v>406.625061893534</v>
      </c>
      <c r="H7572" s="139">
        <v>412.16293724834202</v>
      </c>
      <c r="I7572" s="139">
        <v>385.87362506645201</v>
      </c>
      <c r="J7572" s="139">
        <v>439.742877785313</v>
      </c>
    </row>
    <row r="7573" spans="1:10" x14ac:dyDescent="0.25">
      <c r="A7573" t="s">
        <v>7857</v>
      </c>
      <c r="B7573" t="s">
        <v>94</v>
      </c>
      <c r="C7573">
        <v>2008</v>
      </c>
      <c r="D7573" t="s">
        <v>49</v>
      </c>
      <c r="E7573" t="s">
        <v>2</v>
      </c>
      <c r="F7573" s="139">
        <v>282.44022837394499</v>
      </c>
      <c r="G7573" s="139">
        <v>436.30219877028702</v>
      </c>
      <c r="H7573" s="139">
        <v>442.94990111493598</v>
      </c>
      <c r="I7573" s="139">
        <v>392.43326290062203</v>
      </c>
      <c r="J7573" s="139">
        <v>498.12892485718498</v>
      </c>
    </row>
    <row r="7574" spans="1:10" x14ac:dyDescent="0.25">
      <c r="A7574" t="s">
        <v>7858</v>
      </c>
      <c r="B7574" t="s">
        <v>94</v>
      </c>
      <c r="C7574">
        <v>2008</v>
      </c>
      <c r="D7574" t="s">
        <v>50</v>
      </c>
      <c r="E7574" t="s">
        <v>2</v>
      </c>
      <c r="F7574" s="139">
        <v>671.92912314327202</v>
      </c>
      <c r="G7574" s="139">
        <v>395.32218811747498</v>
      </c>
      <c r="H7574" s="139">
        <v>402.34025967700001</v>
      </c>
      <c r="I7574" s="139">
        <v>371.39031368202399</v>
      </c>
      <c r="J7574" s="139">
        <v>435.11035459013601</v>
      </c>
    </row>
    <row r="7575" spans="1:10" x14ac:dyDescent="0.25">
      <c r="A7575" t="s">
        <v>7859</v>
      </c>
      <c r="B7575" t="s">
        <v>94</v>
      </c>
      <c r="C7575">
        <v>2008</v>
      </c>
      <c r="D7575" t="s">
        <v>105</v>
      </c>
      <c r="E7575" t="s">
        <v>2</v>
      </c>
      <c r="F7575" s="139">
        <v>550.98227140324104</v>
      </c>
      <c r="G7575" s="139">
        <v>368.40462386298401</v>
      </c>
      <c r="H7575" s="139">
        <v>373.70990972624003</v>
      </c>
      <c r="I7575" s="139">
        <v>342.960142858523</v>
      </c>
      <c r="J7575" s="139">
        <v>406.46335310806398</v>
      </c>
    </row>
    <row r="7576" spans="1:10" x14ac:dyDescent="0.25">
      <c r="A7576" t="s">
        <v>7860</v>
      </c>
      <c r="B7576" t="s">
        <v>94</v>
      </c>
      <c r="C7576">
        <v>2008</v>
      </c>
      <c r="D7576" t="s">
        <v>51</v>
      </c>
      <c r="E7576" t="s">
        <v>2</v>
      </c>
      <c r="F7576" s="139">
        <v>435.342296373652</v>
      </c>
      <c r="G7576" s="139">
        <v>362.75804012503397</v>
      </c>
      <c r="H7576" s="139">
        <v>366.875412977221</v>
      </c>
      <c r="I7576" s="139">
        <v>333.01730360049999</v>
      </c>
      <c r="J7576" s="139">
        <v>403.22648987819099</v>
      </c>
    </row>
    <row r="7577" spans="1:10" x14ac:dyDescent="0.25">
      <c r="A7577" t="s">
        <v>7861</v>
      </c>
      <c r="B7577" t="s">
        <v>94</v>
      </c>
      <c r="C7577">
        <v>2008</v>
      </c>
      <c r="D7577" t="s">
        <v>52</v>
      </c>
      <c r="E7577" t="s">
        <v>2</v>
      </c>
      <c r="F7577" s="139">
        <v>115.639975029589</v>
      </c>
      <c r="G7577" s="139">
        <v>391.33663292584998</v>
      </c>
      <c r="H7577" s="139">
        <v>402.29984113682502</v>
      </c>
      <c r="I7577" s="139">
        <v>331.65320828756199</v>
      </c>
      <c r="J7577" s="139">
        <v>483.42444118122103</v>
      </c>
    </row>
    <row r="7578" spans="1:10" x14ac:dyDescent="0.25">
      <c r="A7578" t="s">
        <v>7862</v>
      </c>
      <c r="B7578" t="s">
        <v>94</v>
      </c>
      <c r="C7578">
        <v>2008</v>
      </c>
      <c r="D7578" t="s">
        <v>106</v>
      </c>
      <c r="E7578" t="s">
        <v>2</v>
      </c>
      <c r="F7578" s="139">
        <v>1306.7087255686099</v>
      </c>
      <c r="G7578" s="139">
        <v>448.19677225314899</v>
      </c>
      <c r="H7578" s="139">
        <v>452.42340632083398</v>
      </c>
      <c r="I7578" s="139">
        <v>428.09078669769599</v>
      </c>
      <c r="J7578" s="139">
        <v>477.772957554806</v>
      </c>
    </row>
    <row r="7579" spans="1:10" x14ac:dyDescent="0.25">
      <c r="A7579" t="s">
        <v>7863</v>
      </c>
      <c r="B7579" t="s">
        <v>94</v>
      </c>
      <c r="C7579">
        <v>2008</v>
      </c>
      <c r="D7579" t="s">
        <v>53</v>
      </c>
      <c r="E7579" t="s">
        <v>2</v>
      </c>
      <c r="F7579" s="139">
        <v>378.73106627706397</v>
      </c>
      <c r="G7579" s="139">
        <v>421.09770653116402</v>
      </c>
      <c r="H7579" s="139">
        <v>426.452792699263</v>
      </c>
      <c r="I7579" s="139">
        <v>384.382050550207</v>
      </c>
      <c r="J7579" s="139">
        <v>471.85417748754003</v>
      </c>
    </row>
    <row r="7580" spans="1:10" x14ac:dyDescent="0.25">
      <c r="A7580" t="s">
        <v>7864</v>
      </c>
      <c r="B7580" t="s">
        <v>94</v>
      </c>
      <c r="C7580">
        <v>2008</v>
      </c>
      <c r="D7580" t="s">
        <v>54</v>
      </c>
      <c r="E7580" t="s">
        <v>2</v>
      </c>
      <c r="F7580" s="139">
        <v>216.48994701027999</v>
      </c>
      <c r="G7580" s="139">
        <v>605.26153827521898</v>
      </c>
      <c r="H7580" s="139">
        <v>616.36983524463506</v>
      </c>
      <c r="I7580" s="139">
        <v>536.42940391126103</v>
      </c>
      <c r="J7580" s="139">
        <v>704.79691580561405</v>
      </c>
    </row>
    <row r="7581" spans="1:10" x14ac:dyDescent="0.25">
      <c r="A7581" t="s">
        <v>7865</v>
      </c>
      <c r="B7581" t="s">
        <v>94</v>
      </c>
      <c r="C7581">
        <v>2008</v>
      </c>
      <c r="D7581" t="s">
        <v>55</v>
      </c>
      <c r="E7581" t="s">
        <v>2</v>
      </c>
      <c r="F7581" s="139">
        <v>221.63624435771001</v>
      </c>
      <c r="G7581" s="139">
        <v>473.74368236514499</v>
      </c>
      <c r="H7581" s="139">
        <v>475.89345597809302</v>
      </c>
      <c r="I7581" s="139">
        <v>414.97882192146602</v>
      </c>
      <c r="J7581" s="139">
        <v>543.19518634321605</v>
      </c>
    </row>
    <row r="7582" spans="1:10" x14ac:dyDescent="0.25">
      <c r="A7582" t="s">
        <v>7866</v>
      </c>
      <c r="B7582" t="s">
        <v>94</v>
      </c>
      <c r="C7582">
        <v>2008</v>
      </c>
      <c r="D7582" t="s">
        <v>56</v>
      </c>
      <c r="E7582" t="s">
        <v>2</v>
      </c>
      <c r="F7582" s="139">
        <v>182.23619951520899</v>
      </c>
      <c r="G7582" s="139">
        <v>396.80398797023201</v>
      </c>
      <c r="H7582" s="139">
        <v>397.524556369761</v>
      </c>
      <c r="I7582" s="139">
        <v>340.42317521899201</v>
      </c>
      <c r="J7582" s="139">
        <v>461.266807663181</v>
      </c>
    </row>
    <row r="7583" spans="1:10" x14ac:dyDescent="0.25">
      <c r="A7583" t="s">
        <v>7867</v>
      </c>
      <c r="B7583" t="s">
        <v>94</v>
      </c>
      <c r="C7583">
        <v>2008</v>
      </c>
      <c r="D7583" t="s">
        <v>57</v>
      </c>
      <c r="E7583" t="s">
        <v>2</v>
      </c>
      <c r="F7583" s="139">
        <v>307.61526840834802</v>
      </c>
      <c r="G7583" s="139">
        <v>420.635938806181</v>
      </c>
      <c r="H7583" s="139">
        <v>428.03012080838499</v>
      </c>
      <c r="I7583" s="139">
        <v>381.11486119089</v>
      </c>
      <c r="J7583" s="139">
        <v>479.08586489453</v>
      </c>
    </row>
    <row r="7584" spans="1:10" x14ac:dyDescent="0.25">
      <c r="A7584" t="s">
        <v>7868</v>
      </c>
      <c r="B7584" t="s">
        <v>94</v>
      </c>
      <c r="C7584">
        <v>2009</v>
      </c>
      <c r="D7584" t="s">
        <v>5</v>
      </c>
      <c r="E7584" t="s">
        <v>2</v>
      </c>
      <c r="F7584" s="139">
        <v>6165.4469128950896</v>
      </c>
      <c r="G7584" s="139">
        <v>397.50815673355697</v>
      </c>
      <c r="H7584" s="139">
        <v>397.88190835886797</v>
      </c>
      <c r="I7584" s="139">
        <v>387.95698534160198</v>
      </c>
      <c r="J7584" s="139">
        <v>407.99545299994497</v>
      </c>
    </row>
    <row r="7585" spans="1:10" x14ac:dyDescent="0.25">
      <c r="A7585" t="s">
        <v>7869</v>
      </c>
      <c r="B7585" t="s">
        <v>94</v>
      </c>
      <c r="C7585">
        <v>2009</v>
      </c>
      <c r="D7585" t="s">
        <v>122</v>
      </c>
      <c r="E7585" t="s">
        <v>2</v>
      </c>
      <c r="F7585" s="139">
        <v>897.43331091594303</v>
      </c>
      <c r="G7585" s="139">
        <v>292.40546567310201</v>
      </c>
      <c r="H7585" s="139">
        <v>285.35208152450002</v>
      </c>
      <c r="I7585" s="139">
        <v>266.792574156086</v>
      </c>
      <c r="J7585" s="139">
        <v>304.85197967339201</v>
      </c>
    </row>
    <row r="7586" spans="1:10" x14ac:dyDescent="0.25">
      <c r="A7586" t="s">
        <v>7870</v>
      </c>
      <c r="B7586" t="s">
        <v>94</v>
      </c>
      <c r="C7586">
        <v>2009</v>
      </c>
      <c r="D7586" t="s">
        <v>123</v>
      </c>
      <c r="E7586" t="s">
        <v>2</v>
      </c>
      <c r="F7586" s="139">
        <v>1109.7620629360599</v>
      </c>
      <c r="G7586" s="139">
        <v>354.20349777093202</v>
      </c>
      <c r="H7586" s="139">
        <v>346.786447535707</v>
      </c>
      <c r="I7586" s="139">
        <v>326.50118753942502</v>
      </c>
      <c r="J7586" s="139">
        <v>367.99343436634899</v>
      </c>
    </row>
    <row r="7587" spans="1:10" x14ac:dyDescent="0.25">
      <c r="A7587" t="s">
        <v>7871</v>
      </c>
      <c r="B7587" t="s">
        <v>94</v>
      </c>
      <c r="C7587">
        <v>2009</v>
      </c>
      <c r="D7587" t="s">
        <v>124</v>
      </c>
      <c r="E7587" t="s">
        <v>2</v>
      </c>
      <c r="F7587" s="139">
        <v>1176.68797479979</v>
      </c>
      <c r="G7587" s="139">
        <v>371.19962863877998</v>
      </c>
      <c r="H7587" s="139">
        <v>365.05725098290799</v>
      </c>
      <c r="I7587" s="139">
        <v>344.36042008338899</v>
      </c>
      <c r="J7587" s="139">
        <v>386.66672113718198</v>
      </c>
    </row>
    <row r="7588" spans="1:10" x14ac:dyDescent="0.25">
      <c r="A7588" t="s">
        <v>7872</v>
      </c>
      <c r="B7588" t="s">
        <v>94</v>
      </c>
      <c r="C7588">
        <v>2009</v>
      </c>
      <c r="D7588" t="s">
        <v>125</v>
      </c>
      <c r="E7588" t="s">
        <v>2</v>
      </c>
      <c r="F7588" s="139">
        <v>1317.9559231047299</v>
      </c>
      <c r="G7588" s="139">
        <v>422.78357540097898</v>
      </c>
      <c r="H7588" s="139">
        <v>427.87411787667702</v>
      </c>
      <c r="I7588" s="139">
        <v>404.943610285749</v>
      </c>
      <c r="J7588" s="139">
        <v>451.75876763807503</v>
      </c>
    </row>
    <row r="7589" spans="1:10" x14ac:dyDescent="0.25">
      <c r="A7589" t="s">
        <v>7873</v>
      </c>
      <c r="B7589" t="s">
        <v>94</v>
      </c>
      <c r="C7589">
        <v>2009</v>
      </c>
      <c r="D7589" t="s">
        <v>126</v>
      </c>
      <c r="E7589" t="s">
        <v>2</v>
      </c>
      <c r="F7589" s="139">
        <v>1663.60764113857</v>
      </c>
      <c r="G7589" s="139">
        <v>550.73762654842596</v>
      </c>
      <c r="H7589" s="139">
        <v>573.72961941947199</v>
      </c>
      <c r="I7589" s="139">
        <v>546.17701920721095</v>
      </c>
      <c r="J7589" s="139">
        <v>602.30011154712395</v>
      </c>
    </row>
    <row r="7590" spans="1:10" x14ac:dyDescent="0.25">
      <c r="A7590" t="s">
        <v>7874</v>
      </c>
      <c r="B7590" t="s">
        <v>94</v>
      </c>
      <c r="C7590">
        <v>2009</v>
      </c>
      <c r="D7590" t="s">
        <v>6</v>
      </c>
      <c r="E7590" t="s">
        <v>2</v>
      </c>
      <c r="F7590" s="139">
        <v>1479.3116337643301</v>
      </c>
      <c r="G7590" s="139">
        <v>423.323270081251</v>
      </c>
      <c r="H7590" s="139">
        <v>419.998599617281</v>
      </c>
      <c r="I7590" s="139">
        <v>398.68112436024899</v>
      </c>
      <c r="J7590" s="139">
        <v>442.15225863952401</v>
      </c>
    </row>
    <row r="7591" spans="1:10" x14ac:dyDescent="0.25">
      <c r="A7591" t="s">
        <v>7875</v>
      </c>
      <c r="B7591" t="s">
        <v>94</v>
      </c>
      <c r="C7591">
        <v>2009</v>
      </c>
      <c r="D7591" t="s">
        <v>37</v>
      </c>
      <c r="E7591" t="s">
        <v>2</v>
      </c>
      <c r="F7591" s="139">
        <v>152.14829739031899</v>
      </c>
      <c r="G7591" s="139">
        <v>427.23884474424</v>
      </c>
      <c r="H7591" s="139">
        <v>417.15820481470598</v>
      </c>
      <c r="I7591" s="139">
        <v>352.448412226328</v>
      </c>
      <c r="J7591" s="139">
        <v>490.15238348209601</v>
      </c>
    </row>
    <row r="7592" spans="1:10" x14ac:dyDescent="0.25">
      <c r="A7592" t="s">
        <v>7876</v>
      </c>
      <c r="B7592" t="s">
        <v>94</v>
      </c>
      <c r="C7592">
        <v>2009</v>
      </c>
      <c r="D7592" t="s">
        <v>38</v>
      </c>
      <c r="E7592" t="s">
        <v>2</v>
      </c>
      <c r="F7592" s="139">
        <v>262.60450628059903</v>
      </c>
      <c r="G7592" s="139">
        <v>425.601287285014</v>
      </c>
      <c r="H7592" s="139">
        <v>418.07737799771002</v>
      </c>
      <c r="I7592" s="139">
        <v>368.38102350755997</v>
      </c>
      <c r="J7592" s="139">
        <v>472.53920265918902</v>
      </c>
    </row>
    <row r="7593" spans="1:10" x14ac:dyDescent="0.25">
      <c r="A7593" t="s">
        <v>7877</v>
      </c>
      <c r="B7593" t="s">
        <v>94</v>
      </c>
      <c r="C7593">
        <v>2009</v>
      </c>
      <c r="D7593" t="s">
        <v>39</v>
      </c>
      <c r="E7593" t="s">
        <v>2</v>
      </c>
      <c r="F7593" s="139">
        <v>277.40257988120101</v>
      </c>
      <c r="G7593" s="139">
        <v>467.60599400107998</v>
      </c>
      <c r="H7593" s="139">
        <v>462.58513987800097</v>
      </c>
      <c r="I7593" s="139">
        <v>408.15771435117699</v>
      </c>
      <c r="J7593" s="139">
        <v>522.08356305136999</v>
      </c>
    </row>
    <row r="7594" spans="1:10" x14ac:dyDescent="0.25">
      <c r="A7594" t="s">
        <v>7878</v>
      </c>
      <c r="B7594" t="s">
        <v>94</v>
      </c>
      <c r="C7594">
        <v>2009</v>
      </c>
      <c r="D7594" t="s">
        <v>40</v>
      </c>
      <c r="E7594" t="s">
        <v>2</v>
      </c>
      <c r="F7594" s="139">
        <v>239.92923562776801</v>
      </c>
      <c r="G7594" s="139">
        <v>496.89192649581202</v>
      </c>
      <c r="H7594" s="139">
        <v>493.98139709935998</v>
      </c>
      <c r="I7594" s="139">
        <v>432.61910175288398</v>
      </c>
      <c r="J7594" s="139">
        <v>561.51418900231999</v>
      </c>
    </row>
    <row r="7595" spans="1:10" x14ac:dyDescent="0.25">
      <c r="A7595" t="s">
        <v>7879</v>
      </c>
      <c r="B7595" t="s">
        <v>94</v>
      </c>
      <c r="C7595">
        <v>2009</v>
      </c>
      <c r="D7595" t="s">
        <v>41</v>
      </c>
      <c r="E7595" t="s">
        <v>2</v>
      </c>
      <c r="F7595" s="139">
        <v>298.28165622636197</v>
      </c>
      <c r="G7595" s="139">
        <v>386.42025135878799</v>
      </c>
      <c r="H7595" s="139">
        <v>390.37167843618198</v>
      </c>
      <c r="I7595" s="139">
        <v>347.07152584987102</v>
      </c>
      <c r="J7595" s="139">
        <v>437.55544484155803</v>
      </c>
    </row>
    <row r="7596" spans="1:10" x14ac:dyDescent="0.25">
      <c r="A7596" t="s">
        <v>7880</v>
      </c>
      <c r="B7596" t="s">
        <v>94</v>
      </c>
      <c r="C7596">
        <v>2009</v>
      </c>
      <c r="D7596" t="s">
        <v>42</v>
      </c>
      <c r="E7596" t="s">
        <v>2</v>
      </c>
      <c r="F7596" s="139">
        <v>248.94535835808799</v>
      </c>
      <c r="G7596" s="139">
        <v>369.70069702850998</v>
      </c>
      <c r="H7596" s="139">
        <v>372.36244551439199</v>
      </c>
      <c r="I7596" s="139">
        <v>327.32440090165699</v>
      </c>
      <c r="J7596" s="139">
        <v>421.842321735187</v>
      </c>
    </row>
    <row r="7597" spans="1:10" x14ac:dyDescent="0.25">
      <c r="A7597" t="s">
        <v>7881</v>
      </c>
      <c r="B7597" t="s">
        <v>94</v>
      </c>
      <c r="C7597">
        <v>2009</v>
      </c>
      <c r="D7597" t="s">
        <v>102</v>
      </c>
      <c r="E7597" t="s">
        <v>2</v>
      </c>
      <c r="F7597" s="139">
        <v>294.65887993234998</v>
      </c>
      <c r="G7597" s="139">
        <v>437.60786516819201</v>
      </c>
      <c r="H7597" s="139">
        <v>416.71605145875702</v>
      </c>
      <c r="I7597" s="139">
        <v>369.53198541060499</v>
      </c>
      <c r="J7597" s="139">
        <v>468.15927144282801</v>
      </c>
    </row>
    <row r="7598" spans="1:10" x14ac:dyDescent="0.25">
      <c r="A7598" t="s">
        <v>7882</v>
      </c>
      <c r="B7598" t="s">
        <v>94</v>
      </c>
      <c r="C7598">
        <v>2009</v>
      </c>
      <c r="D7598" t="s">
        <v>103</v>
      </c>
      <c r="E7598" t="s">
        <v>2</v>
      </c>
      <c r="F7598" s="139">
        <v>688.80151098994497</v>
      </c>
      <c r="G7598" s="139">
        <v>355.63710998494702</v>
      </c>
      <c r="H7598" s="139">
        <v>346.72987840027798</v>
      </c>
      <c r="I7598" s="139">
        <v>320.98193742740301</v>
      </c>
      <c r="J7598" s="139">
        <v>373.97279279715298</v>
      </c>
    </row>
    <row r="7599" spans="1:10" x14ac:dyDescent="0.25">
      <c r="A7599" t="s">
        <v>7883</v>
      </c>
      <c r="B7599" t="s">
        <v>94</v>
      </c>
      <c r="C7599">
        <v>2009</v>
      </c>
      <c r="D7599" t="s">
        <v>43</v>
      </c>
      <c r="E7599" t="s">
        <v>2</v>
      </c>
      <c r="F7599" s="139">
        <v>107.455086750905</v>
      </c>
      <c r="G7599" s="139">
        <v>285.08725127588099</v>
      </c>
      <c r="H7599" s="139">
        <v>275.658185660291</v>
      </c>
      <c r="I7599" s="139">
        <v>224.88399567041901</v>
      </c>
      <c r="J7599" s="139">
        <v>334.26720090223</v>
      </c>
    </row>
    <row r="7600" spans="1:10" x14ac:dyDescent="0.25">
      <c r="A7600" t="s">
        <v>7884</v>
      </c>
      <c r="B7600" t="s">
        <v>94</v>
      </c>
      <c r="C7600">
        <v>2009</v>
      </c>
      <c r="D7600" t="s">
        <v>44</v>
      </c>
      <c r="E7600" t="s">
        <v>2</v>
      </c>
      <c r="F7600" s="139">
        <v>224.533130585674</v>
      </c>
      <c r="G7600" s="139">
        <v>361.03798071372699</v>
      </c>
      <c r="H7600" s="139">
        <v>343.19227901123401</v>
      </c>
      <c r="I7600" s="139">
        <v>299.03817802784602</v>
      </c>
      <c r="J7600" s="139">
        <v>391.94445643662402</v>
      </c>
    </row>
    <row r="7601" spans="1:10" x14ac:dyDescent="0.25">
      <c r="A7601" t="s">
        <v>7885</v>
      </c>
      <c r="B7601" t="s">
        <v>94</v>
      </c>
      <c r="C7601">
        <v>2009</v>
      </c>
      <c r="D7601" t="s">
        <v>45</v>
      </c>
      <c r="E7601" t="s">
        <v>2</v>
      </c>
      <c r="F7601" s="139">
        <v>356.81329365336501</v>
      </c>
      <c r="G7601" s="139">
        <v>380.40607865132</v>
      </c>
      <c r="H7601" s="139">
        <v>378.34195896410398</v>
      </c>
      <c r="I7601" s="139">
        <v>339.69974461175298</v>
      </c>
      <c r="J7601" s="139">
        <v>420.14000942316301</v>
      </c>
    </row>
    <row r="7602" spans="1:10" x14ac:dyDescent="0.25">
      <c r="A7602" t="s">
        <v>7886</v>
      </c>
      <c r="B7602" t="s">
        <v>94</v>
      </c>
      <c r="C7602">
        <v>2009</v>
      </c>
      <c r="D7602" t="s">
        <v>18</v>
      </c>
      <c r="E7602" t="s">
        <v>2</v>
      </c>
      <c r="F7602" s="139">
        <v>955.25012141256298</v>
      </c>
      <c r="G7602" s="139">
        <v>365.57181563646901</v>
      </c>
      <c r="H7602" s="139">
        <v>366.15781912954498</v>
      </c>
      <c r="I7602" s="139">
        <v>343.20530238440898</v>
      </c>
      <c r="J7602" s="139">
        <v>390.23661653607599</v>
      </c>
    </row>
    <row r="7603" spans="1:10" x14ac:dyDescent="0.25">
      <c r="A7603" t="s">
        <v>7887</v>
      </c>
      <c r="B7603" t="s">
        <v>94</v>
      </c>
      <c r="C7603">
        <v>2009</v>
      </c>
      <c r="D7603" t="s">
        <v>46</v>
      </c>
      <c r="E7603" t="s">
        <v>2</v>
      </c>
      <c r="F7603" s="139">
        <v>436.311779544552</v>
      </c>
      <c r="G7603" s="139">
        <v>364.01783709707303</v>
      </c>
      <c r="H7603" s="139">
        <v>365.06716095890403</v>
      </c>
      <c r="I7603" s="139">
        <v>331.36973486854998</v>
      </c>
      <c r="J7603" s="139">
        <v>401.24285605474398</v>
      </c>
    </row>
    <row r="7604" spans="1:10" x14ac:dyDescent="0.25">
      <c r="A7604" t="s">
        <v>7888</v>
      </c>
      <c r="B7604" t="s">
        <v>94</v>
      </c>
      <c r="C7604">
        <v>2009</v>
      </c>
      <c r="D7604" t="s">
        <v>47</v>
      </c>
      <c r="E7604" t="s">
        <v>2</v>
      </c>
      <c r="F7604" s="139">
        <v>299.96718582158502</v>
      </c>
      <c r="G7604" s="139">
        <v>420.18095786746699</v>
      </c>
      <c r="H7604" s="139">
        <v>416.98921955023297</v>
      </c>
      <c r="I7604" s="139">
        <v>370.90137220225603</v>
      </c>
      <c r="J7604" s="139">
        <v>467.19852358800699</v>
      </c>
    </row>
    <row r="7605" spans="1:10" x14ac:dyDescent="0.25">
      <c r="A7605" t="s">
        <v>7889</v>
      </c>
      <c r="B7605" t="s">
        <v>94</v>
      </c>
      <c r="C7605">
        <v>2009</v>
      </c>
      <c r="D7605" t="s">
        <v>48</v>
      </c>
      <c r="E7605" t="s">
        <v>2</v>
      </c>
      <c r="F7605" s="139">
        <v>218.97115604642701</v>
      </c>
      <c r="G7605" s="139">
        <v>312.57927004757403</v>
      </c>
      <c r="H7605" s="139">
        <v>315.84030523280899</v>
      </c>
      <c r="I7605" s="139">
        <v>275.23713405540599</v>
      </c>
      <c r="J7605" s="139">
        <v>360.72813058239097</v>
      </c>
    </row>
    <row r="7606" spans="1:10" x14ac:dyDescent="0.25">
      <c r="A7606" t="s">
        <v>7890</v>
      </c>
      <c r="B7606" t="s">
        <v>94</v>
      </c>
      <c r="C7606">
        <v>2009</v>
      </c>
      <c r="D7606" t="s">
        <v>104</v>
      </c>
      <c r="E7606" t="s">
        <v>2</v>
      </c>
      <c r="F7606" s="139">
        <v>904.59394898804806</v>
      </c>
      <c r="G7606" s="139">
        <v>381.50009446388799</v>
      </c>
      <c r="H7606" s="139">
        <v>390.843384959861</v>
      </c>
      <c r="I7606" s="139">
        <v>365.30533899798502</v>
      </c>
      <c r="J7606" s="139">
        <v>417.67014427963397</v>
      </c>
    </row>
    <row r="7607" spans="1:10" x14ac:dyDescent="0.25">
      <c r="A7607" t="s">
        <v>7891</v>
      </c>
      <c r="B7607" t="s">
        <v>94</v>
      </c>
      <c r="C7607">
        <v>2009</v>
      </c>
      <c r="D7607" t="s">
        <v>49</v>
      </c>
      <c r="E7607" t="s">
        <v>2</v>
      </c>
      <c r="F7607" s="139">
        <v>286.569639767789</v>
      </c>
      <c r="G7607" s="139">
        <v>441.69860782038802</v>
      </c>
      <c r="H7607" s="139">
        <v>444.37246110517299</v>
      </c>
      <c r="I7607" s="139">
        <v>394.09825381353801</v>
      </c>
      <c r="J7607" s="139">
        <v>499.25148248930401</v>
      </c>
    </row>
    <row r="7608" spans="1:10" x14ac:dyDescent="0.25">
      <c r="A7608" t="s">
        <v>7892</v>
      </c>
      <c r="B7608" t="s">
        <v>94</v>
      </c>
      <c r="C7608">
        <v>2009</v>
      </c>
      <c r="D7608" t="s">
        <v>50</v>
      </c>
      <c r="E7608" t="s">
        <v>2</v>
      </c>
      <c r="F7608" s="139">
        <v>618.02430922025906</v>
      </c>
      <c r="G7608" s="139">
        <v>358.82411877903502</v>
      </c>
      <c r="H7608" s="139">
        <v>374.91282647605402</v>
      </c>
      <c r="I7608" s="139">
        <v>344.96970981085502</v>
      </c>
      <c r="J7608" s="139">
        <v>406.694574606164</v>
      </c>
    </row>
    <row r="7609" spans="1:10" x14ac:dyDescent="0.25">
      <c r="A7609" t="s">
        <v>7893</v>
      </c>
      <c r="B7609" t="s">
        <v>94</v>
      </c>
      <c r="C7609">
        <v>2009</v>
      </c>
      <c r="D7609" t="s">
        <v>105</v>
      </c>
      <c r="E7609" t="s">
        <v>2</v>
      </c>
      <c r="F7609" s="139">
        <v>576.61894371866094</v>
      </c>
      <c r="G7609" s="139">
        <v>385.10839164000402</v>
      </c>
      <c r="H7609" s="139">
        <v>391.18789809037401</v>
      </c>
      <c r="I7609" s="139">
        <v>359.73728660791198</v>
      </c>
      <c r="J7609" s="139">
        <v>424.64019128467902</v>
      </c>
    </row>
    <row r="7610" spans="1:10" x14ac:dyDescent="0.25">
      <c r="A7610" t="s">
        <v>7894</v>
      </c>
      <c r="B7610" t="s">
        <v>94</v>
      </c>
      <c r="C7610">
        <v>2009</v>
      </c>
      <c r="D7610" t="s">
        <v>51</v>
      </c>
      <c r="E7610" t="s">
        <v>2</v>
      </c>
      <c r="F7610" s="139">
        <v>443.61486294142099</v>
      </c>
      <c r="G7610" s="139">
        <v>369.907161867669</v>
      </c>
      <c r="H7610" s="139">
        <v>376.83129046116397</v>
      </c>
      <c r="I7610" s="139">
        <v>342.40665274451499</v>
      </c>
      <c r="J7610" s="139">
        <v>413.76593086450498</v>
      </c>
    </row>
    <row r="7611" spans="1:10" x14ac:dyDescent="0.25">
      <c r="A7611" t="s">
        <v>7895</v>
      </c>
      <c r="B7611" t="s">
        <v>94</v>
      </c>
      <c r="C7611">
        <v>2009</v>
      </c>
      <c r="D7611" t="s">
        <v>52</v>
      </c>
      <c r="E7611" t="s">
        <v>2</v>
      </c>
      <c r="F7611" s="139">
        <v>133.00408077724001</v>
      </c>
      <c r="G7611" s="139">
        <v>446.27749145132901</v>
      </c>
      <c r="H7611" s="139">
        <v>447.87990224002601</v>
      </c>
      <c r="I7611" s="139">
        <v>374.40185901128802</v>
      </c>
      <c r="J7611" s="139">
        <v>531.46650319338801</v>
      </c>
    </row>
    <row r="7612" spans="1:10" x14ac:dyDescent="0.25">
      <c r="A7612" t="s">
        <v>7896</v>
      </c>
      <c r="B7612" t="s">
        <v>94</v>
      </c>
      <c r="C7612">
        <v>2009</v>
      </c>
      <c r="D7612" t="s">
        <v>106</v>
      </c>
      <c r="E7612" t="s">
        <v>2</v>
      </c>
      <c r="F7612" s="139">
        <v>1266.2118740891899</v>
      </c>
      <c r="G7612" s="139">
        <v>433.02618723340203</v>
      </c>
      <c r="H7612" s="139">
        <v>436.216674346471</v>
      </c>
      <c r="I7612" s="139">
        <v>412.39083744830998</v>
      </c>
      <c r="J7612" s="139">
        <v>461.05442759115698</v>
      </c>
    </row>
    <row r="7613" spans="1:10" x14ac:dyDescent="0.25">
      <c r="A7613" t="s">
        <v>7897</v>
      </c>
      <c r="B7613" t="s">
        <v>94</v>
      </c>
      <c r="C7613">
        <v>2009</v>
      </c>
      <c r="D7613" t="s">
        <v>53</v>
      </c>
      <c r="E7613" t="s">
        <v>2</v>
      </c>
      <c r="F7613" s="139">
        <v>360.41360853791599</v>
      </c>
      <c r="G7613" s="139">
        <v>398.93916356321603</v>
      </c>
      <c r="H7613" s="139">
        <v>403.151555856926</v>
      </c>
      <c r="I7613" s="139">
        <v>362.43706026516901</v>
      </c>
      <c r="J7613" s="139">
        <v>447.17375050132301</v>
      </c>
    </row>
    <row r="7614" spans="1:10" x14ac:dyDescent="0.25">
      <c r="A7614" t="s">
        <v>7898</v>
      </c>
      <c r="B7614" t="s">
        <v>94</v>
      </c>
      <c r="C7614">
        <v>2009</v>
      </c>
      <c r="D7614" t="s">
        <v>54</v>
      </c>
      <c r="E7614" t="s">
        <v>2</v>
      </c>
      <c r="F7614" s="139">
        <v>178.340392819328</v>
      </c>
      <c r="G7614" s="139">
        <v>500.23952433123401</v>
      </c>
      <c r="H7614" s="139">
        <v>494.21235807879401</v>
      </c>
      <c r="I7614" s="139">
        <v>423.84293724431802</v>
      </c>
      <c r="J7614" s="139">
        <v>572.860162511662</v>
      </c>
    </row>
    <row r="7615" spans="1:10" x14ac:dyDescent="0.25">
      <c r="A7615" t="s">
        <v>7899</v>
      </c>
      <c r="B7615" t="s">
        <v>94</v>
      </c>
      <c r="C7615">
        <v>2009</v>
      </c>
      <c r="D7615" t="s">
        <v>55</v>
      </c>
      <c r="E7615" t="s">
        <v>2</v>
      </c>
      <c r="F7615" s="139">
        <v>209.551619376811</v>
      </c>
      <c r="G7615" s="139">
        <v>447.53992562802699</v>
      </c>
      <c r="H7615" s="139">
        <v>447.97924402907199</v>
      </c>
      <c r="I7615" s="139">
        <v>389.05070276699797</v>
      </c>
      <c r="J7615" s="139">
        <v>513.27239245232204</v>
      </c>
    </row>
    <row r="7616" spans="1:10" x14ac:dyDescent="0.25">
      <c r="A7616" t="s">
        <v>7900</v>
      </c>
      <c r="B7616" t="s">
        <v>94</v>
      </c>
      <c r="C7616">
        <v>2009</v>
      </c>
      <c r="D7616" t="s">
        <v>56</v>
      </c>
      <c r="E7616" t="s">
        <v>2</v>
      </c>
      <c r="F7616" s="139">
        <v>183.67121705421101</v>
      </c>
      <c r="G7616" s="139">
        <v>398.19454766121299</v>
      </c>
      <c r="H7616" s="139">
        <v>392.22041800527398</v>
      </c>
      <c r="I7616" s="139">
        <v>336.304420637269</v>
      </c>
      <c r="J7616" s="139">
        <v>454.61241002793997</v>
      </c>
    </row>
    <row r="7617" spans="1:10" x14ac:dyDescent="0.25">
      <c r="A7617" t="s">
        <v>7901</v>
      </c>
      <c r="B7617" t="s">
        <v>94</v>
      </c>
      <c r="C7617">
        <v>2009</v>
      </c>
      <c r="D7617" t="s">
        <v>57</v>
      </c>
      <c r="E7617" t="s">
        <v>2</v>
      </c>
      <c r="F7617" s="139">
        <v>334.235036300925</v>
      </c>
      <c r="G7617" s="139">
        <v>454.94580737055497</v>
      </c>
      <c r="H7617" s="139">
        <v>468.02974978733403</v>
      </c>
      <c r="I7617" s="139">
        <v>418.74741443082002</v>
      </c>
      <c r="J7617" s="139">
        <v>521.47666824914495</v>
      </c>
    </row>
    <row r="7618" spans="1:10" x14ac:dyDescent="0.25">
      <c r="A7618" t="s">
        <v>7902</v>
      </c>
      <c r="B7618" t="s">
        <v>94</v>
      </c>
      <c r="C7618">
        <v>2010</v>
      </c>
      <c r="D7618" t="s">
        <v>5</v>
      </c>
      <c r="E7618" t="s">
        <v>2</v>
      </c>
      <c r="F7618" s="139">
        <v>6272.5555937845802</v>
      </c>
      <c r="G7618" s="139">
        <v>403.51523751282298</v>
      </c>
      <c r="H7618" s="139">
        <v>403.80233344505001</v>
      </c>
      <c r="I7618" s="139">
        <v>393.817168635526</v>
      </c>
      <c r="J7618" s="139">
        <v>413.97562066497602</v>
      </c>
    </row>
    <row r="7619" spans="1:10" x14ac:dyDescent="0.25">
      <c r="A7619" t="s">
        <v>7903</v>
      </c>
      <c r="B7619" t="s">
        <v>94</v>
      </c>
      <c r="C7619">
        <v>2010</v>
      </c>
      <c r="D7619" t="s">
        <v>122</v>
      </c>
      <c r="E7619" t="s">
        <v>2</v>
      </c>
      <c r="F7619" s="139">
        <v>890.88448185921698</v>
      </c>
      <c r="G7619" s="139">
        <v>289.94011093330403</v>
      </c>
      <c r="H7619" s="139">
        <v>283.12330289207</v>
      </c>
      <c r="I7619" s="139">
        <v>264.62506828048299</v>
      </c>
      <c r="J7619" s="139">
        <v>302.5623575139</v>
      </c>
    </row>
    <row r="7620" spans="1:10" x14ac:dyDescent="0.25">
      <c r="A7620" t="s">
        <v>7904</v>
      </c>
      <c r="B7620" t="s">
        <v>94</v>
      </c>
      <c r="C7620">
        <v>2010</v>
      </c>
      <c r="D7620" t="s">
        <v>123</v>
      </c>
      <c r="E7620" t="s">
        <v>2</v>
      </c>
      <c r="F7620" s="139">
        <v>1105.5874123526801</v>
      </c>
      <c r="G7620" s="139">
        <v>352.77086300065298</v>
      </c>
      <c r="H7620" s="139">
        <v>345.49623263445602</v>
      </c>
      <c r="I7620" s="139">
        <v>325.23254362719302</v>
      </c>
      <c r="J7620" s="139">
        <v>366.68244817667897</v>
      </c>
    </row>
    <row r="7621" spans="1:10" x14ac:dyDescent="0.25">
      <c r="A7621" t="s">
        <v>7905</v>
      </c>
      <c r="B7621" t="s">
        <v>94</v>
      </c>
      <c r="C7621">
        <v>2010</v>
      </c>
      <c r="D7621" t="s">
        <v>124</v>
      </c>
      <c r="E7621" t="s">
        <v>2</v>
      </c>
      <c r="F7621" s="139">
        <v>1179.0725404688501</v>
      </c>
      <c r="G7621" s="139">
        <v>371.444493246945</v>
      </c>
      <c r="H7621" s="139">
        <v>364.87229993288202</v>
      </c>
      <c r="I7621" s="139">
        <v>344.21439931503801</v>
      </c>
      <c r="J7621" s="139">
        <v>386.44017939465198</v>
      </c>
    </row>
    <row r="7622" spans="1:10" x14ac:dyDescent="0.25">
      <c r="A7622" t="s">
        <v>7906</v>
      </c>
      <c r="B7622" t="s">
        <v>94</v>
      </c>
      <c r="C7622">
        <v>2010</v>
      </c>
      <c r="D7622" t="s">
        <v>125</v>
      </c>
      <c r="E7622" t="s">
        <v>2</v>
      </c>
      <c r="F7622" s="139">
        <v>1379.60658715003</v>
      </c>
      <c r="G7622" s="139">
        <v>440.667510077565</v>
      </c>
      <c r="H7622" s="139">
        <v>446.07538175934599</v>
      </c>
      <c r="I7622" s="139">
        <v>422.70077809179901</v>
      </c>
      <c r="J7622" s="139">
        <v>470.400137949655</v>
      </c>
    </row>
    <row r="7623" spans="1:10" x14ac:dyDescent="0.25">
      <c r="A7623" t="s">
        <v>7907</v>
      </c>
      <c r="B7623" t="s">
        <v>94</v>
      </c>
      <c r="C7623">
        <v>2010</v>
      </c>
      <c r="D7623" t="s">
        <v>126</v>
      </c>
      <c r="E7623" t="s">
        <v>2</v>
      </c>
      <c r="F7623" s="139">
        <v>1717.4045719538101</v>
      </c>
      <c r="G7623" s="139">
        <v>566.21902006646803</v>
      </c>
      <c r="H7623" s="139">
        <v>589.263912685131</v>
      </c>
      <c r="I7623" s="139">
        <v>561.41430005727796</v>
      </c>
      <c r="J7623" s="139">
        <v>618.12582402742703</v>
      </c>
    </row>
    <row r="7624" spans="1:10" x14ac:dyDescent="0.25">
      <c r="A7624" t="s">
        <v>7908</v>
      </c>
      <c r="B7624" t="s">
        <v>94</v>
      </c>
      <c r="C7624">
        <v>2010</v>
      </c>
      <c r="D7624" t="s">
        <v>6</v>
      </c>
      <c r="E7624" t="s">
        <v>2</v>
      </c>
      <c r="F7624" s="139">
        <v>1494.3671026732</v>
      </c>
      <c r="G7624" s="139">
        <v>427.87768758663498</v>
      </c>
      <c r="H7624" s="139">
        <v>421.30510787315598</v>
      </c>
      <c r="I7624" s="139">
        <v>400.02621602300002</v>
      </c>
      <c r="J7624" s="139">
        <v>443.41436483891903</v>
      </c>
    </row>
    <row r="7625" spans="1:10" x14ac:dyDescent="0.25">
      <c r="A7625" t="s">
        <v>7909</v>
      </c>
      <c r="B7625" t="s">
        <v>94</v>
      </c>
      <c r="C7625">
        <v>2010</v>
      </c>
      <c r="D7625" t="s">
        <v>37</v>
      </c>
      <c r="E7625" t="s">
        <v>2</v>
      </c>
      <c r="F7625" s="139">
        <v>129.42778704315199</v>
      </c>
      <c r="G7625" s="139">
        <v>364.40054913889401</v>
      </c>
      <c r="H7625" s="139">
        <v>343.04993608513598</v>
      </c>
      <c r="I7625" s="139">
        <v>285.49814141285498</v>
      </c>
      <c r="J7625" s="139">
        <v>408.63588125595601</v>
      </c>
    </row>
    <row r="7626" spans="1:10" x14ac:dyDescent="0.25">
      <c r="A7626" t="s">
        <v>7910</v>
      </c>
      <c r="B7626" t="s">
        <v>94</v>
      </c>
      <c r="C7626">
        <v>2010</v>
      </c>
      <c r="D7626" t="s">
        <v>38</v>
      </c>
      <c r="E7626" t="s">
        <v>2</v>
      </c>
      <c r="F7626" s="139">
        <v>246.90297349859301</v>
      </c>
      <c r="G7626" s="139">
        <v>399.41596592887402</v>
      </c>
      <c r="H7626" s="139">
        <v>394.82159974409598</v>
      </c>
      <c r="I7626" s="139">
        <v>346.39753813860898</v>
      </c>
      <c r="J7626" s="139">
        <v>448.04218922465299</v>
      </c>
    </row>
    <row r="7627" spans="1:10" x14ac:dyDescent="0.25">
      <c r="A7627" t="s">
        <v>7911</v>
      </c>
      <c r="B7627" t="s">
        <v>94</v>
      </c>
      <c r="C7627">
        <v>2010</v>
      </c>
      <c r="D7627" t="s">
        <v>39</v>
      </c>
      <c r="E7627" t="s">
        <v>2</v>
      </c>
      <c r="F7627" s="139">
        <v>256.03584392247598</v>
      </c>
      <c r="G7627" s="139">
        <v>431.880176645429</v>
      </c>
      <c r="H7627" s="139">
        <v>412.73550191106602</v>
      </c>
      <c r="I7627" s="139">
        <v>362.21018160160901</v>
      </c>
      <c r="J7627" s="139">
        <v>468.170744237767</v>
      </c>
    </row>
    <row r="7628" spans="1:10" x14ac:dyDescent="0.25">
      <c r="A7628" t="s">
        <v>7912</v>
      </c>
      <c r="B7628" t="s">
        <v>94</v>
      </c>
      <c r="C7628">
        <v>2010</v>
      </c>
      <c r="D7628" t="s">
        <v>40</v>
      </c>
      <c r="E7628" t="s">
        <v>2</v>
      </c>
      <c r="F7628" s="139">
        <v>242.518184397922</v>
      </c>
      <c r="G7628" s="139">
        <v>504.88858807911498</v>
      </c>
      <c r="H7628" s="139">
        <v>490.605086354344</v>
      </c>
      <c r="I7628" s="139">
        <v>430.00433141918001</v>
      </c>
      <c r="J7628" s="139">
        <v>557.26540507882305</v>
      </c>
    </row>
    <row r="7629" spans="1:10" x14ac:dyDescent="0.25">
      <c r="A7629" t="s">
        <v>7913</v>
      </c>
      <c r="B7629" t="s">
        <v>94</v>
      </c>
      <c r="C7629">
        <v>2010</v>
      </c>
      <c r="D7629" t="s">
        <v>41</v>
      </c>
      <c r="E7629" t="s">
        <v>2</v>
      </c>
      <c r="F7629" s="139">
        <v>326.00149868904498</v>
      </c>
      <c r="G7629" s="139">
        <v>423.04892121599403</v>
      </c>
      <c r="H7629" s="139">
        <v>423.70093514856802</v>
      </c>
      <c r="I7629" s="139">
        <v>378.71540575748799</v>
      </c>
      <c r="J7629" s="139">
        <v>472.53784549936199</v>
      </c>
    </row>
    <row r="7630" spans="1:10" x14ac:dyDescent="0.25">
      <c r="A7630" t="s">
        <v>7914</v>
      </c>
      <c r="B7630" t="s">
        <v>94</v>
      </c>
      <c r="C7630">
        <v>2010</v>
      </c>
      <c r="D7630" t="s">
        <v>42</v>
      </c>
      <c r="E7630" t="s">
        <v>2</v>
      </c>
      <c r="F7630" s="139">
        <v>293.480815122016</v>
      </c>
      <c r="G7630" s="139">
        <v>434.53532791722699</v>
      </c>
      <c r="H7630" s="139">
        <v>438.79642490187501</v>
      </c>
      <c r="I7630" s="139">
        <v>389.83520090838499</v>
      </c>
      <c r="J7630" s="139">
        <v>492.186511791692</v>
      </c>
    </row>
    <row r="7631" spans="1:10" x14ac:dyDescent="0.25">
      <c r="A7631" t="s">
        <v>7915</v>
      </c>
      <c r="B7631" t="s">
        <v>94</v>
      </c>
      <c r="C7631">
        <v>2010</v>
      </c>
      <c r="D7631" t="s">
        <v>102</v>
      </c>
      <c r="E7631" t="s">
        <v>2</v>
      </c>
      <c r="F7631" s="139">
        <v>238.823800386675</v>
      </c>
      <c r="G7631" s="139">
        <v>355.04385631176899</v>
      </c>
      <c r="H7631" s="139">
        <v>343.33802910968399</v>
      </c>
      <c r="I7631" s="139">
        <v>300.08698723347698</v>
      </c>
      <c r="J7631" s="139">
        <v>390.94892255188898</v>
      </c>
    </row>
    <row r="7632" spans="1:10" x14ac:dyDescent="0.25">
      <c r="A7632" t="s">
        <v>7916</v>
      </c>
      <c r="B7632" t="s">
        <v>94</v>
      </c>
      <c r="C7632">
        <v>2010</v>
      </c>
      <c r="D7632" t="s">
        <v>103</v>
      </c>
      <c r="E7632" t="s">
        <v>2</v>
      </c>
      <c r="F7632" s="139">
        <v>739.77759023002795</v>
      </c>
      <c r="G7632" s="139">
        <v>381.32275801406598</v>
      </c>
      <c r="H7632" s="139">
        <v>372.78444082856203</v>
      </c>
      <c r="I7632" s="139">
        <v>346.02929581541702</v>
      </c>
      <c r="J7632" s="139">
        <v>401.036906832395</v>
      </c>
    </row>
    <row r="7633" spans="1:10" x14ac:dyDescent="0.25">
      <c r="A7633" t="s">
        <v>7917</v>
      </c>
      <c r="B7633" t="s">
        <v>94</v>
      </c>
      <c r="C7633">
        <v>2010</v>
      </c>
      <c r="D7633" t="s">
        <v>43</v>
      </c>
      <c r="E7633" t="s">
        <v>2</v>
      </c>
      <c r="F7633" s="139">
        <v>110.170649315221</v>
      </c>
      <c r="G7633" s="139">
        <v>290.97947629607802</v>
      </c>
      <c r="H7633" s="139">
        <v>276.20661506931998</v>
      </c>
      <c r="I7633" s="139">
        <v>225.432757410313</v>
      </c>
      <c r="J7633" s="139">
        <v>334.71036191534898</v>
      </c>
    </row>
    <row r="7634" spans="1:10" x14ac:dyDescent="0.25">
      <c r="A7634" t="s">
        <v>7918</v>
      </c>
      <c r="B7634" t="s">
        <v>94</v>
      </c>
      <c r="C7634">
        <v>2010</v>
      </c>
      <c r="D7634" t="s">
        <v>44</v>
      </c>
      <c r="E7634" t="s">
        <v>2</v>
      </c>
      <c r="F7634" s="139">
        <v>255.32590046074199</v>
      </c>
      <c r="G7634" s="139">
        <v>408.92709641683302</v>
      </c>
      <c r="H7634" s="139">
        <v>404.67534009432302</v>
      </c>
      <c r="I7634" s="139">
        <v>355.67172746162498</v>
      </c>
      <c r="J7634" s="139">
        <v>458.44795876381602</v>
      </c>
    </row>
    <row r="7635" spans="1:10" x14ac:dyDescent="0.25">
      <c r="A7635" t="s">
        <v>7919</v>
      </c>
      <c r="B7635" t="s">
        <v>94</v>
      </c>
      <c r="C7635">
        <v>2010</v>
      </c>
      <c r="D7635" t="s">
        <v>45</v>
      </c>
      <c r="E7635" t="s">
        <v>2</v>
      </c>
      <c r="F7635" s="139">
        <v>374.28104045406502</v>
      </c>
      <c r="G7635" s="139">
        <v>399.43335907501898</v>
      </c>
      <c r="H7635" s="139">
        <v>391.605175042197</v>
      </c>
      <c r="I7635" s="139">
        <v>352.52917349540098</v>
      </c>
      <c r="J7635" s="139">
        <v>433.79385429073801</v>
      </c>
    </row>
    <row r="7636" spans="1:10" x14ac:dyDescent="0.25">
      <c r="A7636" t="s">
        <v>7920</v>
      </c>
      <c r="B7636" t="s">
        <v>94</v>
      </c>
      <c r="C7636">
        <v>2010</v>
      </c>
      <c r="D7636" t="s">
        <v>18</v>
      </c>
      <c r="E7636" t="s">
        <v>2</v>
      </c>
      <c r="F7636" s="139">
        <v>917.14610203914503</v>
      </c>
      <c r="G7636" s="139">
        <v>349.98496565165999</v>
      </c>
      <c r="H7636" s="139">
        <v>348.15422822003899</v>
      </c>
      <c r="I7636" s="139">
        <v>325.88475783053201</v>
      </c>
      <c r="J7636" s="139">
        <v>371.53954446631502</v>
      </c>
    </row>
    <row r="7637" spans="1:10" x14ac:dyDescent="0.25">
      <c r="A7637" t="s">
        <v>7921</v>
      </c>
      <c r="B7637" t="s">
        <v>94</v>
      </c>
      <c r="C7637">
        <v>2010</v>
      </c>
      <c r="D7637" t="s">
        <v>46</v>
      </c>
      <c r="E7637" t="s">
        <v>2</v>
      </c>
      <c r="F7637" s="139">
        <v>409.03565675826297</v>
      </c>
      <c r="G7637" s="139">
        <v>339.87457873207302</v>
      </c>
      <c r="H7637" s="139">
        <v>339.98398713743501</v>
      </c>
      <c r="I7637" s="139">
        <v>307.59296770548002</v>
      </c>
      <c r="J7637" s="139">
        <v>374.83854417888801</v>
      </c>
    </row>
    <row r="7638" spans="1:10" x14ac:dyDescent="0.25">
      <c r="A7638" t="s">
        <v>7922</v>
      </c>
      <c r="B7638" t="s">
        <v>94</v>
      </c>
      <c r="C7638">
        <v>2010</v>
      </c>
      <c r="D7638" t="s">
        <v>47</v>
      </c>
      <c r="E7638" t="s">
        <v>2</v>
      </c>
      <c r="F7638" s="139">
        <v>289.65747265675901</v>
      </c>
      <c r="G7638" s="139">
        <v>405.75661206768598</v>
      </c>
      <c r="H7638" s="139">
        <v>401.66670460563603</v>
      </c>
      <c r="I7638" s="139">
        <v>356.452756661872</v>
      </c>
      <c r="J7638" s="139">
        <v>450.99876548524497</v>
      </c>
    </row>
    <row r="7639" spans="1:10" x14ac:dyDescent="0.25">
      <c r="A7639" t="s">
        <v>7923</v>
      </c>
      <c r="B7639" t="s">
        <v>94</v>
      </c>
      <c r="C7639">
        <v>2010</v>
      </c>
      <c r="D7639" t="s">
        <v>48</v>
      </c>
      <c r="E7639" t="s">
        <v>2</v>
      </c>
      <c r="F7639" s="139">
        <v>218.45297262412399</v>
      </c>
      <c r="G7639" s="139">
        <v>310.668789374011</v>
      </c>
      <c r="H7639" s="139">
        <v>310.26738920157601</v>
      </c>
      <c r="I7639" s="139">
        <v>270.35877267552797</v>
      </c>
      <c r="J7639" s="139">
        <v>354.39263943270703</v>
      </c>
    </row>
    <row r="7640" spans="1:10" x14ac:dyDescent="0.25">
      <c r="A7640" t="s">
        <v>7924</v>
      </c>
      <c r="B7640" t="s">
        <v>94</v>
      </c>
      <c r="C7640">
        <v>2010</v>
      </c>
      <c r="D7640" t="s">
        <v>104</v>
      </c>
      <c r="E7640" t="s">
        <v>2</v>
      </c>
      <c r="F7640" s="139">
        <v>909.51020797456795</v>
      </c>
      <c r="G7640" s="139">
        <v>380.88287113135698</v>
      </c>
      <c r="H7640" s="139">
        <v>386.78008716039199</v>
      </c>
      <c r="I7640" s="139">
        <v>361.55528002546998</v>
      </c>
      <c r="J7640" s="139">
        <v>413.27426151943001</v>
      </c>
    </row>
    <row r="7641" spans="1:10" x14ac:dyDescent="0.25">
      <c r="A7641" t="s">
        <v>7925</v>
      </c>
      <c r="B7641" t="s">
        <v>94</v>
      </c>
      <c r="C7641">
        <v>2010</v>
      </c>
      <c r="D7641" t="s">
        <v>49</v>
      </c>
      <c r="E7641" t="s">
        <v>2</v>
      </c>
      <c r="F7641" s="139">
        <v>256.46731474462899</v>
      </c>
      <c r="G7641" s="139">
        <v>395.55093424323599</v>
      </c>
      <c r="H7641" s="139">
        <v>398.77242018644898</v>
      </c>
      <c r="I7641" s="139">
        <v>351.15345350006697</v>
      </c>
      <c r="J7641" s="139">
        <v>451.01478076831398</v>
      </c>
    </row>
    <row r="7642" spans="1:10" x14ac:dyDescent="0.25">
      <c r="A7642" t="s">
        <v>7926</v>
      </c>
      <c r="B7642" t="s">
        <v>94</v>
      </c>
      <c r="C7642">
        <v>2010</v>
      </c>
      <c r="D7642" t="s">
        <v>50</v>
      </c>
      <c r="E7642" t="s">
        <v>2</v>
      </c>
      <c r="F7642" s="139">
        <v>653.04289322993804</v>
      </c>
      <c r="G7642" s="139">
        <v>375.415570519418</v>
      </c>
      <c r="H7642" s="139">
        <v>384.98543579552802</v>
      </c>
      <c r="I7642" s="139">
        <v>354.95481119759398</v>
      </c>
      <c r="J7642" s="139">
        <v>416.80832119947002</v>
      </c>
    </row>
    <row r="7643" spans="1:10" x14ac:dyDescent="0.25">
      <c r="A7643" t="s">
        <v>7927</v>
      </c>
      <c r="B7643" t="s">
        <v>94</v>
      </c>
      <c r="C7643">
        <v>2010</v>
      </c>
      <c r="D7643" t="s">
        <v>105</v>
      </c>
      <c r="E7643" t="s">
        <v>2</v>
      </c>
      <c r="F7643" s="139">
        <v>562.99896696080498</v>
      </c>
      <c r="G7643" s="139">
        <v>375.88896030178302</v>
      </c>
      <c r="H7643" s="139">
        <v>381.67201290047598</v>
      </c>
      <c r="I7643" s="139">
        <v>350.64409234380503</v>
      </c>
      <c r="J7643" s="139">
        <v>414.69928512026701</v>
      </c>
    </row>
    <row r="7644" spans="1:10" x14ac:dyDescent="0.25">
      <c r="A7644" t="s">
        <v>7928</v>
      </c>
      <c r="B7644" t="s">
        <v>94</v>
      </c>
      <c r="C7644">
        <v>2010</v>
      </c>
      <c r="D7644" t="s">
        <v>51</v>
      </c>
      <c r="E7644" t="s">
        <v>2</v>
      </c>
      <c r="F7644" s="139">
        <v>440.63188332048799</v>
      </c>
      <c r="G7644" s="139">
        <v>367.622128583755</v>
      </c>
      <c r="H7644" s="139">
        <v>373.53972649499099</v>
      </c>
      <c r="I7644" s="139">
        <v>339.31996980697301</v>
      </c>
      <c r="J7644" s="139">
        <v>410.26331133346099</v>
      </c>
    </row>
    <row r="7645" spans="1:10" x14ac:dyDescent="0.25">
      <c r="A7645" t="s">
        <v>7929</v>
      </c>
      <c r="B7645" t="s">
        <v>94</v>
      </c>
      <c r="C7645">
        <v>2010</v>
      </c>
      <c r="D7645" t="s">
        <v>52</v>
      </c>
      <c r="E7645" t="s">
        <v>2</v>
      </c>
      <c r="F7645" s="139">
        <v>122.367083640316</v>
      </c>
      <c r="G7645" s="139">
        <v>409.00823464240898</v>
      </c>
      <c r="H7645" s="139">
        <v>415.42821029782698</v>
      </c>
      <c r="I7645" s="139">
        <v>344.59785346137397</v>
      </c>
      <c r="J7645" s="139">
        <v>496.44887960063102</v>
      </c>
    </row>
    <row r="7646" spans="1:10" x14ac:dyDescent="0.25">
      <c r="A7646" t="s">
        <v>7930</v>
      </c>
      <c r="B7646" t="s">
        <v>94</v>
      </c>
      <c r="C7646">
        <v>2010</v>
      </c>
      <c r="D7646" t="s">
        <v>106</v>
      </c>
      <c r="E7646" t="s">
        <v>2</v>
      </c>
      <c r="F7646" s="139">
        <v>1409.9318235201599</v>
      </c>
      <c r="G7646" s="139">
        <v>480.65256804295399</v>
      </c>
      <c r="H7646" s="139">
        <v>485.08894556028798</v>
      </c>
      <c r="I7646" s="139">
        <v>459.98058374818498</v>
      </c>
      <c r="J7646" s="139">
        <v>511.206657092071</v>
      </c>
    </row>
    <row r="7647" spans="1:10" x14ac:dyDescent="0.25">
      <c r="A7647" t="s">
        <v>7931</v>
      </c>
      <c r="B7647" t="s">
        <v>94</v>
      </c>
      <c r="C7647">
        <v>2010</v>
      </c>
      <c r="D7647" t="s">
        <v>53</v>
      </c>
      <c r="E7647" t="s">
        <v>2</v>
      </c>
      <c r="F7647" s="139">
        <v>380.00473644479598</v>
      </c>
      <c r="G7647" s="139">
        <v>418.64112595960802</v>
      </c>
      <c r="H7647" s="139">
        <v>425.586163691092</v>
      </c>
      <c r="I7647" s="139">
        <v>383.72846166210098</v>
      </c>
      <c r="J7647" s="139">
        <v>470.75184809957398</v>
      </c>
    </row>
    <row r="7648" spans="1:10" x14ac:dyDescent="0.25">
      <c r="A7648" t="s">
        <v>7932</v>
      </c>
      <c r="B7648" t="s">
        <v>94</v>
      </c>
      <c r="C7648">
        <v>2010</v>
      </c>
      <c r="D7648" t="s">
        <v>54</v>
      </c>
      <c r="E7648" t="s">
        <v>2</v>
      </c>
      <c r="F7648" s="139">
        <v>185.990002731055</v>
      </c>
      <c r="G7648" s="139">
        <v>522.37046125840595</v>
      </c>
      <c r="H7648" s="139">
        <v>526.63384774381097</v>
      </c>
      <c r="I7648" s="139">
        <v>453.20452379958402</v>
      </c>
      <c r="J7648" s="139">
        <v>608.51107661547201</v>
      </c>
    </row>
    <row r="7649" spans="1:10" x14ac:dyDescent="0.25">
      <c r="A7649" t="s">
        <v>7933</v>
      </c>
      <c r="B7649" t="s">
        <v>94</v>
      </c>
      <c r="C7649">
        <v>2010</v>
      </c>
      <c r="D7649" t="s">
        <v>55</v>
      </c>
      <c r="E7649" t="s">
        <v>2</v>
      </c>
      <c r="F7649" s="139">
        <v>281.40294582361901</v>
      </c>
      <c r="G7649" s="139">
        <v>602.61461298074596</v>
      </c>
      <c r="H7649" s="139">
        <v>606.24078351448804</v>
      </c>
      <c r="I7649" s="139">
        <v>537.101665790928</v>
      </c>
      <c r="J7649" s="139">
        <v>681.773362205696</v>
      </c>
    </row>
    <row r="7650" spans="1:10" x14ac:dyDescent="0.25">
      <c r="A7650" t="s">
        <v>7934</v>
      </c>
      <c r="B7650" t="s">
        <v>94</v>
      </c>
      <c r="C7650">
        <v>2010</v>
      </c>
      <c r="D7650" t="s">
        <v>56</v>
      </c>
      <c r="E7650" t="s">
        <v>2</v>
      </c>
      <c r="F7650" s="139">
        <v>182.581855057274</v>
      </c>
      <c r="G7650" s="139">
        <v>394.15797041853602</v>
      </c>
      <c r="H7650" s="139">
        <v>387.379179579403</v>
      </c>
      <c r="I7650" s="139">
        <v>331.975088730278</v>
      </c>
      <c r="J7650" s="139">
        <v>449.22026854797701</v>
      </c>
    </row>
    <row r="7651" spans="1:10" x14ac:dyDescent="0.25">
      <c r="A7651" t="s">
        <v>7935</v>
      </c>
      <c r="B7651" t="s">
        <v>94</v>
      </c>
      <c r="C7651">
        <v>2010</v>
      </c>
      <c r="D7651" t="s">
        <v>57</v>
      </c>
      <c r="E7651" t="s">
        <v>2</v>
      </c>
      <c r="F7651" s="139">
        <v>379.95228346341702</v>
      </c>
      <c r="G7651" s="139">
        <v>513.85178040006599</v>
      </c>
      <c r="H7651" s="139">
        <v>521.28645851582701</v>
      </c>
      <c r="I7651" s="139">
        <v>469.77373295450002</v>
      </c>
      <c r="J7651" s="139">
        <v>576.87048857005198</v>
      </c>
    </row>
    <row r="7652" spans="1:10" x14ac:dyDescent="0.25">
      <c r="A7652" t="s">
        <v>7936</v>
      </c>
      <c r="B7652" t="s">
        <v>94</v>
      </c>
      <c r="C7652">
        <v>2011</v>
      </c>
      <c r="D7652" t="s">
        <v>5</v>
      </c>
      <c r="E7652" t="s">
        <v>2</v>
      </c>
      <c r="F7652" s="139">
        <v>6232.2294563882297</v>
      </c>
      <c r="G7652" s="139">
        <v>399.68558987613102</v>
      </c>
      <c r="H7652" s="139">
        <v>400.28092390494902</v>
      </c>
      <c r="I7652" s="139">
        <v>390.34743717070899</v>
      </c>
      <c r="J7652" s="139">
        <v>410.40217023519301</v>
      </c>
    </row>
    <row r="7653" spans="1:10" x14ac:dyDescent="0.25">
      <c r="A7653" t="s">
        <v>7937</v>
      </c>
      <c r="B7653" t="s">
        <v>94</v>
      </c>
      <c r="C7653">
        <v>2011</v>
      </c>
      <c r="D7653" t="s">
        <v>122</v>
      </c>
      <c r="E7653" t="s">
        <v>2</v>
      </c>
      <c r="F7653" s="139">
        <v>896.72355726867795</v>
      </c>
      <c r="G7653" s="139">
        <v>291.40987630555099</v>
      </c>
      <c r="H7653" s="139">
        <v>284.33694036651599</v>
      </c>
      <c r="I7653" s="139">
        <v>265.79163364792799</v>
      </c>
      <c r="J7653" s="139">
        <v>303.82230039271002</v>
      </c>
    </row>
    <row r="7654" spans="1:10" x14ac:dyDescent="0.25">
      <c r="A7654" t="s">
        <v>7938</v>
      </c>
      <c r="B7654" t="s">
        <v>94</v>
      </c>
      <c r="C7654">
        <v>2011</v>
      </c>
      <c r="D7654" t="s">
        <v>123</v>
      </c>
      <c r="E7654" t="s">
        <v>2</v>
      </c>
      <c r="F7654" s="139">
        <v>1114.9698985773</v>
      </c>
      <c r="G7654" s="139">
        <v>355.49012685674302</v>
      </c>
      <c r="H7654" s="139">
        <v>346.33041759960599</v>
      </c>
      <c r="I7654" s="139">
        <v>326.09408598357498</v>
      </c>
      <c r="J7654" s="139">
        <v>367.48404972158301</v>
      </c>
    </row>
    <row r="7655" spans="1:10" x14ac:dyDescent="0.25">
      <c r="A7655" t="s">
        <v>7939</v>
      </c>
      <c r="B7655" t="s">
        <v>94</v>
      </c>
      <c r="C7655">
        <v>2011</v>
      </c>
      <c r="D7655" t="s">
        <v>124</v>
      </c>
      <c r="E7655" t="s">
        <v>2</v>
      </c>
      <c r="F7655" s="139">
        <v>1200.96691728575</v>
      </c>
      <c r="G7655" s="139">
        <v>377.51653206016198</v>
      </c>
      <c r="H7655" s="139">
        <v>371.78424681777398</v>
      </c>
      <c r="I7655" s="139">
        <v>350.91107012919002</v>
      </c>
      <c r="J7655" s="139">
        <v>393.56826491943201</v>
      </c>
    </row>
    <row r="7656" spans="1:10" x14ac:dyDescent="0.25">
      <c r="A7656" t="s">
        <v>7940</v>
      </c>
      <c r="B7656" t="s">
        <v>94</v>
      </c>
      <c r="C7656">
        <v>2011</v>
      </c>
      <c r="D7656" t="s">
        <v>125</v>
      </c>
      <c r="E7656" t="s">
        <v>2</v>
      </c>
      <c r="F7656" s="139">
        <v>1435.4258773900301</v>
      </c>
      <c r="G7656" s="139">
        <v>456.38765142647497</v>
      </c>
      <c r="H7656" s="139">
        <v>463.27549672599702</v>
      </c>
      <c r="I7656" s="139">
        <v>439.47178456187601</v>
      </c>
      <c r="J7656" s="139">
        <v>488.02739042719702</v>
      </c>
    </row>
    <row r="7657" spans="1:10" x14ac:dyDescent="0.25">
      <c r="A7657" t="s">
        <v>7941</v>
      </c>
      <c r="B7657" t="s">
        <v>94</v>
      </c>
      <c r="C7657">
        <v>2011</v>
      </c>
      <c r="D7657" t="s">
        <v>126</v>
      </c>
      <c r="E7657" t="s">
        <v>2</v>
      </c>
      <c r="F7657" s="139">
        <v>1584.14320586647</v>
      </c>
      <c r="G7657" s="139">
        <v>518.91653401199096</v>
      </c>
      <c r="H7657" s="139">
        <v>542.66831059077299</v>
      </c>
      <c r="I7657" s="139">
        <v>515.99289451251002</v>
      </c>
      <c r="J7657" s="139">
        <v>570.35413328065704</v>
      </c>
    </row>
    <row r="7658" spans="1:10" x14ac:dyDescent="0.25">
      <c r="A7658" t="s">
        <v>7942</v>
      </c>
      <c r="B7658" t="s">
        <v>94</v>
      </c>
      <c r="C7658">
        <v>2011</v>
      </c>
      <c r="D7658" t="s">
        <v>6</v>
      </c>
      <c r="E7658" t="s">
        <v>2</v>
      </c>
      <c r="F7658" s="139">
        <v>1510.8144293222001</v>
      </c>
      <c r="G7658" s="139">
        <v>431.62426915470002</v>
      </c>
      <c r="H7658" s="139">
        <v>425.65387260751498</v>
      </c>
      <c r="I7658" s="139">
        <v>404.25880768001599</v>
      </c>
      <c r="J7658" s="139">
        <v>447.87918236230598</v>
      </c>
    </row>
    <row r="7659" spans="1:10" x14ac:dyDescent="0.25">
      <c r="A7659" t="s">
        <v>7943</v>
      </c>
      <c r="B7659" t="s">
        <v>94</v>
      </c>
      <c r="C7659">
        <v>2011</v>
      </c>
      <c r="D7659" t="s">
        <v>37</v>
      </c>
      <c r="E7659" t="s">
        <v>2</v>
      </c>
      <c r="F7659" s="139">
        <v>141.11747167558701</v>
      </c>
      <c r="G7659" s="139">
        <v>396.98841442481</v>
      </c>
      <c r="H7659" s="139">
        <v>387.28105067220997</v>
      </c>
      <c r="I7659" s="139">
        <v>324.72958447924401</v>
      </c>
      <c r="J7659" s="139">
        <v>458.169245756267</v>
      </c>
    </row>
    <row r="7660" spans="1:10" x14ac:dyDescent="0.25">
      <c r="A7660" t="s">
        <v>7944</v>
      </c>
      <c r="B7660" t="s">
        <v>94</v>
      </c>
      <c r="C7660">
        <v>2011</v>
      </c>
      <c r="D7660" t="s">
        <v>38</v>
      </c>
      <c r="E7660" t="s">
        <v>2</v>
      </c>
      <c r="F7660" s="139">
        <v>274.016765452051</v>
      </c>
      <c r="G7660" s="139">
        <v>443.51482681651999</v>
      </c>
      <c r="H7660" s="139">
        <v>434.98177417800298</v>
      </c>
      <c r="I7660" s="139">
        <v>384.188703150457</v>
      </c>
      <c r="J7660" s="139">
        <v>490.53783944878802</v>
      </c>
    </row>
    <row r="7661" spans="1:10" x14ac:dyDescent="0.25">
      <c r="A7661" t="s">
        <v>7945</v>
      </c>
      <c r="B7661" t="s">
        <v>94</v>
      </c>
      <c r="C7661">
        <v>2011</v>
      </c>
      <c r="D7661" t="s">
        <v>39</v>
      </c>
      <c r="E7661" t="s">
        <v>2</v>
      </c>
      <c r="F7661" s="139">
        <v>266.72602905959002</v>
      </c>
      <c r="G7661" s="139">
        <v>448.00797678646501</v>
      </c>
      <c r="H7661" s="139">
        <v>424.668111250067</v>
      </c>
      <c r="I7661" s="139">
        <v>373.51992875179798</v>
      </c>
      <c r="J7661" s="139">
        <v>480.68100724524402</v>
      </c>
    </row>
    <row r="7662" spans="1:10" x14ac:dyDescent="0.25">
      <c r="A7662" t="s">
        <v>7946</v>
      </c>
      <c r="B7662" t="s">
        <v>94</v>
      </c>
      <c r="C7662">
        <v>2011</v>
      </c>
      <c r="D7662" t="s">
        <v>40</v>
      </c>
      <c r="E7662" t="s">
        <v>2</v>
      </c>
      <c r="F7662" s="139">
        <v>218.863276127315</v>
      </c>
      <c r="G7662" s="139">
        <v>457.41363510975401</v>
      </c>
      <c r="H7662" s="139">
        <v>441.21881981486803</v>
      </c>
      <c r="I7662" s="139">
        <v>383.95638596600702</v>
      </c>
      <c r="J7662" s="139">
        <v>504.52545107703901</v>
      </c>
    </row>
    <row r="7663" spans="1:10" x14ac:dyDescent="0.25">
      <c r="A7663" t="s">
        <v>7947</v>
      </c>
      <c r="B7663" t="s">
        <v>94</v>
      </c>
      <c r="C7663">
        <v>2011</v>
      </c>
      <c r="D7663" t="s">
        <v>41</v>
      </c>
      <c r="E7663" t="s">
        <v>2</v>
      </c>
      <c r="F7663" s="139">
        <v>343.08903963694502</v>
      </c>
      <c r="G7663" s="139">
        <v>443.34768515874299</v>
      </c>
      <c r="H7663" s="139">
        <v>446.11722675269903</v>
      </c>
      <c r="I7663" s="139">
        <v>399.92097753285702</v>
      </c>
      <c r="J7663" s="139">
        <v>496.16430046341299</v>
      </c>
    </row>
    <row r="7664" spans="1:10" x14ac:dyDescent="0.25">
      <c r="A7664" t="s">
        <v>7948</v>
      </c>
      <c r="B7664" t="s">
        <v>94</v>
      </c>
      <c r="C7664">
        <v>2011</v>
      </c>
      <c r="D7664" t="s">
        <v>42</v>
      </c>
      <c r="E7664" t="s">
        <v>2</v>
      </c>
      <c r="F7664" s="139">
        <v>267.00184737071402</v>
      </c>
      <c r="G7664" s="139">
        <v>393.05439035877203</v>
      </c>
      <c r="H7664" s="139">
        <v>396.99620899796503</v>
      </c>
      <c r="I7664" s="139">
        <v>350.60711772895701</v>
      </c>
      <c r="J7664" s="139">
        <v>447.79498041613999</v>
      </c>
    </row>
    <row r="7665" spans="1:10" x14ac:dyDescent="0.25">
      <c r="A7665" t="s">
        <v>7949</v>
      </c>
      <c r="B7665" t="s">
        <v>94</v>
      </c>
      <c r="C7665">
        <v>2011</v>
      </c>
      <c r="D7665" t="s">
        <v>102</v>
      </c>
      <c r="E7665" t="s">
        <v>2</v>
      </c>
      <c r="F7665" s="139">
        <v>280.697806875943</v>
      </c>
      <c r="G7665" s="139">
        <v>416.96049743901199</v>
      </c>
      <c r="H7665" s="139">
        <v>396.48773360379698</v>
      </c>
      <c r="I7665" s="139">
        <v>350.39678312611699</v>
      </c>
      <c r="J7665" s="139">
        <v>446.84644053096798</v>
      </c>
    </row>
    <row r="7666" spans="1:10" x14ac:dyDescent="0.25">
      <c r="A7666" t="s">
        <v>7950</v>
      </c>
      <c r="B7666" t="s">
        <v>94</v>
      </c>
      <c r="C7666">
        <v>2011</v>
      </c>
      <c r="D7666" t="s">
        <v>103</v>
      </c>
      <c r="E7666" t="s">
        <v>2</v>
      </c>
      <c r="F7666" s="139">
        <v>779.31618676809796</v>
      </c>
      <c r="G7666" s="139">
        <v>400.58196352949898</v>
      </c>
      <c r="H7666" s="139">
        <v>396.89541813477598</v>
      </c>
      <c r="I7666" s="139">
        <v>369.10724605895302</v>
      </c>
      <c r="J7666" s="139">
        <v>426.197577073113</v>
      </c>
    </row>
    <row r="7667" spans="1:10" x14ac:dyDescent="0.25">
      <c r="A7667" t="s">
        <v>7951</v>
      </c>
      <c r="B7667" t="s">
        <v>94</v>
      </c>
      <c r="C7667">
        <v>2011</v>
      </c>
      <c r="D7667" t="s">
        <v>43</v>
      </c>
      <c r="E7667" t="s">
        <v>2</v>
      </c>
      <c r="F7667" s="139">
        <v>118.830992716461</v>
      </c>
      <c r="G7667" s="139">
        <v>314.23469620388403</v>
      </c>
      <c r="H7667" s="139">
        <v>305.26357974282001</v>
      </c>
      <c r="I7667" s="139">
        <v>251.37035461481699</v>
      </c>
      <c r="J7667" s="139">
        <v>367.03366940719002</v>
      </c>
    </row>
    <row r="7668" spans="1:10" x14ac:dyDescent="0.25">
      <c r="A7668" t="s">
        <v>7952</v>
      </c>
      <c r="B7668" t="s">
        <v>94</v>
      </c>
      <c r="C7668">
        <v>2011</v>
      </c>
      <c r="D7668" t="s">
        <v>44</v>
      </c>
      <c r="E7668" t="s">
        <v>2</v>
      </c>
      <c r="F7668" s="139">
        <v>280.66171288377598</v>
      </c>
      <c r="G7668" s="139">
        <v>447.897789543545</v>
      </c>
      <c r="H7668" s="139">
        <v>447.25060071614399</v>
      </c>
      <c r="I7668" s="139">
        <v>395.62005959090902</v>
      </c>
      <c r="J7668" s="139">
        <v>503.66215509010101</v>
      </c>
    </row>
    <row r="7669" spans="1:10" x14ac:dyDescent="0.25">
      <c r="A7669" t="s">
        <v>7953</v>
      </c>
      <c r="B7669" t="s">
        <v>94</v>
      </c>
      <c r="C7669">
        <v>2011</v>
      </c>
      <c r="D7669" t="s">
        <v>45</v>
      </c>
      <c r="E7669" t="s">
        <v>2</v>
      </c>
      <c r="F7669" s="139">
        <v>379.82348116786102</v>
      </c>
      <c r="G7669" s="139">
        <v>403.775440285603</v>
      </c>
      <c r="H7669" s="139">
        <v>402.82163925086002</v>
      </c>
      <c r="I7669" s="139">
        <v>362.86008380484998</v>
      </c>
      <c r="J7669" s="139">
        <v>445.94211154667198</v>
      </c>
    </row>
    <row r="7670" spans="1:10" x14ac:dyDescent="0.25">
      <c r="A7670" t="s">
        <v>7954</v>
      </c>
      <c r="B7670" t="s">
        <v>94</v>
      </c>
      <c r="C7670">
        <v>2011</v>
      </c>
      <c r="D7670" t="s">
        <v>18</v>
      </c>
      <c r="E7670" t="s">
        <v>2</v>
      </c>
      <c r="F7670" s="139">
        <v>1001.91665974332</v>
      </c>
      <c r="G7670" s="139">
        <v>381.400663792594</v>
      </c>
      <c r="H7670" s="139">
        <v>381.69232104619101</v>
      </c>
      <c r="I7670" s="139">
        <v>358.32123634502699</v>
      </c>
      <c r="J7670" s="139">
        <v>406.18249408992898</v>
      </c>
    </row>
    <row r="7671" spans="1:10" x14ac:dyDescent="0.25">
      <c r="A7671" t="s">
        <v>7955</v>
      </c>
      <c r="B7671" t="s">
        <v>94</v>
      </c>
      <c r="C7671">
        <v>2011</v>
      </c>
      <c r="D7671" t="s">
        <v>46</v>
      </c>
      <c r="E7671" t="s">
        <v>2</v>
      </c>
      <c r="F7671" s="139">
        <v>440.98043079703302</v>
      </c>
      <c r="G7671" s="139">
        <v>365.25563296974599</v>
      </c>
      <c r="H7671" s="139">
        <v>365.05852572310403</v>
      </c>
      <c r="I7671" s="139">
        <v>331.53165746579799</v>
      </c>
      <c r="J7671" s="139">
        <v>401.03751621890302</v>
      </c>
    </row>
    <row r="7672" spans="1:10" x14ac:dyDescent="0.25">
      <c r="A7672" t="s">
        <v>7956</v>
      </c>
      <c r="B7672" t="s">
        <v>94</v>
      </c>
      <c r="C7672">
        <v>2011</v>
      </c>
      <c r="D7672" t="s">
        <v>47</v>
      </c>
      <c r="E7672" t="s">
        <v>2</v>
      </c>
      <c r="F7672" s="139">
        <v>316.239357593725</v>
      </c>
      <c r="G7672" s="139">
        <v>442.55276889043199</v>
      </c>
      <c r="H7672" s="139">
        <v>445.01518896360301</v>
      </c>
      <c r="I7672" s="139">
        <v>397.057483844307</v>
      </c>
      <c r="J7672" s="139">
        <v>497.14455911469202</v>
      </c>
    </row>
    <row r="7673" spans="1:10" x14ac:dyDescent="0.25">
      <c r="A7673" t="s">
        <v>7957</v>
      </c>
      <c r="B7673" t="s">
        <v>94</v>
      </c>
      <c r="C7673">
        <v>2011</v>
      </c>
      <c r="D7673" t="s">
        <v>48</v>
      </c>
      <c r="E7673" t="s">
        <v>2</v>
      </c>
      <c r="F7673" s="139">
        <v>244.69687135256001</v>
      </c>
      <c r="G7673" s="139">
        <v>347.06806897844098</v>
      </c>
      <c r="H7673" s="139">
        <v>346.74270271239499</v>
      </c>
      <c r="I7673" s="139">
        <v>304.516706125582</v>
      </c>
      <c r="J7673" s="139">
        <v>393.17110376878099</v>
      </c>
    </row>
    <row r="7674" spans="1:10" x14ac:dyDescent="0.25">
      <c r="A7674" t="s">
        <v>7958</v>
      </c>
      <c r="B7674" t="s">
        <v>94</v>
      </c>
      <c r="C7674">
        <v>2011</v>
      </c>
      <c r="D7674" t="s">
        <v>104</v>
      </c>
      <c r="E7674" t="s">
        <v>2</v>
      </c>
      <c r="F7674" s="139">
        <v>789.57612476752695</v>
      </c>
      <c r="G7674" s="139">
        <v>328.282875957844</v>
      </c>
      <c r="H7674" s="139">
        <v>336.31848388715298</v>
      </c>
      <c r="I7674" s="139">
        <v>312.83011756914198</v>
      </c>
      <c r="J7674" s="139">
        <v>361.07798310304003</v>
      </c>
    </row>
    <row r="7675" spans="1:10" x14ac:dyDescent="0.25">
      <c r="A7675" t="s">
        <v>7959</v>
      </c>
      <c r="B7675" t="s">
        <v>94</v>
      </c>
      <c r="C7675">
        <v>2011</v>
      </c>
      <c r="D7675" t="s">
        <v>49</v>
      </c>
      <c r="E7675" t="s">
        <v>2</v>
      </c>
      <c r="F7675" s="139">
        <v>244.40644389257099</v>
      </c>
      <c r="G7675" s="139">
        <v>376.37470762827098</v>
      </c>
      <c r="H7675" s="139">
        <v>380.21112483069197</v>
      </c>
      <c r="I7675" s="139">
        <v>333.66166189821701</v>
      </c>
      <c r="J7675" s="139">
        <v>431.39616896120901</v>
      </c>
    </row>
    <row r="7676" spans="1:10" x14ac:dyDescent="0.25">
      <c r="A7676" t="s">
        <v>7960</v>
      </c>
      <c r="B7676" t="s">
        <v>94</v>
      </c>
      <c r="C7676">
        <v>2011</v>
      </c>
      <c r="D7676" t="s">
        <v>50</v>
      </c>
      <c r="E7676" t="s">
        <v>2</v>
      </c>
      <c r="F7676" s="139">
        <v>545.16968087495604</v>
      </c>
      <c r="G7676" s="139">
        <v>310.49645795361403</v>
      </c>
      <c r="H7676" s="139">
        <v>320.81539491176699</v>
      </c>
      <c r="I7676" s="139">
        <v>293.55119324635001</v>
      </c>
      <c r="J7676" s="139">
        <v>349.86593170804201</v>
      </c>
    </row>
    <row r="7677" spans="1:10" x14ac:dyDescent="0.25">
      <c r="A7677" t="s">
        <v>7961</v>
      </c>
      <c r="B7677" t="s">
        <v>94</v>
      </c>
      <c r="C7677">
        <v>2011</v>
      </c>
      <c r="D7677" t="s">
        <v>105</v>
      </c>
      <c r="E7677" t="s">
        <v>2</v>
      </c>
      <c r="F7677" s="139">
        <v>561.44044806483805</v>
      </c>
      <c r="G7677" s="139">
        <v>374.71831279772999</v>
      </c>
      <c r="H7677" s="139">
        <v>381.60204120910203</v>
      </c>
      <c r="I7677" s="139">
        <v>350.53745084859997</v>
      </c>
      <c r="J7677" s="139">
        <v>414.67121947647701</v>
      </c>
    </row>
    <row r="7678" spans="1:10" x14ac:dyDescent="0.25">
      <c r="A7678" t="s">
        <v>7962</v>
      </c>
      <c r="B7678" t="s">
        <v>94</v>
      </c>
      <c r="C7678">
        <v>2011</v>
      </c>
      <c r="D7678" t="s">
        <v>51</v>
      </c>
      <c r="E7678" t="s">
        <v>2</v>
      </c>
      <c r="F7678" s="139">
        <v>448.69694282882699</v>
      </c>
      <c r="G7678" s="139">
        <v>374.61026977535499</v>
      </c>
      <c r="H7678" s="139">
        <v>382.04765931529499</v>
      </c>
      <c r="I7678" s="139">
        <v>347.35757943257101</v>
      </c>
      <c r="J7678" s="139">
        <v>419.252169560646</v>
      </c>
    </row>
    <row r="7679" spans="1:10" x14ac:dyDescent="0.25">
      <c r="A7679" t="s">
        <v>7963</v>
      </c>
      <c r="B7679" t="s">
        <v>94</v>
      </c>
      <c r="C7679">
        <v>2011</v>
      </c>
      <c r="D7679" t="s">
        <v>52</v>
      </c>
      <c r="E7679" t="s">
        <v>2</v>
      </c>
      <c r="F7679" s="139">
        <v>112.743505236011</v>
      </c>
      <c r="G7679" s="139">
        <v>375.14892102622503</v>
      </c>
      <c r="H7679" s="139">
        <v>380.00207537555798</v>
      </c>
      <c r="I7679" s="139">
        <v>312.623161624744</v>
      </c>
      <c r="J7679" s="139">
        <v>457.511887822576</v>
      </c>
    </row>
    <row r="7680" spans="1:10" x14ac:dyDescent="0.25">
      <c r="A7680" t="s">
        <v>7964</v>
      </c>
      <c r="B7680" t="s">
        <v>94</v>
      </c>
      <c r="C7680">
        <v>2011</v>
      </c>
      <c r="D7680" t="s">
        <v>106</v>
      </c>
      <c r="E7680" t="s">
        <v>2</v>
      </c>
      <c r="F7680" s="139">
        <v>1308.46780084631</v>
      </c>
      <c r="G7680" s="139">
        <v>444.53391615524203</v>
      </c>
      <c r="H7680" s="139">
        <v>448.05285315798102</v>
      </c>
      <c r="I7680" s="139">
        <v>423.990247557224</v>
      </c>
      <c r="J7680" s="139">
        <v>473.12041404629701</v>
      </c>
    </row>
    <row r="7681" spans="1:10" x14ac:dyDescent="0.25">
      <c r="A7681" t="s">
        <v>7965</v>
      </c>
      <c r="B7681" t="s">
        <v>94</v>
      </c>
      <c r="C7681">
        <v>2011</v>
      </c>
      <c r="D7681" t="s">
        <v>53</v>
      </c>
      <c r="E7681" t="s">
        <v>2</v>
      </c>
      <c r="F7681" s="139">
        <v>390.97197069017699</v>
      </c>
      <c r="G7681" s="139">
        <v>428.96073322454299</v>
      </c>
      <c r="H7681" s="139">
        <v>437.11737500858999</v>
      </c>
      <c r="I7681" s="139">
        <v>394.72979260767499</v>
      </c>
      <c r="J7681" s="139">
        <v>482.80551539815502</v>
      </c>
    </row>
    <row r="7682" spans="1:10" x14ac:dyDescent="0.25">
      <c r="A7682" t="s">
        <v>7966</v>
      </c>
      <c r="B7682" t="s">
        <v>94</v>
      </c>
      <c r="C7682">
        <v>2011</v>
      </c>
      <c r="D7682" t="s">
        <v>54</v>
      </c>
      <c r="E7682" t="s">
        <v>2</v>
      </c>
      <c r="F7682" s="139">
        <v>200.33685340386299</v>
      </c>
      <c r="G7682" s="139">
        <v>564.297373116622</v>
      </c>
      <c r="H7682" s="139">
        <v>563.51243924035703</v>
      </c>
      <c r="I7682" s="139">
        <v>487.71056818999102</v>
      </c>
      <c r="J7682" s="139">
        <v>647.69844045357104</v>
      </c>
    </row>
    <row r="7683" spans="1:10" x14ac:dyDescent="0.25">
      <c r="A7683" t="s">
        <v>7967</v>
      </c>
      <c r="B7683" t="s">
        <v>94</v>
      </c>
      <c r="C7683">
        <v>2011</v>
      </c>
      <c r="D7683" t="s">
        <v>55</v>
      </c>
      <c r="E7683" t="s">
        <v>2</v>
      </c>
      <c r="F7683" s="139">
        <v>231.331743711857</v>
      </c>
      <c r="G7683" s="139">
        <v>494.63681087892797</v>
      </c>
      <c r="H7683" s="139">
        <v>493.09096829556802</v>
      </c>
      <c r="I7683" s="139">
        <v>431.26925523282102</v>
      </c>
      <c r="J7683" s="139">
        <v>561.25009899939596</v>
      </c>
    </row>
    <row r="7684" spans="1:10" x14ac:dyDescent="0.25">
      <c r="A7684" t="s">
        <v>7968</v>
      </c>
      <c r="B7684" t="s">
        <v>94</v>
      </c>
      <c r="C7684">
        <v>2011</v>
      </c>
      <c r="D7684" t="s">
        <v>56</v>
      </c>
      <c r="E7684" t="s">
        <v>2</v>
      </c>
      <c r="F7684" s="139">
        <v>160.524575599222</v>
      </c>
      <c r="G7684" s="139">
        <v>344.89520572206698</v>
      </c>
      <c r="H7684" s="139">
        <v>338.945517294372</v>
      </c>
      <c r="I7684" s="139">
        <v>287.233613037689</v>
      </c>
      <c r="J7684" s="139">
        <v>397.09123596187902</v>
      </c>
    </row>
    <row r="7685" spans="1:10" x14ac:dyDescent="0.25">
      <c r="A7685" t="s">
        <v>7969</v>
      </c>
      <c r="B7685" t="s">
        <v>94</v>
      </c>
      <c r="C7685">
        <v>2011</v>
      </c>
      <c r="D7685" t="s">
        <v>57</v>
      </c>
      <c r="E7685" t="s">
        <v>2</v>
      </c>
      <c r="F7685" s="139">
        <v>325.30265744118998</v>
      </c>
      <c r="G7685" s="139">
        <v>437.29940910778498</v>
      </c>
      <c r="H7685" s="139">
        <v>445.65419311093399</v>
      </c>
      <c r="I7685" s="139">
        <v>398.16746660504299</v>
      </c>
      <c r="J7685" s="139">
        <v>497.21100277752902</v>
      </c>
    </row>
    <row r="7686" spans="1:10" x14ac:dyDescent="0.25">
      <c r="A7686" t="s">
        <v>7970</v>
      </c>
      <c r="B7686" t="s">
        <v>94</v>
      </c>
      <c r="C7686">
        <v>2012</v>
      </c>
      <c r="D7686" t="s">
        <v>5</v>
      </c>
      <c r="E7686" t="s">
        <v>2</v>
      </c>
      <c r="F7686" s="139">
        <v>5815.6433066117297</v>
      </c>
      <c r="G7686" s="139">
        <v>371.81305828039501</v>
      </c>
      <c r="H7686" s="139">
        <v>372.76337037214802</v>
      </c>
      <c r="I7686" s="139">
        <v>363.18430837993202</v>
      </c>
      <c r="J7686" s="139">
        <v>382.52993427985399</v>
      </c>
    </row>
    <row r="7687" spans="1:10" x14ac:dyDescent="0.25">
      <c r="A7687" t="s">
        <v>7971</v>
      </c>
      <c r="B7687" t="s">
        <v>94</v>
      </c>
      <c r="C7687">
        <v>2012</v>
      </c>
      <c r="D7687" t="s">
        <v>122</v>
      </c>
      <c r="E7687" t="s">
        <v>2</v>
      </c>
      <c r="F7687" s="139">
        <v>844.28176938040201</v>
      </c>
      <c r="G7687" s="139">
        <v>273.63859005843699</v>
      </c>
      <c r="H7687" s="139">
        <v>265.11851840076901</v>
      </c>
      <c r="I7687" s="139">
        <v>247.27149731316601</v>
      </c>
      <c r="J7687" s="139">
        <v>283.89865710446702</v>
      </c>
    </row>
    <row r="7688" spans="1:10" x14ac:dyDescent="0.25">
      <c r="A7688" t="s">
        <v>7972</v>
      </c>
      <c r="B7688" t="s">
        <v>94</v>
      </c>
      <c r="C7688">
        <v>2012</v>
      </c>
      <c r="D7688" t="s">
        <v>123</v>
      </c>
      <c r="E7688" t="s">
        <v>2</v>
      </c>
      <c r="F7688" s="139">
        <v>1088.00059079732</v>
      </c>
      <c r="G7688" s="139">
        <v>345.73726232079798</v>
      </c>
      <c r="H7688" s="139">
        <v>339.41521074688302</v>
      </c>
      <c r="I7688" s="139">
        <v>319.309511199236</v>
      </c>
      <c r="J7688" s="139">
        <v>360.44379692390902</v>
      </c>
    </row>
    <row r="7689" spans="1:10" x14ac:dyDescent="0.25">
      <c r="A7689" t="s">
        <v>7973</v>
      </c>
      <c r="B7689" t="s">
        <v>94</v>
      </c>
      <c r="C7689">
        <v>2012</v>
      </c>
      <c r="D7689" t="s">
        <v>124</v>
      </c>
      <c r="E7689" t="s">
        <v>2</v>
      </c>
      <c r="F7689" s="139">
        <v>1179.89309709132</v>
      </c>
      <c r="G7689" s="139">
        <v>369.734518186419</v>
      </c>
      <c r="H7689" s="139">
        <v>362.59514490799899</v>
      </c>
      <c r="I7689" s="139">
        <v>342.04362234482699</v>
      </c>
      <c r="J7689" s="139">
        <v>384.05163795409999</v>
      </c>
    </row>
    <row r="7690" spans="1:10" x14ac:dyDescent="0.25">
      <c r="A7690" t="s">
        <v>7974</v>
      </c>
      <c r="B7690" t="s">
        <v>94</v>
      </c>
      <c r="C7690">
        <v>2012</v>
      </c>
      <c r="D7690" t="s">
        <v>125</v>
      </c>
      <c r="E7690" t="s">
        <v>2</v>
      </c>
      <c r="F7690" s="139">
        <v>1300.02868979546</v>
      </c>
      <c r="G7690" s="139">
        <v>411.955538238283</v>
      </c>
      <c r="H7690" s="139">
        <v>420.08534831543699</v>
      </c>
      <c r="I7690" s="139">
        <v>397.41566347834402</v>
      </c>
      <c r="J7690" s="139">
        <v>443.70495251272001</v>
      </c>
    </row>
    <row r="7691" spans="1:10" x14ac:dyDescent="0.25">
      <c r="A7691" t="s">
        <v>7975</v>
      </c>
      <c r="B7691" t="s">
        <v>94</v>
      </c>
      <c r="C7691">
        <v>2012</v>
      </c>
      <c r="D7691" t="s">
        <v>126</v>
      </c>
      <c r="E7691" t="s">
        <v>2</v>
      </c>
      <c r="F7691" s="139">
        <v>1403.43915954723</v>
      </c>
      <c r="G7691" s="139">
        <v>458.328704523471</v>
      </c>
      <c r="H7691" s="139">
        <v>480.22802754673398</v>
      </c>
      <c r="I7691" s="139">
        <v>455.17666084889902</v>
      </c>
      <c r="J7691" s="139">
        <v>506.28883080725501</v>
      </c>
    </row>
    <row r="7692" spans="1:10" x14ac:dyDescent="0.25">
      <c r="A7692" t="s">
        <v>7976</v>
      </c>
      <c r="B7692" t="s">
        <v>94</v>
      </c>
      <c r="C7692">
        <v>2012</v>
      </c>
      <c r="D7692" t="s">
        <v>6</v>
      </c>
      <c r="E7692" t="s">
        <v>2</v>
      </c>
      <c r="F7692" s="139">
        <v>1376.27314938321</v>
      </c>
      <c r="G7692" s="139">
        <v>392.41029227715501</v>
      </c>
      <c r="H7692" s="139">
        <v>389.55404986462298</v>
      </c>
      <c r="I7692" s="139">
        <v>369.01201261813702</v>
      </c>
      <c r="J7692" s="139">
        <v>410.93213195848602</v>
      </c>
    </row>
    <row r="7693" spans="1:10" x14ac:dyDescent="0.25">
      <c r="A7693" t="s">
        <v>7977</v>
      </c>
      <c r="B7693" t="s">
        <v>94</v>
      </c>
      <c r="C7693">
        <v>2012</v>
      </c>
      <c r="D7693" t="s">
        <v>37</v>
      </c>
      <c r="E7693" t="s">
        <v>2</v>
      </c>
      <c r="F7693" s="139">
        <v>163.31880779332801</v>
      </c>
      <c r="G7693" s="139">
        <v>458.49023832381999</v>
      </c>
      <c r="H7693" s="139">
        <v>456.35778891095401</v>
      </c>
      <c r="I7693" s="139">
        <v>387.78046887011698</v>
      </c>
      <c r="J7693" s="139">
        <v>533.389182529035</v>
      </c>
    </row>
    <row r="7694" spans="1:10" x14ac:dyDescent="0.25">
      <c r="A7694" t="s">
        <v>7978</v>
      </c>
      <c r="B7694" t="s">
        <v>94</v>
      </c>
      <c r="C7694">
        <v>2012</v>
      </c>
      <c r="D7694" t="s">
        <v>38</v>
      </c>
      <c r="E7694" t="s">
        <v>2</v>
      </c>
      <c r="F7694" s="139">
        <v>269.02787624901703</v>
      </c>
      <c r="G7694" s="139">
        <v>434.33625484180902</v>
      </c>
      <c r="H7694" s="139">
        <v>433.76906125505798</v>
      </c>
      <c r="I7694" s="139">
        <v>382.45323835090801</v>
      </c>
      <c r="J7694" s="139">
        <v>489.94355844555901</v>
      </c>
    </row>
    <row r="7695" spans="1:10" x14ac:dyDescent="0.25">
      <c r="A7695" t="s">
        <v>7979</v>
      </c>
      <c r="B7695" t="s">
        <v>94</v>
      </c>
      <c r="C7695">
        <v>2012</v>
      </c>
      <c r="D7695" t="s">
        <v>39</v>
      </c>
      <c r="E7695" t="s">
        <v>2</v>
      </c>
      <c r="F7695" s="139">
        <v>249.56024815058001</v>
      </c>
      <c r="G7695" s="139">
        <v>418.283103683322</v>
      </c>
      <c r="H7695" s="139">
        <v>405.63617878727803</v>
      </c>
      <c r="I7695" s="139">
        <v>355.02856942386802</v>
      </c>
      <c r="J7695" s="139">
        <v>461.22843647529601</v>
      </c>
    </row>
    <row r="7696" spans="1:10" x14ac:dyDescent="0.25">
      <c r="A7696" t="s">
        <v>7980</v>
      </c>
      <c r="B7696" t="s">
        <v>94</v>
      </c>
      <c r="C7696">
        <v>2012</v>
      </c>
      <c r="D7696" t="s">
        <v>40</v>
      </c>
      <c r="E7696" t="s">
        <v>2</v>
      </c>
      <c r="F7696" s="139">
        <v>210.05651553136801</v>
      </c>
      <c r="G7696" s="139">
        <v>439.53153424571201</v>
      </c>
      <c r="H7696" s="139">
        <v>434.32816132039198</v>
      </c>
      <c r="I7696" s="139">
        <v>376.76156481888199</v>
      </c>
      <c r="J7696" s="139">
        <v>498.10436193686598</v>
      </c>
    </row>
    <row r="7697" spans="1:10" x14ac:dyDescent="0.25">
      <c r="A7697" t="s">
        <v>7981</v>
      </c>
      <c r="B7697" t="s">
        <v>94</v>
      </c>
      <c r="C7697">
        <v>2012</v>
      </c>
      <c r="D7697" t="s">
        <v>41</v>
      </c>
      <c r="E7697" t="s">
        <v>2</v>
      </c>
      <c r="F7697" s="139">
        <v>271.78254196571299</v>
      </c>
      <c r="G7697" s="139">
        <v>350.99965384111402</v>
      </c>
      <c r="H7697" s="139">
        <v>352.64454791949697</v>
      </c>
      <c r="I7697" s="139">
        <v>311.72917775862499</v>
      </c>
      <c r="J7697" s="139">
        <v>397.41318574624501</v>
      </c>
    </row>
    <row r="7698" spans="1:10" x14ac:dyDescent="0.25">
      <c r="A7698" t="s">
        <v>7982</v>
      </c>
      <c r="B7698" t="s">
        <v>94</v>
      </c>
      <c r="C7698">
        <v>2012</v>
      </c>
      <c r="D7698" t="s">
        <v>42</v>
      </c>
      <c r="E7698" t="s">
        <v>2</v>
      </c>
      <c r="F7698" s="139">
        <v>212.527159693204</v>
      </c>
      <c r="G7698" s="139">
        <v>311.27196521991903</v>
      </c>
      <c r="H7698" s="139">
        <v>316.45784791831801</v>
      </c>
      <c r="I7698" s="139">
        <v>275.163877521801</v>
      </c>
      <c r="J7698" s="139">
        <v>362.17867725010302</v>
      </c>
    </row>
    <row r="7699" spans="1:10" x14ac:dyDescent="0.25">
      <c r="A7699" t="s">
        <v>7983</v>
      </c>
      <c r="B7699" t="s">
        <v>94</v>
      </c>
      <c r="C7699">
        <v>2012</v>
      </c>
      <c r="D7699" t="s">
        <v>102</v>
      </c>
      <c r="E7699" t="s">
        <v>2</v>
      </c>
      <c r="F7699" s="139">
        <v>289.09245362241899</v>
      </c>
      <c r="G7699" s="139">
        <v>429.67918672793098</v>
      </c>
      <c r="H7699" s="139">
        <v>409.588561966432</v>
      </c>
      <c r="I7699" s="139">
        <v>362.46838270426099</v>
      </c>
      <c r="J7699" s="139">
        <v>461.00487136453597</v>
      </c>
    </row>
    <row r="7700" spans="1:10" x14ac:dyDescent="0.25">
      <c r="A7700" t="s">
        <v>7984</v>
      </c>
      <c r="B7700" t="s">
        <v>94</v>
      </c>
      <c r="C7700">
        <v>2012</v>
      </c>
      <c r="D7700" t="s">
        <v>103</v>
      </c>
      <c r="E7700" t="s">
        <v>2</v>
      </c>
      <c r="F7700" s="139">
        <v>743.11523445687999</v>
      </c>
      <c r="G7700" s="139">
        <v>380.90893149668398</v>
      </c>
      <c r="H7700" s="139">
        <v>372.851169855553</v>
      </c>
      <c r="I7700" s="139">
        <v>346.10894068539</v>
      </c>
      <c r="J7700" s="139">
        <v>401.08653044415303</v>
      </c>
    </row>
    <row r="7701" spans="1:10" x14ac:dyDescent="0.25">
      <c r="A7701" t="s">
        <v>7985</v>
      </c>
      <c r="B7701" t="s">
        <v>94</v>
      </c>
      <c r="C7701">
        <v>2012</v>
      </c>
      <c r="D7701" t="s">
        <v>43</v>
      </c>
      <c r="E7701" t="s">
        <v>2</v>
      </c>
      <c r="F7701" s="139">
        <v>110.509670332486</v>
      </c>
      <c r="G7701" s="139">
        <v>290.56259125624098</v>
      </c>
      <c r="H7701" s="139">
        <v>286.62535507985302</v>
      </c>
      <c r="I7701" s="139">
        <v>233.87474870856599</v>
      </c>
      <c r="J7701" s="139">
        <v>347.39348709700897</v>
      </c>
    </row>
    <row r="7702" spans="1:10" x14ac:dyDescent="0.25">
      <c r="A7702" t="s">
        <v>7986</v>
      </c>
      <c r="B7702" t="s">
        <v>94</v>
      </c>
      <c r="C7702">
        <v>2012</v>
      </c>
      <c r="D7702" t="s">
        <v>44</v>
      </c>
      <c r="E7702" t="s">
        <v>2</v>
      </c>
      <c r="F7702" s="139">
        <v>307.370098352703</v>
      </c>
      <c r="G7702" s="139">
        <v>488.82790494871603</v>
      </c>
      <c r="H7702" s="139">
        <v>476.71219802437099</v>
      </c>
      <c r="I7702" s="139">
        <v>424.00230333072898</v>
      </c>
      <c r="J7702" s="139">
        <v>534.07592266955101</v>
      </c>
    </row>
    <row r="7703" spans="1:10" x14ac:dyDescent="0.25">
      <c r="A7703" t="s">
        <v>7987</v>
      </c>
      <c r="B7703" t="s">
        <v>94</v>
      </c>
      <c r="C7703">
        <v>2012</v>
      </c>
      <c r="D7703" t="s">
        <v>45</v>
      </c>
      <c r="E7703" t="s">
        <v>2</v>
      </c>
      <c r="F7703" s="139">
        <v>325.235465771691</v>
      </c>
      <c r="G7703" s="139">
        <v>345.34123231719798</v>
      </c>
      <c r="H7703" s="139">
        <v>338.97054190478002</v>
      </c>
      <c r="I7703" s="139">
        <v>302.68998313214598</v>
      </c>
      <c r="J7703" s="139">
        <v>378.361040151098</v>
      </c>
    </row>
    <row r="7704" spans="1:10" x14ac:dyDescent="0.25">
      <c r="A7704" t="s">
        <v>7988</v>
      </c>
      <c r="B7704" t="s">
        <v>94</v>
      </c>
      <c r="C7704">
        <v>2012</v>
      </c>
      <c r="D7704" t="s">
        <v>18</v>
      </c>
      <c r="E7704" t="s">
        <v>2</v>
      </c>
      <c r="F7704" s="139">
        <v>955.090969289898</v>
      </c>
      <c r="G7704" s="139">
        <v>362.62437943599201</v>
      </c>
      <c r="H7704" s="139">
        <v>361.81358820499798</v>
      </c>
      <c r="I7704" s="139">
        <v>339.12257228482702</v>
      </c>
      <c r="J7704" s="139">
        <v>385.61814817964</v>
      </c>
    </row>
    <row r="7705" spans="1:10" x14ac:dyDescent="0.25">
      <c r="A7705" t="s">
        <v>7989</v>
      </c>
      <c r="B7705" t="s">
        <v>94</v>
      </c>
      <c r="C7705">
        <v>2012</v>
      </c>
      <c r="D7705" t="s">
        <v>46</v>
      </c>
      <c r="E7705" t="s">
        <v>2</v>
      </c>
      <c r="F7705" s="139">
        <v>455.628235228199</v>
      </c>
      <c r="G7705" s="139">
        <v>376.44959244850497</v>
      </c>
      <c r="H7705" s="139">
        <v>379.43869789605702</v>
      </c>
      <c r="I7705" s="139">
        <v>345.132508265929</v>
      </c>
      <c r="J7705" s="139">
        <v>416.21176962913199</v>
      </c>
    </row>
    <row r="7706" spans="1:10" x14ac:dyDescent="0.25">
      <c r="A7706" t="s">
        <v>7990</v>
      </c>
      <c r="B7706" t="s">
        <v>94</v>
      </c>
      <c r="C7706">
        <v>2012</v>
      </c>
      <c r="D7706" t="s">
        <v>47</v>
      </c>
      <c r="E7706" t="s">
        <v>2</v>
      </c>
      <c r="F7706" s="139">
        <v>265.93576003609502</v>
      </c>
      <c r="G7706" s="139">
        <v>371.50167640268103</v>
      </c>
      <c r="H7706" s="139">
        <v>367.83689437988801</v>
      </c>
      <c r="I7706" s="139">
        <v>324.70431171669401</v>
      </c>
      <c r="J7706" s="139">
        <v>415.07822619579701</v>
      </c>
    </row>
    <row r="7707" spans="1:10" x14ac:dyDescent="0.25">
      <c r="A7707" t="s">
        <v>7991</v>
      </c>
      <c r="B7707" t="s">
        <v>94</v>
      </c>
      <c r="C7707">
        <v>2012</v>
      </c>
      <c r="D7707" t="s">
        <v>48</v>
      </c>
      <c r="E7707" t="s">
        <v>2</v>
      </c>
      <c r="F7707" s="139">
        <v>233.52697402560401</v>
      </c>
      <c r="G7707" s="139">
        <v>329.998832808982</v>
      </c>
      <c r="H7707" s="139">
        <v>327.02544234566102</v>
      </c>
      <c r="I7707" s="139">
        <v>286.28676347727401</v>
      </c>
      <c r="J7707" s="139">
        <v>371.91954746826201</v>
      </c>
    </row>
    <row r="7708" spans="1:10" x14ac:dyDescent="0.25">
      <c r="A7708" t="s">
        <v>7992</v>
      </c>
      <c r="B7708" t="s">
        <v>94</v>
      </c>
      <c r="C7708">
        <v>2012</v>
      </c>
      <c r="D7708" t="s">
        <v>104</v>
      </c>
      <c r="E7708" t="s">
        <v>2</v>
      </c>
      <c r="F7708" s="139">
        <v>813.31124441339898</v>
      </c>
      <c r="G7708" s="139">
        <v>335.463548041362</v>
      </c>
      <c r="H7708" s="139">
        <v>342.70082959680002</v>
      </c>
      <c r="I7708" s="139">
        <v>319.119164006971</v>
      </c>
      <c r="J7708" s="139">
        <v>367.53937412496498</v>
      </c>
    </row>
    <row r="7709" spans="1:10" x14ac:dyDescent="0.25">
      <c r="A7709" t="s">
        <v>7993</v>
      </c>
      <c r="B7709" t="s">
        <v>94</v>
      </c>
      <c r="C7709">
        <v>2012</v>
      </c>
      <c r="D7709" t="s">
        <v>49</v>
      </c>
      <c r="E7709" t="s">
        <v>2</v>
      </c>
      <c r="F7709" s="139">
        <v>237.59779249514699</v>
      </c>
      <c r="G7709" s="139">
        <v>364.99038741439199</v>
      </c>
      <c r="H7709" s="139">
        <v>365.09215583597597</v>
      </c>
      <c r="I7709" s="139">
        <v>319.76984810609798</v>
      </c>
      <c r="J7709" s="139">
        <v>414.995512052462</v>
      </c>
    </row>
    <row r="7710" spans="1:10" x14ac:dyDescent="0.25">
      <c r="A7710" t="s">
        <v>7994</v>
      </c>
      <c r="B7710" t="s">
        <v>94</v>
      </c>
      <c r="C7710">
        <v>2012</v>
      </c>
      <c r="D7710" t="s">
        <v>50</v>
      </c>
      <c r="E7710" t="s">
        <v>2</v>
      </c>
      <c r="F7710" s="139">
        <v>575.71345191825105</v>
      </c>
      <c r="G7710" s="139">
        <v>324.62542468620899</v>
      </c>
      <c r="H7710" s="139">
        <v>335.09746749425398</v>
      </c>
      <c r="I7710" s="139">
        <v>307.33898490772702</v>
      </c>
      <c r="J7710" s="139">
        <v>364.62408205403301</v>
      </c>
    </row>
    <row r="7711" spans="1:10" x14ac:dyDescent="0.25">
      <c r="A7711" t="s">
        <v>7995</v>
      </c>
      <c r="B7711" t="s">
        <v>94</v>
      </c>
      <c r="C7711">
        <v>2012</v>
      </c>
      <c r="D7711" t="s">
        <v>105</v>
      </c>
      <c r="E7711" t="s">
        <v>2</v>
      </c>
      <c r="F7711" s="139">
        <v>518.68122516581002</v>
      </c>
      <c r="G7711" s="139">
        <v>344.99858667567503</v>
      </c>
      <c r="H7711" s="139">
        <v>351.11867678846102</v>
      </c>
      <c r="I7711" s="139">
        <v>321.405217809428</v>
      </c>
      <c r="J7711" s="139">
        <v>382.82982138647799</v>
      </c>
    </row>
    <row r="7712" spans="1:10" x14ac:dyDescent="0.25">
      <c r="A7712" t="s">
        <v>7996</v>
      </c>
      <c r="B7712" t="s">
        <v>94</v>
      </c>
      <c r="C7712">
        <v>2012</v>
      </c>
      <c r="D7712" t="s">
        <v>51</v>
      </c>
      <c r="E7712" t="s">
        <v>2</v>
      </c>
      <c r="F7712" s="139">
        <v>411.02355411058602</v>
      </c>
      <c r="G7712" s="139">
        <v>341.82458510244601</v>
      </c>
      <c r="H7712" s="139">
        <v>347.89735653052003</v>
      </c>
      <c r="I7712" s="139">
        <v>314.91750357124897</v>
      </c>
      <c r="J7712" s="139">
        <v>383.37921033341001</v>
      </c>
    </row>
    <row r="7713" spans="1:18" x14ac:dyDescent="0.25">
      <c r="A7713" t="s">
        <v>7997</v>
      </c>
      <c r="B7713" t="s">
        <v>94</v>
      </c>
      <c r="C7713">
        <v>2012</v>
      </c>
      <c r="D7713" t="s">
        <v>52</v>
      </c>
      <c r="E7713" t="s">
        <v>2</v>
      </c>
      <c r="F7713" s="139">
        <v>107.657671055224</v>
      </c>
      <c r="G7713" s="139">
        <v>357.67856425537099</v>
      </c>
      <c r="H7713" s="139">
        <v>364.27649914947801</v>
      </c>
      <c r="I7713" s="139">
        <v>298.34793958639</v>
      </c>
      <c r="J7713" s="139">
        <v>440.36796617558798</v>
      </c>
    </row>
    <row r="7714" spans="1:18" x14ac:dyDescent="0.25">
      <c r="A7714" t="s">
        <v>7998</v>
      </c>
      <c r="B7714" t="s">
        <v>94</v>
      </c>
      <c r="C7714">
        <v>2012</v>
      </c>
      <c r="D7714" t="s">
        <v>106</v>
      </c>
      <c r="E7714" t="s">
        <v>2</v>
      </c>
      <c r="F7714" s="139">
        <v>1120.0790302801199</v>
      </c>
      <c r="G7714" s="139">
        <v>379.85906536849598</v>
      </c>
      <c r="H7714" s="139">
        <v>384.54932791761598</v>
      </c>
      <c r="I7714" s="139">
        <v>362.25433782617199</v>
      </c>
      <c r="J7714" s="139">
        <v>407.85257174962499</v>
      </c>
    </row>
    <row r="7715" spans="1:18" x14ac:dyDescent="0.25">
      <c r="A7715" t="s">
        <v>7999</v>
      </c>
      <c r="B7715" t="s">
        <v>94</v>
      </c>
      <c r="C7715">
        <v>2012</v>
      </c>
      <c r="D7715" t="s">
        <v>53</v>
      </c>
      <c r="E7715" t="s">
        <v>2</v>
      </c>
      <c r="F7715" s="139">
        <v>347.973132315035</v>
      </c>
      <c r="G7715" s="139">
        <v>381.22344082367601</v>
      </c>
      <c r="H7715" s="139">
        <v>387.30715988183601</v>
      </c>
      <c r="I7715" s="139">
        <v>347.56575767015801</v>
      </c>
      <c r="J7715" s="139">
        <v>430.33695619938902</v>
      </c>
    </row>
    <row r="7716" spans="1:18" x14ac:dyDescent="0.25">
      <c r="A7716" t="s">
        <v>8000</v>
      </c>
      <c r="B7716" t="s">
        <v>94</v>
      </c>
      <c r="C7716">
        <v>2012</v>
      </c>
      <c r="D7716" t="s">
        <v>54</v>
      </c>
      <c r="E7716" t="s">
        <v>2</v>
      </c>
      <c r="F7716" s="139">
        <v>140.641760627628</v>
      </c>
      <c r="G7716" s="139">
        <v>396.01779756611</v>
      </c>
      <c r="H7716" s="139">
        <v>407.745546065768</v>
      </c>
      <c r="I7716" s="139">
        <v>342.70946292500997</v>
      </c>
      <c r="J7716" s="139">
        <v>481.465178655692</v>
      </c>
    </row>
    <row r="7717" spans="1:18" x14ac:dyDescent="0.25">
      <c r="A7717" t="s">
        <v>8001</v>
      </c>
      <c r="B7717" t="s">
        <v>94</v>
      </c>
      <c r="C7717">
        <v>2012</v>
      </c>
      <c r="D7717" t="s">
        <v>55</v>
      </c>
      <c r="E7717" t="s">
        <v>2</v>
      </c>
      <c r="F7717" s="139">
        <v>188.588308021091</v>
      </c>
      <c r="G7717" s="139">
        <v>402.21875577684801</v>
      </c>
      <c r="H7717" s="139">
        <v>404.171836546679</v>
      </c>
      <c r="I7717" s="139">
        <v>348.20823667384599</v>
      </c>
      <c r="J7717" s="139">
        <v>466.52674030570103</v>
      </c>
    </row>
    <row r="7718" spans="1:18" x14ac:dyDescent="0.25">
      <c r="A7718" t="s">
        <v>8002</v>
      </c>
      <c r="B7718" t="s">
        <v>94</v>
      </c>
      <c r="C7718">
        <v>2012</v>
      </c>
      <c r="D7718" t="s">
        <v>56</v>
      </c>
      <c r="E7718" t="s">
        <v>2</v>
      </c>
      <c r="F7718" s="139">
        <v>168.54111710578101</v>
      </c>
      <c r="G7718" s="139">
        <v>361.28856828677698</v>
      </c>
      <c r="H7718" s="139">
        <v>355.26343184404698</v>
      </c>
      <c r="I7718" s="139">
        <v>302.29206971792001</v>
      </c>
      <c r="J7718" s="139">
        <v>414.65649628796899</v>
      </c>
    </row>
    <row r="7719" spans="1:18" x14ac:dyDescent="0.25">
      <c r="A7719" t="s">
        <v>8003</v>
      </c>
      <c r="B7719" t="s">
        <v>94</v>
      </c>
      <c r="C7719">
        <v>2012</v>
      </c>
      <c r="D7719" t="s">
        <v>57</v>
      </c>
      <c r="E7719" t="s">
        <v>2</v>
      </c>
      <c r="F7719" s="139">
        <v>274.33471221058898</v>
      </c>
      <c r="G7719" s="139">
        <v>368.04678447314001</v>
      </c>
      <c r="H7719" s="139">
        <v>380.05386546859501</v>
      </c>
      <c r="I7719" s="139">
        <v>336.06298284544698</v>
      </c>
      <c r="J7719" s="139">
        <v>428.16737301900201</v>
      </c>
    </row>
    <row r="7720" spans="1:18" x14ac:dyDescent="0.25">
      <c r="A7720" t="s">
        <v>8004</v>
      </c>
      <c r="B7720" t="s">
        <v>89</v>
      </c>
      <c r="C7720" s="92" t="s">
        <v>8005</v>
      </c>
      <c r="D7720" t="s">
        <v>149</v>
      </c>
      <c r="E7720" t="s">
        <v>1</v>
      </c>
      <c r="F7720" s="263">
        <v>127850</v>
      </c>
      <c r="G7720" s="139" t="s">
        <v>121</v>
      </c>
      <c r="H7720" s="264">
        <v>506.94919531053125</v>
      </c>
      <c r="I7720" s="264">
        <v>504.14558591991903</v>
      </c>
      <c r="J7720" s="264">
        <v>509.76441014915503</v>
      </c>
    </row>
    <row r="7721" spans="1:18" x14ac:dyDescent="0.25">
      <c r="A7721" t="s">
        <v>8006</v>
      </c>
      <c r="B7721" t="s">
        <v>89</v>
      </c>
      <c r="C7721" s="92" t="s">
        <v>8005</v>
      </c>
      <c r="D7721" t="s">
        <v>149</v>
      </c>
      <c r="E7721" t="s">
        <v>2</v>
      </c>
      <c r="F7721" s="263">
        <v>62028</v>
      </c>
      <c r="G7721" s="139" t="s">
        <v>121</v>
      </c>
      <c r="H7721" s="264">
        <v>232.26289982402844</v>
      </c>
      <c r="I7721" s="264">
        <v>230.43088129810781</v>
      </c>
      <c r="J7721" s="264">
        <v>234.10581682861601</v>
      </c>
    </row>
    <row r="7722" spans="1:18" x14ac:dyDescent="0.25">
      <c r="A7722" t="s">
        <v>8007</v>
      </c>
      <c r="B7722" t="s">
        <v>90</v>
      </c>
      <c r="C7722" s="92" t="s">
        <v>8008</v>
      </c>
      <c r="D7722" t="s">
        <v>149</v>
      </c>
      <c r="E7722" t="s">
        <v>101</v>
      </c>
      <c r="F7722" s="263">
        <v>5092.666666666667</v>
      </c>
      <c r="G7722" s="139" t="s">
        <v>121</v>
      </c>
      <c r="H7722" s="264">
        <v>44.877893971319686</v>
      </c>
      <c r="I7722" s="264">
        <v>44.169061235038335</v>
      </c>
      <c r="J7722" s="264">
        <v>45.595251746188026</v>
      </c>
    </row>
    <row r="7723" spans="1:18" x14ac:dyDescent="0.25">
      <c r="A7723" t="s">
        <v>8009</v>
      </c>
      <c r="B7723" t="s">
        <v>91</v>
      </c>
      <c r="C7723" s="92" t="s">
        <v>8005</v>
      </c>
      <c r="D7723" t="s">
        <v>149</v>
      </c>
      <c r="E7723" t="s">
        <v>1</v>
      </c>
      <c r="F7723" s="263">
        <v>391387.87586666807</v>
      </c>
      <c r="G7723" s="139" t="s">
        <v>121</v>
      </c>
      <c r="H7723" s="264">
        <v>1676.3292312454512</v>
      </c>
      <c r="I7723" s="264">
        <v>1670.9888824125564</v>
      </c>
      <c r="J7723" s="264">
        <v>1681.6822022147151</v>
      </c>
    </row>
    <row r="7724" spans="1:18" x14ac:dyDescent="0.25">
      <c r="A7724" t="s">
        <v>8010</v>
      </c>
      <c r="B7724" t="s">
        <v>91</v>
      </c>
      <c r="C7724" s="92" t="s">
        <v>8005</v>
      </c>
      <c r="D7724" t="s">
        <v>149</v>
      </c>
      <c r="E7724" t="s">
        <v>2</v>
      </c>
      <c r="F7724" s="263">
        <v>218324.0344131476</v>
      </c>
      <c r="G7724" s="139" t="s">
        <v>121</v>
      </c>
      <c r="H7724" s="264">
        <v>831.83845489154317</v>
      </c>
      <c r="I7724" s="264">
        <v>828.33289414617013</v>
      </c>
      <c r="J7724" s="264">
        <v>835.35511420789624</v>
      </c>
    </row>
    <row r="7725" spans="1:18" x14ac:dyDescent="0.25">
      <c r="A7725" t="s">
        <v>8011</v>
      </c>
      <c r="B7725" t="s">
        <v>92</v>
      </c>
      <c r="C7725" s="92" t="s">
        <v>8005</v>
      </c>
      <c r="D7725" t="s">
        <v>149</v>
      </c>
      <c r="E7725" t="s">
        <v>1</v>
      </c>
      <c r="F7725" s="263">
        <v>144200.28153803691</v>
      </c>
      <c r="G7725" s="139" t="s">
        <v>121</v>
      </c>
      <c r="H7725" s="264">
        <v>588.97871734363525</v>
      </c>
      <c r="I7725" s="264">
        <v>585.88587699312711</v>
      </c>
      <c r="J7725" s="264">
        <v>592.08361113107992</v>
      </c>
    </row>
    <row r="7726" spans="1:18" x14ac:dyDescent="0.25">
      <c r="A7726" t="s">
        <v>8012</v>
      </c>
      <c r="B7726" t="s">
        <v>92</v>
      </c>
      <c r="C7726" s="92" t="s">
        <v>8005</v>
      </c>
      <c r="D7726" t="s">
        <v>149</v>
      </c>
      <c r="E7726" t="s">
        <v>2</v>
      </c>
      <c r="F7726" s="263">
        <v>82031.535021952906</v>
      </c>
      <c r="G7726" s="139" t="s">
        <v>121</v>
      </c>
      <c r="H7726" s="264">
        <v>305.66967175686602</v>
      </c>
      <c r="I7726" s="264">
        <v>303.5695726831384</v>
      </c>
      <c r="J7726" s="264">
        <v>307.78062989062448</v>
      </c>
    </row>
    <row r="7727" spans="1:18" x14ac:dyDescent="0.25">
      <c r="A7727" t="s">
        <v>8013</v>
      </c>
      <c r="B7727" t="s">
        <v>93</v>
      </c>
      <c r="C7727" s="92" t="s">
        <v>8005</v>
      </c>
      <c r="D7727" t="s">
        <v>149</v>
      </c>
      <c r="E7727" t="s">
        <v>101</v>
      </c>
      <c r="F7727" s="263">
        <v>1008846.2026848347</v>
      </c>
      <c r="G7727" s="139" t="s">
        <v>121</v>
      </c>
      <c r="H7727" s="264">
        <v>2031.7608107568356</v>
      </c>
      <c r="I7727" s="264">
        <v>2027.7750081637353</v>
      </c>
      <c r="J7727" s="264">
        <v>2035.752478174431</v>
      </c>
    </row>
    <row r="7728" spans="1:18" x14ac:dyDescent="0.25">
      <c r="A7728" t="s">
        <v>8014</v>
      </c>
      <c r="B7728" t="s">
        <v>94</v>
      </c>
      <c r="C7728" s="92" t="s">
        <v>8005</v>
      </c>
      <c r="D7728" t="s">
        <v>149</v>
      </c>
      <c r="E7728" t="s">
        <v>101</v>
      </c>
      <c r="F7728" s="263">
        <v>325865.64731081267</v>
      </c>
      <c r="G7728" s="139" t="s">
        <v>121</v>
      </c>
      <c r="H7728" s="264">
        <v>636.85232339175286</v>
      </c>
      <c r="I7728" s="264">
        <v>634.65416409786542</v>
      </c>
      <c r="J7728" s="264">
        <v>639.05617726361538</v>
      </c>
      <c r="P7728" s="293"/>
      <c r="Q7728" s="293"/>
      <c r="R7728" s="293"/>
    </row>
    <row r="7729" spans="1:10" x14ac:dyDescent="0.25">
      <c r="A7729" t="s">
        <v>8015</v>
      </c>
      <c r="B7729" t="s">
        <v>90</v>
      </c>
      <c r="C7729">
        <v>2002</v>
      </c>
      <c r="D7729" t="s">
        <v>5</v>
      </c>
      <c r="E7729" t="s">
        <v>2</v>
      </c>
      <c r="F7729" s="263">
        <v>325.33333333333331</v>
      </c>
      <c r="G7729" s="139">
        <v>102.082119626438</v>
      </c>
      <c r="H7729" s="139">
        <v>102.082119626438</v>
      </c>
      <c r="I7729" s="264">
        <v>95.778134819613996</v>
      </c>
      <c r="J7729" s="264">
        <v>108.694877848044</v>
      </c>
    </row>
    <row r="7730" spans="1:10" x14ac:dyDescent="0.25">
      <c r="A7730" t="s">
        <v>8016</v>
      </c>
      <c r="B7730" t="s">
        <v>90</v>
      </c>
      <c r="C7730">
        <v>2002</v>
      </c>
      <c r="D7730" t="s">
        <v>6</v>
      </c>
      <c r="E7730" t="s">
        <v>2</v>
      </c>
      <c r="F7730" s="263">
        <v>99.333333333333329</v>
      </c>
      <c r="G7730" s="139">
        <v>140.29867610779499</v>
      </c>
      <c r="H7730" s="139">
        <v>140.29867610779499</v>
      </c>
      <c r="I7730" s="264">
        <v>124.821356498372</v>
      </c>
      <c r="J7730" s="264">
        <v>157.17781598884699</v>
      </c>
    </row>
    <row r="7731" spans="1:10" x14ac:dyDescent="0.25">
      <c r="A7731" t="s">
        <v>8017</v>
      </c>
      <c r="B7731" t="s">
        <v>90</v>
      </c>
      <c r="C7731">
        <v>2002</v>
      </c>
      <c r="D7731" t="s">
        <v>37</v>
      </c>
      <c r="E7731" t="s">
        <v>2</v>
      </c>
      <c r="F7731" s="263">
        <v>6.666666666666667</v>
      </c>
      <c r="G7731" s="139">
        <v>93.492894540015001</v>
      </c>
      <c r="H7731" s="139">
        <v>93.492894540015001</v>
      </c>
      <c r="I7731" s="264">
        <v>57.110134629768098</v>
      </c>
      <c r="J7731" s="264">
        <v>144.39042632759899</v>
      </c>
    </row>
    <row r="7732" spans="1:10" x14ac:dyDescent="0.25">
      <c r="A7732" t="s">
        <v>8018</v>
      </c>
      <c r="B7732" t="s">
        <v>90</v>
      </c>
      <c r="C7732">
        <v>2002</v>
      </c>
      <c r="D7732" t="s">
        <v>38</v>
      </c>
      <c r="E7732" t="s">
        <v>2</v>
      </c>
      <c r="F7732" s="263">
        <v>18.666666666666668</v>
      </c>
      <c r="G7732" s="139">
        <v>154.66622476316701</v>
      </c>
      <c r="H7732" s="139">
        <v>154.66622476316701</v>
      </c>
      <c r="I7732" s="264">
        <v>116.83376142734799</v>
      </c>
      <c r="J7732" s="264">
        <v>200.84790233932699</v>
      </c>
    </row>
    <row r="7733" spans="1:10" x14ac:dyDescent="0.25">
      <c r="A7733" t="s">
        <v>8019</v>
      </c>
      <c r="B7733" t="s">
        <v>90</v>
      </c>
      <c r="C7733">
        <v>2002</v>
      </c>
      <c r="D7733" t="s">
        <v>39</v>
      </c>
      <c r="E7733" t="s">
        <v>2</v>
      </c>
      <c r="F7733" s="263">
        <v>25.666666666666668</v>
      </c>
      <c r="G7733" s="139">
        <v>229.11893355550899</v>
      </c>
      <c r="H7733" s="139">
        <v>229.11893355550899</v>
      </c>
      <c r="I7733" s="264">
        <v>180.81649656321599</v>
      </c>
      <c r="J7733" s="264">
        <v>286.35998452703302</v>
      </c>
    </row>
    <row r="7734" spans="1:10" x14ac:dyDescent="0.25">
      <c r="A7734" t="s">
        <v>8020</v>
      </c>
      <c r="B7734" t="s">
        <v>90</v>
      </c>
      <c r="C7734">
        <v>2002</v>
      </c>
      <c r="D7734" t="s">
        <v>40</v>
      </c>
      <c r="E7734" t="s">
        <v>2</v>
      </c>
      <c r="F7734" s="263">
        <v>15.333333333333334</v>
      </c>
      <c r="G7734" s="139">
        <v>152.93061604441601</v>
      </c>
      <c r="H7734" s="139">
        <v>152.93061604441601</v>
      </c>
      <c r="I7734" s="264">
        <v>111.96515841617099</v>
      </c>
      <c r="J7734" s="264">
        <v>203.98949433159299</v>
      </c>
    </row>
    <row r="7735" spans="1:10" x14ac:dyDescent="0.25">
      <c r="A7735" t="s">
        <v>8021</v>
      </c>
      <c r="B7735" t="s">
        <v>90</v>
      </c>
      <c r="C7735">
        <v>2002</v>
      </c>
      <c r="D7735" t="s">
        <v>41</v>
      </c>
      <c r="E7735" t="s">
        <v>2</v>
      </c>
      <c r="F7735" s="263">
        <v>14.333333333333334</v>
      </c>
      <c r="G7735" s="139">
        <v>86.087809565757098</v>
      </c>
      <c r="H7735" s="139">
        <v>86.087809565757098</v>
      </c>
      <c r="I7735" s="264">
        <v>62.301547578530098</v>
      </c>
      <c r="J7735" s="264">
        <v>115.96027948507501</v>
      </c>
    </row>
    <row r="7736" spans="1:10" x14ac:dyDescent="0.25">
      <c r="A7736" t="s">
        <v>8022</v>
      </c>
      <c r="B7736" t="s">
        <v>90</v>
      </c>
      <c r="C7736">
        <v>2002</v>
      </c>
      <c r="D7736" t="s">
        <v>42</v>
      </c>
      <c r="E7736" t="s">
        <v>2</v>
      </c>
      <c r="F7736" s="263">
        <v>18.666666666666668</v>
      </c>
      <c r="G7736" s="139">
        <v>136.02137478746701</v>
      </c>
      <c r="H7736" s="139">
        <v>136.02137478746701</v>
      </c>
      <c r="I7736" s="264">
        <v>102.749574933204</v>
      </c>
      <c r="J7736" s="264">
        <v>176.63589992713099</v>
      </c>
    </row>
    <row r="7737" spans="1:10" x14ac:dyDescent="0.25">
      <c r="A7737" t="s">
        <v>8023</v>
      </c>
      <c r="B7737" t="s">
        <v>90</v>
      </c>
      <c r="C7737">
        <v>2002</v>
      </c>
      <c r="D7737" t="s">
        <v>102</v>
      </c>
      <c r="E7737" t="s">
        <v>2</v>
      </c>
      <c r="F7737" s="263">
        <v>10.333333333333334</v>
      </c>
      <c r="G7737" s="139">
        <v>77.438049560351701</v>
      </c>
      <c r="H7737" s="139">
        <v>77.438049560351701</v>
      </c>
      <c r="I7737" s="264">
        <v>52.615407673860901</v>
      </c>
      <c r="J7737" s="264">
        <v>109.917066346922</v>
      </c>
    </row>
    <row r="7738" spans="1:10" x14ac:dyDescent="0.25">
      <c r="A7738" t="s">
        <v>8024</v>
      </c>
      <c r="B7738" t="s">
        <v>90</v>
      </c>
      <c r="C7738">
        <v>2002</v>
      </c>
      <c r="D7738" t="s">
        <v>103</v>
      </c>
      <c r="E7738" t="s">
        <v>2</v>
      </c>
      <c r="F7738" s="263">
        <v>54.666666666666664</v>
      </c>
      <c r="G7738" s="139">
        <v>143.436887769381</v>
      </c>
      <c r="H7738" s="139">
        <v>143.436887769381</v>
      </c>
      <c r="I7738" s="264">
        <v>122.323811388594</v>
      </c>
      <c r="J7738" s="264">
        <v>167.17136847028399</v>
      </c>
    </row>
    <row r="7739" spans="1:10" x14ac:dyDescent="0.25">
      <c r="A7739" t="s">
        <v>8025</v>
      </c>
      <c r="B7739" t="s">
        <v>90</v>
      </c>
      <c r="C7739">
        <v>2002</v>
      </c>
      <c r="D7739" t="s">
        <v>43</v>
      </c>
      <c r="E7739" t="s">
        <v>2</v>
      </c>
      <c r="F7739" s="263">
        <v>10</v>
      </c>
      <c r="G7739" s="139">
        <v>148.713627125366</v>
      </c>
      <c r="H7739" s="139">
        <v>148.713627125366</v>
      </c>
      <c r="I7739" s="264">
        <v>100.33708422148401</v>
      </c>
      <c r="J7739" s="264">
        <v>212.29861696326799</v>
      </c>
    </row>
    <row r="7740" spans="1:10" x14ac:dyDescent="0.25">
      <c r="A7740" t="s">
        <v>8026</v>
      </c>
      <c r="B7740" t="s">
        <v>90</v>
      </c>
      <c r="C7740">
        <v>2002</v>
      </c>
      <c r="D7740" t="s">
        <v>44</v>
      </c>
      <c r="E7740" t="s">
        <v>2</v>
      </c>
      <c r="F7740" s="263">
        <v>18.666666666666668</v>
      </c>
      <c r="G7740" s="139">
        <v>145.46965918537001</v>
      </c>
      <c r="H7740" s="139">
        <v>145.46965918537001</v>
      </c>
      <c r="I7740" s="264">
        <v>109.886741479634</v>
      </c>
      <c r="J7740" s="264">
        <v>188.90534081462999</v>
      </c>
    </row>
    <row r="7741" spans="1:10" x14ac:dyDescent="0.25">
      <c r="A7741" t="s">
        <v>8027</v>
      </c>
      <c r="B7741" t="s">
        <v>90</v>
      </c>
      <c r="C7741">
        <v>2002</v>
      </c>
      <c r="D7741" t="s">
        <v>45</v>
      </c>
      <c r="E7741" t="s">
        <v>2</v>
      </c>
      <c r="F7741" s="263">
        <v>26</v>
      </c>
      <c r="G7741" s="139">
        <v>140.11892144358399</v>
      </c>
      <c r="H7741" s="139">
        <v>140.11892144358399</v>
      </c>
      <c r="I7741" s="264">
        <v>110.758618211867</v>
      </c>
      <c r="J7741" s="264">
        <v>174.87559954730801</v>
      </c>
    </row>
    <row r="7742" spans="1:10" x14ac:dyDescent="0.25">
      <c r="A7742" t="s">
        <v>8028</v>
      </c>
      <c r="B7742" t="s">
        <v>90</v>
      </c>
      <c r="C7742">
        <v>2002</v>
      </c>
      <c r="D7742" t="s">
        <v>18</v>
      </c>
      <c r="E7742" t="s">
        <v>2</v>
      </c>
      <c r="F7742" s="263">
        <v>41.666666666666664</v>
      </c>
      <c r="G7742" s="139">
        <v>80.1020179300357</v>
      </c>
      <c r="H7742" s="139">
        <v>80.1020179300357</v>
      </c>
      <c r="I7742" s="264">
        <v>66.674954867640807</v>
      </c>
      <c r="J7742" s="264">
        <v>95.456834902840001</v>
      </c>
    </row>
    <row r="7743" spans="1:10" x14ac:dyDescent="0.25">
      <c r="A7743" t="s">
        <v>8029</v>
      </c>
      <c r="B7743" t="s">
        <v>90</v>
      </c>
      <c r="C7743">
        <v>2002</v>
      </c>
      <c r="D7743" t="s">
        <v>46</v>
      </c>
      <c r="E7743" t="s">
        <v>2</v>
      </c>
      <c r="F7743" s="263">
        <v>19.333333333333332</v>
      </c>
      <c r="G7743" s="139">
        <v>84.186080267073095</v>
      </c>
      <c r="H7743" s="139">
        <v>84.186080267073095</v>
      </c>
      <c r="I7743" s="264">
        <v>63.926264605559197</v>
      </c>
      <c r="J7743" s="264">
        <v>108.829378039045</v>
      </c>
    </row>
    <row r="7744" spans="1:10" x14ac:dyDescent="0.25">
      <c r="A7744" t="s">
        <v>8030</v>
      </c>
      <c r="B7744" t="s">
        <v>90</v>
      </c>
      <c r="C7744">
        <v>2002</v>
      </c>
      <c r="D7744" t="s">
        <v>47</v>
      </c>
      <c r="E7744" t="s">
        <v>2</v>
      </c>
      <c r="F7744" s="263">
        <v>11.333333333333334</v>
      </c>
      <c r="G7744" s="139">
        <v>78.267074883174899</v>
      </c>
      <c r="H7744" s="139">
        <v>78.267074883174899</v>
      </c>
      <c r="I7744" s="264">
        <v>54.202251329389298</v>
      </c>
      <c r="J7744" s="264">
        <v>109.371331230865</v>
      </c>
    </row>
    <row r="7745" spans="1:10" x14ac:dyDescent="0.25">
      <c r="A7745" t="s">
        <v>8031</v>
      </c>
      <c r="B7745" t="s">
        <v>90</v>
      </c>
      <c r="C7745">
        <v>2002</v>
      </c>
      <c r="D7745" t="s">
        <v>48</v>
      </c>
      <c r="E7745" t="s">
        <v>2</v>
      </c>
      <c r="F7745" s="263">
        <v>11</v>
      </c>
      <c r="G7745" s="139">
        <v>75.488962598650403</v>
      </c>
      <c r="H7745" s="139">
        <v>75.488962598650403</v>
      </c>
      <c r="I7745" s="264">
        <v>51.963856799725498</v>
      </c>
      <c r="J7745" s="264">
        <v>105.78519958824199</v>
      </c>
    </row>
    <row r="7746" spans="1:10" x14ac:dyDescent="0.25">
      <c r="A7746" t="s">
        <v>8032</v>
      </c>
      <c r="B7746" t="s">
        <v>90</v>
      </c>
      <c r="C7746">
        <v>2002</v>
      </c>
      <c r="D7746" t="s">
        <v>104</v>
      </c>
      <c r="E7746" t="s">
        <v>2</v>
      </c>
      <c r="F7746" s="263">
        <v>18.666666666666668</v>
      </c>
      <c r="G7746" s="139">
        <v>39.322252884217001</v>
      </c>
      <c r="H7746" s="139">
        <v>39.322252884217001</v>
      </c>
      <c r="I7746" s="264">
        <v>29.7037489555027</v>
      </c>
      <c r="J7746" s="264">
        <v>51.063456285591897</v>
      </c>
    </row>
    <row r="7747" spans="1:10" x14ac:dyDescent="0.25">
      <c r="A7747" t="s">
        <v>8033</v>
      </c>
      <c r="B7747" t="s">
        <v>90</v>
      </c>
      <c r="C7747">
        <v>2002</v>
      </c>
      <c r="D7747" t="s">
        <v>49</v>
      </c>
      <c r="E7747" t="s">
        <v>2</v>
      </c>
      <c r="F7747" s="263">
        <v>6.333333333333333</v>
      </c>
      <c r="G7747" s="139">
        <v>45.249946414537099</v>
      </c>
      <c r="H7747" s="139">
        <v>45.249946414537099</v>
      </c>
      <c r="I7747" s="264">
        <v>27.242849317678399</v>
      </c>
      <c r="J7747" s="264">
        <v>70.663745266617497</v>
      </c>
    </row>
    <row r="7748" spans="1:10" x14ac:dyDescent="0.25">
      <c r="A7748" t="s">
        <v>8034</v>
      </c>
      <c r="B7748" t="s">
        <v>90</v>
      </c>
      <c r="C7748">
        <v>2002</v>
      </c>
      <c r="D7748" t="s">
        <v>50</v>
      </c>
      <c r="E7748" t="s">
        <v>2</v>
      </c>
      <c r="F7748" s="263">
        <v>12.333333333333334</v>
      </c>
      <c r="G7748" s="139">
        <v>36.843782362781802</v>
      </c>
      <c r="H7748" s="139">
        <v>36.843782362781802</v>
      </c>
      <c r="I7748" s="264">
        <v>25.941010117103499</v>
      </c>
      <c r="J7748" s="264">
        <v>50.784672986537103</v>
      </c>
    </row>
    <row r="7749" spans="1:10" x14ac:dyDescent="0.25">
      <c r="A7749" t="s">
        <v>8035</v>
      </c>
      <c r="B7749" t="s">
        <v>90</v>
      </c>
      <c r="C7749">
        <v>2002</v>
      </c>
      <c r="D7749" t="s">
        <v>105</v>
      </c>
      <c r="E7749" t="s">
        <v>2</v>
      </c>
      <c r="F7749" s="263">
        <v>29.666666666666668</v>
      </c>
      <c r="G7749" s="139">
        <v>91.512945482962095</v>
      </c>
      <c r="H7749" s="139">
        <v>91.512945482962095</v>
      </c>
      <c r="I7749" s="264">
        <v>73.492092870216098</v>
      </c>
      <c r="J7749" s="264">
        <v>112.614391181854</v>
      </c>
    </row>
    <row r="7750" spans="1:10" x14ac:dyDescent="0.25">
      <c r="A7750" t="s">
        <v>8036</v>
      </c>
      <c r="B7750" t="s">
        <v>90</v>
      </c>
      <c r="C7750">
        <v>2002</v>
      </c>
      <c r="D7750" t="s">
        <v>51</v>
      </c>
      <c r="E7750" t="s">
        <v>2</v>
      </c>
      <c r="F7750" s="263">
        <v>21.666666666666668</v>
      </c>
      <c r="G7750" s="139">
        <v>83.632480282034507</v>
      </c>
      <c r="H7750" s="139">
        <v>83.632480282034507</v>
      </c>
      <c r="I7750" s="264">
        <v>64.546261628131404</v>
      </c>
      <c r="J7750" s="264">
        <v>106.59667271393801</v>
      </c>
    </row>
    <row r="7751" spans="1:10" x14ac:dyDescent="0.25">
      <c r="A7751" t="s">
        <v>8037</v>
      </c>
      <c r="B7751" t="s">
        <v>90</v>
      </c>
      <c r="C7751">
        <v>2002</v>
      </c>
      <c r="D7751" t="s">
        <v>52</v>
      </c>
      <c r="E7751" t="s">
        <v>2</v>
      </c>
      <c r="F7751" s="263">
        <v>8</v>
      </c>
      <c r="G7751" s="139">
        <v>122.868990938412</v>
      </c>
      <c r="H7751" s="139">
        <v>122.868990938412</v>
      </c>
      <c r="I7751" s="264">
        <v>78.7231864024983</v>
      </c>
      <c r="J7751" s="264">
        <v>182.818819433779</v>
      </c>
    </row>
    <row r="7752" spans="1:10" x14ac:dyDescent="0.25">
      <c r="A7752" t="s">
        <v>8038</v>
      </c>
      <c r="B7752" t="s">
        <v>90</v>
      </c>
      <c r="C7752">
        <v>2002</v>
      </c>
      <c r="D7752" t="s">
        <v>106</v>
      </c>
      <c r="E7752" t="s">
        <v>2</v>
      </c>
      <c r="F7752" s="263">
        <v>71</v>
      </c>
      <c r="G7752" s="139">
        <v>110.018956317826</v>
      </c>
      <c r="H7752" s="139">
        <v>110.018956317826</v>
      </c>
      <c r="I7752" s="264">
        <v>95.739808650754497</v>
      </c>
      <c r="J7752" s="264">
        <v>125.841401281552</v>
      </c>
    </row>
    <row r="7753" spans="1:10" x14ac:dyDescent="0.25">
      <c r="A7753" t="s">
        <v>8039</v>
      </c>
      <c r="B7753" t="s">
        <v>90</v>
      </c>
      <c r="C7753">
        <v>2002</v>
      </c>
      <c r="D7753" t="s">
        <v>53</v>
      </c>
      <c r="E7753" t="s">
        <v>2</v>
      </c>
      <c r="F7753" s="263">
        <v>19.666666666666668</v>
      </c>
      <c r="G7753" s="139">
        <v>98.9567609271745</v>
      </c>
      <c r="H7753" s="139">
        <v>98.9567609271745</v>
      </c>
      <c r="I7753" s="264">
        <v>75.331253564120601</v>
      </c>
      <c r="J7753" s="264">
        <v>127.647512663111</v>
      </c>
    </row>
    <row r="7754" spans="1:10" x14ac:dyDescent="0.25">
      <c r="A7754" t="s">
        <v>8040</v>
      </c>
      <c r="B7754" t="s">
        <v>90</v>
      </c>
      <c r="C7754">
        <v>2002</v>
      </c>
      <c r="D7754" t="s">
        <v>54</v>
      </c>
      <c r="E7754" t="s">
        <v>2</v>
      </c>
      <c r="F7754" s="263">
        <v>14.666666666666666</v>
      </c>
      <c r="G7754" s="139">
        <v>181.938471716838</v>
      </c>
      <c r="H7754" s="139">
        <v>181.938471716838</v>
      </c>
      <c r="I7754" s="264">
        <v>132.19483956334801</v>
      </c>
      <c r="J7754" s="264">
        <v>244.24412834932201</v>
      </c>
    </row>
    <row r="7755" spans="1:10" x14ac:dyDescent="0.25">
      <c r="A7755" t="s">
        <v>8041</v>
      </c>
      <c r="B7755" t="s">
        <v>90</v>
      </c>
      <c r="C7755">
        <v>2002</v>
      </c>
      <c r="D7755" t="s">
        <v>55</v>
      </c>
      <c r="E7755" t="s">
        <v>2</v>
      </c>
      <c r="F7755" s="263">
        <v>11.666666666666666</v>
      </c>
      <c r="G7755" s="139">
        <v>112.287455887071</v>
      </c>
      <c r="H7755" s="139">
        <v>112.287455887071</v>
      </c>
      <c r="I7755" s="264">
        <v>78.213025344882894</v>
      </c>
      <c r="J7755" s="264">
        <v>156.16618543471299</v>
      </c>
    </row>
    <row r="7756" spans="1:10" x14ac:dyDescent="0.25">
      <c r="A7756" t="s">
        <v>8042</v>
      </c>
      <c r="B7756" t="s">
        <v>90</v>
      </c>
      <c r="C7756">
        <v>2002</v>
      </c>
      <c r="D7756" t="s">
        <v>56</v>
      </c>
      <c r="E7756" t="s">
        <v>2</v>
      </c>
      <c r="F7756" s="263">
        <v>7.666666666666667</v>
      </c>
      <c r="G7756" s="139">
        <v>81.289319290308896</v>
      </c>
      <c r="H7756" s="139">
        <v>81.289319290308896</v>
      </c>
      <c r="I7756" s="264">
        <v>51.5303597935958</v>
      </c>
      <c r="J7756" s="264">
        <v>121.972856435994</v>
      </c>
    </row>
    <row r="7757" spans="1:10" x14ac:dyDescent="0.25">
      <c r="A7757" t="s">
        <v>8043</v>
      </c>
      <c r="B7757" t="s">
        <v>90</v>
      </c>
      <c r="C7757">
        <v>2002</v>
      </c>
      <c r="D7757" t="s">
        <v>57</v>
      </c>
      <c r="E7757" t="s">
        <v>2</v>
      </c>
      <c r="F7757" s="263">
        <v>17.333333333333332</v>
      </c>
      <c r="G7757" s="139">
        <v>103.311942463195</v>
      </c>
      <c r="H7757" s="139">
        <v>103.311942463195</v>
      </c>
      <c r="I7757" s="264">
        <v>77.1581268750124</v>
      </c>
      <c r="J7757" s="264">
        <v>135.47970516360999</v>
      </c>
    </row>
    <row r="7758" spans="1:10" x14ac:dyDescent="0.25">
      <c r="A7758" t="s">
        <v>8044</v>
      </c>
      <c r="B7758" t="s">
        <v>90</v>
      </c>
      <c r="C7758">
        <v>2003</v>
      </c>
      <c r="D7758" t="s">
        <v>5</v>
      </c>
      <c r="E7758" t="s">
        <v>2</v>
      </c>
      <c r="F7758" s="263">
        <v>342</v>
      </c>
      <c r="G7758" s="139">
        <v>107.941711475803</v>
      </c>
      <c r="H7758" s="139">
        <v>107.941711475803</v>
      </c>
      <c r="I7758" s="264">
        <v>101.43776885514001</v>
      </c>
      <c r="J7758" s="264">
        <v>114.756158811834</v>
      </c>
    </row>
    <row r="7759" spans="1:10" x14ac:dyDescent="0.25">
      <c r="A7759" t="s">
        <v>8045</v>
      </c>
      <c r="B7759" t="s">
        <v>90</v>
      </c>
      <c r="C7759">
        <v>2003</v>
      </c>
      <c r="D7759" t="s">
        <v>6</v>
      </c>
      <c r="E7759" t="s">
        <v>2</v>
      </c>
      <c r="F7759" s="263">
        <v>108.33333333333333</v>
      </c>
      <c r="G7759" s="139">
        <v>153.998512137452</v>
      </c>
      <c r="H7759" s="139">
        <v>153.998512137452</v>
      </c>
      <c r="I7759" s="264">
        <v>137.710680626254</v>
      </c>
      <c r="J7759" s="264">
        <v>171.69607866107799</v>
      </c>
    </row>
    <row r="7760" spans="1:10" x14ac:dyDescent="0.25">
      <c r="A7760" t="s">
        <v>8046</v>
      </c>
      <c r="B7760" t="s">
        <v>90</v>
      </c>
      <c r="C7760">
        <v>2003</v>
      </c>
      <c r="D7760" t="s">
        <v>37</v>
      </c>
      <c r="E7760" t="s">
        <v>2</v>
      </c>
      <c r="F7760" s="263">
        <v>7.333333333333333</v>
      </c>
      <c r="G7760" s="139">
        <v>103.69043691379601</v>
      </c>
      <c r="H7760" s="139">
        <v>103.69043691379601</v>
      </c>
      <c r="I7760" s="264">
        <v>64.980911533204505</v>
      </c>
      <c r="J7760" s="264">
        <v>156.98732148748601</v>
      </c>
    </row>
    <row r="7761" spans="1:10" x14ac:dyDescent="0.25">
      <c r="A7761" t="s">
        <v>8047</v>
      </c>
      <c r="B7761" t="s">
        <v>90</v>
      </c>
      <c r="C7761">
        <v>2003</v>
      </c>
      <c r="D7761" t="s">
        <v>38</v>
      </c>
      <c r="E7761" t="s">
        <v>2</v>
      </c>
      <c r="F7761" s="263">
        <v>22.333333333333332</v>
      </c>
      <c r="G7761" s="139">
        <v>187.79605908568499</v>
      </c>
      <c r="H7761" s="139">
        <v>187.79605908568499</v>
      </c>
      <c r="I7761" s="264">
        <v>145.53914286515101</v>
      </c>
      <c r="J7761" s="264">
        <v>238.495389186311</v>
      </c>
    </row>
    <row r="7762" spans="1:10" x14ac:dyDescent="0.25">
      <c r="A7762" t="s">
        <v>8048</v>
      </c>
      <c r="B7762" t="s">
        <v>90</v>
      </c>
      <c r="C7762">
        <v>2003</v>
      </c>
      <c r="D7762" t="s">
        <v>39</v>
      </c>
      <c r="E7762" t="s">
        <v>2</v>
      </c>
      <c r="F7762" s="263">
        <v>29.666666666666668</v>
      </c>
      <c r="G7762" s="139">
        <v>265.75097043893697</v>
      </c>
      <c r="H7762" s="139">
        <v>265.75097043893697</v>
      </c>
      <c r="I7762" s="264">
        <v>213.41893102418601</v>
      </c>
      <c r="J7762" s="264">
        <v>327.028963869812</v>
      </c>
    </row>
    <row r="7763" spans="1:10" x14ac:dyDescent="0.25">
      <c r="A7763" t="s">
        <v>8049</v>
      </c>
      <c r="B7763" t="s">
        <v>90</v>
      </c>
      <c r="C7763">
        <v>2003</v>
      </c>
      <c r="D7763" t="s">
        <v>40</v>
      </c>
      <c r="E7763" t="s">
        <v>2</v>
      </c>
      <c r="F7763" s="263">
        <v>14</v>
      </c>
      <c r="G7763" s="139">
        <v>140.36025799552201</v>
      </c>
      <c r="H7763" s="139">
        <v>140.36025799552201</v>
      </c>
      <c r="I7763" s="264">
        <v>101.159643083915</v>
      </c>
      <c r="J7763" s="264">
        <v>189.72696587908999</v>
      </c>
    </row>
    <row r="7764" spans="1:10" x14ac:dyDescent="0.25">
      <c r="A7764" t="s">
        <v>8050</v>
      </c>
      <c r="B7764" t="s">
        <v>90</v>
      </c>
      <c r="C7764">
        <v>2003</v>
      </c>
      <c r="D7764" t="s">
        <v>41</v>
      </c>
      <c r="E7764" t="s">
        <v>2</v>
      </c>
      <c r="F7764" s="263">
        <v>15.666666666666666</v>
      </c>
      <c r="G7764" s="139">
        <v>94.6912460965045</v>
      </c>
      <c r="H7764" s="139">
        <v>94.6912460965045</v>
      </c>
      <c r="I7764" s="264">
        <v>69.575904099929502</v>
      </c>
      <c r="J7764" s="264">
        <v>125.91921023471301</v>
      </c>
    </row>
    <row r="7765" spans="1:10" x14ac:dyDescent="0.25">
      <c r="A7765" t="s">
        <v>8051</v>
      </c>
      <c r="B7765" t="s">
        <v>90</v>
      </c>
      <c r="C7765">
        <v>2003</v>
      </c>
      <c r="D7765" t="s">
        <v>42</v>
      </c>
      <c r="E7765" t="s">
        <v>2</v>
      </c>
      <c r="F7765" s="263">
        <v>19.333333333333332</v>
      </c>
      <c r="G7765" s="139">
        <v>141.122655052434</v>
      </c>
      <c r="H7765" s="139">
        <v>141.122655052434</v>
      </c>
      <c r="I7765" s="264">
        <v>107.160758169299</v>
      </c>
      <c r="J7765" s="264">
        <v>182.432662595197</v>
      </c>
    </row>
    <row r="7766" spans="1:10" x14ac:dyDescent="0.25">
      <c r="A7766" t="s">
        <v>8052</v>
      </c>
      <c r="B7766" t="s">
        <v>90</v>
      </c>
      <c r="C7766">
        <v>2003</v>
      </c>
      <c r="D7766" t="s">
        <v>102</v>
      </c>
      <c r="E7766" t="s">
        <v>2</v>
      </c>
      <c r="F7766" s="263">
        <v>9.6666666666666661</v>
      </c>
      <c r="G7766" s="139">
        <v>72.265138300523304</v>
      </c>
      <c r="H7766" s="139">
        <v>72.265138300523304</v>
      </c>
      <c r="I7766" s="264">
        <v>48.3977074507849</v>
      </c>
      <c r="J7766" s="264">
        <v>103.78519810615499</v>
      </c>
    </row>
    <row r="7767" spans="1:10" x14ac:dyDescent="0.25">
      <c r="A7767" t="s">
        <v>8053</v>
      </c>
      <c r="B7767" t="s">
        <v>90</v>
      </c>
      <c r="C7767">
        <v>2003</v>
      </c>
      <c r="D7767" t="s">
        <v>103</v>
      </c>
      <c r="E7767" t="s">
        <v>2</v>
      </c>
      <c r="F7767" s="263">
        <v>55</v>
      </c>
      <c r="G7767" s="139">
        <v>144.74826960023199</v>
      </c>
      <c r="H7767" s="139">
        <v>144.74826960023199</v>
      </c>
      <c r="I7767" s="264">
        <v>123.504262745143</v>
      </c>
      <c r="J7767" s="264">
        <v>168.621411781966</v>
      </c>
    </row>
    <row r="7768" spans="1:10" x14ac:dyDescent="0.25">
      <c r="A7768" t="s">
        <v>8054</v>
      </c>
      <c r="B7768" t="s">
        <v>90</v>
      </c>
      <c r="C7768">
        <v>2003</v>
      </c>
      <c r="D7768" t="s">
        <v>43</v>
      </c>
      <c r="E7768" t="s">
        <v>2</v>
      </c>
      <c r="F7768" s="263">
        <v>9.3333333333333339</v>
      </c>
      <c r="G7768" s="139">
        <v>141.21444422029501</v>
      </c>
      <c r="H7768" s="139">
        <v>141.21444422029501</v>
      </c>
      <c r="I7768" s="264">
        <v>93.836998184385706</v>
      </c>
      <c r="J7768" s="264">
        <v>204.09521888238899</v>
      </c>
    </row>
    <row r="7769" spans="1:10" x14ac:dyDescent="0.25">
      <c r="A7769" t="s">
        <v>8055</v>
      </c>
      <c r="B7769" t="s">
        <v>90</v>
      </c>
      <c r="C7769">
        <v>2003</v>
      </c>
      <c r="D7769" t="s">
        <v>44</v>
      </c>
      <c r="E7769" t="s">
        <v>2</v>
      </c>
      <c r="F7769" s="263">
        <v>17.666666666666668</v>
      </c>
      <c r="G7769" s="139">
        <v>137.540872995277</v>
      </c>
      <c r="H7769" s="139">
        <v>137.540872995277</v>
      </c>
      <c r="I7769" s="264">
        <v>103.028494316707</v>
      </c>
      <c r="J7769" s="264">
        <v>179.906056988633</v>
      </c>
    </row>
    <row r="7770" spans="1:10" x14ac:dyDescent="0.25">
      <c r="A7770" t="s">
        <v>8056</v>
      </c>
      <c r="B7770" t="s">
        <v>90</v>
      </c>
      <c r="C7770">
        <v>2003</v>
      </c>
      <c r="D7770" t="s">
        <v>45</v>
      </c>
      <c r="E7770" t="s">
        <v>2</v>
      </c>
      <c r="F7770" s="263">
        <v>28</v>
      </c>
      <c r="G7770" s="139">
        <v>151.00037750094401</v>
      </c>
      <c r="H7770" s="139">
        <v>151.00037750094401</v>
      </c>
      <c r="I7770" s="264">
        <v>120.44437253950299</v>
      </c>
      <c r="J7770" s="264">
        <v>186.94925308741799</v>
      </c>
    </row>
    <row r="7771" spans="1:10" x14ac:dyDescent="0.25">
      <c r="A7771" t="s">
        <v>8057</v>
      </c>
      <c r="B7771" t="s">
        <v>90</v>
      </c>
      <c r="C7771">
        <v>2003</v>
      </c>
      <c r="D7771" t="s">
        <v>18</v>
      </c>
      <c r="E7771" t="s">
        <v>2</v>
      </c>
      <c r="F7771" s="263">
        <v>47</v>
      </c>
      <c r="G7771" s="139">
        <v>90.639102094341794</v>
      </c>
      <c r="H7771" s="139">
        <v>90.639102094341794</v>
      </c>
      <c r="I7771" s="264">
        <v>76.295425302712502</v>
      </c>
      <c r="J7771" s="264">
        <v>106.913317882332</v>
      </c>
    </row>
    <row r="7772" spans="1:10" x14ac:dyDescent="0.25">
      <c r="A7772" t="s">
        <v>8058</v>
      </c>
      <c r="B7772" t="s">
        <v>90</v>
      </c>
      <c r="C7772">
        <v>2003</v>
      </c>
      <c r="D7772" t="s">
        <v>46</v>
      </c>
      <c r="E7772" t="s">
        <v>2</v>
      </c>
      <c r="F7772" s="263">
        <v>24</v>
      </c>
      <c r="G7772" s="139">
        <v>105.09261286508701</v>
      </c>
      <c r="H7772" s="139">
        <v>105.09261286508701</v>
      </c>
      <c r="I7772" s="264">
        <v>82.229131088438393</v>
      </c>
      <c r="J7772" s="264">
        <v>132.34663046809999</v>
      </c>
    </row>
    <row r="7773" spans="1:10" x14ac:dyDescent="0.25">
      <c r="A7773" t="s">
        <v>8059</v>
      </c>
      <c r="B7773" t="s">
        <v>90</v>
      </c>
      <c r="C7773">
        <v>2003</v>
      </c>
      <c r="D7773" t="s">
        <v>47</v>
      </c>
      <c r="E7773" t="s">
        <v>2</v>
      </c>
      <c r="F7773" s="263">
        <v>12.666666666666666</v>
      </c>
      <c r="G7773" s="139">
        <v>87.599990778948296</v>
      </c>
      <c r="H7773" s="139">
        <v>87.599990778948296</v>
      </c>
      <c r="I7773" s="264">
        <v>61.990825053597398</v>
      </c>
      <c r="J7773" s="264">
        <v>120.237903132852</v>
      </c>
    </row>
    <row r="7774" spans="1:10" x14ac:dyDescent="0.25">
      <c r="A7774" t="s">
        <v>8060</v>
      </c>
      <c r="B7774" t="s">
        <v>90</v>
      </c>
      <c r="C7774">
        <v>2003</v>
      </c>
      <c r="D7774" t="s">
        <v>48</v>
      </c>
      <c r="E7774" t="s">
        <v>2</v>
      </c>
      <c r="F7774" s="263">
        <v>10.333333333333334</v>
      </c>
      <c r="G7774" s="139">
        <v>70.983696647737702</v>
      </c>
      <c r="H7774" s="139">
        <v>70.983696647737702</v>
      </c>
      <c r="I7774" s="264">
        <v>48.229987177138703</v>
      </c>
      <c r="J7774" s="264">
        <v>100.755632899798</v>
      </c>
    </row>
    <row r="7775" spans="1:10" x14ac:dyDescent="0.25">
      <c r="A7775" t="s">
        <v>8061</v>
      </c>
      <c r="B7775" t="s">
        <v>90</v>
      </c>
      <c r="C7775">
        <v>2003</v>
      </c>
      <c r="D7775" t="s">
        <v>104</v>
      </c>
      <c r="E7775" t="s">
        <v>2</v>
      </c>
      <c r="F7775" s="263">
        <v>22</v>
      </c>
      <c r="G7775" s="139">
        <v>46.768044670568699</v>
      </c>
      <c r="H7775" s="139">
        <v>46.768044670568699</v>
      </c>
      <c r="I7775" s="264">
        <v>36.170122305522902</v>
      </c>
      <c r="J7775" s="264">
        <v>59.500290528762299</v>
      </c>
    </row>
    <row r="7776" spans="1:10" x14ac:dyDescent="0.25">
      <c r="A7776" t="s">
        <v>8062</v>
      </c>
      <c r="B7776" t="s">
        <v>90</v>
      </c>
      <c r="C7776">
        <v>2003</v>
      </c>
      <c r="D7776" t="s">
        <v>49</v>
      </c>
      <c r="E7776" t="s">
        <v>2</v>
      </c>
      <c r="F7776" s="263">
        <v>6.333333333333333</v>
      </c>
      <c r="G7776" s="139">
        <v>45.530793194344596</v>
      </c>
      <c r="H7776" s="139">
        <v>45.530793194344596</v>
      </c>
      <c r="I7776" s="264">
        <v>27.411933860531999</v>
      </c>
      <c r="J7776" s="264">
        <v>71.102324466810401</v>
      </c>
    </row>
    <row r="7777" spans="1:10" x14ac:dyDescent="0.25">
      <c r="A7777" t="s">
        <v>8063</v>
      </c>
      <c r="B7777" t="s">
        <v>90</v>
      </c>
      <c r="C7777">
        <v>2003</v>
      </c>
      <c r="D7777" t="s">
        <v>50</v>
      </c>
      <c r="E7777" t="s">
        <v>2</v>
      </c>
      <c r="F7777" s="263">
        <v>15.666666666666666</v>
      </c>
      <c r="G7777" s="139">
        <v>47.287508048937497</v>
      </c>
      <c r="H7777" s="139">
        <v>47.287508048937497</v>
      </c>
      <c r="I7777" s="264">
        <v>34.745251126851301</v>
      </c>
      <c r="J7777" s="264">
        <v>62.882324533161601</v>
      </c>
    </row>
    <row r="7778" spans="1:10" x14ac:dyDescent="0.25">
      <c r="A7778" t="s">
        <v>8064</v>
      </c>
      <c r="B7778" t="s">
        <v>90</v>
      </c>
      <c r="C7778">
        <v>2003</v>
      </c>
      <c r="D7778" t="s">
        <v>105</v>
      </c>
      <c r="E7778" t="s">
        <v>2</v>
      </c>
      <c r="F7778" s="263">
        <v>30.333333333333332</v>
      </c>
      <c r="G7778" s="139">
        <v>94.340600669714604</v>
      </c>
      <c r="H7778" s="139">
        <v>94.340600669714604</v>
      </c>
      <c r="I7778" s="264">
        <v>75.957660767787303</v>
      </c>
      <c r="J7778" s="264">
        <v>115.82952342446001</v>
      </c>
    </row>
    <row r="7779" spans="1:10" x14ac:dyDescent="0.25">
      <c r="A7779" t="s">
        <v>8065</v>
      </c>
      <c r="B7779" t="s">
        <v>90</v>
      </c>
      <c r="C7779">
        <v>2003</v>
      </c>
      <c r="D7779" t="s">
        <v>51</v>
      </c>
      <c r="E7779" t="s">
        <v>2</v>
      </c>
      <c r="F7779" s="263">
        <v>23</v>
      </c>
      <c r="G7779" s="139">
        <v>89.489520647437203</v>
      </c>
      <c r="H7779" s="139">
        <v>89.489520647437203</v>
      </c>
      <c r="I7779" s="264">
        <v>69.628034862004597</v>
      </c>
      <c r="J7779" s="264">
        <v>113.25482465241799</v>
      </c>
    </row>
    <row r="7780" spans="1:10" x14ac:dyDescent="0.25">
      <c r="A7780" t="s">
        <v>8066</v>
      </c>
      <c r="B7780" t="s">
        <v>90</v>
      </c>
      <c r="C7780">
        <v>2003</v>
      </c>
      <c r="D7780" t="s">
        <v>52</v>
      </c>
      <c r="E7780" t="s">
        <v>2</v>
      </c>
      <c r="F7780" s="263">
        <v>7.333333333333333</v>
      </c>
      <c r="G7780" s="139">
        <v>113.665719452338</v>
      </c>
      <c r="H7780" s="139">
        <v>113.665719452338</v>
      </c>
      <c r="I7780" s="264">
        <v>71.232239731335596</v>
      </c>
      <c r="J7780" s="264">
        <v>172.08989925084001</v>
      </c>
    </row>
    <row r="7781" spans="1:10" x14ac:dyDescent="0.25">
      <c r="A7781" t="s">
        <v>8067</v>
      </c>
      <c r="B7781" t="s">
        <v>90</v>
      </c>
      <c r="C7781">
        <v>2003</v>
      </c>
      <c r="D7781" t="s">
        <v>106</v>
      </c>
      <c r="E7781" t="s">
        <v>2</v>
      </c>
      <c r="F7781" s="263">
        <v>69.666666666666671</v>
      </c>
      <c r="G7781" s="139">
        <v>108.736368933655</v>
      </c>
      <c r="H7781" s="139">
        <v>108.736368933655</v>
      </c>
      <c r="I7781" s="264">
        <v>94.493990209663593</v>
      </c>
      <c r="J7781" s="264">
        <v>124.53357738623301</v>
      </c>
    </row>
    <row r="7782" spans="1:10" x14ac:dyDescent="0.25">
      <c r="A7782" t="s">
        <v>8068</v>
      </c>
      <c r="B7782" t="s">
        <v>90</v>
      </c>
      <c r="C7782">
        <v>2003</v>
      </c>
      <c r="D7782" t="s">
        <v>53</v>
      </c>
      <c r="E7782" t="s">
        <v>2</v>
      </c>
      <c r="F7782" s="263">
        <v>21.333333333333332</v>
      </c>
      <c r="G7782" s="139">
        <v>108.015054598235</v>
      </c>
      <c r="H7782" s="139">
        <v>108.015054598235</v>
      </c>
      <c r="I7782" s="264">
        <v>83.185093922465398</v>
      </c>
      <c r="J7782" s="264">
        <v>137.933536986718</v>
      </c>
    </row>
    <row r="7783" spans="1:10" x14ac:dyDescent="0.25">
      <c r="A7783" t="s">
        <v>8069</v>
      </c>
      <c r="B7783" t="s">
        <v>90</v>
      </c>
      <c r="C7783">
        <v>2003</v>
      </c>
      <c r="D7783" t="s">
        <v>54</v>
      </c>
      <c r="E7783" t="s">
        <v>2</v>
      </c>
      <c r="F7783" s="263">
        <v>12</v>
      </c>
      <c r="G7783" s="139">
        <v>151.38135486312601</v>
      </c>
      <c r="H7783" s="139">
        <v>151.38135486312601</v>
      </c>
      <c r="I7783" s="264">
        <v>106.025818931079</v>
      </c>
      <c r="J7783" s="264">
        <v>209.57487069509301</v>
      </c>
    </row>
    <row r="7784" spans="1:10" x14ac:dyDescent="0.25">
      <c r="A7784" t="s">
        <v>8070</v>
      </c>
      <c r="B7784" t="s">
        <v>90</v>
      </c>
      <c r="C7784">
        <v>2003</v>
      </c>
      <c r="D7784" t="s">
        <v>55</v>
      </c>
      <c r="E7784" t="s">
        <v>2</v>
      </c>
      <c r="F7784" s="263">
        <v>9.6666666666666661</v>
      </c>
      <c r="G7784" s="139">
        <v>94.012383700197702</v>
      </c>
      <c r="H7784" s="139">
        <v>94.012383700197702</v>
      </c>
      <c r="I7784" s="264">
        <v>62.962362628456603</v>
      </c>
      <c r="J7784" s="264">
        <v>135.01799202515599</v>
      </c>
    </row>
    <row r="7785" spans="1:10" x14ac:dyDescent="0.25">
      <c r="A7785" t="s">
        <v>8071</v>
      </c>
      <c r="B7785" t="s">
        <v>90</v>
      </c>
      <c r="C7785">
        <v>2003</v>
      </c>
      <c r="D7785" t="s">
        <v>56</v>
      </c>
      <c r="E7785" t="s">
        <v>2</v>
      </c>
      <c r="F7785" s="263">
        <v>7.666666666666667</v>
      </c>
      <c r="G7785" s="139">
        <v>80.778281178660507</v>
      </c>
      <c r="H7785" s="139">
        <v>80.778281178660507</v>
      </c>
      <c r="I7785" s="264">
        <v>51.206406068907398</v>
      </c>
      <c r="J7785" s="264">
        <v>121.20605485898901</v>
      </c>
    </row>
    <row r="7786" spans="1:10" x14ac:dyDescent="0.25">
      <c r="A7786" t="s">
        <v>8072</v>
      </c>
      <c r="B7786" t="s">
        <v>90</v>
      </c>
      <c r="C7786">
        <v>2003</v>
      </c>
      <c r="D7786" t="s">
        <v>57</v>
      </c>
      <c r="E7786" t="s">
        <v>2</v>
      </c>
      <c r="F7786" s="263">
        <v>19</v>
      </c>
      <c r="G7786" s="139">
        <v>114.329268292683</v>
      </c>
      <c r="H7786" s="139">
        <v>114.329268292683</v>
      </c>
      <c r="I7786" s="264">
        <v>86.591383183568695</v>
      </c>
      <c r="J7786" s="264">
        <v>148.12660462130901</v>
      </c>
    </row>
    <row r="7787" spans="1:10" x14ac:dyDescent="0.25">
      <c r="A7787" t="s">
        <v>8073</v>
      </c>
      <c r="B7787" t="s">
        <v>90</v>
      </c>
      <c r="C7787">
        <v>2004</v>
      </c>
      <c r="D7787" t="s">
        <v>5</v>
      </c>
      <c r="E7787" t="s">
        <v>2</v>
      </c>
      <c r="F7787" s="263">
        <v>370.66666666666669</v>
      </c>
      <c r="G7787" s="139">
        <v>117.59405938499999</v>
      </c>
      <c r="H7787" s="139">
        <v>117.59405938499999</v>
      </c>
      <c r="I7787" s="264">
        <v>110.783855198346</v>
      </c>
      <c r="J7787" s="264">
        <v>124.71624543794699</v>
      </c>
    </row>
    <row r="7788" spans="1:10" x14ac:dyDescent="0.25">
      <c r="A7788" t="s">
        <v>8074</v>
      </c>
      <c r="B7788" t="s">
        <v>90</v>
      </c>
      <c r="C7788">
        <v>2004</v>
      </c>
      <c r="D7788" t="s">
        <v>6</v>
      </c>
      <c r="E7788" t="s">
        <v>2</v>
      </c>
      <c r="F7788" s="263">
        <v>107.66666666666667</v>
      </c>
      <c r="G7788" s="139">
        <v>153.83369767630199</v>
      </c>
      <c r="H7788" s="139">
        <v>153.83369767630199</v>
      </c>
      <c r="I7788" s="264">
        <v>137.51441251196701</v>
      </c>
      <c r="J7788" s="264">
        <v>171.57000862040201</v>
      </c>
    </row>
    <row r="7789" spans="1:10" x14ac:dyDescent="0.25">
      <c r="A7789" t="s">
        <v>8075</v>
      </c>
      <c r="B7789" t="s">
        <v>90</v>
      </c>
      <c r="C7789">
        <v>2004</v>
      </c>
      <c r="D7789" t="s">
        <v>37</v>
      </c>
      <c r="E7789" t="s">
        <v>2</v>
      </c>
      <c r="F7789" s="263">
        <v>9</v>
      </c>
      <c r="G7789" s="139">
        <v>127.962085308057</v>
      </c>
      <c r="H7789" s="139">
        <v>127.962085308057</v>
      </c>
      <c r="I7789" s="264">
        <v>84.327014218009495</v>
      </c>
      <c r="J7789" s="264">
        <v>186.18009478673</v>
      </c>
    </row>
    <row r="7790" spans="1:10" x14ac:dyDescent="0.25">
      <c r="A7790" t="s">
        <v>8076</v>
      </c>
      <c r="B7790" t="s">
        <v>90</v>
      </c>
      <c r="C7790">
        <v>2004</v>
      </c>
      <c r="D7790" t="s">
        <v>38</v>
      </c>
      <c r="E7790" t="s">
        <v>2</v>
      </c>
      <c r="F7790" s="263">
        <v>22.666666666666668</v>
      </c>
      <c r="G7790" s="139">
        <v>192.596368991985</v>
      </c>
      <c r="H7790" s="139">
        <v>192.596368991985</v>
      </c>
      <c r="I7790" s="264">
        <v>149.559577420908</v>
      </c>
      <c r="J7790" s="264">
        <v>244.16121449004399</v>
      </c>
    </row>
    <row r="7791" spans="1:10" x14ac:dyDescent="0.25">
      <c r="A7791" t="s">
        <v>8077</v>
      </c>
      <c r="B7791" t="s">
        <v>90</v>
      </c>
      <c r="C7791">
        <v>2004</v>
      </c>
      <c r="D7791" t="s">
        <v>39</v>
      </c>
      <c r="E7791" t="s">
        <v>2</v>
      </c>
      <c r="F7791" s="263">
        <v>25</v>
      </c>
      <c r="G7791" s="139">
        <v>224.29571146599699</v>
      </c>
      <c r="H7791" s="139">
        <v>224.29571146599699</v>
      </c>
      <c r="I7791" s="264">
        <v>176.42203481069399</v>
      </c>
      <c r="J7791" s="264">
        <v>281.15616962736999</v>
      </c>
    </row>
    <row r="7792" spans="1:10" x14ac:dyDescent="0.25">
      <c r="A7792" t="s">
        <v>8078</v>
      </c>
      <c r="B7792" t="s">
        <v>90</v>
      </c>
      <c r="C7792">
        <v>2004</v>
      </c>
      <c r="D7792" t="s">
        <v>40</v>
      </c>
      <c r="E7792" t="s">
        <v>2</v>
      </c>
      <c r="F7792" s="263">
        <v>14.333333333333334</v>
      </c>
      <c r="G7792" s="139">
        <v>144.77139586559801</v>
      </c>
      <c r="H7792" s="139">
        <v>144.77139586559801</v>
      </c>
      <c r="I7792" s="264">
        <v>104.770722510269</v>
      </c>
      <c r="J7792" s="264">
        <v>195.00707023096101</v>
      </c>
    </row>
    <row r="7793" spans="1:10" x14ac:dyDescent="0.25">
      <c r="A7793" t="s">
        <v>8079</v>
      </c>
      <c r="B7793" t="s">
        <v>90</v>
      </c>
      <c r="C7793">
        <v>2004</v>
      </c>
      <c r="D7793" t="s">
        <v>41</v>
      </c>
      <c r="E7793" t="s">
        <v>2</v>
      </c>
      <c r="F7793" s="263">
        <v>16</v>
      </c>
      <c r="G7793" s="139">
        <v>97.4322541357962</v>
      </c>
      <c r="H7793" s="139">
        <v>97.4322541357962</v>
      </c>
      <c r="I7793" s="264">
        <v>71.838018877499195</v>
      </c>
      <c r="J7793" s="264">
        <v>129.18096011367101</v>
      </c>
    </row>
    <row r="7794" spans="1:10" x14ac:dyDescent="0.25">
      <c r="A7794" t="s">
        <v>8080</v>
      </c>
      <c r="B7794" t="s">
        <v>90</v>
      </c>
      <c r="C7794">
        <v>2004</v>
      </c>
      <c r="D7794" t="s">
        <v>42</v>
      </c>
      <c r="E7794" t="s">
        <v>2</v>
      </c>
      <c r="F7794" s="263">
        <v>20.666666666666668</v>
      </c>
      <c r="G7794" s="139">
        <v>150.649981776212</v>
      </c>
      <c r="H7794" s="139">
        <v>150.649981776212</v>
      </c>
      <c r="I7794" s="264">
        <v>115.502369092455</v>
      </c>
      <c r="J7794" s="264">
        <v>193.12598712185601</v>
      </c>
    </row>
    <row r="7795" spans="1:10" x14ac:dyDescent="0.25">
      <c r="A7795" t="s">
        <v>8081</v>
      </c>
      <c r="B7795" t="s">
        <v>90</v>
      </c>
      <c r="C7795">
        <v>2004</v>
      </c>
      <c r="D7795" t="s">
        <v>102</v>
      </c>
      <c r="E7795" t="s">
        <v>2</v>
      </c>
      <c r="F7795" s="263">
        <v>9</v>
      </c>
      <c r="G7795" s="139">
        <v>67.311527722377306</v>
      </c>
      <c r="H7795" s="139">
        <v>67.311527722377306</v>
      </c>
      <c r="I7795" s="264">
        <v>44.358296769046703</v>
      </c>
      <c r="J7795" s="264">
        <v>97.935779816513801</v>
      </c>
    </row>
    <row r="7796" spans="1:10" x14ac:dyDescent="0.25">
      <c r="A7796" t="s">
        <v>8082</v>
      </c>
      <c r="B7796" t="s">
        <v>90</v>
      </c>
      <c r="C7796">
        <v>2004</v>
      </c>
      <c r="D7796" t="s">
        <v>103</v>
      </c>
      <c r="E7796" t="s">
        <v>2</v>
      </c>
      <c r="F7796" s="263">
        <v>55</v>
      </c>
      <c r="G7796" s="139">
        <v>145.53858095473299</v>
      </c>
      <c r="H7796" s="139">
        <v>145.53858095473299</v>
      </c>
      <c r="I7796" s="264">
        <v>124.17858390591699</v>
      </c>
      <c r="J7796" s="264">
        <v>169.54206815120199</v>
      </c>
    </row>
    <row r="7797" spans="1:10" x14ac:dyDescent="0.25">
      <c r="A7797" t="s">
        <v>8083</v>
      </c>
      <c r="B7797" t="s">
        <v>90</v>
      </c>
      <c r="C7797">
        <v>2004</v>
      </c>
      <c r="D7797" t="s">
        <v>43</v>
      </c>
      <c r="E7797" t="s">
        <v>2</v>
      </c>
      <c r="F7797" s="263">
        <v>8.6666666666666661</v>
      </c>
      <c r="G7797" s="139">
        <v>132.77499744663501</v>
      </c>
      <c r="H7797" s="139">
        <v>132.77499744663501</v>
      </c>
      <c r="I7797" s="264">
        <v>86.732713716678603</v>
      </c>
      <c r="J7797" s="264">
        <v>194.54601164334599</v>
      </c>
    </row>
    <row r="7798" spans="1:10" x14ac:dyDescent="0.25">
      <c r="A7798" t="s">
        <v>8084</v>
      </c>
      <c r="B7798" t="s">
        <v>90</v>
      </c>
      <c r="C7798">
        <v>2004</v>
      </c>
      <c r="D7798" t="s">
        <v>44</v>
      </c>
      <c r="E7798" t="s">
        <v>2</v>
      </c>
      <c r="F7798" s="263">
        <v>18.666666666666668</v>
      </c>
      <c r="G7798" s="139">
        <v>145.48477605736301</v>
      </c>
      <c r="H7798" s="139">
        <v>145.48477605736301</v>
      </c>
      <c r="I7798" s="264">
        <v>109.89816065676</v>
      </c>
      <c r="J7798" s="264">
        <v>188.92497142263301</v>
      </c>
    </row>
    <row r="7799" spans="1:10" x14ac:dyDescent="0.25">
      <c r="A7799" t="s">
        <v>8085</v>
      </c>
      <c r="B7799" t="s">
        <v>90</v>
      </c>
      <c r="C7799">
        <v>2004</v>
      </c>
      <c r="D7799" t="s">
        <v>45</v>
      </c>
      <c r="E7799" t="s">
        <v>2</v>
      </c>
      <c r="F7799" s="263">
        <v>27.666666666666668</v>
      </c>
      <c r="G7799" s="139">
        <v>150.095844334334</v>
      </c>
      <c r="H7799" s="139">
        <v>150.095844334334</v>
      </c>
      <c r="I7799" s="264">
        <v>119.550435820464</v>
      </c>
      <c r="J7799" s="264">
        <v>186.06640384823999</v>
      </c>
    </row>
    <row r="7800" spans="1:10" x14ac:dyDescent="0.25">
      <c r="A7800" t="s">
        <v>8086</v>
      </c>
      <c r="B7800" t="s">
        <v>90</v>
      </c>
      <c r="C7800">
        <v>2004</v>
      </c>
      <c r="D7800" t="s">
        <v>18</v>
      </c>
      <c r="E7800" t="s">
        <v>2</v>
      </c>
      <c r="F7800" s="263">
        <v>57.333333333333336</v>
      </c>
      <c r="G7800" s="139">
        <v>111.001400424645</v>
      </c>
      <c r="H7800" s="139">
        <v>111.001400424645</v>
      </c>
      <c r="I7800" s="264">
        <v>95.032197495199298</v>
      </c>
      <c r="J7800" s="264">
        <v>128.90371597736899</v>
      </c>
    </row>
    <row r="7801" spans="1:10" x14ac:dyDescent="0.25">
      <c r="A7801" t="s">
        <v>8087</v>
      </c>
      <c r="B7801" t="s">
        <v>90</v>
      </c>
      <c r="C7801">
        <v>2004</v>
      </c>
      <c r="D7801" t="s">
        <v>46</v>
      </c>
      <c r="E7801" t="s">
        <v>2</v>
      </c>
      <c r="F7801" s="263">
        <v>31</v>
      </c>
      <c r="G7801" s="139">
        <v>136.363636363636</v>
      </c>
      <c r="H7801" s="139">
        <v>136.363636363636</v>
      </c>
      <c r="I7801" s="264">
        <v>110.06304985337199</v>
      </c>
      <c r="J7801" s="264">
        <v>167.05425219941301</v>
      </c>
    </row>
    <row r="7802" spans="1:10" x14ac:dyDescent="0.25">
      <c r="A7802" t="s">
        <v>8088</v>
      </c>
      <c r="B7802" t="s">
        <v>90</v>
      </c>
      <c r="C7802">
        <v>2004</v>
      </c>
      <c r="D7802" t="s">
        <v>47</v>
      </c>
      <c r="E7802" t="s">
        <v>2</v>
      </c>
      <c r="F7802" s="263">
        <v>16.333333333333332</v>
      </c>
      <c r="G7802" s="139">
        <v>113.386555594122</v>
      </c>
      <c r="H7802" s="139">
        <v>113.386555594122</v>
      </c>
      <c r="I7802" s="264">
        <v>83.882911026263997</v>
      </c>
      <c r="J7802" s="264">
        <v>149.90396852944599</v>
      </c>
    </row>
    <row r="7803" spans="1:10" x14ac:dyDescent="0.25">
      <c r="A7803" t="s">
        <v>8089</v>
      </c>
      <c r="B7803" t="s">
        <v>90</v>
      </c>
      <c r="C7803">
        <v>2004</v>
      </c>
      <c r="D7803" t="s">
        <v>48</v>
      </c>
      <c r="E7803" t="s">
        <v>2</v>
      </c>
      <c r="F7803" s="263">
        <v>10</v>
      </c>
      <c r="G7803" s="139">
        <v>68.905324084707601</v>
      </c>
      <c r="H7803" s="139">
        <v>68.905324084707601</v>
      </c>
      <c r="I7803" s="264">
        <v>46.490422159952203</v>
      </c>
      <c r="J7803" s="264">
        <v>98.3669438191924</v>
      </c>
    </row>
    <row r="7804" spans="1:10" x14ac:dyDescent="0.25">
      <c r="A7804" t="s">
        <v>8090</v>
      </c>
      <c r="B7804" t="s">
        <v>90</v>
      </c>
      <c r="C7804">
        <v>2004</v>
      </c>
      <c r="D7804" t="s">
        <v>104</v>
      </c>
      <c r="E7804" t="s">
        <v>2</v>
      </c>
      <c r="F7804" s="263">
        <v>29.333333333333332</v>
      </c>
      <c r="G7804" s="139">
        <v>62.563985894665002</v>
      </c>
      <c r="H7804" s="139">
        <v>62.563985894665002</v>
      </c>
      <c r="I7804" s="264">
        <v>50.178449550676802</v>
      </c>
      <c r="J7804" s="264">
        <v>77.080252530997598</v>
      </c>
    </row>
    <row r="7805" spans="1:10" x14ac:dyDescent="0.25">
      <c r="A7805" t="s">
        <v>8091</v>
      </c>
      <c r="B7805" t="s">
        <v>90</v>
      </c>
      <c r="C7805">
        <v>2004</v>
      </c>
      <c r="D7805" t="s">
        <v>49</v>
      </c>
      <c r="E7805" t="s">
        <v>2</v>
      </c>
      <c r="F7805" s="263">
        <v>8</v>
      </c>
      <c r="G7805" s="139">
        <v>57.947219740686201</v>
      </c>
      <c r="H7805" s="139">
        <v>57.947219740686201</v>
      </c>
      <c r="I7805" s="264">
        <v>37.127266581355499</v>
      </c>
      <c r="J7805" s="264">
        <v>86.220634039162704</v>
      </c>
    </row>
    <row r="7806" spans="1:10" x14ac:dyDescent="0.25">
      <c r="A7806" t="s">
        <v>8092</v>
      </c>
      <c r="B7806" t="s">
        <v>90</v>
      </c>
      <c r="C7806">
        <v>2004</v>
      </c>
      <c r="D7806" t="s">
        <v>50</v>
      </c>
      <c r="E7806" t="s">
        <v>2</v>
      </c>
      <c r="F7806" s="263">
        <v>21.333333333333332</v>
      </c>
      <c r="G7806" s="139">
        <v>64.490774796199105</v>
      </c>
      <c r="H7806" s="139">
        <v>64.490774796199105</v>
      </c>
      <c r="I7806" s="264">
        <v>49.665957939922798</v>
      </c>
      <c r="J7806" s="264">
        <v>82.353711746390005</v>
      </c>
    </row>
    <row r="7807" spans="1:10" x14ac:dyDescent="0.25">
      <c r="A7807" t="s">
        <v>8093</v>
      </c>
      <c r="B7807" t="s">
        <v>90</v>
      </c>
      <c r="C7807">
        <v>2004</v>
      </c>
      <c r="D7807" t="s">
        <v>105</v>
      </c>
      <c r="E7807" t="s">
        <v>2</v>
      </c>
      <c r="F7807" s="263">
        <v>32.333333333333336</v>
      </c>
      <c r="G7807" s="139">
        <v>101.366885424069</v>
      </c>
      <c r="H7807" s="139">
        <v>101.366885424069</v>
      </c>
      <c r="I7807" s="264">
        <v>82.201228942858293</v>
      </c>
      <c r="J7807" s="264">
        <v>123.65924006186501</v>
      </c>
    </row>
    <row r="7808" spans="1:10" x14ac:dyDescent="0.25">
      <c r="A7808" t="s">
        <v>8094</v>
      </c>
      <c r="B7808" t="s">
        <v>90</v>
      </c>
      <c r="C7808">
        <v>2004</v>
      </c>
      <c r="D7808" t="s">
        <v>51</v>
      </c>
      <c r="E7808" t="s">
        <v>2</v>
      </c>
      <c r="F7808" s="263">
        <v>22.333333333333332</v>
      </c>
      <c r="G7808" s="139">
        <v>87.569107710002498</v>
      </c>
      <c r="H7808" s="139">
        <v>87.569107710002498</v>
      </c>
      <c r="I7808" s="264">
        <v>67.864751473644304</v>
      </c>
      <c r="J7808" s="264">
        <v>111.210152788488</v>
      </c>
    </row>
    <row r="7809" spans="1:10" x14ac:dyDescent="0.25">
      <c r="A7809" t="s">
        <v>8095</v>
      </c>
      <c r="B7809" t="s">
        <v>90</v>
      </c>
      <c r="C7809">
        <v>2004</v>
      </c>
      <c r="D7809" t="s">
        <v>52</v>
      </c>
      <c r="E7809" t="s">
        <v>2</v>
      </c>
      <c r="F7809" s="263">
        <v>10</v>
      </c>
      <c r="G7809" s="139">
        <v>156.404775559147</v>
      </c>
      <c r="H7809" s="139">
        <v>156.404775559147</v>
      </c>
      <c r="I7809" s="264">
        <v>105.52630206975699</v>
      </c>
      <c r="J7809" s="264">
        <v>223.27824409572</v>
      </c>
    </row>
    <row r="7810" spans="1:10" x14ac:dyDescent="0.25">
      <c r="A7810" t="s">
        <v>8096</v>
      </c>
      <c r="B7810" t="s">
        <v>90</v>
      </c>
      <c r="C7810">
        <v>2004</v>
      </c>
      <c r="D7810" t="s">
        <v>106</v>
      </c>
      <c r="E7810" t="s">
        <v>2</v>
      </c>
      <c r="F7810" s="263">
        <v>80</v>
      </c>
      <c r="G7810" s="139">
        <v>125.73739744543499</v>
      </c>
      <c r="H7810" s="139">
        <v>125.73739744543499</v>
      </c>
      <c r="I7810" s="264">
        <v>110.332580951693</v>
      </c>
      <c r="J7810" s="264">
        <v>142.70554523123599</v>
      </c>
    </row>
    <row r="7811" spans="1:10" x14ac:dyDescent="0.25">
      <c r="A7811" t="s">
        <v>8097</v>
      </c>
      <c r="B7811" t="s">
        <v>90</v>
      </c>
      <c r="C7811">
        <v>2004</v>
      </c>
      <c r="D7811" t="s">
        <v>53</v>
      </c>
      <c r="E7811" t="s">
        <v>2</v>
      </c>
      <c r="F7811" s="263">
        <v>22.666666666666668</v>
      </c>
      <c r="G7811" s="139">
        <v>115.404850397977</v>
      </c>
      <c r="H7811" s="139">
        <v>115.404850397977</v>
      </c>
      <c r="I7811" s="264">
        <v>89.616957724487904</v>
      </c>
      <c r="J7811" s="264">
        <v>146.30280196188201</v>
      </c>
    </row>
    <row r="7812" spans="1:10" x14ac:dyDescent="0.25">
      <c r="A7812" t="s">
        <v>8098</v>
      </c>
      <c r="B7812" t="s">
        <v>90</v>
      </c>
      <c r="C7812">
        <v>2004</v>
      </c>
      <c r="D7812" t="s">
        <v>54</v>
      </c>
      <c r="E7812" t="s">
        <v>2</v>
      </c>
      <c r="F7812" s="263">
        <v>12.333333333333334</v>
      </c>
      <c r="G7812" s="139">
        <v>157.42671148363999</v>
      </c>
      <c r="H7812" s="139">
        <v>157.42671148363999</v>
      </c>
      <c r="I7812" s="264">
        <v>110.841169212441</v>
      </c>
      <c r="J7812" s="264">
        <v>216.99357528826101</v>
      </c>
    </row>
    <row r="7813" spans="1:10" x14ac:dyDescent="0.25">
      <c r="A7813" t="s">
        <v>8099</v>
      </c>
      <c r="B7813" t="s">
        <v>90</v>
      </c>
      <c r="C7813">
        <v>2004</v>
      </c>
      <c r="D7813" t="s">
        <v>55</v>
      </c>
      <c r="E7813" t="s">
        <v>2</v>
      </c>
      <c r="F7813" s="263">
        <v>12.333333333333334</v>
      </c>
      <c r="G7813" s="139">
        <v>121.24389684438199</v>
      </c>
      <c r="H7813" s="139">
        <v>121.24389684438199</v>
      </c>
      <c r="I7813" s="264">
        <v>85.365533964675393</v>
      </c>
      <c r="J7813" s="264">
        <v>167.119965920634</v>
      </c>
    </row>
    <row r="7814" spans="1:10" x14ac:dyDescent="0.25">
      <c r="A7814" t="s">
        <v>8100</v>
      </c>
      <c r="B7814" t="s">
        <v>90</v>
      </c>
      <c r="C7814">
        <v>2004</v>
      </c>
      <c r="D7814" t="s">
        <v>56</v>
      </c>
      <c r="E7814" t="s">
        <v>2</v>
      </c>
      <c r="F7814" s="263">
        <v>13</v>
      </c>
      <c r="G7814" s="139">
        <v>136.83730395424701</v>
      </c>
      <c r="H7814" s="139">
        <v>136.83730395424701</v>
      </c>
      <c r="I7814" s="264">
        <v>97.305357706747102</v>
      </c>
      <c r="J7814" s="264">
        <v>187.060103154275</v>
      </c>
    </row>
    <row r="7815" spans="1:10" x14ac:dyDescent="0.25">
      <c r="A7815" t="s">
        <v>8101</v>
      </c>
      <c r="B7815" t="s">
        <v>90</v>
      </c>
      <c r="C7815">
        <v>2004</v>
      </c>
      <c r="D7815" t="s">
        <v>57</v>
      </c>
      <c r="E7815" t="s">
        <v>2</v>
      </c>
      <c r="F7815" s="263">
        <v>19.666666666666668</v>
      </c>
      <c r="G7815" s="139">
        <v>119.36071211814701</v>
      </c>
      <c r="H7815" s="139">
        <v>119.36071211814701</v>
      </c>
      <c r="I7815" s="264">
        <v>90.863847865668603</v>
      </c>
      <c r="J7815" s="264">
        <v>153.96722638073999</v>
      </c>
    </row>
    <row r="7816" spans="1:10" x14ac:dyDescent="0.25">
      <c r="A7816" t="s">
        <v>8102</v>
      </c>
      <c r="B7816" t="s">
        <v>90</v>
      </c>
      <c r="C7816">
        <v>2005</v>
      </c>
      <c r="D7816" t="s">
        <v>5</v>
      </c>
      <c r="E7816" t="s">
        <v>2</v>
      </c>
      <c r="F7816" s="263">
        <v>394.33333333333331</v>
      </c>
      <c r="G7816" s="139">
        <v>125.72052847256499</v>
      </c>
      <c r="H7816" s="139">
        <v>125.72052847256499</v>
      </c>
      <c r="I7816" s="264">
        <v>118.65835649305301</v>
      </c>
      <c r="J7816" s="264">
        <v>133.09612892290701</v>
      </c>
    </row>
    <row r="7817" spans="1:10" x14ac:dyDescent="0.25">
      <c r="A7817" t="s">
        <v>8103</v>
      </c>
      <c r="B7817" t="s">
        <v>90</v>
      </c>
      <c r="C7817">
        <v>2005</v>
      </c>
      <c r="D7817" t="s">
        <v>6</v>
      </c>
      <c r="E7817" t="s">
        <v>2</v>
      </c>
      <c r="F7817" s="263">
        <v>104.66666666666667</v>
      </c>
      <c r="G7817" s="139">
        <v>150.378820531977</v>
      </c>
      <c r="H7817" s="139">
        <v>150.378820531977</v>
      </c>
      <c r="I7817" s="264">
        <v>134.205488114579</v>
      </c>
      <c r="J7817" s="264">
        <v>167.97742839028899</v>
      </c>
    </row>
    <row r="7818" spans="1:10" x14ac:dyDescent="0.25">
      <c r="A7818" t="s">
        <v>8104</v>
      </c>
      <c r="B7818" t="s">
        <v>90</v>
      </c>
      <c r="C7818">
        <v>2005</v>
      </c>
      <c r="D7818" t="s">
        <v>37</v>
      </c>
      <c r="E7818" t="s">
        <v>2</v>
      </c>
      <c r="F7818" s="263">
        <v>12</v>
      </c>
      <c r="G7818" s="139">
        <v>172.512938470385</v>
      </c>
      <c r="H7818" s="139">
        <v>172.512938470385</v>
      </c>
      <c r="I7818" s="264">
        <v>120.82614529423</v>
      </c>
      <c r="J7818" s="264">
        <v>238.82978723404301</v>
      </c>
    </row>
    <row r="7819" spans="1:10" x14ac:dyDescent="0.25">
      <c r="A7819" t="s">
        <v>8105</v>
      </c>
      <c r="B7819" t="s">
        <v>90</v>
      </c>
      <c r="C7819">
        <v>2005</v>
      </c>
      <c r="D7819" t="s">
        <v>38</v>
      </c>
      <c r="E7819" t="s">
        <v>2</v>
      </c>
      <c r="F7819" s="263">
        <v>23.666666666666668</v>
      </c>
      <c r="G7819" s="139">
        <v>202.527312662236</v>
      </c>
      <c r="H7819" s="139">
        <v>202.527312662236</v>
      </c>
      <c r="I7819" s="264">
        <v>158.176683686568</v>
      </c>
      <c r="J7819" s="264">
        <v>255.46110619847701</v>
      </c>
    </row>
    <row r="7820" spans="1:10" x14ac:dyDescent="0.25">
      <c r="A7820" t="s">
        <v>8106</v>
      </c>
      <c r="B7820" t="s">
        <v>90</v>
      </c>
      <c r="C7820">
        <v>2005</v>
      </c>
      <c r="D7820" t="s">
        <v>39</v>
      </c>
      <c r="E7820" t="s">
        <v>2</v>
      </c>
      <c r="F7820" s="263">
        <v>19.666666666666668</v>
      </c>
      <c r="G7820" s="139">
        <v>177.39559217054</v>
      </c>
      <c r="H7820" s="139">
        <v>177.39559217054</v>
      </c>
      <c r="I7820" s="264">
        <v>135.04314621606201</v>
      </c>
      <c r="J7820" s="264">
        <v>228.828287080189</v>
      </c>
    </row>
    <row r="7821" spans="1:10" x14ac:dyDescent="0.25">
      <c r="A7821" t="s">
        <v>8107</v>
      </c>
      <c r="B7821" t="s">
        <v>90</v>
      </c>
      <c r="C7821">
        <v>2005</v>
      </c>
      <c r="D7821" t="s">
        <v>40</v>
      </c>
      <c r="E7821" t="s">
        <v>2</v>
      </c>
      <c r="F7821" s="263">
        <v>13.333333333333334</v>
      </c>
      <c r="G7821" s="139">
        <v>135.55645926528399</v>
      </c>
      <c r="H7821" s="139">
        <v>135.55645926528399</v>
      </c>
      <c r="I7821" s="264">
        <v>96.844923410600501</v>
      </c>
      <c r="J7821" s="264">
        <v>184.59061949301901</v>
      </c>
    </row>
    <row r="7822" spans="1:10" x14ac:dyDescent="0.25">
      <c r="A7822" t="s">
        <v>8108</v>
      </c>
      <c r="B7822" t="s">
        <v>90</v>
      </c>
      <c r="C7822">
        <v>2005</v>
      </c>
      <c r="D7822" t="s">
        <v>41</v>
      </c>
      <c r="E7822" t="s">
        <v>2</v>
      </c>
      <c r="F7822" s="263">
        <v>15.333333333333334</v>
      </c>
      <c r="G7822" s="139">
        <v>94.011853668506006</v>
      </c>
      <c r="H7822" s="139">
        <v>94.011853668506006</v>
      </c>
      <c r="I7822" s="264">
        <v>68.828939301042297</v>
      </c>
      <c r="J7822" s="264">
        <v>125.39955037809101</v>
      </c>
    </row>
    <row r="7823" spans="1:10" x14ac:dyDescent="0.25">
      <c r="A7823" t="s">
        <v>8109</v>
      </c>
      <c r="B7823" t="s">
        <v>90</v>
      </c>
      <c r="C7823">
        <v>2005</v>
      </c>
      <c r="D7823" t="s">
        <v>42</v>
      </c>
      <c r="E7823" t="s">
        <v>2</v>
      </c>
      <c r="F7823" s="263">
        <v>20.666666666666668</v>
      </c>
      <c r="G7823" s="139">
        <v>150.543900543901</v>
      </c>
      <c r="H7823" s="139">
        <v>150.543900543901</v>
      </c>
      <c r="I7823" s="264">
        <v>115.421037296037</v>
      </c>
      <c r="J7823" s="264">
        <v>192.98999611499599</v>
      </c>
    </row>
    <row r="7824" spans="1:10" x14ac:dyDescent="0.25">
      <c r="A7824" t="s">
        <v>8110</v>
      </c>
      <c r="B7824" t="s">
        <v>90</v>
      </c>
      <c r="C7824">
        <v>2005</v>
      </c>
      <c r="D7824" t="s">
        <v>102</v>
      </c>
      <c r="E7824" t="s">
        <v>2</v>
      </c>
      <c r="F7824" s="263">
        <v>10</v>
      </c>
      <c r="G7824" s="139">
        <v>75.058170081813401</v>
      </c>
      <c r="H7824" s="139">
        <v>75.058170081813401</v>
      </c>
      <c r="I7824" s="264">
        <v>50.641747354199502</v>
      </c>
      <c r="J7824" s="264">
        <v>107.15054166979399</v>
      </c>
    </row>
    <row r="7825" spans="1:10" x14ac:dyDescent="0.25">
      <c r="A7825" t="s">
        <v>8111</v>
      </c>
      <c r="B7825" t="s">
        <v>90</v>
      </c>
      <c r="C7825">
        <v>2005</v>
      </c>
      <c r="D7825" t="s">
        <v>103</v>
      </c>
      <c r="E7825" t="s">
        <v>2</v>
      </c>
      <c r="F7825" s="263">
        <v>59.333333333333336</v>
      </c>
      <c r="G7825" s="139">
        <v>157.79022764343</v>
      </c>
      <c r="H7825" s="139">
        <v>157.79022764343</v>
      </c>
      <c r="I7825" s="264">
        <v>135.46090563994801</v>
      </c>
      <c r="J7825" s="264">
        <v>182.773750792594</v>
      </c>
    </row>
    <row r="7826" spans="1:10" x14ac:dyDescent="0.25">
      <c r="A7826" t="s">
        <v>8112</v>
      </c>
      <c r="B7826" t="s">
        <v>90</v>
      </c>
      <c r="C7826">
        <v>2005</v>
      </c>
      <c r="D7826" t="s">
        <v>43</v>
      </c>
      <c r="E7826" t="s">
        <v>2</v>
      </c>
      <c r="F7826" s="263">
        <v>10</v>
      </c>
      <c r="G7826" s="139">
        <v>154.687016603073</v>
      </c>
      <c r="H7826" s="139">
        <v>154.687016603073</v>
      </c>
      <c r="I7826" s="264">
        <v>104.36733010209301</v>
      </c>
      <c r="J7826" s="264">
        <v>220.82602866866</v>
      </c>
    </row>
    <row r="7827" spans="1:10" x14ac:dyDescent="0.25">
      <c r="A7827" t="s">
        <v>8113</v>
      </c>
      <c r="B7827" t="s">
        <v>90</v>
      </c>
      <c r="C7827">
        <v>2005</v>
      </c>
      <c r="D7827" t="s">
        <v>44</v>
      </c>
      <c r="E7827" t="s">
        <v>2</v>
      </c>
      <c r="F7827" s="263">
        <v>22.333333333333332</v>
      </c>
      <c r="G7827" s="139">
        <v>174.78868830220199</v>
      </c>
      <c r="H7827" s="139">
        <v>174.78868830220199</v>
      </c>
      <c r="I7827" s="264">
        <v>135.45862464781399</v>
      </c>
      <c r="J7827" s="264">
        <v>221.97641657101099</v>
      </c>
    </row>
    <row r="7828" spans="1:10" x14ac:dyDescent="0.25">
      <c r="A7828" t="s">
        <v>8114</v>
      </c>
      <c r="B7828" t="s">
        <v>90</v>
      </c>
      <c r="C7828">
        <v>2005</v>
      </c>
      <c r="D7828" t="s">
        <v>45</v>
      </c>
      <c r="E7828" t="s">
        <v>2</v>
      </c>
      <c r="F7828" s="263">
        <v>27</v>
      </c>
      <c r="G7828" s="139">
        <v>147.053483896736</v>
      </c>
      <c r="H7828" s="139">
        <v>147.053483896736</v>
      </c>
      <c r="I7828" s="264">
        <v>116.782251915326</v>
      </c>
      <c r="J7828" s="264">
        <v>182.774772157874</v>
      </c>
    </row>
    <row r="7829" spans="1:10" x14ac:dyDescent="0.25">
      <c r="A7829" t="s">
        <v>8115</v>
      </c>
      <c r="B7829" t="s">
        <v>90</v>
      </c>
      <c r="C7829">
        <v>2005</v>
      </c>
      <c r="D7829" t="s">
        <v>18</v>
      </c>
      <c r="E7829" t="s">
        <v>2</v>
      </c>
      <c r="F7829" s="263">
        <v>57</v>
      </c>
      <c r="G7829" s="139">
        <v>110.766360709682</v>
      </c>
      <c r="H7829" s="139">
        <v>110.766360709682</v>
      </c>
      <c r="I7829" s="264">
        <v>94.786256039993006</v>
      </c>
      <c r="J7829" s="264">
        <v>128.68690626009001</v>
      </c>
    </row>
    <row r="7830" spans="1:10" x14ac:dyDescent="0.25">
      <c r="A7830" t="s">
        <v>8116</v>
      </c>
      <c r="B7830" t="s">
        <v>90</v>
      </c>
      <c r="C7830">
        <v>2005</v>
      </c>
      <c r="D7830" t="s">
        <v>46</v>
      </c>
      <c r="E7830" t="s">
        <v>2</v>
      </c>
      <c r="F7830" s="263">
        <v>29.666666666666668</v>
      </c>
      <c r="G7830" s="139">
        <v>130.81694446894201</v>
      </c>
      <c r="H7830" s="139">
        <v>130.81694446894201</v>
      </c>
      <c r="I7830" s="264">
        <v>105.056295381721</v>
      </c>
      <c r="J7830" s="264">
        <v>160.98127406884799</v>
      </c>
    </row>
    <row r="7831" spans="1:10" x14ac:dyDescent="0.25">
      <c r="A7831" t="s">
        <v>8117</v>
      </c>
      <c r="B7831" t="s">
        <v>90</v>
      </c>
      <c r="C7831">
        <v>2005</v>
      </c>
      <c r="D7831" t="s">
        <v>47</v>
      </c>
      <c r="E7831" t="s">
        <v>2</v>
      </c>
      <c r="F7831" s="263">
        <v>17.666666666666668</v>
      </c>
      <c r="G7831" s="139">
        <v>123.384937725527</v>
      </c>
      <c r="H7831" s="139">
        <v>123.384937725527</v>
      </c>
      <c r="I7831" s="264">
        <v>92.424630427191204</v>
      </c>
      <c r="J7831" s="264">
        <v>161.389826562682</v>
      </c>
    </row>
    <row r="7832" spans="1:10" x14ac:dyDescent="0.25">
      <c r="A7832" t="s">
        <v>8118</v>
      </c>
      <c r="B7832" t="s">
        <v>90</v>
      </c>
      <c r="C7832">
        <v>2005</v>
      </c>
      <c r="D7832" t="s">
        <v>48</v>
      </c>
      <c r="E7832" t="s">
        <v>2</v>
      </c>
      <c r="F7832" s="263">
        <v>9.6666666666666661</v>
      </c>
      <c r="G7832" s="139">
        <v>66.835676423139006</v>
      </c>
      <c r="H7832" s="139">
        <v>66.835676423139006</v>
      </c>
      <c r="I7832" s="264">
        <v>44.7614657755243</v>
      </c>
      <c r="J7832" s="264">
        <v>95.987554736114305</v>
      </c>
    </row>
    <row r="7833" spans="1:10" x14ac:dyDescent="0.25">
      <c r="A7833" t="s">
        <v>8119</v>
      </c>
      <c r="B7833" t="s">
        <v>90</v>
      </c>
      <c r="C7833">
        <v>2005</v>
      </c>
      <c r="D7833" t="s">
        <v>104</v>
      </c>
      <c r="E7833" t="s">
        <v>2</v>
      </c>
      <c r="F7833" s="263">
        <v>34.333333333333336</v>
      </c>
      <c r="G7833" s="139">
        <v>73.282486197279297</v>
      </c>
      <c r="H7833" s="139">
        <v>73.282486197279297</v>
      </c>
      <c r="I7833" s="264">
        <v>59.8131456915727</v>
      </c>
      <c r="J7833" s="264">
        <v>88.898455015427501</v>
      </c>
    </row>
    <row r="7834" spans="1:10" x14ac:dyDescent="0.25">
      <c r="A7834" t="s">
        <v>8120</v>
      </c>
      <c r="B7834" t="s">
        <v>90</v>
      </c>
      <c r="C7834">
        <v>2005</v>
      </c>
      <c r="D7834" t="s">
        <v>49</v>
      </c>
      <c r="E7834" t="s">
        <v>2</v>
      </c>
      <c r="F7834" s="263">
        <v>9.3333333333333339</v>
      </c>
      <c r="G7834" s="139">
        <v>68.113262625279802</v>
      </c>
      <c r="H7834" s="139">
        <v>68.113262625279802</v>
      </c>
      <c r="I7834" s="264">
        <v>45.261263014498397</v>
      </c>
      <c r="J7834" s="264">
        <v>98.443125425707905</v>
      </c>
    </row>
    <row r="7835" spans="1:10" x14ac:dyDescent="0.25">
      <c r="A7835" t="s">
        <v>8121</v>
      </c>
      <c r="B7835" t="s">
        <v>90</v>
      </c>
      <c r="C7835">
        <v>2005</v>
      </c>
      <c r="D7835" t="s">
        <v>50</v>
      </c>
      <c r="E7835" t="s">
        <v>2</v>
      </c>
      <c r="F7835" s="263">
        <v>25</v>
      </c>
      <c r="G7835" s="139">
        <v>75.419331483045696</v>
      </c>
      <c r="H7835" s="139">
        <v>75.419331483045696</v>
      </c>
      <c r="I7835" s="264">
        <v>59.321829371304503</v>
      </c>
      <c r="J7835" s="264">
        <v>94.538634809541094</v>
      </c>
    </row>
    <row r="7836" spans="1:10" x14ac:dyDescent="0.25">
      <c r="A7836" t="s">
        <v>8122</v>
      </c>
      <c r="B7836" t="s">
        <v>90</v>
      </c>
      <c r="C7836">
        <v>2005</v>
      </c>
      <c r="D7836" t="s">
        <v>105</v>
      </c>
      <c r="E7836" t="s">
        <v>2</v>
      </c>
      <c r="F7836" s="263">
        <v>40.333333333333336</v>
      </c>
      <c r="G7836" s="139">
        <v>127.455627534629</v>
      </c>
      <c r="H7836" s="139">
        <v>127.455627534629</v>
      </c>
      <c r="I7836" s="264">
        <v>105.756991625849</v>
      </c>
      <c r="J7836" s="264">
        <v>152.32454584050899</v>
      </c>
    </row>
    <row r="7837" spans="1:10" x14ac:dyDescent="0.25">
      <c r="A7837" t="s">
        <v>8123</v>
      </c>
      <c r="B7837" t="s">
        <v>90</v>
      </c>
      <c r="C7837">
        <v>2005</v>
      </c>
      <c r="D7837" t="s">
        <v>51</v>
      </c>
      <c r="E7837" t="s">
        <v>2</v>
      </c>
      <c r="F7837" s="263">
        <v>28.666666666666668</v>
      </c>
      <c r="G7837" s="139">
        <v>113.356268206203</v>
      </c>
      <c r="H7837" s="139">
        <v>113.356268206203</v>
      </c>
      <c r="I7837" s="264">
        <v>90.670515507401106</v>
      </c>
      <c r="J7837" s="264">
        <v>139.993673138519</v>
      </c>
    </row>
    <row r="7838" spans="1:10" x14ac:dyDescent="0.25">
      <c r="A7838" t="s">
        <v>8124</v>
      </c>
      <c r="B7838" t="s">
        <v>90</v>
      </c>
      <c r="C7838">
        <v>2005</v>
      </c>
      <c r="D7838" t="s">
        <v>52</v>
      </c>
      <c r="E7838" t="s">
        <v>2</v>
      </c>
      <c r="F7838" s="263">
        <v>11.666666666666666</v>
      </c>
      <c r="G7838" s="139">
        <v>183.55359765051401</v>
      </c>
      <c r="H7838" s="139">
        <v>183.55359765051401</v>
      </c>
      <c r="I7838" s="264">
        <v>127.85294734633899</v>
      </c>
      <c r="J7838" s="264">
        <v>255.28109922383001</v>
      </c>
    </row>
    <row r="7839" spans="1:10" x14ac:dyDescent="0.25">
      <c r="A7839" t="s">
        <v>8125</v>
      </c>
      <c r="B7839" t="s">
        <v>90</v>
      </c>
      <c r="C7839">
        <v>2005</v>
      </c>
      <c r="D7839" t="s">
        <v>106</v>
      </c>
      <c r="E7839" t="s">
        <v>2</v>
      </c>
      <c r="F7839" s="263">
        <v>88.666666666666671</v>
      </c>
      <c r="G7839" s="139">
        <v>140.34939612825599</v>
      </c>
      <c r="H7839" s="139">
        <v>140.34939612825599</v>
      </c>
      <c r="I7839" s="264">
        <v>123.989599052701</v>
      </c>
      <c r="J7839" s="264">
        <v>158.28196715570999</v>
      </c>
    </row>
    <row r="7840" spans="1:10" x14ac:dyDescent="0.25">
      <c r="A7840" t="s">
        <v>8126</v>
      </c>
      <c r="B7840" t="s">
        <v>90</v>
      </c>
      <c r="C7840">
        <v>2005</v>
      </c>
      <c r="D7840" t="s">
        <v>53</v>
      </c>
      <c r="E7840" t="s">
        <v>2</v>
      </c>
      <c r="F7840" s="263">
        <v>22.666666666666668</v>
      </c>
      <c r="G7840" s="139">
        <v>116.203561297379</v>
      </c>
      <c r="H7840" s="139">
        <v>116.203561297379</v>
      </c>
      <c r="I7840" s="264">
        <v>90.237191975118805</v>
      </c>
      <c r="J7840" s="264">
        <v>147.31535595885001</v>
      </c>
    </row>
    <row r="7841" spans="1:10" x14ac:dyDescent="0.25">
      <c r="A7841" t="s">
        <v>8127</v>
      </c>
      <c r="B7841" t="s">
        <v>90</v>
      </c>
      <c r="C7841">
        <v>2005</v>
      </c>
      <c r="D7841" t="s">
        <v>54</v>
      </c>
      <c r="E7841" t="s">
        <v>2</v>
      </c>
      <c r="F7841" s="263">
        <v>14</v>
      </c>
      <c r="G7841" s="139">
        <v>180.96428109785001</v>
      </c>
      <c r="H7841" s="139">
        <v>180.96428109785001</v>
      </c>
      <c r="I7841" s="264">
        <v>130.42354259123599</v>
      </c>
      <c r="J7841" s="264">
        <v>244.61200396397999</v>
      </c>
    </row>
    <row r="7842" spans="1:10" x14ac:dyDescent="0.25">
      <c r="A7842" t="s">
        <v>8128</v>
      </c>
      <c r="B7842" t="s">
        <v>90</v>
      </c>
      <c r="C7842">
        <v>2005</v>
      </c>
      <c r="D7842" t="s">
        <v>55</v>
      </c>
      <c r="E7842" t="s">
        <v>2</v>
      </c>
      <c r="F7842" s="263">
        <v>14.666666666666666</v>
      </c>
      <c r="G7842" s="139">
        <v>145.296040682891</v>
      </c>
      <c r="H7842" s="139">
        <v>145.296040682891</v>
      </c>
      <c r="I7842" s="264">
        <v>105.570782287092</v>
      </c>
      <c r="J7842" s="264">
        <v>195.05333025129599</v>
      </c>
    </row>
    <row r="7843" spans="1:10" x14ac:dyDescent="0.25">
      <c r="A7843" t="s">
        <v>8129</v>
      </c>
      <c r="B7843" t="s">
        <v>90</v>
      </c>
      <c r="C7843">
        <v>2005</v>
      </c>
      <c r="D7843" t="s">
        <v>56</v>
      </c>
      <c r="E7843" t="s">
        <v>2</v>
      </c>
      <c r="F7843" s="263">
        <v>14</v>
      </c>
      <c r="G7843" s="139">
        <v>148.12724836001999</v>
      </c>
      <c r="H7843" s="139">
        <v>148.12724836001999</v>
      </c>
      <c r="I7843" s="264">
        <v>106.75742399661399</v>
      </c>
      <c r="J7843" s="264">
        <v>200.22571771178701</v>
      </c>
    </row>
    <row r="7844" spans="1:10" x14ac:dyDescent="0.25">
      <c r="A7844" t="s">
        <v>8130</v>
      </c>
      <c r="B7844" t="s">
        <v>90</v>
      </c>
      <c r="C7844">
        <v>2005</v>
      </c>
      <c r="D7844" t="s">
        <v>57</v>
      </c>
      <c r="E7844" t="s">
        <v>2</v>
      </c>
      <c r="F7844" s="263">
        <v>23.333333333333332</v>
      </c>
      <c r="G7844" s="139">
        <v>142.38349978642501</v>
      </c>
      <c r="H7844" s="139">
        <v>142.38349978642501</v>
      </c>
      <c r="I7844" s="264">
        <v>110.994040233509</v>
      </c>
      <c r="J7844" s="264">
        <v>179.89341578016001</v>
      </c>
    </row>
    <row r="7845" spans="1:10" x14ac:dyDescent="0.25">
      <c r="A7845" t="s">
        <v>8131</v>
      </c>
      <c r="B7845" t="s">
        <v>90</v>
      </c>
      <c r="C7845">
        <v>2006</v>
      </c>
      <c r="D7845" t="s">
        <v>5</v>
      </c>
      <c r="E7845" t="s">
        <v>2</v>
      </c>
      <c r="F7845" s="263">
        <v>367.33333333333331</v>
      </c>
      <c r="G7845" s="139">
        <v>117.46334599990401</v>
      </c>
      <c r="H7845" s="139">
        <v>117.46334599990401</v>
      </c>
      <c r="I7845" s="264">
        <v>110.630377889073</v>
      </c>
      <c r="J7845" s="264">
        <v>124.610791264781</v>
      </c>
    </row>
    <row r="7846" spans="1:10" x14ac:dyDescent="0.25">
      <c r="A7846" t="s">
        <v>8132</v>
      </c>
      <c r="B7846" t="s">
        <v>90</v>
      </c>
      <c r="C7846">
        <v>2006</v>
      </c>
      <c r="D7846" t="s">
        <v>6</v>
      </c>
      <c r="E7846" t="s">
        <v>2</v>
      </c>
      <c r="F7846" s="263">
        <v>93</v>
      </c>
      <c r="G7846" s="139">
        <v>134.19203409151001</v>
      </c>
      <c r="H7846" s="139">
        <v>134.19203409151001</v>
      </c>
      <c r="I7846" s="264">
        <v>118.90758331524501</v>
      </c>
      <c r="J7846" s="264">
        <v>150.90951081959901</v>
      </c>
    </row>
    <row r="7847" spans="1:10" x14ac:dyDescent="0.25">
      <c r="A7847" t="s">
        <v>8133</v>
      </c>
      <c r="B7847" t="s">
        <v>90</v>
      </c>
      <c r="C7847">
        <v>2006</v>
      </c>
      <c r="D7847" t="s">
        <v>37</v>
      </c>
      <c r="E7847" t="s">
        <v>2</v>
      </c>
      <c r="F7847" s="263">
        <v>12</v>
      </c>
      <c r="G7847" s="139">
        <v>174.70639619528299</v>
      </c>
      <c r="H7847" s="139">
        <v>174.70639619528299</v>
      </c>
      <c r="I7847" s="264">
        <v>122.362418712996</v>
      </c>
      <c r="J7847" s="264">
        <v>241.86644666602001</v>
      </c>
    </row>
    <row r="7848" spans="1:10" x14ac:dyDescent="0.25">
      <c r="A7848" t="s">
        <v>8134</v>
      </c>
      <c r="B7848" t="s">
        <v>90</v>
      </c>
      <c r="C7848">
        <v>2006</v>
      </c>
      <c r="D7848" t="s">
        <v>38</v>
      </c>
      <c r="E7848" t="s">
        <v>2</v>
      </c>
      <c r="F7848" s="263">
        <v>22</v>
      </c>
      <c r="G7848" s="139">
        <v>188.66845806414699</v>
      </c>
      <c r="H7848" s="139">
        <v>188.66845806414699</v>
      </c>
      <c r="I7848" s="264">
        <v>145.91504202161099</v>
      </c>
      <c r="J7848" s="264">
        <v>240.03201646561101</v>
      </c>
    </row>
    <row r="7849" spans="1:10" x14ac:dyDescent="0.25">
      <c r="A7849" t="s">
        <v>8135</v>
      </c>
      <c r="B7849" t="s">
        <v>90</v>
      </c>
      <c r="C7849">
        <v>2006</v>
      </c>
      <c r="D7849" t="s">
        <v>39</v>
      </c>
      <c r="E7849" t="s">
        <v>2</v>
      </c>
      <c r="F7849" s="263">
        <v>12.333333333333334</v>
      </c>
      <c r="G7849" s="139">
        <v>111.81963794614499</v>
      </c>
      <c r="H7849" s="139">
        <v>111.81963794614499</v>
      </c>
      <c r="I7849" s="264">
        <v>78.730091571217002</v>
      </c>
      <c r="J7849" s="264">
        <v>154.12977122306501</v>
      </c>
    </row>
    <row r="7850" spans="1:10" x14ac:dyDescent="0.25">
      <c r="A7850" t="s">
        <v>8136</v>
      </c>
      <c r="B7850" t="s">
        <v>90</v>
      </c>
      <c r="C7850">
        <v>2006</v>
      </c>
      <c r="D7850" t="s">
        <v>40</v>
      </c>
      <c r="E7850" t="s">
        <v>2</v>
      </c>
      <c r="F7850" s="263">
        <v>14.333333333333334</v>
      </c>
      <c r="G7850" s="139">
        <v>146.827835825992</v>
      </c>
      <c r="H7850" s="139">
        <v>146.827835825992</v>
      </c>
      <c r="I7850" s="264">
        <v>106.258963327187</v>
      </c>
      <c r="J7850" s="264">
        <v>197.77709485761099</v>
      </c>
    </row>
    <row r="7851" spans="1:10" x14ac:dyDescent="0.25">
      <c r="A7851" t="s">
        <v>8137</v>
      </c>
      <c r="B7851" t="s">
        <v>90</v>
      </c>
      <c r="C7851">
        <v>2006</v>
      </c>
      <c r="D7851" t="s">
        <v>41</v>
      </c>
      <c r="E7851" t="s">
        <v>2</v>
      </c>
      <c r="F7851" s="263">
        <v>13</v>
      </c>
      <c r="G7851" s="139">
        <v>80.154554422887202</v>
      </c>
      <c r="H7851" s="139">
        <v>80.154554422887202</v>
      </c>
      <c r="I7851" s="264">
        <v>56.998109174613603</v>
      </c>
      <c r="J7851" s="264">
        <v>109.573331141072</v>
      </c>
    </row>
    <row r="7852" spans="1:10" x14ac:dyDescent="0.25">
      <c r="A7852" t="s">
        <v>8138</v>
      </c>
      <c r="B7852" t="s">
        <v>90</v>
      </c>
      <c r="C7852">
        <v>2006</v>
      </c>
      <c r="D7852" t="s">
        <v>42</v>
      </c>
      <c r="E7852" t="s">
        <v>2</v>
      </c>
      <c r="F7852" s="263">
        <v>19.333333333333332</v>
      </c>
      <c r="G7852" s="139">
        <v>140.46304368885001</v>
      </c>
      <c r="H7852" s="139">
        <v>140.46304368885001</v>
      </c>
      <c r="I7852" s="264">
        <v>106.659885692144</v>
      </c>
      <c r="J7852" s="264">
        <v>181.57996706383801</v>
      </c>
    </row>
    <row r="7853" spans="1:10" x14ac:dyDescent="0.25">
      <c r="A7853" t="s">
        <v>8139</v>
      </c>
      <c r="B7853" t="s">
        <v>90</v>
      </c>
      <c r="C7853">
        <v>2006</v>
      </c>
      <c r="D7853" t="s">
        <v>102</v>
      </c>
      <c r="E7853" t="s">
        <v>2</v>
      </c>
      <c r="F7853" s="263">
        <v>8.6666666666666661</v>
      </c>
      <c r="G7853" s="139">
        <v>65.333199316514197</v>
      </c>
      <c r="H7853" s="139">
        <v>65.333199316514197</v>
      </c>
      <c r="I7853" s="264">
        <v>42.6776560458338</v>
      </c>
      <c r="J7853" s="264">
        <v>95.728213890843307</v>
      </c>
    </row>
    <row r="7854" spans="1:10" x14ac:dyDescent="0.25">
      <c r="A7854" t="s">
        <v>8140</v>
      </c>
      <c r="B7854" t="s">
        <v>90</v>
      </c>
      <c r="C7854">
        <v>2006</v>
      </c>
      <c r="D7854" t="s">
        <v>103</v>
      </c>
      <c r="E7854" t="s">
        <v>2</v>
      </c>
      <c r="F7854" s="263">
        <v>52.666666666666664</v>
      </c>
      <c r="G7854" s="139">
        <v>140.52063785697101</v>
      </c>
      <c r="H7854" s="139">
        <v>140.52063785697101</v>
      </c>
      <c r="I7854" s="264">
        <v>119.46351534934099</v>
      </c>
      <c r="J7854" s="264">
        <v>164.244665656329</v>
      </c>
    </row>
    <row r="7855" spans="1:10" x14ac:dyDescent="0.25">
      <c r="A7855" t="s">
        <v>8141</v>
      </c>
      <c r="B7855" t="s">
        <v>90</v>
      </c>
      <c r="C7855">
        <v>2006</v>
      </c>
      <c r="D7855" t="s">
        <v>43</v>
      </c>
      <c r="E7855" t="s">
        <v>2</v>
      </c>
      <c r="F7855" s="263">
        <v>9</v>
      </c>
      <c r="G7855" s="139">
        <v>139.93987768218099</v>
      </c>
      <c r="H7855" s="139">
        <v>139.93987768218099</v>
      </c>
      <c r="I7855" s="264">
        <v>92.220379392557305</v>
      </c>
      <c r="J7855" s="264">
        <v>203.60733906914101</v>
      </c>
    </row>
    <row r="7856" spans="1:10" x14ac:dyDescent="0.25">
      <c r="A7856" t="s">
        <v>8142</v>
      </c>
      <c r="B7856" t="s">
        <v>90</v>
      </c>
      <c r="C7856">
        <v>2006</v>
      </c>
      <c r="D7856" t="s">
        <v>44</v>
      </c>
      <c r="E7856" t="s">
        <v>2</v>
      </c>
      <c r="F7856" s="263">
        <v>22</v>
      </c>
      <c r="G7856" s="139">
        <v>173.105673145015</v>
      </c>
      <c r="H7856" s="139">
        <v>173.105673145015</v>
      </c>
      <c r="I7856" s="264">
        <v>133.87887848506301</v>
      </c>
      <c r="J7856" s="264">
        <v>220.23238125213101</v>
      </c>
    </row>
    <row r="7857" spans="1:10" x14ac:dyDescent="0.25">
      <c r="A7857" t="s">
        <v>8143</v>
      </c>
      <c r="B7857" t="s">
        <v>90</v>
      </c>
      <c r="C7857">
        <v>2006</v>
      </c>
      <c r="D7857" t="s">
        <v>45</v>
      </c>
      <c r="E7857" t="s">
        <v>2</v>
      </c>
      <c r="F7857" s="263">
        <v>21.666666666666668</v>
      </c>
      <c r="G7857" s="139">
        <v>118.143153149878</v>
      </c>
      <c r="H7857" s="139">
        <v>118.143153149878</v>
      </c>
      <c r="I7857" s="264">
        <v>91.181068014104497</v>
      </c>
      <c r="J7857" s="264">
        <v>150.583445417863</v>
      </c>
    </row>
    <row r="7858" spans="1:10" x14ac:dyDescent="0.25">
      <c r="A7858" t="s">
        <v>8144</v>
      </c>
      <c r="B7858" t="s">
        <v>90</v>
      </c>
      <c r="C7858">
        <v>2006</v>
      </c>
      <c r="D7858" t="s">
        <v>18</v>
      </c>
      <c r="E7858" t="s">
        <v>2</v>
      </c>
      <c r="F7858" s="263">
        <v>53.333333333333336</v>
      </c>
      <c r="G7858" s="139">
        <v>103.958208800062</v>
      </c>
      <c r="H7858" s="139">
        <v>103.958208800062</v>
      </c>
      <c r="I7858" s="264">
        <v>88.473726605686494</v>
      </c>
      <c r="J7858" s="264">
        <v>121.39070872162701</v>
      </c>
    </row>
    <row r="7859" spans="1:10" x14ac:dyDescent="0.25">
      <c r="A7859" t="s">
        <v>8145</v>
      </c>
      <c r="B7859" t="s">
        <v>90</v>
      </c>
      <c r="C7859">
        <v>2006</v>
      </c>
      <c r="D7859" t="s">
        <v>46</v>
      </c>
      <c r="E7859" t="s">
        <v>2</v>
      </c>
      <c r="F7859" s="263">
        <v>28</v>
      </c>
      <c r="G7859" s="139">
        <v>123.50761630300499</v>
      </c>
      <c r="H7859" s="139">
        <v>123.50761630300499</v>
      </c>
      <c r="I7859" s="264">
        <v>98.514967946832897</v>
      </c>
      <c r="J7859" s="264">
        <v>152.911250955714</v>
      </c>
    </row>
    <row r="7860" spans="1:10" x14ac:dyDescent="0.25">
      <c r="A7860" t="s">
        <v>8146</v>
      </c>
      <c r="B7860" t="s">
        <v>90</v>
      </c>
      <c r="C7860">
        <v>2006</v>
      </c>
      <c r="D7860" t="s">
        <v>47</v>
      </c>
      <c r="E7860" t="s">
        <v>2</v>
      </c>
      <c r="F7860" s="263">
        <v>15</v>
      </c>
      <c r="G7860" s="139">
        <v>105.425920719708</v>
      </c>
      <c r="H7860" s="139">
        <v>105.425920719708</v>
      </c>
      <c r="I7860" s="264">
        <v>76.897666572954705</v>
      </c>
      <c r="J7860" s="264">
        <v>141.06925311592201</v>
      </c>
    </row>
    <row r="7861" spans="1:10" x14ac:dyDescent="0.25">
      <c r="A7861" t="s">
        <v>8147</v>
      </c>
      <c r="B7861" t="s">
        <v>90</v>
      </c>
      <c r="C7861">
        <v>2006</v>
      </c>
      <c r="D7861" t="s">
        <v>48</v>
      </c>
      <c r="E7861" t="s">
        <v>2</v>
      </c>
      <c r="F7861" s="263">
        <v>10.333333333333334</v>
      </c>
      <c r="G7861" s="139">
        <v>71.739331667129505</v>
      </c>
      <c r="H7861" s="139">
        <v>71.739331667129505</v>
      </c>
      <c r="I7861" s="264">
        <v>48.743404609830598</v>
      </c>
      <c r="J7861" s="264">
        <v>101.828195871517</v>
      </c>
    </row>
    <row r="7862" spans="1:10" x14ac:dyDescent="0.25">
      <c r="A7862" t="s">
        <v>8148</v>
      </c>
      <c r="B7862" t="s">
        <v>90</v>
      </c>
      <c r="C7862">
        <v>2006</v>
      </c>
      <c r="D7862" t="s">
        <v>104</v>
      </c>
      <c r="E7862" t="s">
        <v>2</v>
      </c>
      <c r="F7862" s="263">
        <v>32.666666666666664</v>
      </c>
      <c r="G7862" s="139">
        <v>69.344201975602203</v>
      </c>
      <c r="H7862" s="139">
        <v>69.344201975602203</v>
      </c>
      <c r="I7862" s="264">
        <v>56.296878095723301</v>
      </c>
      <c r="J7862" s="264">
        <v>84.508646797430004</v>
      </c>
    </row>
    <row r="7863" spans="1:10" x14ac:dyDescent="0.25">
      <c r="A7863" t="s">
        <v>8149</v>
      </c>
      <c r="B7863" t="s">
        <v>90</v>
      </c>
      <c r="C7863">
        <v>2006</v>
      </c>
      <c r="D7863" t="s">
        <v>49</v>
      </c>
      <c r="E7863" t="s">
        <v>2</v>
      </c>
      <c r="F7863" s="263">
        <v>8.6666666666666661</v>
      </c>
      <c r="G7863" s="139">
        <v>63.359001852032399</v>
      </c>
      <c r="H7863" s="139">
        <v>63.359001852032399</v>
      </c>
      <c r="I7863" s="264">
        <v>41.388049517496803</v>
      </c>
      <c r="J7863" s="264">
        <v>92.835559021347095</v>
      </c>
    </row>
    <row r="7864" spans="1:10" x14ac:dyDescent="0.25">
      <c r="A7864" t="s">
        <v>8150</v>
      </c>
      <c r="B7864" t="s">
        <v>90</v>
      </c>
      <c r="C7864">
        <v>2006</v>
      </c>
      <c r="D7864" t="s">
        <v>50</v>
      </c>
      <c r="E7864" t="s">
        <v>2</v>
      </c>
      <c r="F7864" s="263">
        <v>24</v>
      </c>
      <c r="G7864" s="139">
        <v>71.793235481812403</v>
      </c>
      <c r="H7864" s="139">
        <v>71.793235481812403</v>
      </c>
      <c r="I7864" s="264">
        <v>56.174218251435903</v>
      </c>
      <c r="J7864" s="264">
        <v>90.411614550095706</v>
      </c>
    </row>
    <row r="7865" spans="1:10" x14ac:dyDescent="0.25">
      <c r="A7865" t="s">
        <v>8151</v>
      </c>
      <c r="B7865" t="s">
        <v>90</v>
      </c>
      <c r="C7865">
        <v>2006</v>
      </c>
      <c r="D7865" t="s">
        <v>105</v>
      </c>
      <c r="E7865" t="s">
        <v>2</v>
      </c>
      <c r="F7865" s="263">
        <v>41</v>
      </c>
      <c r="G7865" s="139">
        <v>130.47075545749601</v>
      </c>
      <c r="H7865" s="139">
        <v>130.47075545749601</v>
      </c>
      <c r="I7865" s="264">
        <v>108.43175047991799</v>
      </c>
      <c r="J7865" s="264">
        <v>155.70150444692499</v>
      </c>
    </row>
    <row r="7866" spans="1:10" x14ac:dyDescent="0.25">
      <c r="A7866" t="s">
        <v>8152</v>
      </c>
      <c r="B7866" t="s">
        <v>90</v>
      </c>
      <c r="C7866">
        <v>2006</v>
      </c>
      <c r="D7866" t="s">
        <v>51</v>
      </c>
      <c r="E7866" t="s">
        <v>2</v>
      </c>
      <c r="F7866" s="263">
        <v>30</v>
      </c>
      <c r="G7866" s="139">
        <v>119.42992117625199</v>
      </c>
      <c r="H7866" s="139">
        <v>119.42992117625199</v>
      </c>
      <c r="I7866" s="264">
        <v>96.036253616072599</v>
      </c>
      <c r="J7866" s="264">
        <v>146.799278112476</v>
      </c>
    </row>
    <row r="7867" spans="1:10" x14ac:dyDescent="0.25">
      <c r="A7867" t="s">
        <v>8153</v>
      </c>
      <c r="B7867" t="s">
        <v>90</v>
      </c>
      <c r="C7867">
        <v>2006</v>
      </c>
      <c r="D7867" t="s">
        <v>52</v>
      </c>
      <c r="E7867" t="s">
        <v>2</v>
      </c>
      <c r="F7867" s="263">
        <v>11</v>
      </c>
      <c r="G7867" s="139">
        <v>174.45548741805899</v>
      </c>
      <c r="H7867" s="139">
        <v>174.45548741805899</v>
      </c>
      <c r="I7867" s="264">
        <v>120.088813702686</v>
      </c>
      <c r="J7867" s="264">
        <v>244.47028970183999</v>
      </c>
    </row>
    <row r="7868" spans="1:10" x14ac:dyDescent="0.25">
      <c r="A7868" t="s">
        <v>8154</v>
      </c>
      <c r="B7868" t="s">
        <v>90</v>
      </c>
      <c r="C7868">
        <v>2006</v>
      </c>
      <c r="D7868" t="s">
        <v>106</v>
      </c>
      <c r="E7868" t="s">
        <v>2</v>
      </c>
      <c r="F7868" s="263">
        <v>86</v>
      </c>
      <c r="G7868" s="139">
        <v>136.860587863967</v>
      </c>
      <c r="H7868" s="139">
        <v>136.860587863967</v>
      </c>
      <c r="I7868" s="264">
        <v>120.66973541758399</v>
      </c>
      <c r="J7868" s="264">
        <v>154.63316312470999</v>
      </c>
    </row>
    <row r="7869" spans="1:10" x14ac:dyDescent="0.25">
      <c r="A7869" t="s">
        <v>8155</v>
      </c>
      <c r="B7869" t="s">
        <v>90</v>
      </c>
      <c r="C7869">
        <v>2006</v>
      </c>
      <c r="D7869" t="s">
        <v>53</v>
      </c>
      <c r="E7869" t="s">
        <v>2</v>
      </c>
      <c r="F7869" s="263">
        <v>18.333333333333332</v>
      </c>
      <c r="G7869" s="139">
        <v>94.4027737251334</v>
      </c>
      <c r="H7869" s="139">
        <v>94.4027737251334</v>
      </c>
      <c r="I7869" s="264">
        <v>71.117900482312393</v>
      </c>
      <c r="J7869" s="264">
        <v>122.878083108769</v>
      </c>
    </row>
    <row r="7870" spans="1:10" x14ac:dyDescent="0.25">
      <c r="A7870" t="s">
        <v>8156</v>
      </c>
      <c r="B7870" t="s">
        <v>90</v>
      </c>
      <c r="C7870">
        <v>2006</v>
      </c>
      <c r="D7870" t="s">
        <v>54</v>
      </c>
      <c r="E7870" t="s">
        <v>2</v>
      </c>
      <c r="F7870" s="263">
        <v>12.333333333333334</v>
      </c>
      <c r="G7870" s="139">
        <v>161.33251940350601</v>
      </c>
      <c r="H7870" s="139">
        <v>161.33251940350601</v>
      </c>
      <c r="I7870" s="264">
        <v>113.591174675155</v>
      </c>
      <c r="J7870" s="264">
        <v>222.377256475102</v>
      </c>
    </row>
    <row r="7871" spans="1:10" x14ac:dyDescent="0.25">
      <c r="A7871" t="s">
        <v>8157</v>
      </c>
      <c r="B7871" t="s">
        <v>90</v>
      </c>
      <c r="C7871">
        <v>2006</v>
      </c>
      <c r="D7871" t="s">
        <v>55</v>
      </c>
      <c r="E7871" t="s">
        <v>2</v>
      </c>
      <c r="F7871" s="263">
        <v>17.666666666666668</v>
      </c>
      <c r="G7871" s="139">
        <v>176.40793502862499</v>
      </c>
      <c r="H7871" s="139">
        <v>176.40793502862499</v>
      </c>
      <c r="I7871" s="264">
        <v>132.142857142857</v>
      </c>
      <c r="J7871" s="264">
        <v>230.74490746904499</v>
      </c>
    </row>
    <row r="7872" spans="1:10" x14ac:dyDescent="0.25">
      <c r="A7872" t="s">
        <v>8158</v>
      </c>
      <c r="B7872" t="s">
        <v>90</v>
      </c>
      <c r="C7872">
        <v>2006</v>
      </c>
      <c r="D7872" t="s">
        <v>56</v>
      </c>
      <c r="E7872" t="s">
        <v>2</v>
      </c>
      <c r="F7872" s="263">
        <v>13.333333333333334</v>
      </c>
      <c r="G7872" s="139">
        <v>142.07572636215099</v>
      </c>
      <c r="H7872" s="139">
        <v>142.07572636215099</v>
      </c>
      <c r="I7872" s="264">
        <v>101.50245080628</v>
      </c>
      <c r="J7872" s="264">
        <v>193.46806848049999</v>
      </c>
    </row>
    <row r="7873" spans="1:10" x14ac:dyDescent="0.25">
      <c r="A7873" t="s">
        <v>8159</v>
      </c>
      <c r="B7873" t="s">
        <v>90</v>
      </c>
      <c r="C7873">
        <v>2006</v>
      </c>
      <c r="D7873" t="s">
        <v>57</v>
      </c>
      <c r="E7873" t="s">
        <v>2</v>
      </c>
      <c r="F7873" s="263">
        <v>24.333333333333332</v>
      </c>
      <c r="G7873" s="139">
        <v>148.615635179153</v>
      </c>
      <c r="H7873" s="139">
        <v>148.615635179153</v>
      </c>
      <c r="I7873" s="264">
        <v>116.490228013029</v>
      </c>
      <c r="J7873" s="264">
        <v>186.86278501628701</v>
      </c>
    </row>
    <row r="7874" spans="1:10" x14ac:dyDescent="0.25">
      <c r="A7874" t="s">
        <v>8160</v>
      </c>
      <c r="B7874" t="s">
        <v>90</v>
      </c>
      <c r="C7874">
        <v>2007</v>
      </c>
      <c r="D7874" t="s">
        <v>5</v>
      </c>
      <c r="E7874" t="s">
        <v>2</v>
      </c>
      <c r="F7874" s="263">
        <v>319.66666666666669</v>
      </c>
      <c r="G7874" s="139">
        <v>102.546664613595</v>
      </c>
      <c r="H7874" s="139">
        <v>102.546664613595</v>
      </c>
      <c r="I7874" s="264">
        <v>96.159008145623503</v>
      </c>
      <c r="J7874" s="264">
        <v>109.25002768102701</v>
      </c>
    </row>
    <row r="7875" spans="1:10" x14ac:dyDescent="0.25">
      <c r="A7875" t="s">
        <v>8161</v>
      </c>
      <c r="B7875" t="s">
        <v>90</v>
      </c>
      <c r="C7875">
        <v>2007</v>
      </c>
      <c r="D7875" t="s">
        <v>6</v>
      </c>
      <c r="E7875" t="s">
        <v>2</v>
      </c>
      <c r="F7875" s="263">
        <v>81</v>
      </c>
      <c r="G7875" s="139">
        <v>117.482679765421</v>
      </c>
      <c r="H7875" s="139">
        <v>117.482679765421</v>
      </c>
      <c r="I7875" s="264">
        <v>103.175428112921</v>
      </c>
      <c r="J7875" s="264">
        <v>133.23240720055401</v>
      </c>
    </row>
    <row r="7876" spans="1:10" x14ac:dyDescent="0.25">
      <c r="A7876" t="s">
        <v>8162</v>
      </c>
      <c r="B7876" t="s">
        <v>90</v>
      </c>
      <c r="C7876">
        <v>2007</v>
      </c>
      <c r="D7876" t="s">
        <v>37</v>
      </c>
      <c r="E7876" t="s">
        <v>2</v>
      </c>
      <c r="F7876" s="263">
        <v>14.333333333333334</v>
      </c>
      <c r="G7876" s="139">
        <v>211.9792950456</v>
      </c>
      <c r="H7876" s="139">
        <v>211.9792950456</v>
      </c>
      <c r="I7876" s="264">
        <v>153.40892284939599</v>
      </c>
      <c r="J7876" s="264">
        <v>285.53611042642302</v>
      </c>
    </row>
    <row r="7877" spans="1:10" x14ac:dyDescent="0.25">
      <c r="A7877" t="s">
        <v>8163</v>
      </c>
      <c r="B7877" t="s">
        <v>90</v>
      </c>
      <c r="C7877">
        <v>2007</v>
      </c>
      <c r="D7877" t="s">
        <v>38</v>
      </c>
      <c r="E7877" t="s">
        <v>2</v>
      </c>
      <c r="F7877" s="263">
        <v>20.333333333333332</v>
      </c>
      <c r="G7877" s="139">
        <v>174.34050701649099</v>
      </c>
      <c r="H7877" s="139">
        <v>174.34050701649099</v>
      </c>
      <c r="I7877" s="264">
        <v>133.35619766212201</v>
      </c>
      <c r="J7877" s="264">
        <v>223.94752636542901</v>
      </c>
    </row>
    <row r="7878" spans="1:10" x14ac:dyDescent="0.25">
      <c r="A7878" t="s">
        <v>8164</v>
      </c>
      <c r="B7878" t="s">
        <v>90</v>
      </c>
      <c r="C7878">
        <v>2007</v>
      </c>
      <c r="D7878" t="s">
        <v>39</v>
      </c>
      <c r="E7878" t="s">
        <v>2</v>
      </c>
      <c r="F7878" s="263">
        <v>13.333333333333334</v>
      </c>
      <c r="G7878" s="139">
        <v>121.962374607434</v>
      </c>
      <c r="H7878" s="139">
        <v>121.962374607434</v>
      </c>
      <c r="I7878" s="264">
        <v>87.132969478915797</v>
      </c>
      <c r="J7878" s="264">
        <v>166.07921456230801</v>
      </c>
    </row>
    <row r="7879" spans="1:10" x14ac:dyDescent="0.25">
      <c r="A7879" t="s">
        <v>8165</v>
      </c>
      <c r="B7879" t="s">
        <v>90</v>
      </c>
      <c r="C7879">
        <v>2007</v>
      </c>
      <c r="D7879" t="s">
        <v>40</v>
      </c>
      <c r="E7879" t="s">
        <v>2</v>
      </c>
      <c r="F7879" s="263">
        <v>11</v>
      </c>
      <c r="G7879" s="139">
        <v>113.926672650694</v>
      </c>
      <c r="H7879" s="139">
        <v>113.926672650694</v>
      </c>
      <c r="I7879" s="264">
        <v>78.422978664641306</v>
      </c>
      <c r="J7879" s="264">
        <v>159.64924394117199</v>
      </c>
    </row>
    <row r="7880" spans="1:10" x14ac:dyDescent="0.25">
      <c r="A7880" t="s">
        <v>8166</v>
      </c>
      <c r="B7880" t="s">
        <v>90</v>
      </c>
      <c r="C7880">
        <v>2007</v>
      </c>
      <c r="D7880" t="s">
        <v>41</v>
      </c>
      <c r="E7880" t="s">
        <v>2</v>
      </c>
      <c r="F7880" s="263">
        <v>8.3333333333333339</v>
      </c>
      <c r="G7880" s="139">
        <v>51.640089234074203</v>
      </c>
      <c r="H7880" s="139">
        <v>51.640089234074203</v>
      </c>
      <c r="I7880" s="264">
        <v>33.419400148723497</v>
      </c>
      <c r="J7880" s="264">
        <v>76.231099727340293</v>
      </c>
    </row>
    <row r="7881" spans="1:10" x14ac:dyDescent="0.25">
      <c r="A7881" t="s">
        <v>8167</v>
      </c>
      <c r="B7881" t="s">
        <v>90</v>
      </c>
      <c r="C7881">
        <v>2007</v>
      </c>
      <c r="D7881" t="s">
        <v>42</v>
      </c>
      <c r="E7881" t="s">
        <v>2</v>
      </c>
      <c r="F7881" s="263">
        <v>13.666666666666666</v>
      </c>
      <c r="G7881" s="139">
        <v>99.057743416284097</v>
      </c>
      <c r="H7881" s="139">
        <v>99.057743416284097</v>
      </c>
      <c r="I7881" s="264">
        <v>71.084803092534401</v>
      </c>
      <c r="J7881" s="264">
        <v>134.38270113554</v>
      </c>
    </row>
    <row r="7882" spans="1:10" x14ac:dyDescent="0.25">
      <c r="A7882" t="s">
        <v>8168</v>
      </c>
      <c r="B7882" t="s">
        <v>90</v>
      </c>
      <c r="C7882">
        <v>2007</v>
      </c>
      <c r="D7882" t="s">
        <v>102</v>
      </c>
      <c r="E7882" t="s">
        <v>2</v>
      </c>
      <c r="F7882" s="263">
        <v>10.333333333333334</v>
      </c>
      <c r="G7882" s="139">
        <v>78.496910766737599</v>
      </c>
      <c r="H7882" s="139">
        <v>78.496910766737599</v>
      </c>
      <c r="I7882" s="264">
        <v>53.334852628380403</v>
      </c>
      <c r="J7882" s="264">
        <v>111.420034437354</v>
      </c>
    </row>
    <row r="7883" spans="1:10" x14ac:dyDescent="0.25">
      <c r="A7883" t="s">
        <v>8169</v>
      </c>
      <c r="B7883" t="s">
        <v>90</v>
      </c>
      <c r="C7883">
        <v>2007</v>
      </c>
      <c r="D7883" t="s">
        <v>103</v>
      </c>
      <c r="E7883" t="s">
        <v>2</v>
      </c>
      <c r="F7883" s="263">
        <v>48</v>
      </c>
      <c r="G7883" s="139">
        <v>128.56913269405899</v>
      </c>
      <c r="H7883" s="139">
        <v>128.56913269405899</v>
      </c>
      <c r="I7883" s="264">
        <v>108.426992375136</v>
      </c>
      <c r="J7883" s="264">
        <v>151.39187280087199</v>
      </c>
    </row>
    <row r="7884" spans="1:10" x14ac:dyDescent="0.25">
      <c r="A7884" t="s">
        <v>8170</v>
      </c>
      <c r="B7884" t="s">
        <v>90</v>
      </c>
      <c r="C7884">
        <v>2007</v>
      </c>
      <c r="D7884" t="s">
        <v>43</v>
      </c>
      <c r="E7884" t="s">
        <v>2</v>
      </c>
      <c r="F7884" s="263">
        <v>8.3333333333333339</v>
      </c>
      <c r="G7884" s="139">
        <v>130.45293258192399</v>
      </c>
      <c r="H7884" s="139">
        <v>130.45293258192399</v>
      </c>
      <c r="I7884" s="264">
        <v>84.423919849718203</v>
      </c>
      <c r="J7884" s="264">
        <v>192.57461907743701</v>
      </c>
    </row>
    <row r="7885" spans="1:10" x14ac:dyDescent="0.25">
      <c r="A7885" t="s">
        <v>8171</v>
      </c>
      <c r="B7885" t="s">
        <v>90</v>
      </c>
      <c r="C7885">
        <v>2007</v>
      </c>
      <c r="D7885" t="s">
        <v>44</v>
      </c>
      <c r="E7885" t="s">
        <v>2</v>
      </c>
      <c r="F7885" s="263">
        <v>20.666666666666668</v>
      </c>
      <c r="G7885" s="139">
        <v>164.09496334330299</v>
      </c>
      <c r="H7885" s="139">
        <v>164.09496334330299</v>
      </c>
      <c r="I7885" s="264">
        <v>125.81054971812701</v>
      </c>
      <c r="J7885" s="264">
        <v>210.361802927242</v>
      </c>
    </row>
    <row r="7886" spans="1:10" x14ac:dyDescent="0.25">
      <c r="A7886" t="s">
        <v>8172</v>
      </c>
      <c r="B7886" t="s">
        <v>90</v>
      </c>
      <c r="C7886">
        <v>2007</v>
      </c>
      <c r="D7886" t="s">
        <v>45</v>
      </c>
      <c r="E7886" t="s">
        <v>2</v>
      </c>
      <c r="F7886" s="263">
        <v>19</v>
      </c>
      <c r="G7886" s="139">
        <v>103.53283080555801</v>
      </c>
      <c r="H7886" s="139">
        <v>103.53283080555801</v>
      </c>
      <c r="I7886" s="264">
        <v>78.4143129597675</v>
      </c>
      <c r="J7886" s="264">
        <v>134.13858868404299</v>
      </c>
    </row>
    <row r="7887" spans="1:10" x14ac:dyDescent="0.25">
      <c r="A7887" t="s">
        <v>8173</v>
      </c>
      <c r="B7887" t="s">
        <v>90</v>
      </c>
      <c r="C7887">
        <v>2007</v>
      </c>
      <c r="D7887" t="s">
        <v>18</v>
      </c>
      <c r="E7887" t="s">
        <v>2</v>
      </c>
      <c r="F7887" s="263">
        <v>45</v>
      </c>
      <c r="G7887" s="139">
        <v>88.055729492799003</v>
      </c>
      <c r="H7887" s="139">
        <v>88.055729492799003</v>
      </c>
      <c r="I7887" s="264">
        <v>73.828048635658206</v>
      </c>
      <c r="J7887" s="264">
        <v>104.24345871673</v>
      </c>
    </row>
    <row r="7888" spans="1:10" x14ac:dyDescent="0.25">
      <c r="A7888" t="s">
        <v>8174</v>
      </c>
      <c r="B7888" t="s">
        <v>90</v>
      </c>
      <c r="C7888">
        <v>2007</v>
      </c>
      <c r="D7888" t="s">
        <v>46</v>
      </c>
      <c r="E7888" t="s">
        <v>2</v>
      </c>
      <c r="F7888" s="263">
        <v>23.666666666666668</v>
      </c>
      <c r="G7888" s="139">
        <v>104.304392537094</v>
      </c>
      <c r="H7888" s="139">
        <v>104.304392537094</v>
      </c>
      <c r="I7888" s="264">
        <v>81.463199647421803</v>
      </c>
      <c r="J7888" s="264">
        <v>131.566034964008</v>
      </c>
    </row>
    <row r="7889" spans="1:10" x14ac:dyDescent="0.25">
      <c r="A7889" t="s">
        <v>8175</v>
      </c>
      <c r="B7889" t="s">
        <v>90</v>
      </c>
      <c r="C7889">
        <v>2007</v>
      </c>
      <c r="D7889" t="s">
        <v>47</v>
      </c>
      <c r="E7889" t="s">
        <v>2</v>
      </c>
      <c r="F7889" s="263">
        <v>11.666666666666666</v>
      </c>
      <c r="G7889" s="139">
        <v>82.568590908018606</v>
      </c>
      <c r="H7889" s="139">
        <v>82.568590908018606</v>
      </c>
      <c r="I7889" s="264">
        <v>57.512562221331002</v>
      </c>
      <c r="J7889" s="264">
        <v>114.834037132275</v>
      </c>
    </row>
    <row r="7890" spans="1:10" x14ac:dyDescent="0.25">
      <c r="A7890" t="s">
        <v>8176</v>
      </c>
      <c r="B7890" t="s">
        <v>90</v>
      </c>
      <c r="C7890">
        <v>2007</v>
      </c>
      <c r="D7890" t="s">
        <v>48</v>
      </c>
      <c r="E7890" t="s">
        <v>2</v>
      </c>
      <c r="F7890" s="263">
        <v>9.6666666666666661</v>
      </c>
      <c r="G7890" s="139">
        <v>67.673208410146302</v>
      </c>
      <c r="H7890" s="139">
        <v>67.673208410146302</v>
      </c>
      <c r="I7890" s="264">
        <v>45.322381163512503</v>
      </c>
      <c r="J7890" s="264">
        <v>97.190395071523596</v>
      </c>
    </row>
    <row r="7891" spans="1:10" x14ac:dyDescent="0.25">
      <c r="A7891" t="s">
        <v>8177</v>
      </c>
      <c r="B7891" t="s">
        <v>90</v>
      </c>
      <c r="C7891">
        <v>2007</v>
      </c>
      <c r="D7891" t="s">
        <v>104</v>
      </c>
      <c r="E7891" t="s">
        <v>2</v>
      </c>
      <c r="F7891" s="263">
        <v>25.666666666666668</v>
      </c>
      <c r="G7891" s="139">
        <v>54.093926727317402</v>
      </c>
      <c r="H7891" s="139">
        <v>54.093926727317402</v>
      </c>
      <c r="I7891" s="264">
        <v>42.689943447258401</v>
      </c>
      <c r="J7891" s="264">
        <v>67.608275668270807</v>
      </c>
    </row>
    <row r="7892" spans="1:10" x14ac:dyDescent="0.25">
      <c r="A7892" t="s">
        <v>8178</v>
      </c>
      <c r="B7892" t="s">
        <v>90</v>
      </c>
      <c r="C7892">
        <v>2007</v>
      </c>
      <c r="D7892" t="s">
        <v>49</v>
      </c>
      <c r="E7892" t="s">
        <v>2</v>
      </c>
      <c r="F7892" s="263">
        <v>7.666666666666667</v>
      </c>
      <c r="G7892" s="139">
        <v>56.145490052483801</v>
      </c>
      <c r="H7892" s="139">
        <v>56.145490052483801</v>
      </c>
      <c r="I7892" s="264">
        <v>35.591358476748397</v>
      </c>
      <c r="J7892" s="264">
        <v>84.245087269620399</v>
      </c>
    </row>
    <row r="7893" spans="1:10" x14ac:dyDescent="0.25">
      <c r="A7893" t="s">
        <v>8179</v>
      </c>
      <c r="B7893" t="s">
        <v>90</v>
      </c>
      <c r="C7893">
        <v>2007</v>
      </c>
      <c r="D7893" t="s">
        <v>50</v>
      </c>
      <c r="E7893" t="s">
        <v>2</v>
      </c>
      <c r="F7893" s="263">
        <v>18</v>
      </c>
      <c r="G7893" s="139">
        <v>53.264943775892696</v>
      </c>
      <c r="H7893" s="139">
        <v>53.264943775892696</v>
      </c>
      <c r="I7893" s="264">
        <v>40.013809429867798</v>
      </c>
      <c r="J7893" s="264">
        <v>69.498914973367505</v>
      </c>
    </row>
    <row r="7894" spans="1:10" x14ac:dyDescent="0.25">
      <c r="A7894" t="s">
        <v>8180</v>
      </c>
      <c r="B7894" t="s">
        <v>90</v>
      </c>
      <c r="C7894">
        <v>2007</v>
      </c>
      <c r="D7894" t="s">
        <v>105</v>
      </c>
      <c r="E7894" t="s">
        <v>2</v>
      </c>
      <c r="F7894" s="263">
        <v>35.666666666666664</v>
      </c>
      <c r="G7894" s="139">
        <v>114.19789320896101</v>
      </c>
      <c r="H7894" s="139">
        <v>114.19789320896101</v>
      </c>
      <c r="I7894" s="264">
        <v>93.584642359664002</v>
      </c>
      <c r="J7894" s="264">
        <v>138.02930456365701</v>
      </c>
    </row>
    <row r="7895" spans="1:10" x14ac:dyDescent="0.25">
      <c r="A7895" t="s">
        <v>8181</v>
      </c>
      <c r="B7895" t="s">
        <v>90</v>
      </c>
      <c r="C7895">
        <v>2007</v>
      </c>
      <c r="D7895" t="s">
        <v>51</v>
      </c>
      <c r="E7895" t="s">
        <v>2</v>
      </c>
      <c r="F7895" s="263">
        <v>26.333333333333332</v>
      </c>
      <c r="G7895" s="139">
        <v>105.495092475129</v>
      </c>
      <c r="H7895" s="139">
        <v>105.495092475129</v>
      </c>
      <c r="I7895" s="264">
        <v>83.521399479201406</v>
      </c>
      <c r="J7895" s="264">
        <v>131.478934366028</v>
      </c>
    </row>
    <row r="7896" spans="1:10" x14ac:dyDescent="0.25">
      <c r="A7896" t="s">
        <v>8182</v>
      </c>
      <c r="B7896" t="s">
        <v>90</v>
      </c>
      <c r="C7896">
        <v>2007</v>
      </c>
      <c r="D7896" t="s">
        <v>52</v>
      </c>
      <c r="E7896" t="s">
        <v>2</v>
      </c>
      <c r="F7896" s="263">
        <v>9.3333333333333339</v>
      </c>
      <c r="G7896" s="139">
        <v>148.84116521369299</v>
      </c>
      <c r="H7896" s="139">
        <v>148.84116521369299</v>
      </c>
      <c r="I7896" s="264">
        <v>98.904954284499297</v>
      </c>
      <c r="J7896" s="264">
        <v>215.118009780991</v>
      </c>
    </row>
    <row r="7897" spans="1:10" x14ac:dyDescent="0.25">
      <c r="A7897" t="s">
        <v>8183</v>
      </c>
      <c r="B7897" t="s">
        <v>90</v>
      </c>
      <c r="C7897">
        <v>2007</v>
      </c>
      <c r="D7897" t="s">
        <v>106</v>
      </c>
      <c r="E7897" t="s">
        <v>2</v>
      </c>
      <c r="F7897" s="263">
        <v>74</v>
      </c>
      <c r="G7897" s="139">
        <v>118.401894430311</v>
      </c>
      <c r="H7897" s="139">
        <v>118.401894430311</v>
      </c>
      <c r="I7897" s="264">
        <v>103.338750873629</v>
      </c>
      <c r="J7897" s="264">
        <v>135.05786314725799</v>
      </c>
    </row>
    <row r="7898" spans="1:10" x14ac:dyDescent="0.25">
      <c r="A7898" t="s">
        <v>8184</v>
      </c>
      <c r="B7898" t="s">
        <v>90</v>
      </c>
      <c r="C7898">
        <v>2007</v>
      </c>
      <c r="D7898" t="s">
        <v>53</v>
      </c>
      <c r="E7898" t="s">
        <v>2</v>
      </c>
      <c r="F7898" s="263">
        <v>17</v>
      </c>
      <c r="G7898" s="139">
        <v>87.680088023931503</v>
      </c>
      <c r="H7898" s="139">
        <v>87.680088023931503</v>
      </c>
      <c r="I7898" s="264">
        <v>65.283842794759806</v>
      </c>
      <c r="J7898" s="264">
        <v>115.28384279476001</v>
      </c>
    </row>
    <row r="7899" spans="1:10" x14ac:dyDescent="0.25">
      <c r="A7899" t="s">
        <v>8185</v>
      </c>
      <c r="B7899" t="s">
        <v>90</v>
      </c>
      <c r="C7899">
        <v>2007</v>
      </c>
      <c r="D7899" t="s">
        <v>54</v>
      </c>
      <c r="E7899" t="s">
        <v>2</v>
      </c>
      <c r="F7899" s="263">
        <v>11.666666666666666</v>
      </c>
      <c r="G7899" s="139">
        <v>155.410505750189</v>
      </c>
      <c r="H7899" s="139">
        <v>155.410505750189</v>
      </c>
      <c r="I7899" s="264">
        <v>108.25007770525301</v>
      </c>
      <c r="J7899" s="264">
        <v>216.14049109719801</v>
      </c>
    </row>
    <row r="7900" spans="1:10" x14ac:dyDescent="0.25">
      <c r="A7900" t="s">
        <v>8186</v>
      </c>
      <c r="B7900" t="s">
        <v>90</v>
      </c>
      <c r="C7900">
        <v>2007</v>
      </c>
      <c r="D7900" t="s">
        <v>55</v>
      </c>
      <c r="E7900" t="s">
        <v>2</v>
      </c>
      <c r="F7900" s="263">
        <v>15</v>
      </c>
      <c r="G7900" s="139">
        <v>150.77397306171699</v>
      </c>
      <c r="H7900" s="139">
        <v>150.77397306171699</v>
      </c>
      <c r="I7900" s="264">
        <v>109.974535951216</v>
      </c>
      <c r="J7900" s="264">
        <v>201.74897808751601</v>
      </c>
    </row>
    <row r="7901" spans="1:10" x14ac:dyDescent="0.25">
      <c r="A7901" t="s">
        <v>8187</v>
      </c>
      <c r="B7901" t="s">
        <v>90</v>
      </c>
      <c r="C7901">
        <v>2007</v>
      </c>
      <c r="D7901" t="s">
        <v>56</v>
      </c>
      <c r="E7901" t="s">
        <v>2</v>
      </c>
      <c r="F7901" s="263">
        <v>7.333333333333333</v>
      </c>
      <c r="G7901" s="139">
        <v>78.700722615725795</v>
      </c>
      <c r="H7901" s="139">
        <v>78.700722615725795</v>
      </c>
      <c r="I7901" s="264">
        <v>49.320311941046</v>
      </c>
      <c r="J7901" s="264">
        <v>119.15289404020901</v>
      </c>
    </row>
    <row r="7902" spans="1:10" x14ac:dyDescent="0.25">
      <c r="A7902" t="s">
        <v>8188</v>
      </c>
      <c r="B7902" t="s">
        <v>90</v>
      </c>
      <c r="C7902">
        <v>2007</v>
      </c>
      <c r="D7902" t="s">
        <v>57</v>
      </c>
      <c r="E7902" t="s">
        <v>2</v>
      </c>
      <c r="F7902" s="263">
        <v>23</v>
      </c>
      <c r="G7902" s="139">
        <v>140.787594368496</v>
      </c>
      <c r="H7902" s="139">
        <v>140.787594368496</v>
      </c>
      <c r="I7902" s="264">
        <v>109.540910018364</v>
      </c>
      <c r="J7902" s="264">
        <v>178.17588247296499</v>
      </c>
    </row>
    <row r="7903" spans="1:10" x14ac:dyDescent="0.25">
      <c r="A7903" t="s">
        <v>8189</v>
      </c>
      <c r="B7903" t="s">
        <v>90</v>
      </c>
      <c r="C7903">
        <v>2008</v>
      </c>
      <c r="D7903" t="s">
        <v>5</v>
      </c>
      <c r="E7903" t="s">
        <v>2</v>
      </c>
      <c r="F7903" s="263">
        <v>281</v>
      </c>
      <c r="G7903" s="139">
        <v>90.538267722624298</v>
      </c>
      <c r="H7903" s="139">
        <v>90.538267722624298</v>
      </c>
      <c r="I7903" s="264">
        <v>84.529539739903299</v>
      </c>
      <c r="J7903" s="264">
        <v>96.864313859725698</v>
      </c>
    </row>
    <row r="7904" spans="1:10" x14ac:dyDescent="0.25">
      <c r="A7904" t="s">
        <v>8190</v>
      </c>
      <c r="B7904" t="s">
        <v>90</v>
      </c>
      <c r="C7904">
        <v>2008</v>
      </c>
      <c r="D7904" t="s">
        <v>6</v>
      </c>
      <c r="E7904" t="s">
        <v>2</v>
      </c>
      <c r="F7904" s="263">
        <v>72.666666666666671</v>
      </c>
      <c r="G7904" s="139">
        <v>105.982158049539</v>
      </c>
      <c r="H7904" s="139">
        <v>105.982158049539</v>
      </c>
      <c r="I7904" s="264">
        <v>92.380148667659697</v>
      </c>
      <c r="J7904" s="264">
        <v>121.036365118462</v>
      </c>
    </row>
    <row r="7905" spans="1:10" x14ac:dyDescent="0.25">
      <c r="A7905" t="s">
        <v>8191</v>
      </c>
      <c r="B7905" t="s">
        <v>90</v>
      </c>
      <c r="C7905">
        <v>2008</v>
      </c>
      <c r="D7905" t="s">
        <v>37</v>
      </c>
      <c r="E7905" t="s">
        <v>2</v>
      </c>
      <c r="F7905" s="263">
        <v>11.333333333333334</v>
      </c>
      <c r="G7905" s="139">
        <v>169.83016983017001</v>
      </c>
      <c r="H7905" s="139">
        <v>169.83016983017001</v>
      </c>
      <c r="I7905" s="264">
        <v>117.61238761238801</v>
      </c>
      <c r="J7905" s="264">
        <v>237.32267732267701</v>
      </c>
    </row>
    <row r="7906" spans="1:10" x14ac:dyDescent="0.25">
      <c r="A7906" t="s">
        <v>8192</v>
      </c>
      <c r="B7906" t="s">
        <v>90</v>
      </c>
      <c r="C7906">
        <v>2008</v>
      </c>
      <c r="D7906" t="s">
        <v>38</v>
      </c>
      <c r="E7906" t="s">
        <v>2</v>
      </c>
      <c r="F7906" s="263">
        <v>18.333333333333332</v>
      </c>
      <c r="G7906" s="139">
        <v>156.941075759737</v>
      </c>
      <c r="H7906" s="139">
        <v>156.941075759737</v>
      </c>
      <c r="I7906" s="264">
        <v>118.23084605507201</v>
      </c>
      <c r="J7906" s="264">
        <v>204.28021115708401</v>
      </c>
    </row>
    <row r="7907" spans="1:10" x14ac:dyDescent="0.25">
      <c r="A7907" t="s">
        <v>8193</v>
      </c>
      <c r="B7907" t="s">
        <v>90</v>
      </c>
      <c r="C7907">
        <v>2008</v>
      </c>
      <c r="D7907" t="s">
        <v>39</v>
      </c>
      <c r="E7907" t="s">
        <v>2</v>
      </c>
      <c r="F7907" s="263">
        <v>12</v>
      </c>
      <c r="G7907" s="139">
        <v>110.93307038087001</v>
      </c>
      <c r="H7907" s="139">
        <v>110.93307038087001</v>
      </c>
      <c r="I7907" s="264">
        <v>77.696289905090595</v>
      </c>
      <c r="J7907" s="264">
        <v>153.577591519783</v>
      </c>
    </row>
    <row r="7908" spans="1:10" x14ac:dyDescent="0.25">
      <c r="A7908" t="s">
        <v>8194</v>
      </c>
      <c r="B7908" t="s">
        <v>90</v>
      </c>
      <c r="C7908">
        <v>2008</v>
      </c>
      <c r="D7908" t="s">
        <v>40</v>
      </c>
      <c r="E7908" t="s">
        <v>2</v>
      </c>
      <c r="F7908" s="263">
        <v>9.6666666666666661</v>
      </c>
      <c r="G7908" s="139">
        <v>101.11576011157599</v>
      </c>
      <c r="H7908" s="139">
        <v>101.11576011157599</v>
      </c>
      <c r="I7908" s="264">
        <v>67.719665271966505</v>
      </c>
      <c r="J7908" s="264">
        <v>145.21966527196699</v>
      </c>
    </row>
    <row r="7909" spans="1:10" x14ac:dyDescent="0.25">
      <c r="A7909" t="s">
        <v>8195</v>
      </c>
      <c r="B7909" t="s">
        <v>90</v>
      </c>
      <c r="C7909">
        <v>2008</v>
      </c>
      <c r="D7909" t="s">
        <v>41</v>
      </c>
      <c r="E7909" t="s">
        <v>2</v>
      </c>
      <c r="F7909" s="263">
        <v>10.333333333333334</v>
      </c>
      <c r="G7909" s="139">
        <v>64.443705305172102</v>
      </c>
      <c r="H7909" s="139">
        <v>64.443705305172102</v>
      </c>
      <c r="I7909" s="264">
        <v>43.786379511059401</v>
      </c>
      <c r="J7909" s="264">
        <v>91.472642607683397</v>
      </c>
    </row>
    <row r="7910" spans="1:10" x14ac:dyDescent="0.25">
      <c r="A7910" t="s">
        <v>8196</v>
      </c>
      <c r="B7910" t="s">
        <v>90</v>
      </c>
      <c r="C7910">
        <v>2008</v>
      </c>
      <c r="D7910" t="s">
        <v>42</v>
      </c>
      <c r="E7910" t="s">
        <v>2</v>
      </c>
      <c r="F7910" s="263">
        <v>11</v>
      </c>
      <c r="G7910" s="139">
        <v>79.7216987969271</v>
      </c>
      <c r="H7910" s="139">
        <v>79.7216987969271</v>
      </c>
      <c r="I7910" s="264">
        <v>54.877518480939301</v>
      </c>
      <c r="J7910" s="264">
        <v>111.716673914094</v>
      </c>
    </row>
    <row r="7911" spans="1:10" x14ac:dyDescent="0.25">
      <c r="A7911" t="s">
        <v>8197</v>
      </c>
      <c r="B7911" t="s">
        <v>90</v>
      </c>
      <c r="C7911">
        <v>2008</v>
      </c>
      <c r="D7911" t="s">
        <v>102</v>
      </c>
      <c r="E7911" t="s">
        <v>2</v>
      </c>
      <c r="F7911" s="263">
        <v>7.666666666666667</v>
      </c>
      <c r="G7911" s="139">
        <v>58.913934426229503</v>
      </c>
      <c r="H7911" s="139">
        <v>58.913934426229503</v>
      </c>
      <c r="I7911" s="264">
        <v>37.346311475409799</v>
      </c>
      <c r="J7911" s="264">
        <v>88.399077868852501</v>
      </c>
    </row>
    <row r="7912" spans="1:10" x14ac:dyDescent="0.25">
      <c r="A7912" t="s">
        <v>8198</v>
      </c>
      <c r="B7912" t="s">
        <v>90</v>
      </c>
      <c r="C7912">
        <v>2008</v>
      </c>
      <c r="D7912" t="s">
        <v>103</v>
      </c>
      <c r="E7912" t="s">
        <v>2</v>
      </c>
      <c r="F7912" s="263">
        <v>41.666666666666664</v>
      </c>
      <c r="G7912" s="139">
        <v>112.49505021778999</v>
      </c>
      <c r="H7912" s="139">
        <v>112.49505021778999</v>
      </c>
      <c r="I7912" s="264">
        <v>93.638120361155998</v>
      </c>
      <c r="J7912" s="264">
        <v>134.05931228106701</v>
      </c>
    </row>
    <row r="7913" spans="1:10" x14ac:dyDescent="0.25">
      <c r="A7913" t="s">
        <v>8199</v>
      </c>
      <c r="B7913" t="s">
        <v>90</v>
      </c>
      <c r="C7913">
        <v>2008</v>
      </c>
      <c r="D7913" t="s">
        <v>43</v>
      </c>
      <c r="E7913" t="s">
        <v>2</v>
      </c>
      <c r="F7913" s="263">
        <v>9.3333333333333339</v>
      </c>
      <c r="G7913" s="139">
        <v>147.64039019245999</v>
      </c>
      <c r="H7913" s="139">
        <v>147.64039019245999</v>
      </c>
      <c r="I7913" s="264">
        <v>98.107039282889502</v>
      </c>
      <c r="J7913" s="264">
        <v>213.38254679673099</v>
      </c>
    </row>
    <row r="7914" spans="1:10" x14ac:dyDescent="0.25">
      <c r="A7914" t="s">
        <v>8200</v>
      </c>
      <c r="B7914" t="s">
        <v>90</v>
      </c>
      <c r="C7914">
        <v>2008</v>
      </c>
      <c r="D7914" t="s">
        <v>44</v>
      </c>
      <c r="E7914" t="s">
        <v>2</v>
      </c>
      <c r="F7914" s="263">
        <v>17.333333333333332</v>
      </c>
      <c r="G7914" s="139">
        <v>139.14532659013699</v>
      </c>
      <c r="H7914" s="139">
        <v>139.14532659013699</v>
      </c>
      <c r="I7914" s="264">
        <v>103.920151989511</v>
      </c>
      <c r="J7914" s="264">
        <v>182.47036472130799</v>
      </c>
    </row>
    <row r="7915" spans="1:10" x14ac:dyDescent="0.25">
      <c r="A7915" t="s">
        <v>8201</v>
      </c>
      <c r="B7915" t="s">
        <v>90</v>
      </c>
      <c r="C7915">
        <v>2008</v>
      </c>
      <c r="D7915" t="s">
        <v>45</v>
      </c>
      <c r="E7915" t="s">
        <v>2</v>
      </c>
      <c r="F7915" s="263">
        <v>15</v>
      </c>
      <c r="G7915" s="139">
        <v>82.1467688937568</v>
      </c>
      <c r="H7915" s="139">
        <v>82.1467688937568</v>
      </c>
      <c r="I7915" s="264">
        <v>59.9178532311062</v>
      </c>
      <c r="J7915" s="264">
        <v>109.919678714859</v>
      </c>
    </row>
    <row r="7916" spans="1:10" x14ac:dyDescent="0.25">
      <c r="A7916" t="s">
        <v>8202</v>
      </c>
      <c r="B7916" t="s">
        <v>90</v>
      </c>
      <c r="C7916">
        <v>2008</v>
      </c>
      <c r="D7916" t="s">
        <v>18</v>
      </c>
      <c r="E7916" t="s">
        <v>2</v>
      </c>
      <c r="F7916" s="263">
        <v>40.333333333333336</v>
      </c>
      <c r="G7916" s="139">
        <v>79.331257170955595</v>
      </c>
      <c r="H7916" s="139">
        <v>79.331257170955595</v>
      </c>
      <c r="I7916" s="264">
        <v>65.825536797246301</v>
      </c>
      <c r="J7916" s="264">
        <v>94.810232810153806</v>
      </c>
    </row>
    <row r="7917" spans="1:10" x14ac:dyDescent="0.25">
      <c r="A7917" t="s">
        <v>8203</v>
      </c>
      <c r="B7917" t="s">
        <v>90</v>
      </c>
      <c r="C7917">
        <v>2008</v>
      </c>
      <c r="D7917" t="s">
        <v>46</v>
      </c>
      <c r="E7917" t="s">
        <v>2</v>
      </c>
      <c r="F7917" s="263">
        <v>21.666666666666668</v>
      </c>
      <c r="G7917" s="139">
        <v>95.505370340439896</v>
      </c>
      <c r="H7917" s="139">
        <v>95.505370340439896</v>
      </c>
      <c r="I7917" s="264">
        <v>73.709575515361706</v>
      </c>
      <c r="J7917" s="264">
        <v>121.72967572253501</v>
      </c>
    </row>
    <row r="7918" spans="1:10" x14ac:dyDescent="0.25">
      <c r="A7918" t="s">
        <v>8204</v>
      </c>
      <c r="B7918" t="s">
        <v>90</v>
      </c>
      <c r="C7918">
        <v>2008</v>
      </c>
      <c r="D7918" t="s">
        <v>47</v>
      </c>
      <c r="E7918" t="s">
        <v>2</v>
      </c>
      <c r="F7918" s="263">
        <v>9.6666666666666661</v>
      </c>
      <c r="G7918" s="139">
        <v>68.908162052988004</v>
      </c>
      <c r="H7918" s="139">
        <v>68.908162052988004</v>
      </c>
      <c r="I7918" s="264">
        <v>46.149459427349399</v>
      </c>
      <c r="J7918" s="264">
        <v>98.964001425686106</v>
      </c>
    </row>
    <row r="7919" spans="1:10" x14ac:dyDescent="0.25">
      <c r="A7919" t="s">
        <v>8205</v>
      </c>
      <c r="B7919" t="s">
        <v>90</v>
      </c>
      <c r="C7919">
        <v>2008</v>
      </c>
      <c r="D7919" t="s">
        <v>48</v>
      </c>
      <c r="E7919" t="s">
        <v>2</v>
      </c>
      <c r="F7919" s="263">
        <v>9</v>
      </c>
      <c r="G7919" s="139">
        <v>63.707793586748799</v>
      </c>
      <c r="H7919" s="139">
        <v>63.707793586748799</v>
      </c>
      <c r="I7919" s="264">
        <v>41.983435973667397</v>
      </c>
      <c r="J7919" s="264">
        <v>92.692480120808895</v>
      </c>
    </row>
    <row r="7920" spans="1:10" x14ac:dyDescent="0.25">
      <c r="A7920" t="s">
        <v>8206</v>
      </c>
      <c r="B7920" t="s">
        <v>90</v>
      </c>
      <c r="C7920">
        <v>2008</v>
      </c>
      <c r="D7920" t="s">
        <v>104</v>
      </c>
      <c r="E7920" t="s">
        <v>2</v>
      </c>
      <c r="F7920" s="263">
        <v>23</v>
      </c>
      <c r="G7920" s="139">
        <v>48.176619677007203</v>
      </c>
      <c r="H7920" s="139">
        <v>48.176619677007203</v>
      </c>
      <c r="I7920" s="264">
        <v>37.484202956229097</v>
      </c>
      <c r="J7920" s="264">
        <v>60.970654154709798</v>
      </c>
    </row>
    <row r="7921" spans="1:10" x14ac:dyDescent="0.25">
      <c r="A7921" t="s">
        <v>8207</v>
      </c>
      <c r="B7921" t="s">
        <v>90</v>
      </c>
      <c r="C7921">
        <v>2008</v>
      </c>
      <c r="D7921" t="s">
        <v>49</v>
      </c>
      <c r="E7921" t="s">
        <v>2</v>
      </c>
      <c r="F7921" s="263">
        <v>8</v>
      </c>
      <c r="G7921" s="139">
        <v>58.8336234157821</v>
      </c>
      <c r="H7921" s="139">
        <v>58.8336234157821</v>
      </c>
      <c r="I7921" s="264">
        <v>37.695192802686698</v>
      </c>
      <c r="J7921" s="264">
        <v>87.539528840732501</v>
      </c>
    </row>
    <row r="7922" spans="1:10" x14ac:dyDescent="0.25">
      <c r="A7922" t="s">
        <v>8208</v>
      </c>
      <c r="B7922" t="s">
        <v>90</v>
      </c>
      <c r="C7922">
        <v>2008</v>
      </c>
      <c r="D7922" t="s">
        <v>50</v>
      </c>
      <c r="E7922" t="s">
        <v>2</v>
      </c>
      <c r="F7922" s="263">
        <v>15</v>
      </c>
      <c r="G7922" s="139">
        <v>43.932441667480198</v>
      </c>
      <c r="H7922" s="139">
        <v>43.932441667480198</v>
      </c>
      <c r="I7922" s="264">
        <v>32.044322952260103</v>
      </c>
      <c r="J7922" s="264">
        <v>58.7855120570145</v>
      </c>
    </row>
    <row r="7923" spans="1:10" x14ac:dyDescent="0.25">
      <c r="A7923" t="s">
        <v>8209</v>
      </c>
      <c r="B7923" t="s">
        <v>90</v>
      </c>
      <c r="C7923">
        <v>2008</v>
      </c>
      <c r="D7923" t="s">
        <v>105</v>
      </c>
      <c r="E7923" t="s">
        <v>2</v>
      </c>
      <c r="F7923" s="263">
        <v>32</v>
      </c>
      <c r="G7923" s="139">
        <v>103.104963000354</v>
      </c>
      <c r="H7923" s="139">
        <v>103.104963000354</v>
      </c>
      <c r="I7923" s="264">
        <v>83.515020030287104</v>
      </c>
      <c r="J7923" s="264">
        <v>125.90834398393299</v>
      </c>
    </row>
    <row r="7924" spans="1:10" x14ac:dyDescent="0.25">
      <c r="A7924" t="s">
        <v>8210</v>
      </c>
      <c r="B7924" t="s">
        <v>90</v>
      </c>
      <c r="C7924">
        <v>2008</v>
      </c>
      <c r="D7924" t="s">
        <v>51</v>
      </c>
      <c r="E7924" t="s">
        <v>2</v>
      </c>
      <c r="F7924" s="263">
        <v>22.666666666666668</v>
      </c>
      <c r="G7924" s="139">
        <v>91.296000429628194</v>
      </c>
      <c r="H7924" s="139">
        <v>91.296000429628194</v>
      </c>
      <c r="I7924" s="264">
        <v>70.895372098331194</v>
      </c>
      <c r="J7924" s="264">
        <v>115.73916195642001</v>
      </c>
    </row>
    <row r="7925" spans="1:10" x14ac:dyDescent="0.25">
      <c r="A7925" t="s">
        <v>8211</v>
      </c>
      <c r="B7925" t="s">
        <v>90</v>
      </c>
      <c r="C7925">
        <v>2008</v>
      </c>
      <c r="D7925" t="s">
        <v>52</v>
      </c>
      <c r="E7925" t="s">
        <v>2</v>
      </c>
      <c r="F7925" s="263">
        <v>9.3333333333333339</v>
      </c>
      <c r="G7925" s="139">
        <v>150.327499194674</v>
      </c>
      <c r="H7925" s="139">
        <v>150.327499194674</v>
      </c>
      <c r="I7925" s="264">
        <v>99.892623214861004</v>
      </c>
      <c r="J7925" s="264">
        <v>217.26618705036</v>
      </c>
    </row>
    <row r="7926" spans="1:10" x14ac:dyDescent="0.25">
      <c r="A7926" t="s">
        <v>8212</v>
      </c>
      <c r="B7926" t="s">
        <v>90</v>
      </c>
      <c r="C7926">
        <v>2008</v>
      </c>
      <c r="D7926" t="s">
        <v>106</v>
      </c>
      <c r="E7926" t="s">
        <v>2</v>
      </c>
      <c r="F7926" s="263">
        <v>63.666666666666664</v>
      </c>
      <c r="G7926" s="139">
        <v>102.473308653898</v>
      </c>
      <c r="H7926" s="139">
        <v>102.473308653898</v>
      </c>
      <c r="I7926" s="264">
        <v>88.455743911300402</v>
      </c>
      <c r="J7926" s="264">
        <v>118.095904642245</v>
      </c>
    </row>
    <row r="7927" spans="1:10" x14ac:dyDescent="0.25">
      <c r="A7927" t="s">
        <v>8213</v>
      </c>
      <c r="B7927" t="s">
        <v>90</v>
      </c>
      <c r="C7927">
        <v>2008</v>
      </c>
      <c r="D7927" t="s">
        <v>53</v>
      </c>
      <c r="E7927" t="s">
        <v>2</v>
      </c>
      <c r="F7927" s="263">
        <v>16.666666666666668</v>
      </c>
      <c r="G7927" s="139">
        <v>86.160845065568395</v>
      </c>
      <c r="H7927" s="139">
        <v>86.160845065568395</v>
      </c>
      <c r="I7927" s="264">
        <v>63.950302424566203</v>
      </c>
      <c r="J7927" s="264">
        <v>113.59273491754401</v>
      </c>
    </row>
    <row r="7928" spans="1:10" x14ac:dyDescent="0.25">
      <c r="A7928" t="s">
        <v>8214</v>
      </c>
      <c r="B7928" t="s">
        <v>90</v>
      </c>
      <c r="C7928">
        <v>2008</v>
      </c>
      <c r="D7928" t="s">
        <v>54</v>
      </c>
      <c r="E7928" t="s">
        <v>2</v>
      </c>
      <c r="F7928" s="263">
        <v>8.3333333333333339</v>
      </c>
      <c r="G7928" s="139">
        <v>113.111935571442</v>
      </c>
      <c r="H7928" s="139">
        <v>113.111935571442</v>
      </c>
      <c r="I7928" s="264">
        <v>73.201520224414097</v>
      </c>
      <c r="J7928" s="264">
        <v>166.97583929056199</v>
      </c>
    </row>
    <row r="7929" spans="1:10" x14ac:dyDescent="0.25">
      <c r="A7929" t="s">
        <v>8215</v>
      </c>
      <c r="B7929" t="s">
        <v>90</v>
      </c>
      <c r="C7929">
        <v>2008</v>
      </c>
      <c r="D7929" t="s">
        <v>55</v>
      </c>
      <c r="E7929" t="s">
        <v>2</v>
      </c>
      <c r="F7929" s="263">
        <v>11.333333333333334</v>
      </c>
      <c r="G7929" s="139">
        <v>114.82219445476299</v>
      </c>
      <c r="H7929" s="139">
        <v>114.82219445476299</v>
      </c>
      <c r="I7929" s="264">
        <v>79.517746783289994</v>
      </c>
      <c r="J7929" s="264">
        <v>160.45388538043301</v>
      </c>
    </row>
    <row r="7930" spans="1:10" x14ac:dyDescent="0.25">
      <c r="A7930" t="s">
        <v>8216</v>
      </c>
      <c r="B7930" t="s">
        <v>90</v>
      </c>
      <c r="C7930">
        <v>2008</v>
      </c>
      <c r="D7930" t="s">
        <v>56</v>
      </c>
      <c r="E7930" t="s">
        <v>2</v>
      </c>
      <c r="F7930" s="263">
        <v>5.666666666666667</v>
      </c>
      <c r="G7930" s="139">
        <v>61.276718451501303</v>
      </c>
      <c r="H7930" s="139">
        <v>61.276718451501303</v>
      </c>
      <c r="I7930" s="264">
        <v>35.695490754424497</v>
      </c>
      <c r="J7930" s="264">
        <v>98.111235266553706</v>
      </c>
    </row>
    <row r="7931" spans="1:10" x14ac:dyDescent="0.25">
      <c r="A7931" t="s">
        <v>8217</v>
      </c>
      <c r="B7931" t="s">
        <v>90</v>
      </c>
      <c r="C7931">
        <v>2008</v>
      </c>
      <c r="D7931" t="s">
        <v>57</v>
      </c>
      <c r="E7931" t="s">
        <v>2</v>
      </c>
      <c r="F7931" s="263">
        <v>21.666666666666668</v>
      </c>
      <c r="G7931" s="139">
        <v>132.91618101138999</v>
      </c>
      <c r="H7931" s="139">
        <v>132.91618101138999</v>
      </c>
      <c r="I7931" s="264">
        <v>102.582663640267</v>
      </c>
      <c r="J7931" s="264">
        <v>169.412919452794</v>
      </c>
    </row>
    <row r="7932" spans="1:10" x14ac:dyDescent="0.25">
      <c r="A7932" t="s">
        <v>8218</v>
      </c>
      <c r="B7932" t="s">
        <v>90</v>
      </c>
      <c r="C7932">
        <v>2009</v>
      </c>
      <c r="D7932" t="s">
        <v>5</v>
      </c>
      <c r="E7932" t="s">
        <v>2</v>
      </c>
      <c r="F7932" s="263">
        <v>258.66666666666669</v>
      </c>
      <c r="G7932" s="139">
        <v>83.758060094249402</v>
      </c>
      <c r="H7932" s="139">
        <v>83.758060094249402</v>
      </c>
      <c r="I7932" s="264">
        <v>77.968512792903695</v>
      </c>
      <c r="J7932" s="264">
        <v>89.866661773931398</v>
      </c>
    </row>
    <row r="7933" spans="1:10" x14ac:dyDescent="0.25">
      <c r="A7933" t="s">
        <v>8219</v>
      </c>
      <c r="B7933" t="s">
        <v>90</v>
      </c>
      <c r="C7933">
        <v>2009</v>
      </c>
      <c r="D7933" t="s">
        <v>6</v>
      </c>
      <c r="E7933" t="s">
        <v>2</v>
      </c>
      <c r="F7933" s="263">
        <v>70</v>
      </c>
      <c r="G7933" s="139">
        <v>102.520540722623</v>
      </c>
      <c r="H7933" s="139">
        <v>102.520540722623</v>
      </c>
      <c r="I7933" s="264">
        <v>89.123206050405301</v>
      </c>
      <c r="J7933" s="264">
        <v>117.376765199068</v>
      </c>
    </row>
    <row r="7934" spans="1:10" x14ac:dyDescent="0.25">
      <c r="A7934" t="s">
        <v>8220</v>
      </c>
      <c r="B7934" t="s">
        <v>90</v>
      </c>
      <c r="C7934">
        <v>2009</v>
      </c>
      <c r="D7934" t="s">
        <v>37</v>
      </c>
      <c r="E7934" t="s">
        <v>2</v>
      </c>
      <c r="F7934" s="263">
        <v>10.666666666666666</v>
      </c>
      <c r="G7934" s="139">
        <v>161.755042207956</v>
      </c>
      <c r="H7934" s="139">
        <v>161.755042207956</v>
      </c>
      <c r="I7934" s="264">
        <v>110.640448870242</v>
      </c>
      <c r="J7934" s="264">
        <v>228.34757114694401</v>
      </c>
    </row>
    <row r="7935" spans="1:10" x14ac:dyDescent="0.25">
      <c r="A7935" t="s">
        <v>8221</v>
      </c>
      <c r="B7935" t="s">
        <v>90</v>
      </c>
      <c r="C7935">
        <v>2009</v>
      </c>
      <c r="D7935" t="s">
        <v>38</v>
      </c>
      <c r="E7935" t="s">
        <v>2</v>
      </c>
      <c r="F7935" s="263">
        <v>16.666666666666668</v>
      </c>
      <c r="G7935" s="139">
        <v>142.81633818908901</v>
      </c>
      <c r="H7935" s="139">
        <v>142.81633818908901</v>
      </c>
      <c r="I7935" s="264">
        <v>106.00114253070601</v>
      </c>
      <c r="J7935" s="264">
        <v>188.286203941731</v>
      </c>
    </row>
    <row r="7936" spans="1:10" x14ac:dyDescent="0.25">
      <c r="A7936" t="s">
        <v>8222</v>
      </c>
      <c r="B7936" t="s">
        <v>90</v>
      </c>
      <c r="C7936">
        <v>2009</v>
      </c>
      <c r="D7936" t="s">
        <v>39</v>
      </c>
      <c r="E7936" t="s">
        <v>2</v>
      </c>
      <c r="F7936" s="263">
        <v>12.333333333333334</v>
      </c>
      <c r="G7936" s="139">
        <v>115.146422680733</v>
      </c>
      <c r="H7936" s="139">
        <v>115.146422680733</v>
      </c>
      <c r="I7936" s="264">
        <v>81.072417763669705</v>
      </c>
      <c r="J7936" s="264">
        <v>158.71533937074</v>
      </c>
    </row>
    <row r="7937" spans="1:10" x14ac:dyDescent="0.25">
      <c r="A7937" t="s">
        <v>8223</v>
      </c>
      <c r="B7937" t="s">
        <v>90</v>
      </c>
      <c r="C7937">
        <v>2009</v>
      </c>
      <c r="D7937" t="s">
        <v>40</v>
      </c>
      <c r="E7937" t="s">
        <v>2</v>
      </c>
      <c r="F7937" s="263">
        <v>8.6666666666666661</v>
      </c>
      <c r="G7937" s="139">
        <v>91.571866305075204</v>
      </c>
      <c r="H7937" s="139">
        <v>91.571866305075204</v>
      </c>
      <c r="I7937" s="264">
        <v>59.817560666361402</v>
      </c>
      <c r="J7937" s="264">
        <v>134.173916106082</v>
      </c>
    </row>
    <row r="7938" spans="1:10" x14ac:dyDescent="0.25">
      <c r="A7938" t="s">
        <v>8224</v>
      </c>
      <c r="B7938" t="s">
        <v>90</v>
      </c>
      <c r="C7938">
        <v>2009</v>
      </c>
      <c r="D7938" t="s">
        <v>41</v>
      </c>
      <c r="E7938" t="s">
        <v>2</v>
      </c>
      <c r="F7938" s="263">
        <v>11.666666666666666</v>
      </c>
      <c r="G7938" s="139">
        <v>72.989656322989703</v>
      </c>
      <c r="H7938" s="139">
        <v>72.989656322989703</v>
      </c>
      <c r="I7938" s="264">
        <v>50.840423757090399</v>
      </c>
      <c r="J7938" s="264">
        <v>101.51192859526201</v>
      </c>
    </row>
    <row r="7939" spans="1:10" x14ac:dyDescent="0.25">
      <c r="A7939" t="s">
        <v>8225</v>
      </c>
      <c r="B7939" t="s">
        <v>90</v>
      </c>
      <c r="C7939">
        <v>2009</v>
      </c>
      <c r="D7939" t="s">
        <v>42</v>
      </c>
      <c r="E7939" t="s">
        <v>2</v>
      </c>
      <c r="F7939" s="263">
        <v>10</v>
      </c>
      <c r="G7939" s="139">
        <v>72.174373285858593</v>
      </c>
      <c r="H7939" s="139">
        <v>72.174373285858593</v>
      </c>
      <c r="I7939" s="264">
        <v>48.6960496559688</v>
      </c>
      <c r="J7939" s="264">
        <v>103.03372949044901</v>
      </c>
    </row>
    <row r="7940" spans="1:10" x14ac:dyDescent="0.25">
      <c r="A7940" t="s">
        <v>8226</v>
      </c>
      <c r="B7940" t="s">
        <v>90</v>
      </c>
      <c r="C7940">
        <v>2009</v>
      </c>
      <c r="D7940" t="s">
        <v>102</v>
      </c>
      <c r="E7940" t="s">
        <v>2</v>
      </c>
      <c r="F7940" s="263">
        <v>8.3333333333333339</v>
      </c>
      <c r="G7940" s="139">
        <v>64.891242277942197</v>
      </c>
      <c r="H7940" s="139">
        <v>64.891242277942197</v>
      </c>
      <c r="I7940" s="264">
        <v>41.995016352593098</v>
      </c>
      <c r="J7940" s="264">
        <v>95.7924518506982</v>
      </c>
    </row>
    <row r="7941" spans="1:10" x14ac:dyDescent="0.25">
      <c r="A7941" t="s">
        <v>8227</v>
      </c>
      <c r="B7941" t="s">
        <v>90</v>
      </c>
      <c r="C7941">
        <v>2009</v>
      </c>
      <c r="D7941" t="s">
        <v>103</v>
      </c>
      <c r="E7941" t="s">
        <v>2</v>
      </c>
      <c r="F7941" s="263">
        <v>41</v>
      </c>
      <c r="G7941" s="139">
        <v>111.65780061366399</v>
      </c>
      <c r="H7941" s="139">
        <v>111.65780061366399</v>
      </c>
      <c r="I7941" s="264">
        <v>92.796663381177495</v>
      </c>
      <c r="J7941" s="264">
        <v>133.250455075704</v>
      </c>
    </row>
    <row r="7942" spans="1:10" x14ac:dyDescent="0.25">
      <c r="A7942" t="s">
        <v>8228</v>
      </c>
      <c r="B7942" t="s">
        <v>90</v>
      </c>
      <c r="C7942">
        <v>2009</v>
      </c>
      <c r="D7942" t="s">
        <v>43</v>
      </c>
      <c r="E7942" t="s">
        <v>2</v>
      </c>
      <c r="F7942" s="263">
        <v>9.3333333333333339</v>
      </c>
      <c r="G7942" s="139">
        <v>149.39707608579701</v>
      </c>
      <c r="H7942" s="139">
        <v>149.39707608579701</v>
      </c>
      <c r="I7942" s="264">
        <v>99.274357059011805</v>
      </c>
      <c r="J7942" s="264">
        <v>215.921459822858</v>
      </c>
    </row>
    <row r="7943" spans="1:10" x14ac:dyDescent="0.25">
      <c r="A7943" t="s">
        <v>8229</v>
      </c>
      <c r="B7943" t="s">
        <v>90</v>
      </c>
      <c r="C7943">
        <v>2009</v>
      </c>
      <c r="D7943" t="s">
        <v>44</v>
      </c>
      <c r="E7943" t="s">
        <v>2</v>
      </c>
      <c r="F7943" s="263">
        <v>17</v>
      </c>
      <c r="G7943" s="139">
        <v>138.19640147409501</v>
      </c>
      <c r="H7943" s="139">
        <v>138.19640147409501</v>
      </c>
      <c r="I7943" s="264">
        <v>102.896704964232</v>
      </c>
      <c r="J7943" s="264">
        <v>181.703880338175</v>
      </c>
    </row>
    <row r="7944" spans="1:10" x14ac:dyDescent="0.25">
      <c r="A7944" t="s">
        <v>8230</v>
      </c>
      <c r="B7944" t="s">
        <v>90</v>
      </c>
      <c r="C7944">
        <v>2009</v>
      </c>
      <c r="D7944" t="s">
        <v>45</v>
      </c>
      <c r="E7944" t="s">
        <v>2</v>
      </c>
      <c r="F7944" s="263">
        <v>14.666666666666666</v>
      </c>
      <c r="G7944" s="139">
        <v>80.716172585852604</v>
      </c>
      <c r="H7944" s="139">
        <v>80.716172585852604</v>
      </c>
      <c r="I7944" s="264">
        <v>58.647637217493397</v>
      </c>
      <c r="J7944" s="264">
        <v>108.357792779571</v>
      </c>
    </row>
    <row r="7945" spans="1:10" x14ac:dyDescent="0.25">
      <c r="A7945" t="s">
        <v>8231</v>
      </c>
      <c r="B7945" t="s">
        <v>90</v>
      </c>
      <c r="C7945">
        <v>2009</v>
      </c>
      <c r="D7945" t="s">
        <v>18</v>
      </c>
      <c r="E7945" t="s">
        <v>2</v>
      </c>
      <c r="F7945" s="263">
        <v>34</v>
      </c>
      <c r="G7945" s="139">
        <v>67.322288957824597</v>
      </c>
      <c r="H7945" s="139">
        <v>67.322288957824597</v>
      </c>
      <c r="I7945" s="264">
        <v>54.891010706098797</v>
      </c>
      <c r="J7945" s="264">
        <v>81.745249467085202</v>
      </c>
    </row>
    <row r="7946" spans="1:10" x14ac:dyDescent="0.25">
      <c r="A7946" t="s">
        <v>8232</v>
      </c>
      <c r="B7946" t="s">
        <v>90</v>
      </c>
      <c r="C7946">
        <v>2009</v>
      </c>
      <c r="D7946" t="s">
        <v>46</v>
      </c>
      <c r="E7946" t="s">
        <v>2</v>
      </c>
      <c r="F7946" s="263">
        <v>17.333333333333332</v>
      </c>
      <c r="G7946" s="139">
        <v>76.567423506199006</v>
      </c>
      <c r="H7946" s="139">
        <v>76.567423506199006</v>
      </c>
      <c r="I7946" s="264">
        <v>57.184085755514303</v>
      </c>
      <c r="J7946" s="264">
        <v>100.407868775216</v>
      </c>
    </row>
    <row r="7947" spans="1:10" x14ac:dyDescent="0.25">
      <c r="A7947" t="s">
        <v>8233</v>
      </c>
      <c r="B7947" t="s">
        <v>90</v>
      </c>
      <c r="C7947">
        <v>2009</v>
      </c>
      <c r="D7947" t="s">
        <v>47</v>
      </c>
      <c r="E7947" t="s">
        <v>2</v>
      </c>
      <c r="F7947" s="263">
        <v>9.3333333333333339</v>
      </c>
      <c r="G7947" s="139">
        <v>67.175279497145098</v>
      </c>
      <c r="H7947" s="139">
        <v>67.175279497145098</v>
      </c>
      <c r="I7947" s="264">
        <v>44.637973225852903</v>
      </c>
      <c r="J7947" s="264">
        <v>97.087471810373799</v>
      </c>
    </row>
    <row r="7948" spans="1:10" x14ac:dyDescent="0.25">
      <c r="A7948" t="s">
        <v>8234</v>
      </c>
      <c r="B7948" t="s">
        <v>90</v>
      </c>
      <c r="C7948">
        <v>2009</v>
      </c>
      <c r="D7948" t="s">
        <v>48</v>
      </c>
      <c r="E7948" t="s">
        <v>2</v>
      </c>
      <c r="F7948" s="263">
        <v>7.333333333333333</v>
      </c>
      <c r="G7948" s="139">
        <v>52.488428687312101</v>
      </c>
      <c r="H7948" s="139">
        <v>52.488428687312101</v>
      </c>
      <c r="I7948" s="264">
        <v>32.893543923271501</v>
      </c>
      <c r="J7948" s="264">
        <v>79.467481032590499</v>
      </c>
    </row>
    <row r="7949" spans="1:10" x14ac:dyDescent="0.25">
      <c r="A7949" t="s">
        <v>8235</v>
      </c>
      <c r="B7949" t="s">
        <v>90</v>
      </c>
      <c r="C7949">
        <v>2009</v>
      </c>
      <c r="D7949" t="s">
        <v>104</v>
      </c>
      <c r="E7949" t="s">
        <v>2</v>
      </c>
      <c r="F7949" s="263">
        <v>19</v>
      </c>
      <c r="G7949" s="139">
        <v>39.690552952071897</v>
      </c>
      <c r="H7949" s="139">
        <v>39.690552952071897</v>
      </c>
      <c r="I7949" s="264">
        <v>30.061067745507</v>
      </c>
      <c r="J7949" s="264">
        <v>51.423637465096697</v>
      </c>
    </row>
    <row r="7950" spans="1:10" x14ac:dyDescent="0.25">
      <c r="A7950" t="s">
        <v>8236</v>
      </c>
      <c r="B7950" t="s">
        <v>90</v>
      </c>
      <c r="C7950">
        <v>2009</v>
      </c>
      <c r="D7950" t="s">
        <v>49</v>
      </c>
      <c r="E7950" t="s">
        <v>2</v>
      </c>
      <c r="F7950" s="263">
        <v>6.333333333333333</v>
      </c>
      <c r="G7950" s="139">
        <v>47.029702970297002</v>
      </c>
      <c r="H7950" s="139">
        <v>47.029702970297002</v>
      </c>
      <c r="I7950" s="264">
        <v>28.314356435643599</v>
      </c>
      <c r="J7950" s="264">
        <v>73.443069306930695</v>
      </c>
    </row>
    <row r="7951" spans="1:10" x14ac:dyDescent="0.25">
      <c r="A7951" t="s">
        <v>8237</v>
      </c>
      <c r="B7951" t="s">
        <v>90</v>
      </c>
      <c r="C7951">
        <v>2009</v>
      </c>
      <c r="D7951" t="s">
        <v>50</v>
      </c>
      <c r="E7951" t="s">
        <v>2</v>
      </c>
      <c r="F7951" s="263">
        <v>12.666666666666666</v>
      </c>
      <c r="G7951" s="139">
        <v>36.817781050469399</v>
      </c>
      <c r="H7951" s="139">
        <v>36.817781050469399</v>
      </c>
      <c r="I7951" s="264">
        <v>26.0543934270572</v>
      </c>
      <c r="J7951" s="264">
        <v>50.535311158694299</v>
      </c>
    </row>
    <row r="7952" spans="1:10" x14ac:dyDescent="0.25">
      <c r="A7952" t="s">
        <v>8238</v>
      </c>
      <c r="B7952" t="s">
        <v>90</v>
      </c>
      <c r="C7952">
        <v>2009</v>
      </c>
      <c r="D7952" t="s">
        <v>105</v>
      </c>
      <c r="E7952" t="s">
        <v>2</v>
      </c>
      <c r="F7952" s="263">
        <v>29</v>
      </c>
      <c r="G7952" s="139">
        <v>93.981916582947093</v>
      </c>
      <c r="H7952" s="139">
        <v>93.981916582947093</v>
      </c>
      <c r="I7952" s="264">
        <v>75.275194175281698</v>
      </c>
      <c r="J7952" s="264">
        <v>115.92615397910799</v>
      </c>
    </row>
    <row r="7953" spans="1:10" x14ac:dyDescent="0.25">
      <c r="A7953" t="s">
        <v>8239</v>
      </c>
      <c r="B7953" t="s">
        <v>90</v>
      </c>
      <c r="C7953">
        <v>2009</v>
      </c>
      <c r="D7953" t="s">
        <v>51</v>
      </c>
      <c r="E7953" t="s">
        <v>2</v>
      </c>
      <c r="F7953" s="263">
        <v>20.333333333333332</v>
      </c>
      <c r="G7953" s="139">
        <v>82.312300966157494</v>
      </c>
      <c r="H7953" s="139">
        <v>82.312300966157494</v>
      </c>
      <c r="I7953" s="264">
        <v>62.962163329195199</v>
      </c>
      <c r="J7953" s="264">
        <v>105.733524045987</v>
      </c>
    </row>
    <row r="7954" spans="1:10" x14ac:dyDescent="0.25">
      <c r="A7954" t="s">
        <v>8240</v>
      </c>
      <c r="B7954" t="s">
        <v>90</v>
      </c>
      <c r="C7954">
        <v>2009</v>
      </c>
      <c r="D7954" t="s">
        <v>52</v>
      </c>
      <c r="E7954" t="s">
        <v>2</v>
      </c>
      <c r="F7954" s="263">
        <v>8.6666666666666661</v>
      </c>
      <c r="G7954" s="139">
        <v>140.82218491036099</v>
      </c>
      <c r="H7954" s="139">
        <v>140.82218491036099</v>
      </c>
      <c r="I7954" s="264">
        <v>91.989384173752896</v>
      </c>
      <c r="J7954" s="264">
        <v>206.33699832096599</v>
      </c>
    </row>
    <row r="7955" spans="1:10" x14ac:dyDescent="0.25">
      <c r="A7955" t="s">
        <v>8241</v>
      </c>
      <c r="B7955" t="s">
        <v>90</v>
      </c>
      <c r="C7955">
        <v>2009</v>
      </c>
      <c r="D7955" t="s">
        <v>106</v>
      </c>
      <c r="E7955" t="s">
        <v>2</v>
      </c>
      <c r="F7955" s="263">
        <v>57.333333333333336</v>
      </c>
      <c r="G7955" s="139">
        <v>92.839985966048602</v>
      </c>
      <c r="H7955" s="139">
        <v>92.839985966048602</v>
      </c>
      <c r="I7955" s="264">
        <v>79.483572711918697</v>
      </c>
      <c r="J7955" s="264">
        <v>107.81322700910199</v>
      </c>
    </row>
    <row r="7956" spans="1:10" x14ac:dyDescent="0.25">
      <c r="A7956" t="s">
        <v>8242</v>
      </c>
      <c r="B7956" t="s">
        <v>90</v>
      </c>
      <c r="C7956">
        <v>2009</v>
      </c>
      <c r="D7956" t="s">
        <v>53</v>
      </c>
      <c r="E7956" t="s">
        <v>2</v>
      </c>
      <c r="F7956" s="263">
        <v>16</v>
      </c>
      <c r="G7956" s="139">
        <v>82.901554404145102</v>
      </c>
      <c r="H7956" s="139">
        <v>82.901554404145102</v>
      </c>
      <c r="I7956" s="264">
        <v>61.124352331606197</v>
      </c>
      <c r="J7956" s="264">
        <v>109.91537132987899</v>
      </c>
    </row>
    <row r="7957" spans="1:10" x14ac:dyDescent="0.25">
      <c r="A7957" t="s">
        <v>8243</v>
      </c>
      <c r="B7957" t="s">
        <v>90</v>
      </c>
      <c r="C7957">
        <v>2009</v>
      </c>
      <c r="D7957" t="s">
        <v>54</v>
      </c>
      <c r="E7957" t="s">
        <v>2</v>
      </c>
      <c r="F7957" s="263">
        <v>7.666666666666667</v>
      </c>
      <c r="G7957" s="139">
        <v>106.18651892890099</v>
      </c>
      <c r="H7957" s="139">
        <v>106.18651892890099</v>
      </c>
      <c r="I7957" s="264">
        <v>67.313019390581701</v>
      </c>
      <c r="J7957" s="264">
        <v>159.33056325023099</v>
      </c>
    </row>
    <row r="7958" spans="1:10" x14ac:dyDescent="0.25">
      <c r="A7958" t="s">
        <v>8244</v>
      </c>
      <c r="B7958" t="s">
        <v>90</v>
      </c>
      <c r="C7958">
        <v>2009</v>
      </c>
      <c r="D7958" t="s">
        <v>55</v>
      </c>
      <c r="E7958" t="s">
        <v>2</v>
      </c>
      <c r="F7958" s="263">
        <v>9</v>
      </c>
      <c r="G7958" s="139">
        <v>91.839858498588399</v>
      </c>
      <c r="H7958" s="139">
        <v>91.839858498588399</v>
      </c>
      <c r="I7958" s="264">
        <v>60.522466750569698</v>
      </c>
      <c r="J7958" s="264">
        <v>133.62359263920499</v>
      </c>
    </row>
    <row r="7959" spans="1:10" x14ac:dyDescent="0.25">
      <c r="A7959" t="s">
        <v>8245</v>
      </c>
      <c r="B7959" t="s">
        <v>90</v>
      </c>
      <c r="C7959">
        <v>2009</v>
      </c>
      <c r="D7959" t="s">
        <v>56</v>
      </c>
      <c r="E7959" t="s">
        <v>2</v>
      </c>
      <c r="F7959" s="263">
        <v>5.666666666666667</v>
      </c>
      <c r="G7959" s="139">
        <v>61.721671568093498</v>
      </c>
      <c r="H7959" s="139">
        <v>61.721671568093498</v>
      </c>
      <c r="I7959" s="264">
        <v>35.954689031695899</v>
      </c>
      <c r="J7959" s="264">
        <v>98.8236575536434</v>
      </c>
    </row>
    <row r="7960" spans="1:10" x14ac:dyDescent="0.25">
      <c r="A7960" t="s">
        <v>8246</v>
      </c>
      <c r="B7960" t="s">
        <v>90</v>
      </c>
      <c r="C7960">
        <v>2009</v>
      </c>
      <c r="D7960" t="s">
        <v>57</v>
      </c>
      <c r="E7960" t="s">
        <v>2</v>
      </c>
      <c r="F7960" s="263">
        <v>19</v>
      </c>
      <c r="G7960" s="139">
        <v>116.891905748211</v>
      </c>
      <c r="H7960" s="139">
        <v>116.891905748211</v>
      </c>
      <c r="I7960" s="264">
        <v>88.532288825544001</v>
      </c>
      <c r="J7960" s="264">
        <v>151.446793675533</v>
      </c>
    </row>
    <row r="7961" spans="1:10" x14ac:dyDescent="0.25">
      <c r="A7961" t="s">
        <v>8247</v>
      </c>
      <c r="B7961" t="s">
        <v>90</v>
      </c>
      <c r="C7961">
        <v>2010</v>
      </c>
      <c r="D7961" t="s">
        <v>5</v>
      </c>
      <c r="E7961" t="s">
        <v>2</v>
      </c>
      <c r="F7961" s="263">
        <v>241.33333333333334</v>
      </c>
      <c r="G7961" s="139">
        <v>78.436300840048403</v>
      </c>
      <c r="H7961" s="139">
        <v>78.436300840048403</v>
      </c>
      <c r="I7961" s="264">
        <v>72.826826269603202</v>
      </c>
      <c r="J7961" s="264">
        <v>84.366151822985103</v>
      </c>
    </row>
    <row r="7962" spans="1:10" x14ac:dyDescent="0.25">
      <c r="A7962" t="s">
        <v>8248</v>
      </c>
      <c r="B7962" t="s">
        <v>90</v>
      </c>
      <c r="C7962">
        <v>2010</v>
      </c>
      <c r="D7962" t="s">
        <v>6</v>
      </c>
      <c r="E7962" t="s">
        <v>2</v>
      </c>
      <c r="F7962" s="263">
        <v>64.666666666666671</v>
      </c>
      <c r="G7962" s="139">
        <v>94.914259155067398</v>
      </c>
      <c r="H7962" s="139">
        <v>94.914259155067398</v>
      </c>
      <c r="I7962" s="264">
        <v>82.027818183771203</v>
      </c>
      <c r="J7962" s="264">
        <v>109.264077147576</v>
      </c>
    </row>
    <row r="7963" spans="1:10" x14ac:dyDescent="0.25">
      <c r="A7963" t="s">
        <v>8249</v>
      </c>
      <c r="B7963" t="s">
        <v>90</v>
      </c>
      <c r="C7963">
        <v>2010</v>
      </c>
      <c r="D7963" t="s">
        <v>37</v>
      </c>
      <c r="E7963" t="s">
        <v>2</v>
      </c>
      <c r="F7963" s="263">
        <v>7.333333333333333</v>
      </c>
      <c r="G7963" s="139">
        <v>111.494019866207</v>
      </c>
      <c r="H7963" s="139">
        <v>111.494019866207</v>
      </c>
      <c r="I7963" s="264">
        <v>69.871275086154498</v>
      </c>
      <c r="J7963" s="264">
        <v>168.801946077438</v>
      </c>
    </row>
    <row r="7964" spans="1:10" x14ac:dyDescent="0.25">
      <c r="A7964" t="s">
        <v>8250</v>
      </c>
      <c r="B7964" t="s">
        <v>90</v>
      </c>
      <c r="C7964">
        <v>2010</v>
      </c>
      <c r="D7964" t="s">
        <v>38</v>
      </c>
      <c r="E7964" t="s">
        <v>2</v>
      </c>
      <c r="F7964" s="263">
        <v>17</v>
      </c>
      <c r="G7964" s="139">
        <v>145.87683418666501</v>
      </c>
      <c r="H7964" s="139">
        <v>145.87683418666501</v>
      </c>
      <c r="I7964" s="264">
        <v>108.61531420726</v>
      </c>
      <c r="J7964" s="264">
        <v>191.80229398472599</v>
      </c>
    </row>
    <row r="7965" spans="1:10" x14ac:dyDescent="0.25">
      <c r="A7965" t="s">
        <v>8251</v>
      </c>
      <c r="B7965" t="s">
        <v>90</v>
      </c>
      <c r="C7965">
        <v>2010</v>
      </c>
      <c r="D7965" t="s">
        <v>39</v>
      </c>
      <c r="E7965" t="s">
        <v>2</v>
      </c>
      <c r="F7965" s="263">
        <v>10</v>
      </c>
      <c r="G7965" s="139">
        <v>93.873208586269499</v>
      </c>
      <c r="H7965" s="139">
        <v>93.873208586269499</v>
      </c>
      <c r="I7965" s="264">
        <v>63.336253833156</v>
      </c>
      <c r="J7965" s="264">
        <v>134.010263470805</v>
      </c>
    </row>
    <row r="7966" spans="1:10" x14ac:dyDescent="0.25">
      <c r="A7966" t="s">
        <v>8252</v>
      </c>
      <c r="B7966" t="s">
        <v>90</v>
      </c>
      <c r="C7966">
        <v>2010</v>
      </c>
      <c r="D7966" t="s">
        <v>40</v>
      </c>
      <c r="E7966" t="s">
        <v>2</v>
      </c>
      <c r="F7966" s="263">
        <v>10</v>
      </c>
      <c r="G7966" s="139">
        <v>106.856634016028</v>
      </c>
      <c r="H7966" s="139">
        <v>106.856634016028</v>
      </c>
      <c r="I7966" s="264">
        <v>72.096170970614395</v>
      </c>
      <c r="J7966" s="264">
        <v>152.54496883348199</v>
      </c>
    </row>
    <row r="7967" spans="1:10" x14ac:dyDescent="0.25">
      <c r="A7967" t="s">
        <v>8253</v>
      </c>
      <c r="B7967" t="s">
        <v>90</v>
      </c>
      <c r="C7967">
        <v>2010</v>
      </c>
      <c r="D7967" t="s">
        <v>41</v>
      </c>
      <c r="E7967" t="s">
        <v>2</v>
      </c>
      <c r="F7967" s="263">
        <v>11.333333333333334</v>
      </c>
      <c r="G7967" s="139">
        <v>71.1103674732813</v>
      </c>
      <c r="H7967" s="139">
        <v>71.1103674732813</v>
      </c>
      <c r="I7967" s="264">
        <v>49.246020956643598</v>
      </c>
      <c r="J7967" s="264">
        <v>99.370464099721801</v>
      </c>
    </row>
    <row r="7968" spans="1:10" x14ac:dyDescent="0.25">
      <c r="A7968" t="s">
        <v>8254</v>
      </c>
      <c r="B7968" t="s">
        <v>90</v>
      </c>
      <c r="C7968">
        <v>2010</v>
      </c>
      <c r="D7968" t="s">
        <v>42</v>
      </c>
      <c r="E7968" t="s">
        <v>2</v>
      </c>
      <c r="F7968" s="263">
        <v>9</v>
      </c>
      <c r="G7968" s="139">
        <v>64.506880733944996</v>
      </c>
      <c r="H7968" s="139">
        <v>64.506880733944996</v>
      </c>
      <c r="I7968" s="264">
        <v>42.5100344036697</v>
      </c>
      <c r="J7968" s="264">
        <v>93.855122324158998</v>
      </c>
    </row>
    <row r="7969" spans="1:10" x14ac:dyDescent="0.25">
      <c r="A7969" t="s">
        <v>8255</v>
      </c>
      <c r="B7969" t="s">
        <v>90</v>
      </c>
      <c r="C7969">
        <v>2010</v>
      </c>
      <c r="D7969" t="s">
        <v>102</v>
      </c>
      <c r="E7969" t="s">
        <v>2</v>
      </c>
      <c r="F7969" s="263">
        <v>7</v>
      </c>
      <c r="G7969" s="139">
        <v>55.216659655027399</v>
      </c>
      <c r="H7969" s="139">
        <v>55.216659655027399</v>
      </c>
      <c r="I7969" s="264">
        <v>34.179112326461897</v>
      </c>
      <c r="J7969" s="264">
        <v>84.405237694573003</v>
      </c>
    </row>
    <row r="7970" spans="1:10" x14ac:dyDescent="0.25">
      <c r="A7970" t="s">
        <v>8256</v>
      </c>
      <c r="B7970" t="s">
        <v>90</v>
      </c>
      <c r="C7970">
        <v>2010</v>
      </c>
      <c r="D7970" t="s">
        <v>103</v>
      </c>
      <c r="E7970" t="s">
        <v>2</v>
      </c>
      <c r="F7970" s="263">
        <v>39.333333333333336</v>
      </c>
      <c r="G7970" s="139">
        <v>107.882755215857</v>
      </c>
      <c r="H7970" s="139">
        <v>107.882755215857</v>
      </c>
      <c r="I7970" s="264">
        <v>89.295242404549001</v>
      </c>
      <c r="J7970" s="264">
        <v>129.22294770857599</v>
      </c>
    </row>
    <row r="7971" spans="1:10" x14ac:dyDescent="0.25">
      <c r="A7971" t="s">
        <v>8257</v>
      </c>
      <c r="B7971" t="s">
        <v>90</v>
      </c>
      <c r="C7971">
        <v>2010</v>
      </c>
      <c r="D7971" t="s">
        <v>43</v>
      </c>
      <c r="E7971" t="s">
        <v>2</v>
      </c>
      <c r="F7971" s="263">
        <v>10.666666666666666</v>
      </c>
      <c r="G7971" s="139">
        <v>173.150803527948</v>
      </c>
      <c r="H7971" s="139">
        <v>173.150803527948</v>
      </c>
      <c r="I7971" s="264">
        <v>118.435149613116</v>
      </c>
      <c r="J7971" s="264">
        <v>244.43482495536</v>
      </c>
    </row>
    <row r="7972" spans="1:10" x14ac:dyDescent="0.25">
      <c r="A7972" t="s">
        <v>8258</v>
      </c>
      <c r="B7972" t="s">
        <v>90</v>
      </c>
      <c r="C7972">
        <v>2010</v>
      </c>
      <c r="D7972" t="s">
        <v>44</v>
      </c>
      <c r="E7972" t="s">
        <v>2</v>
      </c>
      <c r="F7972" s="263">
        <v>14.666666666666666</v>
      </c>
      <c r="G7972" s="139">
        <v>120.228434024647</v>
      </c>
      <c r="H7972" s="139">
        <v>120.228434024647</v>
      </c>
      <c r="I7972" s="264">
        <v>87.356887176544504</v>
      </c>
      <c r="J7972" s="264">
        <v>161.40120774926899</v>
      </c>
    </row>
    <row r="7973" spans="1:10" x14ac:dyDescent="0.25">
      <c r="A7973" t="s">
        <v>8259</v>
      </c>
      <c r="B7973" t="s">
        <v>90</v>
      </c>
      <c r="C7973">
        <v>2010</v>
      </c>
      <c r="D7973" t="s">
        <v>45</v>
      </c>
      <c r="E7973" t="s">
        <v>2</v>
      </c>
      <c r="F7973" s="263">
        <v>14</v>
      </c>
      <c r="G7973" s="139">
        <v>77.348066298342502</v>
      </c>
      <c r="H7973" s="139">
        <v>77.348066298342502</v>
      </c>
      <c r="I7973" s="264">
        <v>55.745856353591201</v>
      </c>
      <c r="J7973" s="264">
        <v>104.55248618784501</v>
      </c>
    </row>
    <row r="7974" spans="1:10" x14ac:dyDescent="0.25">
      <c r="A7974" t="s">
        <v>8260</v>
      </c>
      <c r="B7974" t="s">
        <v>90</v>
      </c>
      <c r="C7974">
        <v>2010</v>
      </c>
      <c r="D7974" t="s">
        <v>18</v>
      </c>
      <c r="E7974" t="s">
        <v>2</v>
      </c>
      <c r="F7974" s="263">
        <v>31.333333333333332</v>
      </c>
      <c r="G7974" s="139">
        <v>62.316448227627397</v>
      </c>
      <c r="H7974" s="139">
        <v>62.316448227627397</v>
      </c>
      <c r="I7974" s="264">
        <v>50.358319577308897</v>
      </c>
      <c r="J7974" s="264">
        <v>76.259422048089704</v>
      </c>
    </row>
    <row r="7975" spans="1:10" x14ac:dyDescent="0.25">
      <c r="A7975" t="s">
        <v>8261</v>
      </c>
      <c r="B7975" t="s">
        <v>90</v>
      </c>
      <c r="C7975">
        <v>2010</v>
      </c>
      <c r="D7975" t="s">
        <v>46</v>
      </c>
      <c r="E7975" t="s">
        <v>2</v>
      </c>
      <c r="F7975" s="263">
        <v>15</v>
      </c>
      <c r="G7975" s="139">
        <v>66.453032473381896</v>
      </c>
      <c r="H7975" s="139">
        <v>66.453032473381896</v>
      </c>
      <c r="I7975" s="264">
        <v>48.470841886084699</v>
      </c>
      <c r="J7975" s="264">
        <v>88.920064385604803</v>
      </c>
    </row>
    <row r="7976" spans="1:10" x14ac:dyDescent="0.25">
      <c r="A7976" t="s">
        <v>8262</v>
      </c>
      <c r="B7976" t="s">
        <v>90</v>
      </c>
      <c r="C7976">
        <v>2010</v>
      </c>
      <c r="D7976" t="s">
        <v>47</v>
      </c>
      <c r="E7976" t="s">
        <v>2</v>
      </c>
      <c r="F7976" s="263">
        <v>9.3333333333333339</v>
      </c>
      <c r="G7976" s="139">
        <v>67.726096316184098</v>
      </c>
      <c r="H7976" s="139">
        <v>67.726096316184098</v>
      </c>
      <c r="I7976" s="264">
        <v>45.003991002104399</v>
      </c>
      <c r="J7976" s="264">
        <v>97.883559490119296</v>
      </c>
    </row>
    <row r="7977" spans="1:10" x14ac:dyDescent="0.25">
      <c r="A7977" t="s">
        <v>8263</v>
      </c>
      <c r="B7977" t="s">
        <v>90</v>
      </c>
      <c r="C7977">
        <v>2010</v>
      </c>
      <c r="D7977" t="s">
        <v>48</v>
      </c>
      <c r="E7977" t="s">
        <v>2</v>
      </c>
      <c r="F7977" s="263">
        <v>7</v>
      </c>
      <c r="G7977" s="139">
        <v>50.259674987435098</v>
      </c>
      <c r="H7977" s="139">
        <v>50.259674987435098</v>
      </c>
      <c r="I7977" s="264">
        <v>31.110738817222298</v>
      </c>
      <c r="J7977" s="264">
        <v>76.827896512935894</v>
      </c>
    </row>
    <row r="7978" spans="1:10" x14ac:dyDescent="0.25">
      <c r="A7978" t="s">
        <v>8264</v>
      </c>
      <c r="B7978" t="s">
        <v>90</v>
      </c>
      <c r="C7978">
        <v>2010</v>
      </c>
      <c r="D7978" t="s">
        <v>104</v>
      </c>
      <c r="E7978" t="s">
        <v>2</v>
      </c>
      <c r="F7978" s="263">
        <v>19</v>
      </c>
      <c r="G7978" s="139">
        <v>39.537480838194597</v>
      </c>
      <c r="H7978" s="139">
        <v>39.537480838194597</v>
      </c>
      <c r="I7978" s="264">
        <v>29.9451330748368</v>
      </c>
      <c r="J7978" s="264">
        <v>51.225315085976703</v>
      </c>
    </row>
    <row r="7979" spans="1:10" x14ac:dyDescent="0.25">
      <c r="A7979" t="s">
        <v>8265</v>
      </c>
      <c r="B7979" t="s">
        <v>90</v>
      </c>
      <c r="C7979">
        <v>2010</v>
      </c>
      <c r="D7979" t="s">
        <v>49</v>
      </c>
      <c r="E7979" t="s">
        <v>2</v>
      </c>
      <c r="F7979" s="263">
        <v>6.666666666666667</v>
      </c>
      <c r="G7979" s="139">
        <v>49.8889969817157</v>
      </c>
      <c r="H7979" s="139">
        <v>49.8889969817157</v>
      </c>
      <c r="I7979" s="264">
        <v>30.474693806281</v>
      </c>
      <c r="J7979" s="264">
        <v>77.048566938561706</v>
      </c>
    </row>
    <row r="7980" spans="1:10" x14ac:dyDescent="0.25">
      <c r="A7980" t="s">
        <v>8266</v>
      </c>
      <c r="B7980" t="s">
        <v>90</v>
      </c>
      <c r="C7980">
        <v>2010</v>
      </c>
      <c r="D7980" t="s">
        <v>50</v>
      </c>
      <c r="E7980" t="s">
        <v>2</v>
      </c>
      <c r="F7980" s="263">
        <v>12.333333333333334</v>
      </c>
      <c r="G7980" s="139">
        <v>35.550260381636797</v>
      </c>
      <c r="H7980" s="139">
        <v>35.550260381636797</v>
      </c>
      <c r="I7980" s="264">
        <v>25.0302657622168</v>
      </c>
      <c r="J7980" s="264">
        <v>49.001710255769702</v>
      </c>
    </row>
    <row r="7981" spans="1:10" x14ac:dyDescent="0.25">
      <c r="A7981" t="s">
        <v>8267</v>
      </c>
      <c r="B7981" t="s">
        <v>90</v>
      </c>
      <c r="C7981">
        <v>2010</v>
      </c>
      <c r="D7981" t="s">
        <v>105</v>
      </c>
      <c r="E7981" t="s">
        <v>2</v>
      </c>
      <c r="F7981" s="263">
        <v>29.333333333333332</v>
      </c>
      <c r="G7981" s="139">
        <v>95.461251410222999</v>
      </c>
      <c r="H7981" s="139">
        <v>95.461251410222999</v>
      </c>
      <c r="I7981" s="264">
        <v>76.563177991842394</v>
      </c>
      <c r="J7981" s="264">
        <v>117.61043131129</v>
      </c>
    </row>
    <row r="7982" spans="1:10" x14ac:dyDescent="0.25">
      <c r="A7982" t="s">
        <v>8268</v>
      </c>
      <c r="B7982" t="s">
        <v>90</v>
      </c>
      <c r="C7982">
        <v>2010</v>
      </c>
      <c r="D7982" t="s">
        <v>51</v>
      </c>
      <c r="E7982" t="s">
        <v>2</v>
      </c>
      <c r="F7982" s="263">
        <v>22.666666666666668</v>
      </c>
      <c r="G7982" s="139">
        <v>92.036164798873898</v>
      </c>
      <c r="H7982" s="139">
        <v>92.036164798873898</v>
      </c>
      <c r="I7982" s="264">
        <v>71.470142385360802</v>
      </c>
      <c r="J7982" s="264">
        <v>116.677494450761</v>
      </c>
    </row>
    <row r="7983" spans="1:10" x14ac:dyDescent="0.25">
      <c r="A7983" t="s">
        <v>8269</v>
      </c>
      <c r="B7983" t="s">
        <v>90</v>
      </c>
      <c r="C7983">
        <v>2010</v>
      </c>
      <c r="D7983" t="s">
        <v>52</v>
      </c>
      <c r="E7983" t="s">
        <v>2</v>
      </c>
      <c r="F7983" s="263">
        <v>6.666666666666667</v>
      </c>
      <c r="G7983" s="139">
        <v>109.289617486339</v>
      </c>
      <c r="H7983" s="139">
        <v>109.289617486339</v>
      </c>
      <c r="I7983" s="264">
        <v>66.759562841530098</v>
      </c>
      <c r="J7983" s="264">
        <v>168.786885245902</v>
      </c>
    </row>
    <row r="7984" spans="1:10" x14ac:dyDescent="0.25">
      <c r="A7984" t="s">
        <v>8270</v>
      </c>
      <c r="B7984" t="s">
        <v>90</v>
      </c>
      <c r="C7984">
        <v>2010</v>
      </c>
      <c r="D7984" t="s">
        <v>106</v>
      </c>
      <c r="E7984" t="s">
        <v>2</v>
      </c>
      <c r="F7984" s="263">
        <v>50.666666666666664</v>
      </c>
      <c r="G7984" s="139">
        <v>82.589394869677193</v>
      </c>
      <c r="H7984" s="139">
        <v>82.589394869677193</v>
      </c>
      <c r="I7984" s="264">
        <v>69.981415814978902</v>
      </c>
      <c r="J7984" s="264">
        <v>96.827513721593206</v>
      </c>
    </row>
    <row r="7985" spans="1:10" x14ac:dyDescent="0.25">
      <c r="A7985" t="s">
        <v>8271</v>
      </c>
      <c r="B7985" t="s">
        <v>90</v>
      </c>
      <c r="C7985">
        <v>2010</v>
      </c>
      <c r="D7985" t="s">
        <v>53</v>
      </c>
      <c r="E7985" t="s">
        <v>2</v>
      </c>
      <c r="F7985" s="263">
        <v>12.333333333333334</v>
      </c>
      <c r="G7985" s="139">
        <v>64.288568797456307</v>
      </c>
      <c r="H7985" s="139">
        <v>64.288568797456307</v>
      </c>
      <c r="I7985" s="264">
        <v>45.264365020068503</v>
      </c>
      <c r="J7985" s="264">
        <v>88.613973207304596</v>
      </c>
    </row>
    <row r="7986" spans="1:10" x14ac:dyDescent="0.25">
      <c r="A7986" t="s">
        <v>8272</v>
      </c>
      <c r="B7986" t="s">
        <v>90</v>
      </c>
      <c r="C7986">
        <v>2010</v>
      </c>
      <c r="D7986" t="s">
        <v>54</v>
      </c>
      <c r="E7986" t="s">
        <v>2</v>
      </c>
      <c r="F7986" s="263">
        <v>6</v>
      </c>
      <c r="G7986" s="139">
        <v>84.459459459459495</v>
      </c>
      <c r="H7986" s="139">
        <v>84.459459459459495</v>
      </c>
      <c r="I7986" s="264">
        <v>50.056306306306297</v>
      </c>
      <c r="J7986" s="264">
        <v>133.48348348348301</v>
      </c>
    </row>
    <row r="7987" spans="1:10" x14ac:dyDescent="0.25">
      <c r="A7987" t="s">
        <v>8273</v>
      </c>
      <c r="B7987" t="s">
        <v>90</v>
      </c>
      <c r="C7987">
        <v>2010</v>
      </c>
      <c r="D7987" t="s">
        <v>55</v>
      </c>
      <c r="E7987" t="s">
        <v>2</v>
      </c>
      <c r="F7987" s="263">
        <v>8</v>
      </c>
      <c r="G7987" s="139">
        <v>82.417582417582395</v>
      </c>
      <c r="H7987" s="139">
        <v>82.417582417582395</v>
      </c>
      <c r="I7987" s="264">
        <v>52.805631868131897</v>
      </c>
      <c r="J7987" s="264">
        <v>122.630494505494</v>
      </c>
    </row>
    <row r="7988" spans="1:10" x14ac:dyDescent="0.25">
      <c r="A7988" t="s">
        <v>8274</v>
      </c>
      <c r="B7988" t="s">
        <v>90</v>
      </c>
      <c r="C7988">
        <v>2010</v>
      </c>
      <c r="D7988" t="s">
        <v>56</v>
      </c>
      <c r="E7988" t="s">
        <v>2</v>
      </c>
      <c r="F7988" s="263">
        <v>7.333333333333333</v>
      </c>
      <c r="G7988" s="139">
        <v>80.547724526782105</v>
      </c>
      <c r="H7988" s="139">
        <v>80.547724526782105</v>
      </c>
      <c r="I7988" s="264">
        <v>50.477794456852102</v>
      </c>
      <c r="J7988" s="264">
        <v>121.949254933548</v>
      </c>
    </row>
    <row r="7989" spans="1:10" x14ac:dyDescent="0.25">
      <c r="A7989" t="s">
        <v>8275</v>
      </c>
      <c r="B7989" t="s">
        <v>90</v>
      </c>
      <c r="C7989">
        <v>2010</v>
      </c>
      <c r="D7989" t="s">
        <v>57</v>
      </c>
      <c r="E7989" t="s">
        <v>2</v>
      </c>
      <c r="F7989" s="263">
        <v>17</v>
      </c>
      <c r="G7989" s="139">
        <v>104.626115499026</v>
      </c>
      <c r="H7989" s="139">
        <v>104.626115499026</v>
      </c>
      <c r="I7989" s="264">
        <v>77.901323212637195</v>
      </c>
      <c r="J7989" s="264">
        <v>137.56487844907201</v>
      </c>
    </row>
    <row r="7990" spans="1:10" x14ac:dyDescent="0.25">
      <c r="A7990" t="s">
        <v>8276</v>
      </c>
      <c r="B7990" t="s">
        <v>90</v>
      </c>
      <c r="C7990">
        <v>2002</v>
      </c>
      <c r="D7990" t="s">
        <v>5</v>
      </c>
      <c r="E7990" t="s">
        <v>1</v>
      </c>
      <c r="F7990" s="263">
        <v>297.33333333333331</v>
      </c>
      <c r="G7990" s="139">
        <v>88.545120290332704</v>
      </c>
      <c r="H7990" s="139">
        <v>88.545120290332704</v>
      </c>
      <c r="I7990" s="264">
        <v>82.829623769557699</v>
      </c>
      <c r="J7990" s="264">
        <v>94.553808727266798</v>
      </c>
    </row>
    <row r="7991" spans="1:10" x14ac:dyDescent="0.25">
      <c r="A7991" t="s">
        <v>8277</v>
      </c>
      <c r="B7991" t="s">
        <v>90</v>
      </c>
      <c r="C7991">
        <v>2002</v>
      </c>
      <c r="D7991" t="s">
        <v>6</v>
      </c>
      <c r="E7991" t="s">
        <v>1</v>
      </c>
      <c r="F7991" s="263">
        <v>96</v>
      </c>
      <c r="G7991" s="139">
        <v>128.558802260492</v>
      </c>
      <c r="H7991" s="139">
        <v>128.558802260492</v>
      </c>
      <c r="I7991" s="264">
        <v>114.139726014849</v>
      </c>
      <c r="J7991" s="264">
        <v>144.30743409129499</v>
      </c>
    </row>
    <row r="7992" spans="1:10" x14ac:dyDescent="0.25">
      <c r="A7992" t="s">
        <v>8278</v>
      </c>
      <c r="B7992" t="s">
        <v>90</v>
      </c>
      <c r="C7992">
        <v>2002</v>
      </c>
      <c r="D7992" t="s">
        <v>37</v>
      </c>
      <c r="E7992" t="s">
        <v>1</v>
      </c>
      <c r="F7992" s="263">
        <v>13.666666666666666</v>
      </c>
      <c r="G7992" s="139">
        <v>180.871713428622</v>
      </c>
      <c r="H7992" s="139">
        <v>180.871713428622</v>
      </c>
      <c r="I7992" s="264">
        <v>129.79530615846099</v>
      </c>
      <c r="J7992" s="264">
        <v>245.372331039351</v>
      </c>
    </row>
    <row r="7993" spans="1:10" x14ac:dyDescent="0.25">
      <c r="A7993" t="s">
        <v>8279</v>
      </c>
      <c r="B7993" t="s">
        <v>90</v>
      </c>
      <c r="C7993">
        <v>2002</v>
      </c>
      <c r="D7993" t="s">
        <v>38</v>
      </c>
      <c r="E7993" t="s">
        <v>1</v>
      </c>
      <c r="F7993" s="263">
        <v>22</v>
      </c>
      <c r="G7993" s="139">
        <v>173.87180905714101</v>
      </c>
      <c r="H7993" s="139">
        <v>173.87180905714101</v>
      </c>
      <c r="I7993" s="264">
        <v>134.47140335625301</v>
      </c>
      <c r="J7993" s="264">
        <v>221.20709186227199</v>
      </c>
    </row>
    <row r="7994" spans="1:10" x14ac:dyDescent="0.25">
      <c r="A7994" t="s">
        <v>8280</v>
      </c>
      <c r="B7994" t="s">
        <v>90</v>
      </c>
      <c r="C7994">
        <v>2002</v>
      </c>
      <c r="D7994" t="s">
        <v>39</v>
      </c>
      <c r="E7994" t="s">
        <v>1</v>
      </c>
      <c r="F7994" s="263">
        <v>17.666666666666668</v>
      </c>
      <c r="G7994" s="139">
        <v>149.95048804640001</v>
      </c>
      <c r="H7994" s="139">
        <v>149.95048804640001</v>
      </c>
      <c r="I7994" s="264">
        <v>112.324232564719</v>
      </c>
      <c r="J7994" s="264">
        <v>196.13806761918201</v>
      </c>
    </row>
    <row r="7995" spans="1:10" x14ac:dyDescent="0.25">
      <c r="A7995" t="s">
        <v>8281</v>
      </c>
      <c r="B7995" t="s">
        <v>90</v>
      </c>
      <c r="C7995">
        <v>2002</v>
      </c>
      <c r="D7995" t="s">
        <v>40</v>
      </c>
      <c r="E7995" t="s">
        <v>1</v>
      </c>
      <c r="F7995" s="263">
        <v>14.666666666666666</v>
      </c>
      <c r="G7995" s="139">
        <v>138.164918671105</v>
      </c>
      <c r="H7995" s="139">
        <v>138.164918671105</v>
      </c>
      <c r="I7995" s="264">
        <v>100.389373861709</v>
      </c>
      <c r="J7995" s="264">
        <v>185.480123092382</v>
      </c>
    </row>
    <row r="7996" spans="1:10" x14ac:dyDescent="0.25">
      <c r="A7996" t="s">
        <v>8282</v>
      </c>
      <c r="B7996" t="s">
        <v>90</v>
      </c>
      <c r="C7996">
        <v>2002</v>
      </c>
      <c r="D7996" t="s">
        <v>41</v>
      </c>
      <c r="E7996" t="s">
        <v>1</v>
      </c>
      <c r="F7996" s="263">
        <v>16.666666666666668</v>
      </c>
      <c r="G7996" s="139">
        <v>95.423489446162094</v>
      </c>
      <c r="H7996" s="139">
        <v>95.423489446162094</v>
      </c>
      <c r="I7996" s="264">
        <v>70.825222336730405</v>
      </c>
      <c r="J7996" s="264">
        <v>125.804420016031</v>
      </c>
    </row>
    <row r="7997" spans="1:10" x14ac:dyDescent="0.25">
      <c r="A7997" t="s">
        <v>8283</v>
      </c>
      <c r="B7997" t="s">
        <v>90</v>
      </c>
      <c r="C7997">
        <v>2002</v>
      </c>
      <c r="D7997" t="s">
        <v>42</v>
      </c>
      <c r="E7997" t="s">
        <v>1</v>
      </c>
      <c r="F7997" s="263">
        <v>11.333333333333334</v>
      </c>
      <c r="G7997" s="139">
        <v>77.614938592886801</v>
      </c>
      <c r="H7997" s="139">
        <v>77.614938592886801</v>
      </c>
      <c r="I7997" s="264">
        <v>53.750627767885703</v>
      </c>
      <c r="J7997" s="264">
        <v>108.46002830662501</v>
      </c>
    </row>
    <row r="7998" spans="1:10" x14ac:dyDescent="0.25">
      <c r="A7998" t="s">
        <v>8284</v>
      </c>
      <c r="B7998" t="s">
        <v>90</v>
      </c>
      <c r="C7998">
        <v>2002</v>
      </c>
      <c r="D7998" t="s">
        <v>102</v>
      </c>
      <c r="E7998" t="s">
        <v>1</v>
      </c>
      <c r="F7998" s="263">
        <v>8</v>
      </c>
      <c r="G7998" s="139">
        <v>55.546554956372802</v>
      </c>
      <c r="H7998" s="139">
        <v>55.546554956372802</v>
      </c>
      <c r="I7998" s="264">
        <v>35.589140648506003</v>
      </c>
      <c r="J7998" s="264">
        <v>82.648644895502997</v>
      </c>
    </row>
    <row r="7999" spans="1:10" x14ac:dyDescent="0.25">
      <c r="A7999" t="s">
        <v>8285</v>
      </c>
      <c r="B7999" t="s">
        <v>90</v>
      </c>
      <c r="C7999">
        <v>2002</v>
      </c>
      <c r="D7999" t="s">
        <v>103</v>
      </c>
      <c r="E7999" t="s">
        <v>1</v>
      </c>
      <c r="F7999" s="263">
        <v>44.333333333333336</v>
      </c>
      <c r="G7999" s="139">
        <v>109.49205565160101</v>
      </c>
      <c r="H7999" s="139">
        <v>109.49205565160101</v>
      </c>
      <c r="I7999" s="264">
        <v>91.674139552519406</v>
      </c>
      <c r="J7999" s="264">
        <v>129.784342084028</v>
      </c>
    </row>
    <row r="8000" spans="1:10" x14ac:dyDescent="0.25">
      <c r="A8000" t="s">
        <v>8286</v>
      </c>
      <c r="B8000" t="s">
        <v>90</v>
      </c>
      <c r="C8000">
        <v>2002</v>
      </c>
      <c r="D8000" t="s">
        <v>43</v>
      </c>
      <c r="E8000" t="s">
        <v>1</v>
      </c>
      <c r="F8000" s="263">
        <v>4.666666666666667</v>
      </c>
      <c r="G8000" s="139">
        <v>64.695009242144195</v>
      </c>
      <c r="H8000" s="139">
        <v>64.695009242144195</v>
      </c>
      <c r="I8000" s="264">
        <v>35.369685767097998</v>
      </c>
      <c r="J8000" s="264">
        <v>108.54898336414</v>
      </c>
    </row>
    <row r="8001" spans="1:10" x14ac:dyDescent="0.25">
      <c r="A8001" t="s">
        <v>8287</v>
      </c>
      <c r="B8001" t="s">
        <v>90</v>
      </c>
      <c r="C8001">
        <v>2002</v>
      </c>
      <c r="D8001" t="s">
        <v>44</v>
      </c>
      <c r="E8001" t="s">
        <v>1</v>
      </c>
      <c r="F8001" s="263">
        <v>25.666666666666668</v>
      </c>
      <c r="G8001" s="139">
        <v>191.180852120369</v>
      </c>
      <c r="H8001" s="139">
        <v>191.180852120369</v>
      </c>
      <c r="I8001" s="264">
        <v>150.87645247790201</v>
      </c>
      <c r="J8001" s="264">
        <v>238.94378786374</v>
      </c>
    </row>
    <row r="8002" spans="1:10" x14ac:dyDescent="0.25">
      <c r="A8002" t="s">
        <v>8288</v>
      </c>
      <c r="B8002" t="s">
        <v>90</v>
      </c>
      <c r="C8002">
        <v>2002</v>
      </c>
      <c r="D8002" t="s">
        <v>45</v>
      </c>
      <c r="E8002" t="s">
        <v>1</v>
      </c>
      <c r="F8002" s="263">
        <v>14</v>
      </c>
      <c r="G8002" s="139">
        <v>70.524230110488006</v>
      </c>
      <c r="H8002" s="139">
        <v>70.524230110488006</v>
      </c>
      <c r="I8002" s="264">
        <v>50.827820129630197</v>
      </c>
      <c r="J8002" s="264">
        <v>95.328609329348097</v>
      </c>
    </row>
    <row r="8003" spans="1:10" x14ac:dyDescent="0.25">
      <c r="A8003" t="s">
        <v>8289</v>
      </c>
      <c r="B8003" t="s">
        <v>90</v>
      </c>
      <c r="C8003">
        <v>2002</v>
      </c>
      <c r="D8003" t="s">
        <v>18</v>
      </c>
      <c r="E8003" t="s">
        <v>1</v>
      </c>
      <c r="F8003" s="263">
        <v>34.666666666666664</v>
      </c>
      <c r="G8003" s="139">
        <v>63.445196161565597</v>
      </c>
      <c r="H8003" s="139">
        <v>63.445196161565597</v>
      </c>
      <c r="I8003" s="264">
        <v>51.837314015114799</v>
      </c>
      <c r="J8003" s="264">
        <v>76.893395904905901</v>
      </c>
    </row>
    <row r="8004" spans="1:10" x14ac:dyDescent="0.25">
      <c r="A8004" t="s">
        <v>8290</v>
      </c>
      <c r="B8004" t="s">
        <v>90</v>
      </c>
      <c r="C8004">
        <v>2002</v>
      </c>
      <c r="D8004" t="s">
        <v>46</v>
      </c>
      <c r="E8004" t="s">
        <v>1</v>
      </c>
      <c r="F8004" s="263">
        <v>15.666666666666666</v>
      </c>
      <c r="G8004" s="139">
        <v>64.647464994085496</v>
      </c>
      <c r="H8004" s="139">
        <v>64.647464994085496</v>
      </c>
      <c r="I8004" s="264">
        <v>47.500756512888202</v>
      </c>
      <c r="J8004" s="264">
        <v>85.967373662347697</v>
      </c>
    </row>
    <row r="8005" spans="1:10" x14ac:dyDescent="0.25">
      <c r="A8005" t="s">
        <v>8291</v>
      </c>
      <c r="B8005" t="s">
        <v>90</v>
      </c>
      <c r="C8005">
        <v>2002</v>
      </c>
      <c r="D8005" t="s">
        <v>47</v>
      </c>
      <c r="E8005" t="s">
        <v>1</v>
      </c>
      <c r="F8005" s="263">
        <v>10</v>
      </c>
      <c r="G8005" s="139">
        <v>65.636896687524597</v>
      </c>
      <c r="H8005" s="139">
        <v>65.636896687524597</v>
      </c>
      <c r="I8005" s="264">
        <v>44.285214195072903</v>
      </c>
      <c r="J8005" s="264">
        <v>93.701045814553893</v>
      </c>
    </row>
    <row r="8006" spans="1:10" x14ac:dyDescent="0.25">
      <c r="A8006" t="s">
        <v>8292</v>
      </c>
      <c r="B8006" t="s">
        <v>90</v>
      </c>
      <c r="C8006">
        <v>2002</v>
      </c>
      <c r="D8006" t="s">
        <v>48</v>
      </c>
      <c r="E8006" t="s">
        <v>1</v>
      </c>
      <c r="F8006" s="263">
        <v>9</v>
      </c>
      <c r="G8006" s="139">
        <v>59.323709709313803</v>
      </c>
      <c r="H8006" s="139">
        <v>59.323709709313803</v>
      </c>
      <c r="I8006" s="264">
        <v>39.094324698437802</v>
      </c>
      <c r="J8006" s="264">
        <v>86.313800452617897</v>
      </c>
    </row>
    <row r="8007" spans="1:10" x14ac:dyDescent="0.25">
      <c r="A8007" t="s">
        <v>8293</v>
      </c>
      <c r="B8007" t="s">
        <v>90</v>
      </c>
      <c r="C8007">
        <v>2002</v>
      </c>
      <c r="D8007" t="s">
        <v>104</v>
      </c>
      <c r="E8007" t="s">
        <v>1</v>
      </c>
      <c r="F8007" s="263">
        <v>18.666666666666668</v>
      </c>
      <c r="G8007" s="139">
        <v>37.150059705453103</v>
      </c>
      <c r="H8007" s="139">
        <v>37.150059705453103</v>
      </c>
      <c r="I8007" s="264">
        <v>28.062889743929901</v>
      </c>
      <c r="J8007" s="264">
        <v>48.242669497147403</v>
      </c>
    </row>
    <row r="8008" spans="1:10" x14ac:dyDescent="0.25">
      <c r="A8008" t="s">
        <v>8294</v>
      </c>
      <c r="B8008" t="s">
        <v>90</v>
      </c>
      <c r="C8008">
        <v>2002</v>
      </c>
      <c r="D8008" t="s">
        <v>49</v>
      </c>
      <c r="E8008" t="s">
        <v>1</v>
      </c>
      <c r="F8008" s="263">
        <v>6.333333333333333</v>
      </c>
      <c r="G8008" s="139">
        <v>42.995180014029998</v>
      </c>
      <c r="H8008" s="139">
        <v>42.995180014029998</v>
      </c>
      <c r="I8008" s="264">
        <v>25.885361272657299</v>
      </c>
      <c r="J8008" s="264">
        <v>67.142630852436</v>
      </c>
    </row>
    <row r="8009" spans="1:10" x14ac:dyDescent="0.25">
      <c r="A8009" t="s">
        <v>8295</v>
      </c>
      <c r="B8009" t="s">
        <v>90</v>
      </c>
      <c r="C8009">
        <v>2002</v>
      </c>
      <c r="D8009" t="s">
        <v>50</v>
      </c>
      <c r="E8009" t="s">
        <v>1</v>
      </c>
      <c r="F8009" s="263">
        <v>12.333333333333334</v>
      </c>
      <c r="G8009" s="139">
        <v>34.7258069057429</v>
      </c>
      <c r="H8009" s="139">
        <v>34.7258069057429</v>
      </c>
      <c r="I8009" s="264">
        <v>24.449783667608301</v>
      </c>
      <c r="J8009" s="264">
        <v>47.865301410618599</v>
      </c>
    </row>
    <row r="8010" spans="1:10" x14ac:dyDescent="0.25">
      <c r="A8010" t="s">
        <v>8296</v>
      </c>
      <c r="B8010" t="s">
        <v>90</v>
      </c>
      <c r="C8010">
        <v>2002</v>
      </c>
      <c r="D8010" t="s">
        <v>105</v>
      </c>
      <c r="E8010" t="s">
        <v>1</v>
      </c>
      <c r="F8010" s="263">
        <v>38</v>
      </c>
      <c r="G8010" s="139">
        <v>111.828294520414</v>
      </c>
      <c r="H8010" s="139">
        <v>111.828294520414</v>
      </c>
      <c r="I8010" s="264">
        <v>92.241987233935603</v>
      </c>
      <c r="J8010" s="264">
        <v>134.36960073153</v>
      </c>
    </row>
    <row r="8011" spans="1:10" x14ac:dyDescent="0.25">
      <c r="A8011" t="s">
        <v>8297</v>
      </c>
      <c r="B8011" t="s">
        <v>90</v>
      </c>
      <c r="C8011">
        <v>2002</v>
      </c>
      <c r="D8011" t="s">
        <v>51</v>
      </c>
      <c r="E8011" t="s">
        <v>1</v>
      </c>
      <c r="F8011" s="263">
        <v>23.333333333333332</v>
      </c>
      <c r="G8011" s="139">
        <v>85.775904323105607</v>
      </c>
      <c r="H8011" s="139">
        <v>85.775904323105607</v>
      </c>
      <c r="I8011" s="264">
        <v>66.865993530046097</v>
      </c>
      <c r="J8011" s="264">
        <v>108.37295363199701</v>
      </c>
    </row>
    <row r="8012" spans="1:10" x14ac:dyDescent="0.25">
      <c r="A8012" t="s">
        <v>8298</v>
      </c>
      <c r="B8012" t="s">
        <v>90</v>
      </c>
      <c r="C8012">
        <v>2002</v>
      </c>
      <c r="D8012" t="s">
        <v>52</v>
      </c>
      <c r="E8012" t="s">
        <v>1</v>
      </c>
      <c r="F8012" s="263">
        <v>14.666666666666666</v>
      </c>
      <c r="G8012" s="139">
        <v>216.38634798859101</v>
      </c>
      <c r="H8012" s="139">
        <v>216.38634798859101</v>
      </c>
      <c r="I8012" s="264">
        <v>157.22435329989199</v>
      </c>
      <c r="J8012" s="264">
        <v>290.48883643159201</v>
      </c>
    </row>
    <row r="8013" spans="1:10" x14ac:dyDescent="0.25">
      <c r="A8013" t="s">
        <v>8299</v>
      </c>
      <c r="B8013" t="s">
        <v>90</v>
      </c>
      <c r="C8013">
        <v>2002</v>
      </c>
      <c r="D8013" t="s">
        <v>106</v>
      </c>
      <c r="E8013" t="s">
        <v>1</v>
      </c>
      <c r="F8013" s="263">
        <v>57.666666666666664</v>
      </c>
      <c r="G8013" s="139">
        <v>85.603728957811697</v>
      </c>
      <c r="H8013" s="139">
        <v>85.603728957811697</v>
      </c>
      <c r="I8013" s="264">
        <v>73.322624611115003</v>
      </c>
      <c r="J8013" s="264">
        <v>99.366916226219004</v>
      </c>
    </row>
    <row r="8014" spans="1:10" x14ac:dyDescent="0.25">
      <c r="A8014" t="s">
        <v>8300</v>
      </c>
      <c r="B8014" t="s">
        <v>90</v>
      </c>
      <c r="C8014">
        <v>2002</v>
      </c>
      <c r="D8014" t="s">
        <v>53</v>
      </c>
      <c r="E8014" t="s">
        <v>1</v>
      </c>
      <c r="F8014" s="263">
        <v>18.333333333333332</v>
      </c>
      <c r="G8014" s="139">
        <v>86.979899735897405</v>
      </c>
      <c r="H8014" s="139">
        <v>86.979899735897405</v>
      </c>
      <c r="I8014" s="264">
        <v>65.525912102857703</v>
      </c>
      <c r="J8014" s="264">
        <v>113.21620040168899</v>
      </c>
    </row>
    <row r="8015" spans="1:10" x14ac:dyDescent="0.25">
      <c r="A8015" t="s">
        <v>8301</v>
      </c>
      <c r="B8015" t="s">
        <v>90</v>
      </c>
      <c r="C8015">
        <v>2002</v>
      </c>
      <c r="D8015" t="s">
        <v>54</v>
      </c>
      <c r="E8015" t="s">
        <v>1</v>
      </c>
      <c r="F8015" s="263">
        <v>12.666666666666666</v>
      </c>
      <c r="G8015" s="139">
        <v>156.48163399769399</v>
      </c>
      <c r="H8015" s="139">
        <v>156.48163399769399</v>
      </c>
      <c r="I8015" s="264">
        <v>110.73546367978901</v>
      </c>
      <c r="J8015" s="264">
        <v>214.78339647504501</v>
      </c>
    </row>
    <row r="8016" spans="1:10" x14ac:dyDescent="0.25">
      <c r="A8016" t="s">
        <v>8302</v>
      </c>
      <c r="B8016" t="s">
        <v>90</v>
      </c>
      <c r="C8016">
        <v>2002</v>
      </c>
      <c r="D8016" t="s">
        <v>55</v>
      </c>
      <c r="E8016" t="s">
        <v>1</v>
      </c>
      <c r="F8016" s="263">
        <v>8.6666666666666661</v>
      </c>
      <c r="G8016" s="139">
        <v>79.0970764503666</v>
      </c>
      <c r="H8016" s="139">
        <v>79.0970764503666</v>
      </c>
      <c r="I8016" s="264">
        <v>51.668644093577903</v>
      </c>
      <c r="J8016" s="264">
        <v>115.895470171276</v>
      </c>
    </row>
    <row r="8017" spans="1:10" x14ac:dyDescent="0.25">
      <c r="A8017" t="s">
        <v>8303</v>
      </c>
      <c r="B8017" t="s">
        <v>90</v>
      </c>
      <c r="C8017">
        <v>2002</v>
      </c>
      <c r="D8017" t="s">
        <v>56</v>
      </c>
      <c r="E8017" t="s">
        <v>1</v>
      </c>
      <c r="F8017" s="263">
        <v>4.333333333333333</v>
      </c>
      <c r="G8017" s="139">
        <v>43.388291836325998</v>
      </c>
      <c r="H8017" s="139">
        <v>43.388291836325998</v>
      </c>
      <c r="I8017" s="264">
        <v>23.102596622388401</v>
      </c>
      <c r="J8017" s="264">
        <v>74.193979040117497</v>
      </c>
    </row>
    <row r="8018" spans="1:10" x14ac:dyDescent="0.25">
      <c r="A8018" t="s">
        <v>8304</v>
      </c>
      <c r="B8018" t="s">
        <v>90</v>
      </c>
      <c r="C8018">
        <v>2002</v>
      </c>
      <c r="D8018" t="s">
        <v>57</v>
      </c>
      <c r="E8018" t="s">
        <v>1</v>
      </c>
      <c r="F8018" s="263">
        <v>13.666666666666666</v>
      </c>
      <c r="G8018" s="139">
        <v>79.2362399505257</v>
      </c>
      <c r="H8018" s="139">
        <v>79.2362399505257</v>
      </c>
      <c r="I8018" s="264">
        <v>56.860698824984503</v>
      </c>
      <c r="J8018" s="264">
        <v>107.49265615337001</v>
      </c>
    </row>
    <row r="8019" spans="1:10" x14ac:dyDescent="0.25">
      <c r="A8019" t="s">
        <v>8305</v>
      </c>
      <c r="B8019" t="s">
        <v>90</v>
      </c>
      <c r="C8019">
        <v>2003</v>
      </c>
      <c r="D8019" t="s">
        <v>5</v>
      </c>
      <c r="E8019" t="s">
        <v>1</v>
      </c>
      <c r="F8019" s="263">
        <v>296.66666666666669</v>
      </c>
      <c r="G8019" s="139">
        <v>88.851174283075807</v>
      </c>
      <c r="H8019" s="139">
        <v>88.851174283075807</v>
      </c>
      <c r="I8019" s="264">
        <v>83.109589352884797</v>
      </c>
      <c r="J8019" s="264">
        <v>94.887629351024003</v>
      </c>
    </row>
    <row r="8020" spans="1:10" x14ac:dyDescent="0.25">
      <c r="A8020" t="s">
        <v>8306</v>
      </c>
      <c r="B8020" t="s">
        <v>90</v>
      </c>
      <c r="C8020">
        <v>2003</v>
      </c>
      <c r="D8020" t="s">
        <v>6</v>
      </c>
      <c r="E8020" t="s">
        <v>1</v>
      </c>
      <c r="F8020" s="263">
        <v>98.333333333333329</v>
      </c>
      <c r="G8020" s="139">
        <v>132.509230727768</v>
      </c>
      <c r="H8020" s="139">
        <v>132.509230727768</v>
      </c>
      <c r="I8020" s="264">
        <v>117.81925493287299</v>
      </c>
      <c r="J8020" s="264">
        <v>148.53679042286501</v>
      </c>
    </row>
    <row r="8021" spans="1:10" x14ac:dyDescent="0.25">
      <c r="A8021" t="s">
        <v>8307</v>
      </c>
      <c r="B8021" t="s">
        <v>90</v>
      </c>
      <c r="C8021">
        <v>2003</v>
      </c>
      <c r="D8021" t="s">
        <v>37</v>
      </c>
      <c r="E8021" t="s">
        <v>1</v>
      </c>
      <c r="F8021" s="263">
        <v>15</v>
      </c>
      <c r="G8021" s="139">
        <v>199.00057489055001</v>
      </c>
      <c r="H8021" s="139">
        <v>199.00057489055001</v>
      </c>
      <c r="I8021" s="264">
        <v>145.151019325167</v>
      </c>
      <c r="J8021" s="264">
        <v>266.28045814354601</v>
      </c>
    </row>
    <row r="8022" spans="1:10" x14ac:dyDescent="0.25">
      <c r="A8022" t="s">
        <v>8308</v>
      </c>
      <c r="B8022" t="s">
        <v>90</v>
      </c>
      <c r="C8022">
        <v>2003</v>
      </c>
      <c r="D8022" t="s">
        <v>38</v>
      </c>
      <c r="E8022" t="s">
        <v>1</v>
      </c>
      <c r="F8022" s="263">
        <v>23</v>
      </c>
      <c r="G8022" s="139">
        <v>184.18664246436401</v>
      </c>
      <c r="H8022" s="139">
        <v>184.18664246436401</v>
      </c>
      <c r="I8022" s="264">
        <v>143.30788532379501</v>
      </c>
      <c r="J8022" s="264">
        <v>233.10020821098701</v>
      </c>
    </row>
    <row r="8023" spans="1:10" x14ac:dyDescent="0.25">
      <c r="A8023" t="s">
        <v>8309</v>
      </c>
      <c r="B8023" t="s">
        <v>90</v>
      </c>
      <c r="C8023">
        <v>2003</v>
      </c>
      <c r="D8023" t="s">
        <v>39</v>
      </c>
      <c r="E8023" t="s">
        <v>1</v>
      </c>
      <c r="F8023" s="263">
        <v>17.333333333333332</v>
      </c>
      <c r="G8023" s="139">
        <v>147.39646815385899</v>
      </c>
      <c r="H8023" s="139">
        <v>147.39646815385899</v>
      </c>
      <c r="I8023" s="264">
        <v>110.082485331217</v>
      </c>
      <c r="J8023" s="264">
        <v>193.29062615153501</v>
      </c>
    </row>
    <row r="8024" spans="1:10" x14ac:dyDescent="0.25">
      <c r="A8024" t="s">
        <v>8310</v>
      </c>
      <c r="B8024" t="s">
        <v>90</v>
      </c>
      <c r="C8024">
        <v>2003</v>
      </c>
      <c r="D8024" t="s">
        <v>40</v>
      </c>
      <c r="E8024" t="s">
        <v>1</v>
      </c>
      <c r="F8024" s="263">
        <v>14</v>
      </c>
      <c r="G8024" s="139">
        <v>132.97872340425499</v>
      </c>
      <c r="H8024" s="139">
        <v>132.97872340425499</v>
      </c>
      <c r="I8024" s="264">
        <v>95.839665653495402</v>
      </c>
      <c r="J8024" s="264">
        <v>179.74924012158101</v>
      </c>
    </row>
    <row r="8025" spans="1:10" x14ac:dyDescent="0.25">
      <c r="A8025" t="s">
        <v>8311</v>
      </c>
      <c r="B8025" t="s">
        <v>90</v>
      </c>
      <c r="C8025">
        <v>2003</v>
      </c>
      <c r="D8025" t="s">
        <v>41</v>
      </c>
      <c r="E8025" t="s">
        <v>1</v>
      </c>
      <c r="F8025" s="263">
        <v>17</v>
      </c>
      <c r="G8025" s="139">
        <v>97.832342221369601</v>
      </c>
      <c r="H8025" s="139">
        <v>97.832342221369601</v>
      </c>
      <c r="I8025" s="264">
        <v>72.842892768079807</v>
      </c>
      <c r="J8025" s="264">
        <v>128.632265490121</v>
      </c>
    </row>
    <row r="8026" spans="1:10" x14ac:dyDescent="0.25">
      <c r="A8026" t="s">
        <v>8312</v>
      </c>
      <c r="B8026" t="s">
        <v>90</v>
      </c>
      <c r="C8026">
        <v>2003</v>
      </c>
      <c r="D8026" t="s">
        <v>42</v>
      </c>
      <c r="E8026" t="s">
        <v>1</v>
      </c>
      <c r="F8026" s="263">
        <v>12</v>
      </c>
      <c r="G8026" s="139">
        <v>82.648422792598396</v>
      </c>
      <c r="H8026" s="139">
        <v>82.648422792598396</v>
      </c>
      <c r="I8026" s="264">
        <v>57.886037008127097</v>
      </c>
      <c r="J8026" s="264">
        <v>114.419853987786</v>
      </c>
    </row>
    <row r="8027" spans="1:10" x14ac:dyDescent="0.25">
      <c r="A8027" t="s">
        <v>8313</v>
      </c>
      <c r="B8027" t="s">
        <v>90</v>
      </c>
      <c r="C8027">
        <v>2003</v>
      </c>
      <c r="D8027" t="s">
        <v>102</v>
      </c>
      <c r="E8027" t="s">
        <v>1</v>
      </c>
      <c r="F8027" s="263">
        <v>7.666666666666667</v>
      </c>
      <c r="G8027" s="139">
        <v>53.254300863645803</v>
      </c>
      <c r="H8027" s="139">
        <v>53.254300863645803</v>
      </c>
      <c r="I8027" s="264">
        <v>33.758595938780701</v>
      </c>
      <c r="J8027" s="264">
        <v>79.9069207437079</v>
      </c>
    </row>
    <row r="8028" spans="1:10" x14ac:dyDescent="0.25">
      <c r="A8028" t="s">
        <v>8314</v>
      </c>
      <c r="B8028" t="s">
        <v>90</v>
      </c>
      <c r="C8028">
        <v>2003</v>
      </c>
      <c r="D8028" t="s">
        <v>103</v>
      </c>
      <c r="E8028" t="s">
        <v>1</v>
      </c>
      <c r="F8028" s="263">
        <v>44</v>
      </c>
      <c r="G8028" s="139">
        <v>108.88663416565601</v>
      </c>
      <c r="H8028" s="139">
        <v>108.88663416565601</v>
      </c>
      <c r="I8028" s="264">
        <v>91.103231479431898</v>
      </c>
      <c r="J8028" s="264">
        <v>129.149630598427</v>
      </c>
    </row>
    <row r="8029" spans="1:10" x14ac:dyDescent="0.25">
      <c r="A8029" t="s">
        <v>8315</v>
      </c>
      <c r="B8029" t="s">
        <v>90</v>
      </c>
      <c r="C8029">
        <v>2003</v>
      </c>
      <c r="D8029" t="s">
        <v>43</v>
      </c>
      <c r="E8029" t="s">
        <v>1</v>
      </c>
      <c r="F8029" s="263">
        <v>7</v>
      </c>
      <c r="G8029" s="139">
        <v>98.406747891283999</v>
      </c>
      <c r="H8029" s="139">
        <v>98.406747891283999</v>
      </c>
      <c r="I8029" s="264">
        <v>60.9137769447048</v>
      </c>
      <c r="J8029" s="264">
        <v>150.42642924086201</v>
      </c>
    </row>
    <row r="8030" spans="1:10" x14ac:dyDescent="0.25">
      <c r="A8030" t="s">
        <v>8316</v>
      </c>
      <c r="B8030" t="s">
        <v>90</v>
      </c>
      <c r="C8030">
        <v>2003</v>
      </c>
      <c r="D8030" t="s">
        <v>44</v>
      </c>
      <c r="E8030" t="s">
        <v>1</v>
      </c>
      <c r="F8030" s="263">
        <v>23</v>
      </c>
      <c r="G8030" s="139">
        <v>171.09276203228401</v>
      </c>
      <c r="H8030" s="139">
        <v>171.09276203228401</v>
      </c>
      <c r="I8030" s="264">
        <v>133.120087282105</v>
      </c>
      <c r="J8030" s="264">
        <v>216.52904857546699</v>
      </c>
    </row>
    <row r="8031" spans="1:10" x14ac:dyDescent="0.25">
      <c r="A8031" t="s">
        <v>8317</v>
      </c>
      <c r="B8031" t="s">
        <v>90</v>
      </c>
      <c r="C8031">
        <v>2003</v>
      </c>
      <c r="D8031" t="s">
        <v>45</v>
      </c>
      <c r="E8031" t="s">
        <v>1</v>
      </c>
      <c r="F8031" s="263">
        <v>14</v>
      </c>
      <c r="G8031" s="139">
        <v>70.519493602874505</v>
      </c>
      <c r="H8031" s="139">
        <v>70.519493602874505</v>
      </c>
      <c r="I8031" s="264">
        <v>50.824406460928799</v>
      </c>
      <c r="J8031" s="264">
        <v>95.322206924342694</v>
      </c>
    </row>
    <row r="8032" spans="1:10" x14ac:dyDescent="0.25">
      <c r="A8032" t="s">
        <v>8318</v>
      </c>
      <c r="B8032" t="s">
        <v>90</v>
      </c>
      <c r="C8032">
        <v>2003</v>
      </c>
      <c r="D8032" t="s">
        <v>18</v>
      </c>
      <c r="E8032" t="s">
        <v>1</v>
      </c>
      <c r="F8032" s="263">
        <v>34.333333333333336</v>
      </c>
      <c r="G8032" s="139">
        <v>62.968827373710802</v>
      </c>
      <c r="H8032" s="139">
        <v>62.968827373710802</v>
      </c>
      <c r="I8032" s="264">
        <v>51.395140110176598</v>
      </c>
      <c r="J8032" s="264">
        <v>76.387029945824594</v>
      </c>
    </row>
    <row r="8033" spans="1:10" x14ac:dyDescent="0.25">
      <c r="A8033" t="s">
        <v>8319</v>
      </c>
      <c r="B8033" t="s">
        <v>90</v>
      </c>
      <c r="C8033">
        <v>2003</v>
      </c>
      <c r="D8033" t="s">
        <v>46</v>
      </c>
      <c r="E8033" t="s">
        <v>1</v>
      </c>
      <c r="F8033" s="263">
        <v>17</v>
      </c>
      <c r="G8033" s="139">
        <v>70.461453440176896</v>
      </c>
      <c r="H8033" s="139">
        <v>70.461453440176896</v>
      </c>
      <c r="I8033" s="264">
        <v>52.463387676153602</v>
      </c>
      <c r="J8033" s="264">
        <v>92.644376899696098</v>
      </c>
    </row>
    <row r="8034" spans="1:10" x14ac:dyDescent="0.25">
      <c r="A8034" t="s">
        <v>8320</v>
      </c>
      <c r="B8034" t="s">
        <v>90</v>
      </c>
      <c r="C8034">
        <v>2003</v>
      </c>
      <c r="D8034" t="s">
        <v>47</v>
      </c>
      <c r="E8034" t="s">
        <v>1</v>
      </c>
      <c r="F8034" s="263">
        <v>10</v>
      </c>
      <c r="G8034" s="139">
        <v>65.861690450054894</v>
      </c>
      <c r="H8034" s="139">
        <v>65.861690450054894</v>
      </c>
      <c r="I8034" s="264">
        <v>44.436882546652001</v>
      </c>
      <c r="J8034" s="264">
        <v>94.021953896816697</v>
      </c>
    </row>
    <row r="8035" spans="1:10" x14ac:dyDescent="0.25">
      <c r="A8035" t="s">
        <v>8321</v>
      </c>
      <c r="B8035" t="s">
        <v>90</v>
      </c>
      <c r="C8035">
        <v>2003</v>
      </c>
      <c r="D8035" t="s">
        <v>48</v>
      </c>
      <c r="E8035" t="s">
        <v>1</v>
      </c>
      <c r="F8035" s="263">
        <v>7.333333333333333</v>
      </c>
      <c r="G8035" s="139">
        <v>48.200162127818103</v>
      </c>
      <c r="H8035" s="139">
        <v>48.200162127818103</v>
      </c>
      <c r="I8035" s="264">
        <v>30.2061652389194</v>
      </c>
      <c r="J8035" s="264">
        <v>72.975045461516601</v>
      </c>
    </row>
    <row r="8036" spans="1:10" x14ac:dyDescent="0.25">
      <c r="A8036" t="s">
        <v>8322</v>
      </c>
      <c r="B8036" t="s">
        <v>90</v>
      </c>
      <c r="C8036">
        <v>2003</v>
      </c>
      <c r="D8036" t="s">
        <v>104</v>
      </c>
      <c r="E8036" t="s">
        <v>1</v>
      </c>
      <c r="F8036" s="263">
        <v>22</v>
      </c>
      <c r="G8036" s="139">
        <v>44.132692294833099</v>
      </c>
      <c r="H8036" s="139">
        <v>44.132692294833099</v>
      </c>
      <c r="I8036" s="264">
        <v>34.131956749961503</v>
      </c>
      <c r="J8036" s="264">
        <v>56.147483433523497</v>
      </c>
    </row>
    <row r="8037" spans="1:10" x14ac:dyDescent="0.25">
      <c r="A8037" t="s">
        <v>8323</v>
      </c>
      <c r="B8037" t="s">
        <v>90</v>
      </c>
      <c r="C8037">
        <v>2003</v>
      </c>
      <c r="D8037" t="s">
        <v>49</v>
      </c>
      <c r="E8037" t="s">
        <v>1</v>
      </c>
      <c r="F8037" s="263">
        <v>8.3333333333333339</v>
      </c>
      <c r="G8037" s="139">
        <v>56.833681913249102</v>
      </c>
      <c r="H8037" s="139">
        <v>56.833681913249102</v>
      </c>
      <c r="I8037" s="264">
        <v>36.780485586978301</v>
      </c>
      <c r="J8037" s="264">
        <v>83.897881240338293</v>
      </c>
    </row>
    <row r="8038" spans="1:10" x14ac:dyDescent="0.25">
      <c r="A8038" t="s">
        <v>8324</v>
      </c>
      <c r="B8038" t="s">
        <v>90</v>
      </c>
      <c r="C8038">
        <v>2003</v>
      </c>
      <c r="D8038" t="s">
        <v>50</v>
      </c>
      <c r="E8038" t="s">
        <v>1</v>
      </c>
      <c r="F8038" s="263">
        <v>13.666666666666666</v>
      </c>
      <c r="G8038" s="139">
        <v>38.840101931584599</v>
      </c>
      <c r="H8038" s="139">
        <v>38.840101931584599</v>
      </c>
      <c r="I8038" s="264">
        <v>27.8720360739288</v>
      </c>
      <c r="J8038" s="264">
        <v>52.690861208211402</v>
      </c>
    </row>
    <row r="8039" spans="1:10" x14ac:dyDescent="0.25">
      <c r="A8039" t="s">
        <v>8325</v>
      </c>
      <c r="B8039" t="s">
        <v>90</v>
      </c>
      <c r="C8039">
        <v>2003</v>
      </c>
      <c r="D8039" t="s">
        <v>105</v>
      </c>
      <c r="E8039" t="s">
        <v>1</v>
      </c>
      <c r="F8039" s="263">
        <v>29.333333333333332</v>
      </c>
      <c r="G8039" s="139">
        <v>87.2764779974015</v>
      </c>
      <c r="H8039" s="139">
        <v>87.2764779974015</v>
      </c>
      <c r="I8039" s="264">
        <v>69.998710688393203</v>
      </c>
      <c r="J8039" s="264">
        <v>107.526604449117</v>
      </c>
    </row>
    <row r="8040" spans="1:10" x14ac:dyDescent="0.25">
      <c r="A8040" t="s">
        <v>8326</v>
      </c>
      <c r="B8040" t="s">
        <v>90</v>
      </c>
      <c r="C8040">
        <v>2003</v>
      </c>
      <c r="D8040" t="s">
        <v>51</v>
      </c>
      <c r="E8040" t="s">
        <v>1</v>
      </c>
      <c r="F8040" s="263">
        <v>18</v>
      </c>
      <c r="G8040" s="139">
        <v>66.907036389993706</v>
      </c>
      <c r="H8040" s="139">
        <v>66.907036389993706</v>
      </c>
      <c r="I8040" s="264">
        <v>50.262052559194103</v>
      </c>
      <c r="J8040" s="264">
        <v>87.298814258632902</v>
      </c>
    </row>
    <row r="8041" spans="1:10" x14ac:dyDescent="0.25">
      <c r="A8041" t="s">
        <v>8327</v>
      </c>
      <c r="B8041" t="s">
        <v>90</v>
      </c>
      <c r="C8041">
        <v>2003</v>
      </c>
      <c r="D8041" t="s">
        <v>52</v>
      </c>
      <c r="E8041" t="s">
        <v>1</v>
      </c>
      <c r="F8041" s="263">
        <v>11.333333333333334</v>
      </c>
      <c r="G8041" s="139">
        <v>168.98608349900601</v>
      </c>
      <c r="H8041" s="139">
        <v>168.98608349900601</v>
      </c>
      <c r="I8041" s="264">
        <v>117.027833001988</v>
      </c>
      <c r="J8041" s="264">
        <v>236.14314115308201</v>
      </c>
    </row>
    <row r="8042" spans="1:10" x14ac:dyDescent="0.25">
      <c r="A8042" t="s">
        <v>8328</v>
      </c>
      <c r="B8042" t="s">
        <v>90</v>
      </c>
      <c r="C8042">
        <v>2003</v>
      </c>
      <c r="D8042" t="s">
        <v>106</v>
      </c>
      <c r="E8042" t="s">
        <v>1</v>
      </c>
      <c r="F8042" s="263">
        <v>61</v>
      </c>
      <c r="G8042" s="139">
        <v>91.189045355338294</v>
      </c>
      <c r="H8042" s="139">
        <v>91.189045355338294</v>
      </c>
      <c r="I8042" s="264">
        <v>78.455472565253203</v>
      </c>
      <c r="J8042" s="264">
        <v>105.414104670001</v>
      </c>
    </row>
    <row r="8043" spans="1:10" x14ac:dyDescent="0.25">
      <c r="A8043" t="s">
        <v>8329</v>
      </c>
      <c r="B8043" t="s">
        <v>90</v>
      </c>
      <c r="C8043">
        <v>2003</v>
      </c>
      <c r="D8043" t="s">
        <v>53</v>
      </c>
      <c r="E8043" t="s">
        <v>1</v>
      </c>
      <c r="F8043" s="263">
        <v>16.666666666666668</v>
      </c>
      <c r="G8043" s="139">
        <v>79.619102215003394</v>
      </c>
      <c r="H8043" s="139">
        <v>79.619102215003394</v>
      </c>
      <c r="I8043" s="264">
        <v>59.094890046019799</v>
      </c>
      <c r="J8043" s="264">
        <v>104.968231978216</v>
      </c>
    </row>
    <row r="8044" spans="1:10" x14ac:dyDescent="0.25">
      <c r="A8044" t="s">
        <v>8330</v>
      </c>
      <c r="B8044" t="s">
        <v>90</v>
      </c>
      <c r="C8044">
        <v>2003</v>
      </c>
      <c r="D8044" t="s">
        <v>54</v>
      </c>
      <c r="E8044" t="s">
        <v>1</v>
      </c>
      <c r="F8044" s="263">
        <v>11.333333333333334</v>
      </c>
      <c r="G8044" s="139">
        <v>142.64736731697101</v>
      </c>
      <c r="H8044" s="139">
        <v>142.64736731697101</v>
      </c>
      <c r="I8044" s="264">
        <v>98.787497377805707</v>
      </c>
      <c r="J8044" s="264">
        <v>199.33710929305599</v>
      </c>
    </row>
    <row r="8045" spans="1:10" x14ac:dyDescent="0.25">
      <c r="A8045" t="s">
        <v>8331</v>
      </c>
      <c r="B8045" t="s">
        <v>90</v>
      </c>
      <c r="C8045">
        <v>2003</v>
      </c>
      <c r="D8045" t="s">
        <v>55</v>
      </c>
      <c r="E8045" t="s">
        <v>1</v>
      </c>
      <c r="F8045" s="263">
        <v>9.6666666666666661</v>
      </c>
      <c r="G8045" s="139">
        <v>89.382031129603902</v>
      </c>
      <c r="H8045" s="139">
        <v>89.382031129603902</v>
      </c>
      <c r="I8045" s="264">
        <v>59.861303744798903</v>
      </c>
      <c r="J8045" s="264">
        <v>128.36800739713399</v>
      </c>
    </row>
    <row r="8046" spans="1:10" x14ac:dyDescent="0.25">
      <c r="A8046" t="s">
        <v>8332</v>
      </c>
      <c r="B8046" t="s">
        <v>90</v>
      </c>
      <c r="C8046">
        <v>2003</v>
      </c>
      <c r="D8046" t="s">
        <v>56</v>
      </c>
      <c r="E8046" t="s">
        <v>1</v>
      </c>
      <c r="F8046" s="263">
        <v>6.666666666666667</v>
      </c>
      <c r="G8046" s="139">
        <v>66.065470881643705</v>
      </c>
      <c r="H8046" s="139">
        <v>66.065470881643705</v>
      </c>
      <c r="I8046" s="264">
        <v>40.356092888052103</v>
      </c>
      <c r="J8046" s="264">
        <v>102.03151322961099</v>
      </c>
    </row>
    <row r="8047" spans="1:10" x14ac:dyDescent="0.25">
      <c r="A8047" t="s">
        <v>8333</v>
      </c>
      <c r="B8047" t="s">
        <v>90</v>
      </c>
      <c r="C8047">
        <v>2003</v>
      </c>
      <c r="D8047" t="s">
        <v>57</v>
      </c>
      <c r="E8047" t="s">
        <v>1</v>
      </c>
      <c r="F8047" s="263">
        <v>16.666666666666668</v>
      </c>
      <c r="G8047" s="139">
        <v>97.408922657315401</v>
      </c>
      <c r="H8047" s="139">
        <v>97.408922657315401</v>
      </c>
      <c r="I8047" s="264">
        <v>72.298850574712603</v>
      </c>
      <c r="J8047" s="264">
        <v>128.42197545295201</v>
      </c>
    </row>
    <row r="8048" spans="1:10" x14ac:dyDescent="0.25">
      <c r="A8048" t="s">
        <v>8334</v>
      </c>
      <c r="B8048" t="s">
        <v>90</v>
      </c>
      <c r="C8048">
        <v>2004</v>
      </c>
      <c r="D8048" t="s">
        <v>5</v>
      </c>
      <c r="E8048" t="s">
        <v>1</v>
      </c>
      <c r="F8048" s="263">
        <v>315.66666666666669</v>
      </c>
      <c r="G8048" s="139">
        <v>95.090154905577606</v>
      </c>
      <c r="H8048" s="139">
        <v>95.090154905577606</v>
      </c>
      <c r="I8048" s="264">
        <v>89.130161491656096</v>
      </c>
      <c r="J8048" s="264">
        <v>101.346628509564</v>
      </c>
    </row>
    <row r="8049" spans="1:10" x14ac:dyDescent="0.25">
      <c r="A8049" t="s">
        <v>8335</v>
      </c>
      <c r="B8049" t="s">
        <v>90</v>
      </c>
      <c r="C8049">
        <v>2004</v>
      </c>
      <c r="D8049" t="s">
        <v>6</v>
      </c>
      <c r="E8049" t="s">
        <v>1</v>
      </c>
      <c r="F8049" s="263">
        <v>106.33333333333333</v>
      </c>
      <c r="G8049" s="139">
        <v>144.18861135971201</v>
      </c>
      <c r="H8049" s="139">
        <v>144.18861135971201</v>
      </c>
      <c r="I8049" s="264">
        <v>128.799609761884</v>
      </c>
      <c r="J8049" s="264">
        <v>160.92260185284499</v>
      </c>
    </row>
    <row r="8050" spans="1:10" x14ac:dyDescent="0.25">
      <c r="A8050" t="s">
        <v>8336</v>
      </c>
      <c r="B8050" t="s">
        <v>90</v>
      </c>
      <c r="C8050">
        <v>2004</v>
      </c>
      <c r="D8050" t="s">
        <v>37</v>
      </c>
      <c r="E8050" t="s">
        <v>1</v>
      </c>
      <c r="F8050" s="263">
        <v>16.333333333333332</v>
      </c>
      <c r="G8050" s="139">
        <v>218.010322121374</v>
      </c>
      <c r="H8050" s="139">
        <v>218.010322121374</v>
      </c>
      <c r="I8050" s="264">
        <v>161.28314646734299</v>
      </c>
      <c r="J8050" s="264">
        <v>288.222993415198</v>
      </c>
    </row>
    <row r="8051" spans="1:10" x14ac:dyDescent="0.25">
      <c r="A8051" t="s">
        <v>8337</v>
      </c>
      <c r="B8051" t="s">
        <v>90</v>
      </c>
      <c r="C8051">
        <v>2004</v>
      </c>
      <c r="D8051" t="s">
        <v>38</v>
      </c>
      <c r="E8051" t="s">
        <v>1</v>
      </c>
      <c r="F8051" s="263">
        <v>23</v>
      </c>
      <c r="G8051" s="139">
        <v>186.73378257692599</v>
      </c>
      <c r="H8051" s="139">
        <v>186.73378257692599</v>
      </c>
      <c r="I8051" s="264">
        <v>145.28970799166501</v>
      </c>
      <c r="J8051" s="264">
        <v>236.323780141268</v>
      </c>
    </row>
    <row r="8052" spans="1:10" x14ac:dyDescent="0.25">
      <c r="A8052" t="s">
        <v>8338</v>
      </c>
      <c r="B8052" t="s">
        <v>90</v>
      </c>
      <c r="C8052">
        <v>2004</v>
      </c>
      <c r="D8052" t="s">
        <v>39</v>
      </c>
      <c r="E8052" t="s">
        <v>1</v>
      </c>
      <c r="F8052" s="263">
        <v>19</v>
      </c>
      <c r="G8052" s="139">
        <v>161.968629233917</v>
      </c>
      <c r="H8052" s="139">
        <v>161.968629233917</v>
      </c>
      <c r="I8052" s="264">
        <v>122.67276653784999</v>
      </c>
      <c r="J8052" s="264">
        <v>209.84882927938199</v>
      </c>
    </row>
    <row r="8053" spans="1:10" x14ac:dyDescent="0.25">
      <c r="A8053" t="s">
        <v>8339</v>
      </c>
      <c r="B8053" t="s">
        <v>90</v>
      </c>
      <c r="C8053">
        <v>2004</v>
      </c>
      <c r="D8053" t="s">
        <v>40</v>
      </c>
      <c r="E8053" t="s">
        <v>1</v>
      </c>
      <c r="F8053" s="263">
        <v>16</v>
      </c>
      <c r="G8053" s="139">
        <v>153.246919098397</v>
      </c>
      <c r="H8053" s="139">
        <v>153.246919098397</v>
      </c>
      <c r="I8053" s="264">
        <v>112.990869037737</v>
      </c>
      <c r="J8053" s="264">
        <v>203.18306621543999</v>
      </c>
    </row>
    <row r="8054" spans="1:10" x14ac:dyDescent="0.25">
      <c r="A8054" t="s">
        <v>8340</v>
      </c>
      <c r="B8054" t="s">
        <v>90</v>
      </c>
      <c r="C8054">
        <v>2004</v>
      </c>
      <c r="D8054" t="s">
        <v>41</v>
      </c>
      <c r="E8054" t="s">
        <v>1</v>
      </c>
      <c r="F8054" s="263">
        <v>17.666666666666668</v>
      </c>
      <c r="G8054" s="139">
        <v>102.32845503340199</v>
      </c>
      <c r="H8054" s="139">
        <v>102.32845503340199</v>
      </c>
      <c r="I8054" s="264">
        <v>76.6517357222844</v>
      </c>
      <c r="J8054" s="264">
        <v>133.847549909256</v>
      </c>
    </row>
    <row r="8055" spans="1:10" x14ac:dyDescent="0.25">
      <c r="A8055" t="s">
        <v>8341</v>
      </c>
      <c r="B8055" t="s">
        <v>90</v>
      </c>
      <c r="C8055">
        <v>2004</v>
      </c>
      <c r="D8055" t="s">
        <v>42</v>
      </c>
      <c r="E8055" t="s">
        <v>1</v>
      </c>
      <c r="F8055" s="263">
        <v>14.333333333333334</v>
      </c>
      <c r="G8055" s="139">
        <v>98.843757901753904</v>
      </c>
      <c r="H8055" s="139">
        <v>98.843757901753904</v>
      </c>
      <c r="I8055" s="264">
        <v>71.532997724294901</v>
      </c>
      <c r="J8055" s="264">
        <v>133.14254189366201</v>
      </c>
    </row>
    <row r="8056" spans="1:10" x14ac:dyDescent="0.25">
      <c r="A8056" t="s">
        <v>8342</v>
      </c>
      <c r="B8056" t="s">
        <v>90</v>
      </c>
      <c r="C8056">
        <v>2004</v>
      </c>
      <c r="D8056" t="s">
        <v>102</v>
      </c>
      <c r="E8056" t="s">
        <v>1</v>
      </c>
      <c r="F8056" s="263">
        <v>9</v>
      </c>
      <c r="G8056" s="139">
        <v>62.595632215885402</v>
      </c>
      <c r="H8056" s="139">
        <v>62.595632215885402</v>
      </c>
      <c r="I8056" s="264">
        <v>41.250521630268501</v>
      </c>
      <c r="J8056" s="264">
        <v>91.074326517364497</v>
      </c>
    </row>
    <row r="8057" spans="1:10" x14ac:dyDescent="0.25">
      <c r="A8057" t="s">
        <v>8343</v>
      </c>
      <c r="B8057" t="s">
        <v>90</v>
      </c>
      <c r="C8057">
        <v>2004</v>
      </c>
      <c r="D8057" t="s">
        <v>103</v>
      </c>
      <c r="E8057" t="s">
        <v>1</v>
      </c>
      <c r="F8057" s="263">
        <v>42</v>
      </c>
      <c r="G8057" s="139">
        <v>104.382404109022</v>
      </c>
      <c r="H8057" s="139">
        <v>104.382404109022</v>
      </c>
      <c r="I8057" s="264">
        <v>86.951747631322306</v>
      </c>
      <c r="J8057" s="264">
        <v>124.30492770473499</v>
      </c>
    </row>
    <row r="8058" spans="1:10" x14ac:dyDescent="0.25">
      <c r="A8058" t="s">
        <v>8344</v>
      </c>
      <c r="B8058" t="s">
        <v>90</v>
      </c>
      <c r="C8058">
        <v>2004</v>
      </c>
      <c r="D8058" t="s">
        <v>43</v>
      </c>
      <c r="E8058" t="s">
        <v>1</v>
      </c>
      <c r="F8058" s="263">
        <v>7.666666666666667</v>
      </c>
      <c r="G8058" s="139">
        <v>109.12368932960101</v>
      </c>
      <c r="H8058" s="139">
        <v>109.12368932960101</v>
      </c>
      <c r="I8058" s="264">
        <v>69.174930018503602</v>
      </c>
      <c r="J8058" s="264">
        <v>163.73772358495</v>
      </c>
    </row>
    <row r="8059" spans="1:10" x14ac:dyDescent="0.25">
      <c r="A8059" t="s">
        <v>8345</v>
      </c>
      <c r="B8059" t="s">
        <v>90</v>
      </c>
      <c r="C8059">
        <v>2004</v>
      </c>
      <c r="D8059" t="s">
        <v>44</v>
      </c>
      <c r="E8059" t="s">
        <v>1</v>
      </c>
      <c r="F8059" s="263">
        <v>17.666666666666668</v>
      </c>
      <c r="G8059" s="139">
        <v>131.69665043236299</v>
      </c>
      <c r="H8059" s="139">
        <v>131.69665043236299</v>
      </c>
      <c r="I8059" s="264">
        <v>98.650730543683494</v>
      </c>
      <c r="J8059" s="264">
        <v>172.261703607991</v>
      </c>
    </row>
    <row r="8060" spans="1:10" x14ac:dyDescent="0.25">
      <c r="A8060" t="s">
        <v>8346</v>
      </c>
      <c r="B8060" t="s">
        <v>90</v>
      </c>
      <c r="C8060">
        <v>2004</v>
      </c>
      <c r="D8060" t="s">
        <v>45</v>
      </c>
      <c r="E8060" t="s">
        <v>1</v>
      </c>
      <c r="F8060" s="263">
        <v>16.666666666666668</v>
      </c>
      <c r="G8060" s="139">
        <v>84.190675040832502</v>
      </c>
      <c r="H8060" s="139">
        <v>84.190675040832502</v>
      </c>
      <c r="I8060" s="264">
        <v>62.4880028288067</v>
      </c>
      <c r="J8060" s="264">
        <v>110.995302160333</v>
      </c>
    </row>
    <row r="8061" spans="1:10" x14ac:dyDescent="0.25">
      <c r="A8061" t="s">
        <v>8347</v>
      </c>
      <c r="B8061" t="s">
        <v>90</v>
      </c>
      <c r="C8061">
        <v>2004</v>
      </c>
      <c r="D8061" t="s">
        <v>18</v>
      </c>
      <c r="E8061" t="s">
        <v>1</v>
      </c>
      <c r="F8061" s="263">
        <v>41.666666666666664</v>
      </c>
      <c r="G8061" s="139">
        <v>76.567333312915395</v>
      </c>
      <c r="H8061" s="139">
        <v>76.567333312915395</v>
      </c>
      <c r="I8061" s="264">
        <v>63.732770096169801</v>
      </c>
      <c r="J8061" s="264">
        <v>91.244583892824593</v>
      </c>
    </row>
    <row r="8062" spans="1:10" x14ac:dyDescent="0.25">
      <c r="A8062" t="s">
        <v>8348</v>
      </c>
      <c r="B8062" t="s">
        <v>90</v>
      </c>
      <c r="C8062">
        <v>2004</v>
      </c>
      <c r="D8062" t="s">
        <v>46</v>
      </c>
      <c r="E8062" t="s">
        <v>1</v>
      </c>
      <c r="F8062" s="263">
        <v>21</v>
      </c>
      <c r="G8062" s="139">
        <v>87.179132360063605</v>
      </c>
      <c r="H8062" s="139">
        <v>87.179132360063605</v>
      </c>
      <c r="I8062" s="264">
        <v>66.990936137826097</v>
      </c>
      <c r="J8062" s="264">
        <v>111.539472773819</v>
      </c>
    </row>
    <row r="8063" spans="1:10" x14ac:dyDescent="0.25">
      <c r="A8063" t="s">
        <v>8349</v>
      </c>
      <c r="B8063" t="s">
        <v>90</v>
      </c>
      <c r="C8063">
        <v>2004</v>
      </c>
      <c r="D8063" t="s">
        <v>47</v>
      </c>
      <c r="E8063" t="s">
        <v>1</v>
      </c>
      <c r="F8063" s="263">
        <v>12.333333333333334</v>
      </c>
      <c r="G8063" s="139">
        <v>81.684916990462696</v>
      </c>
      <c r="H8063" s="139">
        <v>81.684916990462696</v>
      </c>
      <c r="I8063" s="264">
        <v>57.512804662663399</v>
      </c>
      <c r="J8063" s="264">
        <v>112.592723419286</v>
      </c>
    </row>
    <row r="8064" spans="1:10" x14ac:dyDescent="0.25">
      <c r="A8064" t="s">
        <v>8350</v>
      </c>
      <c r="B8064" t="s">
        <v>90</v>
      </c>
      <c r="C8064">
        <v>2004</v>
      </c>
      <c r="D8064" t="s">
        <v>48</v>
      </c>
      <c r="E8064" t="s">
        <v>1</v>
      </c>
      <c r="F8064" s="263">
        <v>8.3333333333333339</v>
      </c>
      <c r="G8064" s="139">
        <v>54.711778351643503</v>
      </c>
      <c r="H8064" s="139">
        <v>54.711778351643503</v>
      </c>
      <c r="I8064" s="264">
        <v>35.407274478049601</v>
      </c>
      <c r="J8064" s="264">
        <v>80.765527202696205</v>
      </c>
    </row>
    <row r="8065" spans="1:10" x14ac:dyDescent="0.25">
      <c r="A8065" t="s">
        <v>8351</v>
      </c>
      <c r="B8065" t="s">
        <v>90</v>
      </c>
      <c r="C8065">
        <v>2004</v>
      </c>
      <c r="D8065" t="s">
        <v>104</v>
      </c>
      <c r="E8065" t="s">
        <v>1</v>
      </c>
      <c r="F8065" s="263">
        <v>21</v>
      </c>
      <c r="G8065" s="139">
        <v>42.462272607790098</v>
      </c>
      <c r="H8065" s="139">
        <v>42.462272607790098</v>
      </c>
      <c r="I8065" s="264">
        <v>32.629223479614701</v>
      </c>
      <c r="J8065" s="264">
        <v>54.327444782195499</v>
      </c>
    </row>
    <row r="8066" spans="1:10" x14ac:dyDescent="0.25">
      <c r="A8066" t="s">
        <v>8352</v>
      </c>
      <c r="B8066" t="s">
        <v>90</v>
      </c>
      <c r="C8066">
        <v>2004</v>
      </c>
      <c r="D8066" t="s">
        <v>49</v>
      </c>
      <c r="E8066" t="s">
        <v>1</v>
      </c>
      <c r="F8066" s="263">
        <v>8.3333333333333339</v>
      </c>
      <c r="G8066" s="139">
        <v>57.1872998444505</v>
      </c>
      <c r="H8066" s="139">
        <v>57.1872998444505</v>
      </c>
      <c r="I8066" s="264">
        <v>37.009332967334601</v>
      </c>
      <c r="J8066" s="264">
        <v>84.419892030377895</v>
      </c>
    </row>
    <row r="8067" spans="1:10" x14ac:dyDescent="0.25">
      <c r="A8067" t="s">
        <v>8353</v>
      </c>
      <c r="B8067" t="s">
        <v>90</v>
      </c>
      <c r="C8067">
        <v>2004</v>
      </c>
      <c r="D8067" t="s">
        <v>50</v>
      </c>
      <c r="E8067" t="s">
        <v>1</v>
      </c>
      <c r="F8067" s="263">
        <v>12.666666666666666</v>
      </c>
      <c r="G8067" s="139">
        <v>36.311167595149598</v>
      </c>
      <c r="H8067" s="139">
        <v>36.311167595149598</v>
      </c>
      <c r="I8067" s="264">
        <v>25.695884415820199</v>
      </c>
      <c r="J8067" s="264">
        <v>49.839944195468803</v>
      </c>
    </row>
    <row r="8068" spans="1:10" x14ac:dyDescent="0.25">
      <c r="A8068" t="s">
        <v>8354</v>
      </c>
      <c r="B8068" t="s">
        <v>90</v>
      </c>
      <c r="C8068">
        <v>2004</v>
      </c>
      <c r="D8068" t="s">
        <v>105</v>
      </c>
      <c r="E8068" t="s">
        <v>1</v>
      </c>
      <c r="F8068" s="263">
        <v>28.666666666666668</v>
      </c>
      <c r="G8068" s="139">
        <v>86.152489907135603</v>
      </c>
      <c r="H8068" s="139">
        <v>86.152489907135603</v>
      </c>
      <c r="I8068" s="264">
        <v>68.910972421185505</v>
      </c>
      <c r="J8068" s="264">
        <v>106.397323262174</v>
      </c>
    </row>
    <row r="8069" spans="1:10" x14ac:dyDescent="0.25">
      <c r="A8069" t="s">
        <v>8355</v>
      </c>
      <c r="B8069" t="s">
        <v>90</v>
      </c>
      <c r="C8069">
        <v>2004</v>
      </c>
      <c r="D8069" t="s">
        <v>51</v>
      </c>
      <c r="E8069" t="s">
        <v>1</v>
      </c>
      <c r="F8069" s="263">
        <v>19.333333333333332</v>
      </c>
      <c r="G8069" s="139">
        <v>72.644380706654502</v>
      </c>
      <c r="H8069" s="139">
        <v>72.644380706654502</v>
      </c>
      <c r="I8069" s="264">
        <v>55.1621347428013</v>
      </c>
      <c r="J8069" s="264">
        <v>93.909144424543797</v>
      </c>
    </row>
    <row r="8070" spans="1:10" x14ac:dyDescent="0.25">
      <c r="A8070" t="s">
        <v>8356</v>
      </c>
      <c r="B8070" t="s">
        <v>90</v>
      </c>
      <c r="C8070">
        <v>2004</v>
      </c>
      <c r="D8070" t="s">
        <v>52</v>
      </c>
      <c r="E8070" t="s">
        <v>1</v>
      </c>
      <c r="F8070" s="263">
        <v>9.3333333333333339</v>
      </c>
      <c r="G8070" s="139">
        <v>140.12611350215201</v>
      </c>
      <c r="H8070" s="139">
        <v>140.12611350215201</v>
      </c>
      <c r="I8070" s="264">
        <v>93.113802422180001</v>
      </c>
      <c r="J8070" s="264">
        <v>202.52227004303899</v>
      </c>
    </row>
    <row r="8071" spans="1:10" x14ac:dyDescent="0.25">
      <c r="A8071" t="s">
        <v>8357</v>
      </c>
      <c r="B8071" t="s">
        <v>90</v>
      </c>
      <c r="C8071">
        <v>2004</v>
      </c>
      <c r="D8071" t="s">
        <v>106</v>
      </c>
      <c r="E8071" t="s">
        <v>1</v>
      </c>
      <c r="F8071" s="263">
        <v>67</v>
      </c>
      <c r="G8071" s="139">
        <v>100.81757536239201</v>
      </c>
      <c r="H8071" s="139">
        <v>100.81757536239201</v>
      </c>
      <c r="I8071" s="264">
        <v>87.3614907546946</v>
      </c>
      <c r="J8071" s="264">
        <v>115.773302899615</v>
      </c>
    </row>
    <row r="8072" spans="1:10" x14ac:dyDescent="0.25">
      <c r="A8072" t="s">
        <v>8358</v>
      </c>
      <c r="B8072" t="s">
        <v>90</v>
      </c>
      <c r="C8072">
        <v>2004</v>
      </c>
      <c r="D8072" t="s">
        <v>53</v>
      </c>
      <c r="E8072" t="s">
        <v>1</v>
      </c>
      <c r="F8072" s="263">
        <v>17.333333333333332</v>
      </c>
      <c r="G8072" s="139">
        <v>83.471114178852901</v>
      </c>
      <c r="H8072" s="139">
        <v>83.471114178852901</v>
      </c>
      <c r="I8072" s="264">
        <v>62.340080581729502</v>
      </c>
      <c r="J8072" s="264">
        <v>109.46112974942599</v>
      </c>
    </row>
    <row r="8073" spans="1:10" x14ac:dyDescent="0.25">
      <c r="A8073" t="s">
        <v>8359</v>
      </c>
      <c r="B8073" t="s">
        <v>90</v>
      </c>
      <c r="C8073">
        <v>2004</v>
      </c>
      <c r="D8073" t="s">
        <v>54</v>
      </c>
      <c r="E8073" t="s">
        <v>1</v>
      </c>
      <c r="F8073" s="263">
        <v>13.333333333333334</v>
      </c>
      <c r="G8073" s="139">
        <v>170.024653574768</v>
      </c>
      <c r="H8073" s="139">
        <v>170.024653574768</v>
      </c>
      <c r="I8073" s="264">
        <v>121.469863130154</v>
      </c>
      <c r="J8073" s="264">
        <v>231.526821389101</v>
      </c>
    </row>
    <row r="8074" spans="1:10" x14ac:dyDescent="0.25">
      <c r="A8074" t="s">
        <v>8360</v>
      </c>
      <c r="B8074" t="s">
        <v>90</v>
      </c>
      <c r="C8074">
        <v>2004</v>
      </c>
      <c r="D8074" t="s">
        <v>55</v>
      </c>
      <c r="E8074" t="s">
        <v>1</v>
      </c>
      <c r="F8074" s="263">
        <v>9.3333333333333339</v>
      </c>
      <c r="G8074" s="139">
        <v>87.110723952338006</v>
      </c>
      <c r="H8074" s="139">
        <v>87.110723952338006</v>
      </c>
      <c r="I8074" s="264">
        <v>57.885076066328601</v>
      </c>
      <c r="J8074" s="264">
        <v>125.89988488940099</v>
      </c>
    </row>
    <row r="8075" spans="1:10" x14ac:dyDescent="0.25">
      <c r="A8075" t="s">
        <v>8361</v>
      </c>
      <c r="B8075" t="s">
        <v>90</v>
      </c>
      <c r="C8075">
        <v>2004</v>
      </c>
      <c r="D8075" t="s">
        <v>56</v>
      </c>
      <c r="E8075" t="s">
        <v>1</v>
      </c>
      <c r="F8075" s="263">
        <v>8.6666666666666661</v>
      </c>
      <c r="G8075" s="139">
        <v>85.501002992535106</v>
      </c>
      <c r="H8075" s="139">
        <v>85.501002992535106</v>
      </c>
      <c r="I8075" s="264">
        <v>55.851885954815998</v>
      </c>
      <c r="J8075" s="264">
        <v>125.278700384755</v>
      </c>
    </row>
    <row r="8076" spans="1:10" x14ac:dyDescent="0.25">
      <c r="A8076" t="s">
        <v>8362</v>
      </c>
      <c r="B8076" t="s">
        <v>90</v>
      </c>
      <c r="C8076">
        <v>2004</v>
      </c>
      <c r="D8076" t="s">
        <v>57</v>
      </c>
      <c r="E8076" t="s">
        <v>1</v>
      </c>
      <c r="F8076" s="263">
        <v>18.333333333333332</v>
      </c>
      <c r="G8076" s="139">
        <v>107.853711148152</v>
      </c>
      <c r="H8076" s="139">
        <v>107.853711148152</v>
      </c>
      <c r="I8076" s="264">
        <v>81.251103049318601</v>
      </c>
      <c r="J8076" s="264">
        <v>140.386312383567</v>
      </c>
    </row>
    <row r="8077" spans="1:10" x14ac:dyDescent="0.25">
      <c r="A8077" t="s">
        <v>8363</v>
      </c>
      <c r="B8077" t="s">
        <v>90</v>
      </c>
      <c r="C8077">
        <v>2005</v>
      </c>
      <c r="D8077" t="s">
        <v>5</v>
      </c>
      <c r="E8077" t="s">
        <v>1</v>
      </c>
      <c r="F8077" s="263">
        <v>316</v>
      </c>
      <c r="G8077" s="139">
        <v>95.715229019888199</v>
      </c>
      <c r="H8077" s="139">
        <v>95.715229019888199</v>
      </c>
      <c r="I8077" s="264">
        <v>89.719171424370302</v>
      </c>
      <c r="J8077" s="264">
        <v>102.00939922124699</v>
      </c>
    </row>
    <row r="8078" spans="1:10" x14ac:dyDescent="0.25">
      <c r="A8078" t="s">
        <v>8364</v>
      </c>
      <c r="B8078" t="s">
        <v>90</v>
      </c>
      <c r="C8078">
        <v>2005</v>
      </c>
      <c r="D8078" t="s">
        <v>6</v>
      </c>
      <c r="E8078" t="s">
        <v>1</v>
      </c>
      <c r="F8078" s="263">
        <v>92</v>
      </c>
      <c r="G8078" s="139">
        <v>125.54642260927299</v>
      </c>
      <c r="H8078" s="139">
        <v>125.54642260927299</v>
      </c>
      <c r="I8078" s="264">
        <v>111.17155484575601</v>
      </c>
      <c r="J8078" s="264">
        <v>141.276707624718</v>
      </c>
    </row>
    <row r="8079" spans="1:10" x14ac:dyDescent="0.25">
      <c r="A8079" t="s">
        <v>8365</v>
      </c>
      <c r="B8079" t="s">
        <v>90</v>
      </c>
      <c r="C8079">
        <v>2005</v>
      </c>
      <c r="D8079" t="s">
        <v>37</v>
      </c>
      <c r="E8079" t="s">
        <v>1</v>
      </c>
      <c r="F8079" s="263">
        <v>14.333333333333334</v>
      </c>
      <c r="G8079" s="139">
        <v>193.850870074835</v>
      </c>
      <c r="H8079" s="139">
        <v>193.850870074835</v>
      </c>
      <c r="I8079" s="264">
        <v>140.28942385718099</v>
      </c>
      <c r="J8079" s="264">
        <v>261.11712199080301</v>
      </c>
    </row>
    <row r="8080" spans="1:10" x14ac:dyDescent="0.25">
      <c r="A8080" t="s">
        <v>8366</v>
      </c>
      <c r="B8080" t="s">
        <v>90</v>
      </c>
      <c r="C8080">
        <v>2005</v>
      </c>
      <c r="D8080" t="s">
        <v>38</v>
      </c>
      <c r="E8080" t="s">
        <v>1</v>
      </c>
      <c r="F8080" s="263">
        <v>19.666666666666668</v>
      </c>
      <c r="G8080" s="139">
        <v>161.307961504812</v>
      </c>
      <c r="H8080" s="139">
        <v>161.307961504812</v>
      </c>
      <c r="I8080" s="264">
        <v>122.79636920385001</v>
      </c>
      <c r="J8080" s="264">
        <v>208.07633420822401</v>
      </c>
    </row>
    <row r="8081" spans="1:10" x14ac:dyDescent="0.25">
      <c r="A8081" t="s">
        <v>8367</v>
      </c>
      <c r="B8081" t="s">
        <v>90</v>
      </c>
      <c r="C8081">
        <v>2005</v>
      </c>
      <c r="D8081" t="s">
        <v>39</v>
      </c>
      <c r="E8081" t="s">
        <v>1</v>
      </c>
      <c r="F8081" s="263">
        <v>16.333333333333332</v>
      </c>
      <c r="G8081" s="139">
        <v>140.23639850032899</v>
      </c>
      <c r="H8081" s="139">
        <v>140.23639850032899</v>
      </c>
      <c r="I8081" s="264">
        <v>103.74631521708</v>
      </c>
      <c r="J8081" s="264">
        <v>185.40110471938399</v>
      </c>
    </row>
    <row r="8082" spans="1:10" x14ac:dyDescent="0.25">
      <c r="A8082" t="s">
        <v>8368</v>
      </c>
      <c r="B8082" t="s">
        <v>90</v>
      </c>
      <c r="C8082">
        <v>2005</v>
      </c>
      <c r="D8082" t="s">
        <v>40</v>
      </c>
      <c r="E8082" t="s">
        <v>1</v>
      </c>
      <c r="F8082" s="263">
        <v>14.333333333333334</v>
      </c>
      <c r="G8082" s="139">
        <v>138.39716768587101</v>
      </c>
      <c r="H8082" s="139">
        <v>138.39716768587101</v>
      </c>
      <c r="I8082" s="264">
        <v>100.157708400386</v>
      </c>
      <c r="J8082" s="264">
        <v>186.42098487286799</v>
      </c>
    </row>
    <row r="8083" spans="1:10" x14ac:dyDescent="0.25">
      <c r="A8083" t="s">
        <v>8369</v>
      </c>
      <c r="B8083" t="s">
        <v>90</v>
      </c>
      <c r="C8083">
        <v>2005</v>
      </c>
      <c r="D8083" t="s">
        <v>41</v>
      </c>
      <c r="E8083" t="s">
        <v>1</v>
      </c>
      <c r="F8083" s="263">
        <v>15</v>
      </c>
      <c r="G8083" s="139">
        <v>87.526501079493499</v>
      </c>
      <c r="H8083" s="139">
        <v>87.526501079493499</v>
      </c>
      <c r="I8083" s="264">
        <v>63.841829887382602</v>
      </c>
      <c r="J8083" s="264">
        <v>117.118238577792</v>
      </c>
    </row>
    <row r="8084" spans="1:10" x14ac:dyDescent="0.25">
      <c r="A8084" t="s">
        <v>8370</v>
      </c>
      <c r="B8084" t="s">
        <v>90</v>
      </c>
      <c r="C8084">
        <v>2005</v>
      </c>
      <c r="D8084" t="s">
        <v>42</v>
      </c>
      <c r="E8084" t="s">
        <v>1</v>
      </c>
      <c r="F8084" s="263">
        <v>12.333333333333334</v>
      </c>
      <c r="G8084" s="139">
        <v>84.751586229012503</v>
      </c>
      <c r="H8084" s="139">
        <v>84.751586229012503</v>
      </c>
      <c r="I8084" s="264">
        <v>59.671988455459598</v>
      </c>
      <c r="J8084" s="264">
        <v>116.819753991342</v>
      </c>
    </row>
    <row r="8085" spans="1:10" x14ac:dyDescent="0.25">
      <c r="A8085" t="s">
        <v>8371</v>
      </c>
      <c r="B8085" t="s">
        <v>90</v>
      </c>
      <c r="C8085">
        <v>2005</v>
      </c>
      <c r="D8085" t="s">
        <v>102</v>
      </c>
      <c r="E8085" t="s">
        <v>1</v>
      </c>
      <c r="F8085" s="263">
        <v>11</v>
      </c>
      <c r="G8085" s="139">
        <v>76.948188219931893</v>
      </c>
      <c r="H8085" s="139">
        <v>76.948188219931893</v>
      </c>
      <c r="I8085" s="264">
        <v>52.968334654665902</v>
      </c>
      <c r="J8085" s="264">
        <v>107.83006109219799</v>
      </c>
    </row>
    <row r="8086" spans="1:10" x14ac:dyDescent="0.25">
      <c r="A8086" t="s">
        <v>8372</v>
      </c>
      <c r="B8086" t="s">
        <v>90</v>
      </c>
      <c r="C8086">
        <v>2005</v>
      </c>
      <c r="D8086" t="s">
        <v>103</v>
      </c>
      <c r="E8086" t="s">
        <v>1</v>
      </c>
      <c r="F8086" s="263">
        <v>41.666666666666664</v>
      </c>
      <c r="G8086" s="139">
        <v>104.03229162332001</v>
      </c>
      <c r="H8086" s="139">
        <v>104.03229162332001</v>
      </c>
      <c r="I8086" s="264">
        <v>86.593927693813896</v>
      </c>
      <c r="J8086" s="264">
        <v>123.974321030528</v>
      </c>
    </row>
    <row r="8087" spans="1:10" x14ac:dyDescent="0.25">
      <c r="A8087" t="s">
        <v>8373</v>
      </c>
      <c r="B8087" t="s">
        <v>90</v>
      </c>
      <c r="C8087">
        <v>2005</v>
      </c>
      <c r="D8087" t="s">
        <v>43</v>
      </c>
      <c r="E8087" t="s">
        <v>1</v>
      </c>
      <c r="F8087" s="263">
        <v>7.666666666666667</v>
      </c>
      <c r="G8087" s="139">
        <v>110.26415456158</v>
      </c>
      <c r="H8087" s="139">
        <v>110.26415456158</v>
      </c>
      <c r="I8087" s="264">
        <v>69.897885804688599</v>
      </c>
      <c r="J8087" s="264">
        <v>165.448966872813</v>
      </c>
    </row>
    <row r="8088" spans="1:10" x14ac:dyDescent="0.25">
      <c r="A8088" t="s">
        <v>8374</v>
      </c>
      <c r="B8088" t="s">
        <v>90</v>
      </c>
      <c r="C8088">
        <v>2005</v>
      </c>
      <c r="D8088" t="s">
        <v>44</v>
      </c>
      <c r="E8088" t="s">
        <v>1</v>
      </c>
      <c r="F8088" s="263">
        <v>15.666666666666666</v>
      </c>
      <c r="G8088" s="139">
        <v>117.15439453611801</v>
      </c>
      <c r="H8088" s="139">
        <v>117.15439453611801</v>
      </c>
      <c r="I8088" s="264">
        <v>86.081060870432196</v>
      </c>
      <c r="J8088" s="264">
        <v>155.79041826611501</v>
      </c>
    </row>
    <row r="8089" spans="1:10" x14ac:dyDescent="0.25">
      <c r="A8089" t="s">
        <v>8375</v>
      </c>
      <c r="B8089" t="s">
        <v>90</v>
      </c>
      <c r="C8089">
        <v>2005</v>
      </c>
      <c r="D8089" t="s">
        <v>45</v>
      </c>
      <c r="E8089" t="s">
        <v>1</v>
      </c>
      <c r="F8089" s="263">
        <v>18.333333333333332</v>
      </c>
      <c r="G8089" s="139">
        <v>92.939943898070197</v>
      </c>
      <c r="H8089" s="139">
        <v>92.939943898070197</v>
      </c>
      <c r="I8089" s="264">
        <v>70.015884281320794</v>
      </c>
      <c r="J8089" s="264">
        <v>120.974010612052</v>
      </c>
    </row>
    <row r="8090" spans="1:10" x14ac:dyDescent="0.25">
      <c r="A8090" t="s">
        <v>8376</v>
      </c>
      <c r="B8090" t="s">
        <v>90</v>
      </c>
      <c r="C8090">
        <v>2005</v>
      </c>
      <c r="D8090" t="s">
        <v>18</v>
      </c>
      <c r="E8090" t="s">
        <v>1</v>
      </c>
      <c r="F8090" s="263">
        <v>43.333333333333336</v>
      </c>
      <c r="G8090" s="139">
        <v>79.703747302334705</v>
      </c>
      <c r="H8090" s="139">
        <v>79.703747302334705</v>
      </c>
      <c r="I8090" s="264">
        <v>66.591231158068993</v>
      </c>
      <c r="J8090" s="264">
        <v>94.659619236087906</v>
      </c>
    </row>
    <row r="8091" spans="1:10" x14ac:dyDescent="0.25">
      <c r="A8091" t="s">
        <v>8377</v>
      </c>
      <c r="B8091" t="s">
        <v>90</v>
      </c>
      <c r="C8091">
        <v>2005</v>
      </c>
      <c r="D8091" t="s">
        <v>46</v>
      </c>
      <c r="E8091" t="s">
        <v>1</v>
      </c>
      <c r="F8091" s="263">
        <v>22.333333333333332</v>
      </c>
      <c r="G8091" s="139">
        <v>92.756672942740096</v>
      </c>
      <c r="H8091" s="139">
        <v>92.756672942740096</v>
      </c>
      <c r="I8091" s="264">
        <v>71.885037102669202</v>
      </c>
      <c r="J8091" s="264">
        <v>117.798205781371</v>
      </c>
    </row>
    <row r="8092" spans="1:10" x14ac:dyDescent="0.25">
      <c r="A8092" t="s">
        <v>8378</v>
      </c>
      <c r="B8092" t="s">
        <v>90</v>
      </c>
      <c r="C8092">
        <v>2005</v>
      </c>
      <c r="D8092" t="s">
        <v>47</v>
      </c>
      <c r="E8092" t="s">
        <v>1</v>
      </c>
      <c r="F8092" s="263">
        <v>12</v>
      </c>
      <c r="G8092" s="139">
        <v>79.856258734278299</v>
      </c>
      <c r="H8092" s="139">
        <v>79.856258734278299</v>
      </c>
      <c r="I8092" s="264">
        <v>55.930436325724799</v>
      </c>
      <c r="J8092" s="264">
        <v>110.55433552938</v>
      </c>
    </row>
    <row r="8093" spans="1:10" x14ac:dyDescent="0.25">
      <c r="A8093" t="s">
        <v>8379</v>
      </c>
      <c r="B8093" t="s">
        <v>90</v>
      </c>
      <c r="C8093">
        <v>2005</v>
      </c>
      <c r="D8093" t="s">
        <v>48</v>
      </c>
      <c r="E8093" t="s">
        <v>1</v>
      </c>
      <c r="F8093" s="263">
        <v>9</v>
      </c>
      <c r="G8093" s="139">
        <v>58.963551789653003</v>
      </c>
      <c r="H8093" s="139">
        <v>58.963551789653003</v>
      </c>
      <c r="I8093" s="264">
        <v>38.856980629381297</v>
      </c>
      <c r="J8093" s="264">
        <v>85.789784018693595</v>
      </c>
    </row>
    <row r="8094" spans="1:10" x14ac:dyDescent="0.25">
      <c r="A8094" t="s">
        <v>8380</v>
      </c>
      <c r="B8094" t="s">
        <v>90</v>
      </c>
      <c r="C8094">
        <v>2005</v>
      </c>
      <c r="D8094" t="s">
        <v>104</v>
      </c>
      <c r="E8094" t="s">
        <v>1</v>
      </c>
      <c r="F8094" s="263">
        <v>22</v>
      </c>
      <c r="G8094" s="139">
        <v>44.656751965573697</v>
      </c>
      <c r="H8094" s="139">
        <v>44.656751965573697</v>
      </c>
      <c r="I8094" s="264">
        <v>34.5372613231931</v>
      </c>
      <c r="J8094" s="264">
        <v>56.814214379474102</v>
      </c>
    </row>
    <row r="8095" spans="1:10" x14ac:dyDescent="0.25">
      <c r="A8095" t="s">
        <v>8381</v>
      </c>
      <c r="B8095" t="s">
        <v>90</v>
      </c>
      <c r="C8095">
        <v>2005</v>
      </c>
      <c r="D8095" t="s">
        <v>49</v>
      </c>
      <c r="E8095" t="s">
        <v>1</v>
      </c>
      <c r="F8095" s="263">
        <v>7.666666666666667</v>
      </c>
      <c r="G8095" s="139">
        <v>52.885720855369001</v>
      </c>
      <c r="H8095" s="139">
        <v>52.885720855369001</v>
      </c>
      <c r="I8095" s="264">
        <v>33.524948263968703</v>
      </c>
      <c r="J8095" s="264">
        <v>79.353874453897404</v>
      </c>
    </row>
    <row r="8096" spans="1:10" x14ac:dyDescent="0.25">
      <c r="A8096" t="s">
        <v>8382</v>
      </c>
      <c r="B8096" t="s">
        <v>90</v>
      </c>
      <c r="C8096">
        <v>2005</v>
      </c>
      <c r="D8096" t="s">
        <v>50</v>
      </c>
      <c r="E8096" t="s">
        <v>1</v>
      </c>
      <c r="F8096" s="263">
        <v>14.333333333333334</v>
      </c>
      <c r="G8096" s="139">
        <v>41.225648105537701</v>
      </c>
      <c r="H8096" s="139">
        <v>41.225648105537701</v>
      </c>
      <c r="I8096" s="264">
        <v>29.834905660377402</v>
      </c>
      <c r="J8096" s="264">
        <v>55.530947998159199</v>
      </c>
    </row>
    <row r="8097" spans="1:10" x14ac:dyDescent="0.25">
      <c r="A8097" t="s">
        <v>8383</v>
      </c>
      <c r="B8097" t="s">
        <v>90</v>
      </c>
      <c r="C8097">
        <v>2005</v>
      </c>
      <c r="D8097" t="s">
        <v>105</v>
      </c>
      <c r="E8097" t="s">
        <v>1</v>
      </c>
      <c r="F8097" s="263">
        <v>31.666666666666668</v>
      </c>
      <c r="G8097" s="139">
        <v>96.170393691222202</v>
      </c>
      <c r="H8097" s="139">
        <v>96.170393691222202</v>
      </c>
      <c r="I8097" s="264">
        <v>77.807922415800306</v>
      </c>
      <c r="J8097" s="264">
        <v>117.563750847818</v>
      </c>
    </row>
    <row r="8098" spans="1:10" x14ac:dyDescent="0.25">
      <c r="A8098" t="s">
        <v>8384</v>
      </c>
      <c r="B8098" t="s">
        <v>90</v>
      </c>
      <c r="C8098">
        <v>2005</v>
      </c>
      <c r="D8098" t="s">
        <v>51</v>
      </c>
      <c r="E8098" t="s">
        <v>1</v>
      </c>
      <c r="F8098" s="263">
        <v>22.333333333333332</v>
      </c>
      <c r="G8098" s="139">
        <v>84.930534428556896</v>
      </c>
      <c r="H8098" s="139">
        <v>84.930534428556896</v>
      </c>
      <c r="I8098" s="264">
        <v>65.819896562214794</v>
      </c>
      <c r="J8098" s="264">
        <v>107.859243484434</v>
      </c>
    </row>
    <row r="8099" spans="1:10" x14ac:dyDescent="0.25">
      <c r="A8099" t="s">
        <v>8385</v>
      </c>
      <c r="B8099" t="s">
        <v>90</v>
      </c>
      <c r="C8099">
        <v>2005</v>
      </c>
      <c r="D8099" t="s">
        <v>52</v>
      </c>
      <c r="E8099" t="s">
        <v>1</v>
      </c>
      <c r="F8099" s="263">
        <v>9.3333333333333339</v>
      </c>
      <c r="G8099" s="139">
        <v>140.73887911535601</v>
      </c>
      <c r="H8099" s="139">
        <v>140.73887911535601</v>
      </c>
      <c r="I8099" s="264">
        <v>93.5209851721538</v>
      </c>
      <c r="J8099" s="264">
        <v>203.40789143000799</v>
      </c>
    </row>
    <row r="8100" spans="1:10" x14ac:dyDescent="0.25">
      <c r="A8100" t="s">
        <v>8386</v>
      </c>
      <c r="B8100" t="s">
        <v>90</v>
      </c>
      <c r="C8100">
        <v>2005</v>
      </c>
      <c r="D8100" t="s">
        <v>106</v>
      </c>
      <c r="E8100" t="s">
        <v>1</v>
      </c>
      <c r="F8100" s="263">
        <v>74.333333333333329</v>
      </c>
      <c r="G8100" s="139">
        <v>112.696270915771</v>
      </c>
      <c r="H8100" s="139">
        <v>112.696270915771</v>
      </c>
      <c r="I8100" s="264">
        <v>98.390089972450795</v>
      </c>
      <c r="J8100" s="264">
        <v>128.511648100743</v>
      </c>
    </row>
    <row r="8101" spans="1:10" x14ac:dyDescent="0.25">
      <c r="A8101" t="s">
        <v>8387</v>
      </c>
      <c r="B8101" t="s">
        <v>90</v>
      </c>
      <c r="C8101">
        <v>2005</v>
      </c>
      <c r="D8101" t="s">
        <v>53</v>
      </c>
      <c r="E8101" t="s">
        <v>1</v>
      </c>
      <c r="F8101" s="263">
        <v>19.666666666666668</v>
      </c>
      <c r="G8101" s="139">
        <v>95.521808114496693</v>
      </c>
      <c r="H8101" s="139">
        <v>95.521808114496693</v>
      </c>
      <c r="I8101" s="264">
        <v>72.716381180584804</v>
      </c>
      <c r="J8101" s="264">
        <v>123.216656412913</v>
      </c>
    </row>
    <row r="8102" spans="1:10" x14ac:dyDescent="0.25">
      <c r="A8102" t="s">
        <v>8388</v>
      </c>
      <c r="B8102" t="s">
        <v>90</v>
      </c>
      <c r="C8102">
        <v>2005</v>
      </c>
      <c r="D8102" t="s">
        <v>54</v>
      </c>
      <c r="E8102" t="s">
        <v>1</v>
      </c>
      <c r="F8102" s="263">
        <v>13</v>
      </c>
      <c r="G8102" s="139">
        <v>167.83577914532901</v>
      </c>
      <c r="H8102" s="139">
        <v>167.83577914532901</v>
      </c>
      <c r="I8102" s="264">
        <v>119.348452898395</v>
      </c>
      <c r="J8102" s="264">
        <v>229.43581357318101</v>
      </c>
    </row>
    <row r="8103" spans="1:10" x14ac:dyDescent="0.25">
      <c r="A8103" t="s">
        <v>8389</v>
      </c>
      <c r="B8103" t="s">
        <v>90</v>
      </c>
      <c r="C8103">
        <v>2005</v>
      </c>
      <c r="D8103" t="s">
        <v>55</v>
      </c>
      <c r="E8103" t="s">
        <v>1</v>
      </c>
      <c r="F8103" s="263">
        <v>12.333333333333334</v>
      </c>
      <c r="G8103" s="139">
        <v>116.122147945893</v>
      </c>
      <c r="H8103" s="139">
        <v>116.122147945893</v>
      </c>
      <c r="I8103" s="264">
        <v>81.759407463201796</v>
      </c>
      <c r="J8103" s="264">
        <v>160.06025797947501</v>
      </c>
    </row>
    <row r="8104" spans="1:10" x14ac:dyDescent="0.25">
      <c r="A8104" t="s">
        <v>8390</v>
      </c>
      <c r="B8104" t="s">
        <v>90</v>
      </c>
      <c r="C8104">
        <v>2005</v>
      </c>
      <c r="D8104" t="s">
        <v>56</v>
      </c>
      <c r="E8104" t="s">
        <v>1</v>
      </c>
      <c r="F8104" s="263">
        <v>10.666666666666666</v>
      </c>
      <c r="G8104" s="139">
        <v>105.659380571881</v>
      </c>
      <c r="H8104" s="139">
        <v>105.659380571881</v>
      </c>
      <c r="I8104" s="264">
        <v>72.271016311166903</v>
      </c>
      <c r="J8104" s="264">
        <v>149.158026811068</v>
      </c>
    </row>
    <row r="8105" spans="1:10" x14ac:dyDescent="0.25">
      <c r="A8105" t="s">
        <v>8391</v>
      </c>
      <c r="B8105" t="s">
        <v>90</v>
      </c>
      <c r="C8105">
        <v>2005</v>
      </c>
      <c r="D8105" t="s">
        <v>57</v>
      </c>
      <c r="E8105" t="s">
        <v>1</v>
      </c>
      <c r="F8105" s="263">
        <v>18.666666666666668</v>
      </c>
      <c r="G8105" s="139">
        <v>110.39921143420401</v>
      </c>
      <c r="H8105" s="139">
        <v>110.39921143420401</v>
      </c>
      <c r="I8105" s="264">
        <v>83.394775751601799</v>
      </c>
      <c r="J8105" s="264">
        <v>143.36323311976301</v>
      </c>
    </row>
    <row r="8106" spans="1:10" x14ac:dyDescent="0.25">
      <c r="A8106" t="s">
        <v>8392</v>
      </c>
      <c r="B8106" t="s">
        <v>90</v>
      </c>
      <c r="C8106">
        <v>2006</v>
      </c>
      <c r="D8106" t="s">
        <v>5</v>
      </c>
      <c r="E8106" t="s">
        <v>1</v>
      </c>
      <c r="F8106" s="263">
        <v>288.66666666666669</v>
      </c>
      <c r="G8106" s="139">
        <v>87.814028950237002</v>
      </c>
      <c r="H8106" s="139">
        <v>87.814028950237002</v>
      </c>
      <c r="I8106" s="264">
        <v>82.062692649815304</v>
      </c>
      <c r="J8106" s="264">
        <v>93.8649157510782</v>
      </c>
    </row>
    <row r="8107" spans="1:10" x14ac:dyDescent="0.25">
      <c r="A8107" t="s">
        <v>8393</v>
      </c>
      <c r="B8107" t="s">
        <v>90</v>
      </c>
      <c r="C8107">
        <v>2006</v>
      </c>
      <c r="D8107" t="s">
        <v>6</v>
      </c>
      <c r="E8107" t="s">
        <v>1</v>
      </c>
      <c r="F8107" s="263">
        <v>79</v>
      </c>
      <c r="G8107" s="139">
        <v>108.384972446436</v>
      </c>
      <c r="H8107" s="139">
        <v>108.384972446436</v>
      </c>
      <c r="I8107" s="264">
        <v>95.025076503350903</v>
      </c>
      <c r="J8107" s="264">
        <v>123.109691672769</v>
      </c>
    </row>
    <row r="8108" spans="1:10" x14ac:dyDescent="0.25">
      <c r="A8108" t="s">
        <v>8394</v>
      </c>
      <c r="B8108" t="s">
        <v>90</v>
      </c>
      <c r="C8108">
        <v>2006</v>
      </c>
      <c r="D8108" t="s">
        <v>37</v>
      </c>
      <c r="E8108" t="s">
        <v>1</v>
      </c>
      <c r="F8108" s="263">
        <v>13.333333333333334</v>
      </c>
      <c r="G8108" s="139">
        <v>183.06636155606401</v>
      </c>
      <c r="H8108" s="139">
        <v>183.06636155606401</v>
      </c>
      <c r="I8108" s="264">
        <v>130.78718535469099</v>
      </c>
      <c r="J8108" s="264">
        <v>249.28604118993101</v>
      </c>
    </row>
    <row r="8109" spans="1:10" x14ac:dyDescent="0.25">
      <c r="A8109" t="s">
        <v>8395</v>
      </c>
      <c r="B8109" t="s">
        <v>90</v>
      </c>
      <c r="C8109">
        <v>2006</v>
      </c>
      <c r="D8109" t="s">
        <v>38</v>
      </c>
      <c r="E8109" t="s">
        <v>1</v>
      </c>
      <c r="F8109" s="263">
        <v>16.666666666666668</v>
      </c>
      <c r="G8109" s="139">
        <v>137.70311209033301</v>
      </c>
      <c r="H8109" s="139">
        <v>137.70311209033301</v>
      </c>
      <c r="I8109" s="264">
        <v>102.206003855687</v>
      </c>
      <c r="J8109" s="264">
        <v>181.54502891765401</v>
      </c>
    </row>
    <row r="8110" spans="1:10" x14ac:dyDescent="0.25">
      <c r="A8110" t="s">
        <v>8396</v>
      </c>
      <c r="B8110" t="s">
        <v>90</v>
      </c>
      <c r="C8110">
        <v>2006</v>
      </c>
      <c r="D8110" t="s">
        <v>39</v>
      </c>
      <c r="E8110" t="s">
        <v>1</v>
      </c>
      <c r="F8110" s="263">
        <v>13.666666666666666</v>
      </c>
      <c r="G8110" s="139">
        <v>118.15221463358399</v>
      </c>
      <c r="H8110" s="139">
        <v>118.15221463358399</v>
      </c>
      <c r="I8110" s="264">
        <v>84.787181925592904</v>
      </c>
      <c r="J8110" s="264">
        <v>160.28644707645299</v>
      </c>
    </row>
    <row r="8111" spans="1:10" x14ac:dyDescent="0.25">
      <c r="A8111" t="s">
        <v>8397</v>
      </c>
      <c r="B8111" t="s">
        <v>90</v>
      </c>
      <c r="C8111">
        <v>2006</v>
      </c>
      <c r="D8111" t="s">
        <v>40</v>
      </c>
      <c r="E8111" t="s">
        <v>1</v>
      </c>
      <c r="F8111" s="263">
        <v>11.666666666666666</v>
      </c>
      <c r="G8111" s="139">
        <v>112.983407579573</v>
      </c>
      <c r="H8111" s="139">
        <v>112.983407579573</v>
      </c>
      <c r="I8111" s="264">
        <v>78.697785525211401</v>
      </c>
      <c r="J8111" s="264">
        <v>157.13409516431</v>
      </c>
    </row>
    <row r="8112" spans="1:10" x14ac:dyDescent="0.25">
      <c r="A8112" t="s">
        <v>8398</v>
      </c>
      <c r="B8112" t="s">
        <v>90</v>
      </c>
      <c r="C8112">
        <v>2006</v>
      </c>
      <c r="D8112" t="s">
        <v>41</v>
      </c>
      <c r="E8112" t="s">
        <v>1</v>
      </c>
      <c r="F8112" s="263">
        <v>11.333333333333334</v>
      </c>
      <c r="G8112" s="139">
        <v>66.699362432564996</v>
      </c>
      <c r="H8112" s="139">
        <v>66.699362432564996</v>
      </c>
      <c r="I8112" s="264">
        <v>46.191270230505097</v>
      </c>
      <c r="J8112" s="264">
        <v>93.206473761647899</v>
      </c>
    </row>
    <row r="8113" spans="1:10" x14ac:dyDescent="0.25">
      <c r="A8113" t="s">
        <v>8399</v>
      </c>
      <c r="B8113" t="s">
        <v>90</v>
      </c>
      <c r="C8113">
        <v>2006</v>
      </c>
      <c r="D8113" t="s">
        <v>42</v>
      </c>
      <c r="E8113" t="s">
        <v>1</v>
      </c>
      <c r="F8113" s="263">
        <v>12.333333333333334</v>
      </c>
      <c r="G8113" s="139">
        <v>84.376639073225206</v>
      </c>
      <c r="H8113" s="139">
        <v>84.376639073225206</v>
      </c>
      <c r="I8113" s="264">
        <v>59.407995256664599</v>
      </c>
      <c r="J8113" s="264">
        <v>116.30293493876999</v>
      </c>
    </row>
    <row r="8114" spans="1:10" x14ac:dyDescent="0.25">
      <c r="A8114" t="s">
        <v>8400</v>
      </c>
      <c r="B8114" t="s">
        <v>90</v>
      </c>
      <c r="C8114">
        <v>2006</v>
      </c>
      <c r="D8114" t="s">
        <v>102</v>
      </c>
      <c r="E8114" t="s">
        <v>1</v>
      </c>
      <c r="F8114" s="263">
        <v>9.6666666666666661</v>
      </c>
      <c r="G8114" s="139">
        <v>68.153509905760103</v>
      </c>
      <c r="H8114" s="139">
        <v>68.153509905760103</v>
      </c>
      <c r="I8114" s="264">
        <v>45.644050668609403</v>
      </c>
      <c r="J8114" s="264">
        <v>97.880190829827697</v>
      </c>
    </row>
    <row r="8115" spans="1:10" x14ac:dyDescent="0.25">
      <c r="A8115" t="s">
        <v>8401</v>
      </c>
      <c r="B8115" t="s">
        <v>90</v>
      </c>
      <c r="C8115">
        <v>2006</v>
      </c>
      <c r="D8115" t="s">
        <v>103</v>
      </c>
      <c r="E8115" t="s">
        <v>1</v>
      </c>
      <c r="F8115" s="263">
        <v>36.666666666666664</v>
      </c>
      <c r="G8115" s="139">
        <v>91.825831441164695</v>
      </c>
      <c r="H8115" s="139">
        <v>91.825831441164695</v>
      </c>
      <c r="I8115" s="264">
        <v>75.467265406592304</v>
      </c>
      <c r="J8115" s="264">
        <v>110.700448573854</v>
      </c>
    </row>
    <row r="8116" spans="1:10" x14ac:dyDescent="0.25">
      <c r="A8116" t="s">
        <v>8402</v>
      </c>
      <c r="B8116" t="s">
        <v>90</v>
      </c>
      <c r="C8116">
        <v>2006</v>
      </c>
      <c r="D8116" t="s">
        <v>43</v>
      </c>
      <c r="E8116" t="s">
        <v>1</v>
      </c>
      <c r="F8116" s="263">
        <v>6.666666666666667</v>
      </c>
      <c r="G8116" s="139">
        <v>96.744546026217805</v>
      </c>
      <c r="H8116" s="139">
        <v>96.744546026217805</v>
      </c>
      <c r="I8116" s="264">
        <v>59.096405940115098</v>
      </c>
      <c r="J8116" s="264">
        <v>149.41227688289101</v>
      </c>
    </row>
    <row r="8117" spans="1:10" x14ac:dyDescent="0.25">
      <c r="A8117" t="s">
        <v>8403</v>
      </c>
      <c r="B8117" t="s">
        <v>90</v>
      </c>
      <c r="C8117">
        <v>2006</v>
      </c>
      <c r="D8117" t="s">
        <v>44</v>
      </c>
      <c r="E8117" t="s">
        <v>1</v>
      </c>
      <c r="F8117" s="263">
        <v>13</v>
      </c>
      <c r="G8117" s="139">
        <v>97.485377193421002</v>
      </c>
      <c r="H8117" s="139">
        <v>97.485377193421002</v>
      </c>
      <c r="I8117" s="264">
        <v>69.322101684747295</v>
      </c>
      <c r="J8117" s="264">
        <v>133.265010248463</v>
      </c>
    </row>
    <row r="8118" spans="1:10" x14ac:dyDescent="0.25">
      <c r="A8118" t="s">
        <v>8404</v>
      </c>
      <c r="B8118" t="s">
        <v>90</v>
      </c>
      <c r="C8118">
        <v>2006</v>
      </c>
      <c r="D8118" t="s">
        <v>45</v>
      </c>
      <c r="E8118" t="s">
        <v>1</v>
      </c>
      <c r="F8118" s="263">
        <v>17</v>
      </c>
      <c r="G8118" s="139">
        <v>86.275438566812696</v>
      </c>
      <c r="H8118" s="139">
        <v>86.275438566812696</v>
      </c>
      <c r="I8118" s="264">
        <v>64.237984876423099</v>
      </c>
      <c r="J8118" s="264">
        <v>113.436976637965</v>
      </c>
    </row>
    <row r="8119" spans="1:10" x14ac:dyDescent="0.25">
      <c r="A8119" t="s">
        <v>8405</v>
      </c>
      <c r="B8119" t="s">
        <v>90</v>
      </c>
      <c r="C8119">
        <v>2006</v>
      </c>
      <c r="D8119" t="s">
        <v>18</v>
      </c>
      <c r="E8119" t="s">
        <v>1</v>
      </c>
      <c r="F8119" s="263">
        <v>44.333333333333336</v>
      </c>
      <c r="G8119" s="139">
        <v>81.615621107149707</v>
      </c>
      <c r="H8119" s="139">
        <v>81.615621107149707</v>
      </c>
      <c r="I8119" s="264">
        <v>68.334106931464504</v>
      </c>
      <c r="J8119" s="264">
        <v>96.741536416809694</v>
      </c>
    </row>
    <row r="8120" spans="1:10" x14ac:dyDescent="0.25">
      <c r="A8120" t="s">
        <v>8406</v>
      </c>
      <c r="B8120" t="s">
        <v>90</v>
      </c>
      <c r="C8120">
        <v>2006</v>
      </c>
      <c r="D8120" t="s">
        <v>46</v>
      </c>
      <c r="E8120" t="s">
        <v>1</v>
      </c>
      <c r="F8120" s="263">
        <v>23</v>
      </c>
      <c r="G8120" s="139">
        <v>95.378958572356694</v>
      </c>
      <c r="H8120" s="139">
        <v>95.378958572356694</v>
      </c>
      <c r="I8120" s="264">
        <v>74.210358984283204</v>
      </c>
      <c r="J8120" s="264">
        <v>120.708292440181</v>
      </c>
    </row>
    <row r="8121" spans="1:10" x14ac:dyDescent="0.25">
      <c r="A8121" t="s">
        <v>8407</v>
      </c>
      <c r="B8121" t="s">
        <v>90</v>
      </c>
      <c r="C8121">
        <v>2006</v>
      </c>
      <c r="D8121" t="s">
        <v>47</v>
      </c>
      <c r="E8121" t="s">
        <v>1</v>
      </c>
      <c r="F8121" s="263">
        <v>11.666666666666666</v>
      </c>
      <c r="G8121" s="139">
        <v>78.137208938896705</v>
      </c>
      <c r="H8121" s="139">
        <v>78.137208938896705</v>
      </c>
      <c r="I8121" s="264">
        <v>54.425914763467503</v>
      </c>
      <c r="J8121" s="264">
        <v>108.670997700534</v>
      </c>
    </row>
    <row r="8122" spans="1:10" x14ac:dyDescent="0.25">
      <c r="A8122" t="s">
        <v>8408</v>
      </c>
      <c r="B8122" t="s">
        <v>90</v>
      </c>
      <c r="C8122">
        <v>2006</v>
      </c>
      <c r="D8122" t="s">
        <v>48</v>
      </c>
      <c r="E8122" t="s">
        <v>1</v>
      </c>
      <c r="F8122" s="263">
        <v>9.6666666666666661</v>
      </c>
      <c r="G8122" s="139">
        <v>63.286995613556499</v>
      </c>
      <c r="H8122" s="139">
        <v>63.286995613556499</v>
      </c>
      <c r="I8122" s="264">
        <v>42.3848285795343</v>
      </c>
      <c r="J8122" s="264">
        <v>90.891037252035005</v>
      </c>
    </row>
    <row r="8123" spans="1:10" x14ac:dyDescent="0.25">
      <c r="A8123" t="s">
        <v>8409</v>
      </c>
      <c r="B8123" t="s">
        <v>90</v>
      </c>
      <c r="C8123">
        <v>2006</v>
      </c>
      <c r="D8123" t="s">
        <v>104</v>
      </c>
      <c r="E8123" t="s">
        <v>1</v>
      </c>
      <c r="F8123" s="263">
        <v>20.666666666666668</v>
      </c>
      <c r="G8123" s="139">
        <v>41.957663364192499</v>
      </c>
      <c r="H8123" s="139">
        <v>41.957663364192499</v>
      </c>
      <c r="I8123" s="264">
        <v>32.168669806724097</v>
      </c>
      <c r="J8123" s="264">
        <v>53.787694223377201</v>
      </c>
    </row>
    <row r="8124" spans="1:10" x14ac:dyDescent="0.25">
      <c r="A8124" t="s">
        <v>8410</v>
      </c>
      <c r="B8124" t="s">
        <v>90</v>
      </c>
      <c r="C8124">
        <v>2006</v>
      </c>
      <c r="D8124" t="s">
        <v>49</v>
      </c>
      <c r="E8124" t="s">
        <v>1</v>
      </c>
      <c r="F8124" s="263">
        <v>5.666666666666667</v>
      </c>
      <c r="G8124" s="139">
        <v>39.290914553816997</v>
      </c>
      <c r="H8124" s="139">
        <v>39.290914553816997</v>
      </c>
      <c r="I8124" s="264">
        <v>22.8881133427323</v>
      </c>
      <c r="J8124" s="264">
        <v>62.909376661196802</v>
      </c>
    </row>
    <row r="8125" spans="1:10" x14ac:dyDescent="0.25">
      <c r="A8125" t="s">
        <v>8411</v>
      </c>
      <c r="B8125" t="s">
        <v>90</v>
      </c>
      <c r="C8125">
        <v>2006</v>
      </c>
      <c r="D8125" t="s">
        <v>50</v>
      </c>
      <c r="E8125" t="s">
        <v>1</v>
      </c>
      <c r="F8125" s="263">
        <v>15</v>
      </c>
      <c r="G8125" s="139">
        <v>43.061788882403</v>
      </c>
      <c r="H8125" s="139">
        <v>43.061788882403</v>
      </c>
      <c r="I8125" s="264">
        <v>31.409268810824798</v>
      </c>
      <c r="J8125" s="264">
        <v>57.620501239222598</v>
      </c>
    </row>
    <row r="8126" spans="1:10" x14ac:dyDescent="0.25">
      <c r="A8126" t="s">
        <v>8412</v>
      </c>
      <c r="B8126" t="s">
        <v>90</v>
      </c>
      <c r="C8126">
        <v>2006</v>
      </c>
      <c r="D8126" t="s">
        <v>105</v>
      </c>
      <c r="E8126" t="s">
        <v>1</v>
      </c>
      <c r="F8126" s="263">
        <v>31</v>
      </c>
      <c r="G8126" s="139">
        <v>95.004596996628905</v>
      </c>
      <c r="H8126" s="139">
        <v>95.004596996628905</v>
      </c>
      <c r="I8126" s="264">
        <v>76.680968433956494</v>
      </c>
      <c r="J8126" s="264">
        <v>116.386760649709</v>
      </c>
    </row>
    <row r="8127" spans="1:10" x14ac:dyDescent="0.25">
      <c r="A8127" t="s">
        <v>8413</v>
      </c>
      <c r="B8127" t="s">
        <v>90</v>
      </c>
      <c r="C8127">
        <v>2006</v>
      </c>
      <c r="D8127" t="s">
        <v>51</v>
      </c>
      <c r="E8127" t="s">
        <v>1</v>
      </c>
      <c r="F8127" s="263">
        <v>20.333333333333332</v>
      </c>
      <c r="G8127" s="139">
        <v>78.120997899697798</v>
      </c>
      <c r="H8127" s="139">
        <v>78.120997899697798</v>
      </c>
      <c r="I8127" s="264">
        <v>59.756160032785203</v>
      </c>
      <c r="J8127" s="264">
        <v>100.349623482404</v>
      </c>
    </row>
    <row r="8128" spans="1:10" x14ac:dyDescent="0.25">
      <c r="A8128" t="s">
        <v>8414</v>
      </c>
      <c r="B8128" t="s">
        <v>90</v>
      </c>
      <c r="C8128">
        <v>2006</v>
      </c>
      <c r="D8128" t="s">
        <v>52</v>
      </c>
      <c r="E8128" t="s">
        <v>1</v>
      </c>
      <c r="F8128" s="263">
        <v>10.666666666666666</v>
      </c>
      <c r="G8128" s="139">
        <v>161.567201858023</v>
      </c>
      <c r="H8128" s="139">
        <v>161.567201858023</v>
      </c>
      <c r="I8128" s="264">
        <v>110.51196607088799</v>
      </c>
      <c r="J8128" s="264">
        <v>228.08239927294801</v>
      </c>
    </row>
    <row r="8129" spans="1:10" x14ac:dyDescent="0.25">
      <c r="A8129" t="s">
        <v>8415</v>
      </c>
      <c r="B8129" t="s">
        <v>90</v>
      </c>
      <c r="C8129">
        <v>2006</v>
      </c>
      <c r="D8129" t="s">
        <v>106</v>
      </c>
      <c r="E8129" t="s">
        <v>1</v>
      </c>
      <c r="F8129" s="263">
        <v>67.333333333333329</v>
      </c>
      <c r="G8129" s="139">
        <v>102.772831340626</v>
      </c>
      <c r="H8129" s="139">
        <v>102.772831340626</v>
      </c>
      <c r="I8129" s="264">
        <v>89.088560676183306</v>
      </c>
      <c r="J8129" s="264">
        <v>117.978174217044</v>
      </c>
    </row>
    <row r="8130" spans="1:10" x14ac:dyDescent="0.25">
      <c r="A8130" t="s">
        <v>8416</v>
      </c>
      <c r="B8130" t="s">
        <v>90</v>
      </c>
      <c r="C8130">
        <v>2006</v>
      </c>
      <c r="D8130" t="s">
        <v>53</v>
      </c>
      <c r="E8130" t="s">
        <v>1</v>
      </c>
      <c r="F8130" s="263">
        <v>17.333333333333332</v>
      </c>
      <c r="G8130" s="139">
        <v>84.674005080440296</v>
      </c>
      <c r="H8130" s="139">
        <v>84.674005080440296</v>
      </c>
      <c r="I8130" s="264">
        <v>63.238455025076497</v>
      </c>
      <c r="J8130" s="264">
        <v>111.038559239237</v>
      </c>
    </row>
    <row r="8131" spans="1:10" x14ac:dyDescent="0.25">
      <c r="A8131" t="s">
        <v>8417</v>
      </c>
      <c r="B8131" t="s">
        <v>90</v>
      </c>
      <c r="C8131">
        <v>2006</v>
      </c>
      <c r="D8131" t="s">
        <v>54</v>
      </c>
      <c r="E8131" t="s">
        <v>1</v>
      </c>
      <c r="F8131" s="263">
        <v>14</v>
      </c>
      <c r="G8131" s="139">
        <v>182.87107589149699</v>
      </c>
      <c r="H8131" s="139">
        <v>182.87107589149699</v>
      </c>
      <c r="I8131" s="264">
        <v>131.79779683894299</v>
      </c>
      <c r="J8131" s="264">
        <v>247.189445726477</v>
      </c>
    </row>
    <row r="8132" spans="1:10" x14ac:dyDescent="0.25">
      <c r="A8132" t="s">
        <v>8418</v>
      </c>
      <c r="B8132" t="s">
        <v>90</v>
      </c>
      <c r="C8132">
        <v>2006</v>
      </c>
      <c r="D8132" t="s">
        <v>55</v>
      </c>
      <c r="E8132" t="s">
        <v>1</v>
      </c>
      <c r="F8132" s="263">
        <v>11</v>
      </c>
      <c r="G8132" s="139">
        <v>104.552799163578</v>
      </c>
      <c r="H8132" s="139">
        <v>104.552799163578</v>
      </c>
      <c r="I8132" s="264">
        <v>71.970345024237204</v>
      </c>
      <c r="J8132" s="264">
        <v>146.513322561227</v>
      </c>
    </row>
    <row r="8133" spans="1:10" x14ac:dyDescent="0.25">
      <c r="A8133" t="s">
        <v>8419</v>
      </c>
      <c r="B8133" t="s">
        <v>90</v>
      </c>
      <c r="C8133">
        <v>2006</v>
      </c>
      <c r="D8133" t="s">
        <v>56</v>
      </c>
      <c r="E8133" t="s">
        <v>1</v>
      </c>
      <c r="F8133" s="263">
        <v>9</v>
      </c>
      <c r="G8133" s="139">
        <v>89.964014394242298</v>
      </c>
      <c r="H8133" s="139">
        <v>89.964014394242298</v>
      </c>
      <c r="I8133" s="264">
        <v>59.286285485805699</v>
      </c>
      <c r="J8133" s="264">
        <v>130.89430894308899</v>
      </c>
    </row>
    <row r="8134" spans="1:10" x14ac:dyDescent="0.25">
      <c r="A8134" t="s">
        <v>8420</v>
      </c>
      <c r="B8134" t="s">
        <v>90</v>
      </c>
      <c r="C8134">
        <v>2006</v>
      </c>
      <c r="D8134" t="s">
        <v>57</v>
      </c>
      <c r="E8134" t="s">
        <v>1</v>
      </c>
      <c r="F8134" s="263">
        <v>16</v>
      </c>
      <c r="G8134" s="139">
        <v>94.869159617361106</v>
      </c>
      <c r="H8134" s="139">
        <v>94.869159617361106</v>
      </c>
      <c r="I8134" s="264">
        <v>69.948217250375507</v>
      </c>
      <c r="J8134" s="264">
        <v>125.782670566843</v>
      </c>
    </row>
    <row r="8135" spans="1:10" x14ac:dyDescent="0.25">
      <c r="A8135" t="s">
        <v>8421</v>
      </c>
      <c r="B8135" t="s">
        <v>90</v>
      </c>
      <c r="C8135">
        <v>2007</v>
      </c>
      <c r="D8135" t="s">
        <v>5</v>
      </c>
      <c r="E8135" t="s">
        <v>1</v>
      </c>
      <c r="F8135" s="263">
        <v>243.66666666666666</v>
      </c>
      <c r="G8135" s="139">
        <v>74.435370547624402</v>
      </c>
      <c r="H8135" s="139">
        <v>74.435370547624402</v>
      </c>
      <c r="I8135" s="264">
        <v>69.137105383416994</v>
      </c>
      <c r="J8135" s="264">
        <v>80.034740962181303</v>
      </c>
    </row>
    <row r="8136" spans="1:10" x14ac:dyDescent="0.25">
      <c r="A8136" t="s">
        <v>8422</v>
      </c>
      <c r="B8136" t="s">
        <v>90</v>
      </c>
      <c r="C8136">
        <v>2007</v>
      </c>
      <c r="D8136" t="s">
        <v>6</v>
      </c>
      <c r="E8136" t="s">
        <v>1</v>
      </c>
      <c r="F8136" s="263">
        <v>58.333333333333336</v>
      </c>
      <c r="G8136" s="139">
        <v>80.388067654597705</v>
      </c>
      <c r="H8136" s="139">
        <v>80.388067654597705</v>
      </c>
      <c r="I8136" s="264">
        <v>68.918774587984501</v>
      </c>
      <c r="J8136" s="264">
        <v>93.233041956317706</v>
      </c>
    </row>
    <row r="8137" spans="1:10" x14ac:dyDescent="0.25">
      <c r="A8137" t="s">
        <v>8423</v>
      </c>
      <c r="B8137" t="s">
        <v>90</v>
      </c>
      <c r="C8137">
        <v>2007</v>
      </c>
      <c r="D8137" t="s">
        <v>37</v>
      </c>
      <c r="E8137" t="s">
        <v>1</v>
      </c>
      <c r="F8137" s="263">
        <v>11</v>
      </c>
      <c r="G8137" s="139">
        <v>153.34572490706299</v>
      </c>
      <c r="H8137" s="139">
        <v>153.34572490706299</v>
      </c>
      <c r="I8137" s="264">
        <v>105.557620817844</v>
      </c>
      <c r="J8137" s="264">
        <v>214.88847583643101</v>
      </c>
    </row>
    <row r="8138" spans="1:10" x14ac:dyDescent="0.25">
      <c r="A8138" t="s">
        <v>8424</v>
      </c>
      <c r="B8138" t="s">
        <v>90</v>
      </c>
      <c r="C8138">
        <v>2007</v>
      </c>
      <c r="D8138" t="s">
        <v>38</v>
      </c>
      <c r="E8138" t="s">
        <v>1</v>
      </c>
      <c r="F8138" s="263">
        <v>12.333333333333334</v>
      </c>
      <c r="G8138" s="139">
        <v>102.209944751381</v>
      </c>
      <c r="H8138" s="139">
        <v>102.209944751381</v>
      </c>
      <c r="I8138" s="264">
        <v>71.964088397790107</v>
      </c>
      <c r="J8138" s="264">
        <v>140.883977900552</v>
      </c>
    </row>
    <row r="8139" spans="1:10" x14ac:dyDescent="0.25">
      <c r="A8139" t="s">
        <v>8425</v>
      </c>
      <c r="B8139" t="s">
        <v>90</v>
      </c>
      <c r="C8139">
        <v>2007</v>
      </c>
      <c r="D8139" t="s">
        <v>39</v>
      </c>
      <c r="E8139" t="s">
        <v>1</v>
      </c>
      <c r="F8139" s="263">
        <v>8.3333333333333339</v>
      </c>
      <c r="G8139" s="139">
        <v>72.606877323420093</v>
      </c>
      <c r="H8139" s="139">
        <v>72.606877323420093</v>
      </c>
      <c r="I8139" s="264">
        <v>46.988266728624502</v>
      </c>
      <c r="J8139" s="264">
        <v>107.18227230483301</v>
      </c>
    </row>
    <row r="8140" spans="1:10" x14ac:dyDescent="0.25">
      <c r="A8140" t="s">
        <v>8426</v>
      </c>
      <c r="B8140" t="s">
        <v>90</v>
      </c>
      <c r="C8140">
        <v>2007</v>
      </c>
      <c r="D8140" t="s">
        <v>40</v>
      </c>
      <c r="E8140" t="s">
        <v>1</v>
      </c>
      <c r="F8140" s="263">
        <v>9</v>
      </c>
      <c r="G8140" s="139">
        <v>87.429570623664304</v>
      </c>
      <c r="H8140" s="139">
        <v>87.429570623664304</v>
      </c>
      <c r="I8140" s="264">
        <v>57.616087040994699</v>
      </c>
      <c r="J8140" s="264">
        <v>127.206787125186</v>
      </c>
    </row>
    <row r="8141" spans="1:10" x14ac:dyDescent="0.25">
      <c r="A8141" t="s">
        <v>8427</v>
      </c>
      <c r="B8141" t="s">
        <v>90</v>
      </c>
      <c r="C8141">
        <v>2007</v>
      </c>
      <c r="D8141" t="s">
        <v>41</v>
      </c>
      <c r="E8141" t="s">
        <v>1</v>
      </c>
      <c r="F8141" s="263">
        <v>8.6666666666666661</v>
      </c>
      <c r="G8141" s="139">
        <v>51.363097589885399</v>
      </c>
      <c r="H8141" s="139">
        <v>51.363097589885399</v>
      </c>
      <c r="I8141" s="264">
        <v>33.551955748715898</v>
      </c>
      <c r="J8141" s="264">
        <v>75.258790991702895</v>
      </c>
    </row>
    <row r="8142" spans="1:10" x14ac:dyDescent="0.25">
      <c r="A8142" t="s">
        <v>8428</v>
      </c>
      <c r="B8142" t="s">
        <v>90</v>
      </c>
      <c r="C8142">
        <v>2007</v>
      </c>
      <c r="D8142" t="s">
        <v>42</v>
      </c>
      <c r="E8142" t="s">
        <v>1</v>
      </c>
      <c r="F8142" s="263">
        <v>9</v>
      </c>
      <c r="G8142" s="139">
        <v>61.307901907357</v>
      </c>
      <c r="H8142" s="139">
        <v>61.307901907357</v>
      </c>
      <c r="I8142" s="264">
        <v>40.4019073569482</v>
      </c>
      <c r="J8142" s="264">
        <v>89.200726612170698</v>
      </c>
    </row>
    <row r="8143" spans="1:10" x14ac:dyDescent="0.25">
      <c r="A8143" t="s">
        <v>8429</v>
      </c>
      <c r="B8143" t="s">
        <v>90</v>
      </c>
      <c r="C8143">
        <v>2007</v>
      </c>
      <c r="D8143" t="s">
        <v>102</v>
      </c>
      <c r="E8143" t="s">
        <v>1</v>
      </c>
      <c r="F8143" s="263">
        <v>8.3333333333333339</v>
      </c>
      <c r="G8143" s="139">
        <v>59.485568801008903</v>
      </c>
      <c r="H8143" s="139">
        <v>59.485568801008903</v>
      </c>
      <c r="I8143" s="264">
        <v>38.4966807052609</v>
      </c>
      <c r="J8143" s="264">
        <v>87.812596664049295</v>
      </c>
    </row>
    <row r="8144" spans="1:10" x14ac:dyDescent="0.25">
      <c r="A8144" t="s">
        <v>8430</v>
      </c>
      <c r="B8144" t="s">
        <v>90</v>
      </c>
      <c r="C8144">
        <v>2007</v>
      </c>
      <c r="D8144" t="s">
        <v>103</v>
      </c>
      <c r="E8144" t="s">
        <v>1</v>
      </c>
      <c r="F8144" s="263">
        <v>33.333333333333336</v>
      </c>
      <c r="G8144" s="139">
        <v>83.920778784827107</v>
      </c>
      <c r="H8144" s="139">
        <v>83.920778784827107</v>
      </c>
      <c r="I8144" s="264">
        <v>68.281302450486706</v>
      </c>
      <c r="J8144" s="264">
        <v>102.070325612622</v>
      </c>
    </row>
    <row r="8145" spans="1:10" x14ac:dyDescent="0.25">
      <c r="A8145" t="s">
        <v>8431</v>
      </c>
      <c r="B8145" t="s">
        <v>90</v>
      </c>
      <c r="C8145">
        <v>2007</v>
      </c>
      <c r="D8145" t="s">
        <v>43</v>
      </c>
      <c r="E8145" t="s">
        <v>1</v>
      </c>
      <c r="F8145" s="263">
        <v>7</v>
      </c>
      <c r="G8145" s="139">
        <v>102.334194240047</v>
      </c>
      <c r="H8145" s="139">
        <v>102.334194240047</v>
      </c>
      <c r="I8145" s="264">
        <v>63.344866234588999</v>
      </c>
      <c r="J8145" s="264">
        <v>156.429998538083</v>
      </c>
    </row>
    <row r="8146" spans="1:10" x14ac:dyDescent="0.25">
      <c r="A8146" t="s">
        <v>8432</v>
      </c>
      <c r="B8146" t="s">
        <v>90</v>
      </c>
      <c r="C8146">
        <v>2007</v>
      </c>
      <c r="D8146" t="s">
        <v>44</v>
      </c>
      <c r="E8146" t="s">
        <v>1</v>
      </c>
      <c r="F8146" s="263">
        <v>13</v>
      </c>
      <c r="G8146" s="139">
        <v>98.145305382892502</v>
      </c>
      <c r="H8146" s="139">
        <v>98.145305382892502</v>
      </c>
      <c r="I8146" s="264">
        <v>69.791378312404007</v>
      </c>
      <c r="J8146" s="264">
        <v>134.167149004706</v>
      </c>
    </row>
    <row r="8147" spans="1:10" x14ac:dyDescent="0.25">
      <c r="A8147" t="s">
        <v>8433</v>
      </c>
      <c r="B8147" t="s">
        <v>90</v>
      </c>
      <c r="C8147">
        <v>2007</v>
      </c>
      <c r="D8147" t="s">
        <v>45</v>
      </c>
      <c r="E8147" t="s">
        <v>1</v>
      </c>
      <c r="F8147" s="263">
        <v>13.333333333333334</v>
      </c>
      <c r="G8147" s="139">
        <v>67.909408848596001</v>
      </c>
      <c r="H8147" s="139">
        <v>67.909408848596001</v>
      </c>
      <c r="I8147" s="264">
        <v>48.516179416658197</v>
      </c>
      <c r="J8147" s="264">
        <v>92.473939764354398</v>
      </c>
    </row>
    <row r="8148" spans="1:10" x14ac:dyDescent="0.25">
      <c r="A8148" t="s">
        <v>8434</v>
      </c>
      <c r="B8148" t="s">
        <v>90</v>
      </c>
      <c r="C8148">
        <v>2007</v>
      </c>
      <c r="D8148" t="s">
        <v>18</v>
      </c>
      <c r="E8148" t="s">
        <v>1</v>
      </c>
      <c r="F8148" s="263">
        <v>35.666666666666664</v>
      </c>
      <c r="G8148" s="139">
        <v>65.774510225784795</v>
      </c>
      <c r="H8148" s="139">
        <v>65.774510225784795</v>
      </c>
      <c r="I8148" s="264">
        <v>53.901905218152699</v>
      </c>
      <c r="J8148" s="264">
        <v>79.500677721503394</v>
      </c>
    </row>
    <row r="8149" spans="1:10" x14ac:dyDescent="0.25">
      <c r="A8149" t="s">
        <v>8435</v>
      </c>
      <c r="B8149" t="s">
        <v>90</v>
      </c>
      <c r="C8149">
        <v>2007</v>
      </c>
      <c r="D8149" t="s">
        <v>46</v>
      </c>
      <c r="E8149" t="s">
        <v>1</v>
      </c>
      <c r="F8149" s="263">
        <v>19</v>
      </c>
      <c r="G8149" s="139">
        <v>78.693413223254595</v>
      </c>
      <c r="H8149" s="139">
        <v>78.693413223254595</v>
      </c>
      <c r="I8149" s="264">
        <v>59.6012867063355</v>
      </c>
      <c r="J8149" s="264">
        <v>101.95629064100601</v>
      </c>
    </row>
    <row r="8150" spans="1:10" x14ac:dyDescent="0.25">
      <c r="A8150" t="s">
        <v>8436</v>
      </c>
      <c r="B8150" t="s">
        <v>90</v>
      </c>
      <c r="C8150">
        <v>2007</v>
      </c>
      <c r="D8150" t="s">
        <v>47</v>
      </c>
      <c r="E8150" t="s">
        <v>1</v>
      </c>
      <c r="F8150" s="263">
        <v>8.3333333333333339</v>
      </c>
      <c r="G8150" s="139">
        <v>56.1343632117837</v>
      </c>
      <c r="H8150" s="139">
        <v>56.1343632117837</v>
      </c>
      <c r="I8150" s="264">
        <v>36.327914496138</v>
      </c>
      <c r="J8150" s="264">
        <v>82.865546973235098</v>
      </c>
    </row>
    <row r="8151" spans="1:10" x14ac:dyDescent="0.25">
      <c r="A8151" t="s">
        <v>8437</v>
      </c>
      <c r="B8151" t="s">
        <v>90</v>
      </c>
      <c r="C8151">
        <v>2007</v>
      </c>
      <c r="D8151" t="s">
        <v>48</v>
      </c>
      <c r="E8151" t="s">
        <v>1</v>
      </c>
      <c r="F8151" s="263">
        <v>8.3333333333333339</v>
      </c>
      <c r="G8151" s="139">
        <v>54.695020565327702</v>
      </c>
      <c r="H8151" s="139">
        <v>54.695020565327702</v>
      </c>
      <c r="I8151" s="264">
        <v>35.396429509057498</v>
      </c>
      <c r="J8151" s="264">
        <v>80.740789358536802</v>
      </c>
    </row>
    <row r="8152" spans="1:10" x14ac:dyDescent="0.25">
      <c r="A8152" t="s">
        <v>8438</v>
      </c>
      <c r="B8152" t="s">
        <v>90</v>
      </c>
      <c r="C8152">
        <v>2007</v>
      </c>
      <c r="D8152" t="s">
        <v>104</v>
      </c>
      <c r="E8152" t="s">
        <v>1</v>
      </c>
      <c r="F8152" s="263">
        <v>18.666666666666668</v>
      </c>
      <c r="G8152" s="139">
        <v>37.788049529336298</v>
      </c>
      <c r="H8152" s="139">
        <v>37.788049529336298</v>
      </c>
      <c r="I8152" s="264">
        <v>28.5448226998212</v>
      </c>
      <c r="J8152" s="264">
        <v>49.0711562468369</v>
      </c>
    </row>
    <row r="8153" spans="1:10" x14ac:dyDescent="0.25">
      <c r="A8153" t="s">
        <v>8439</v>
      </c>
      <c r="B8153" t="s">
        <v>90</v>
      </c>
      <c r="C8153">
        <v>2007</v>
      </c>
      <c r="D8153" t="s">
        <v>49</v>
      </c>
      <c r="E8153" t="s">
        <v>1</v>
      </c>
      <c r="F8153" s="263">
        <v>4.333333333333333</v>
      </c>
      <c r="G8153" s="139">
        <v>30.294556301267701</v>
      </c>
      <c r="H8153" s="139">
        <v>30.294556301267701</v>
      </c>
      <c r="I8153" s="264">
        <v>16.1306860551827</v>
      </c>
      <c r="J8153" s="264">
        <v>51.8036912751678</v>
      </c>
    </row>
    <row r="8154" spans="1:10" x14ac:dyDescent="0.25">
      <c r="A8154" t="s">
        <v>8440</v>
      </c>
      <c r="B8154" t="s">
        <v>90</v>
      </c>
      <c r="C8154">
        <v>2007</v>
      </c>
      <c r="D8154" t="s">
        <v>50</v>
      </c>
      <c r="E8154" t="s">
        <v>1</v>
      </c>
      <c r="F8154" s="263">
        <v>14.333333333333334</v>
      </c>
      <c r="G8154" s="139">
        <v>40.8423012262189</v>
      </c>
      <c r="H8154" s="139">
        <v>40.8423012262189</v>
      </c>
      <c r="I8154" s="264">
        <v>29.557478415318698</v>
      </c>
      <c r="J8154" s="264">
        <v>55.014579751716802</v>
      </c>
    </row>
    <row r="8155" spans="1:10" x14ac:dyDescent="0.25">
      <c r="A8155" t="s">
        <v>8441</v>
      </c>
      <c r="B8155" t="s">
        <v>90</v>
      </c>
      <c r="C8155">
        <v>2007</v>
      </c>
      <c r="D8155" t="s">
        <v>105</v>
      </c>
      <c r="E8155" t="s">
        <v>1</v>
      </c>
      <c r="F8155" s="263">
        <v>32.666666666666664</v>
      </c>
      <c r="G8155" s="139">
        <v>100.916486458655</v>
      </c>
      <c r="H8155" s="139">
        <v>100.916486458655</v>
      </c>
      <c r="I8155" s="264">
        <v>81.928740603439394</v>
      </c>
      <c r="J8155" s="264">
        <v>122.985274431058</v>
      </c>
    </row>
    <row r="8156" spans="1:10" x14ac:dyDescent="0.25">
      <c r="A8156" t="s">
        <v>8442</v>
      </c>
      <c r="B8156" t="s">
        <v>90</v>
      </c>
      <c r="C8156">
        <v>2007</v>
      </c>
      <c r="D8156" t="s">
        <v>51</v>
      </c>
      <c r="E8156" t="s">
        <v>1</v>
      </c>
      <c r="F8156" s="263">
        <v>21</v>
      </c>
      <c r="G8156" s="139">
        <v>81.357508135750805</v>
      </c>
      <c r="H8156" s="139">
        <v>81.357508135750805</v>
      </c>
      <c r="I8156" s="264">
        <v>62.517433751743397</v>
      </c>
      <c r="J8156" s="264">
        <v>104.09112040911199</v>
      </c>
    </row>
    <row r="8157" spans="1:10" x14ac:dyDescent="0.25">
      <c r="A8157" t="s">
        <v>8443</v>
      </c>
      <c r="B8157" t="s">
        <v>90</v>
      </c>
      <c r="C8157">
        <v>2007</v>
      </c>
      <c r="D8157" t="s">
        <v>52</v>
      </c>
      <c r="E8157" t="s">
        <v>1</v>
      </c>
      <c r="F8157" s="263">
        <v>11.666666666666666</v>
      </c>
      <c r="G8157" s="139">
        <v>177.899766188879</v>
      </c>
      <c r="H8157" s="139">
        <v>177.899766188879</v>
      </c>
      <c r="I8157" s="264">
        <v>123.91481142624799</v>
      </c>
      <c r="J8157" s="264">
        <v>247.41791196502999</v>
      </c>
    </row>
    <row r="8158" spans="1:10" x14ac:dyDescent="0.25">
      <c r="A8158" t="s">
        <v>8444</v>
      </c>
      <c r="B8158" t="s">
        <v>90</v>
      </c>
      <c r="C8158">
        <v>2007</v>
      </c>
      <c r="D8158" t="s">
        <v>106</v>
      </c>
      <c r="E8158" t="s">
        <v>1</v>
      </c>
      <c r="F8158" s="263">
        <v>56.666666666666664</v>
      </c>
      <c r="G8158" s="139">
        <v>87.091502430877497</v>
      </c>
      <c r="H8158" s="139">
        <v>87.091502430877497</v>
      </c>
      <c r="I8158" s="264">
        <v>74.4914760839591</v>
      </c>
      <c r="J8158" s="264">
        <v>101.22631279580099</v>
      </c>
    </row>
    <row r="8159" spans="1:10" x14ac:dyDescent="0.25">
      <c r="A8159" t="s">
        <v>8445</v>
      </c>
      <c r="B8159" t="s">
        <v>90</v>
      </c>
      <c r="C8159">
        <v>2007</v>
      </c>
      <c r="D8159" t="s">
        <v>53</v>
      </c>
      <c r="E8159" t="s">
        <v>1</v>
      </c>
      <c r="F8159" s="263">
        <v>15.666666666666666</v>
      </c>
      <c r="G8159" s="139">
        <v>76.904197005645102</v>
      </c>
      <c r="H8159" s="139">
        <v>76.904197005645102</v>
      </c>
      <c r="I8159" s="264">
        <v>56.506585944530798</v>
      </c>
      <c r="J8159" s="264">
        <v>102.2662194224</v>
      </c>
    </row>
    <row r="8160" spans="1:10" x14ac:dyDescent="0.25">
      <c r="A8160" t="s">
        <v>8446</v>
      </c>
      <c r="B8160" t="s">
        <v>90</v>
      </c>
      <c r="C8160">
        <v>2007</v>
      </c>
      <c r="D8160" t="s">
        <v>54</v>
      </c>
      <c r="E8160" t="s">
        <v>1</v>
      </c>
      <c r="F8160" s="263">
        <v>12.333333333333334</v>
      </c>
      <c r="G8160" s="139">
        <v>163.39147714727301</v>
      </c>
      <c r="H8160" s="139">
        <v>163.39147714727301</v>
      </c>
      <c r="I8160" s="264">
        <v>115.04084786928701</v>
      </c>
      <c r="J8160" s="264">
        <v>225.215279311106</v>
      </c>
    </row>
    <row r="8161" spans="1:10" x14ac:dyDescent="0.25">
      <c r="A8161" t="s">
        <v>8447</v>
      </c>
      <c r="B8161" t="s">
        <v>90</v>
      </c>
      <c r="C8161">
        <v>2007</v>
      </c>
      <c r="D8161" t="s">
        <v>55</v>
      </c>
      <c r="E8161" t="s">
        <v>1</v>
      </c>
      <c r="F8161" s="263">
        <v>10</v>
      </c>
      <c r="G8161" s="139">
        <v>96.401028277635007</v>
      </c>
      <c r="H8161" s="139">
        <v>96.401028277635007</v>
      </c>
      <c r="I8161" s="264">
        <v>65.041773778920302</v>
      </c>
      <c r="J8161" s="264">
        <v>137.618894601542</v>
      </c>
    </row>
    <row r="8162" spans="1:10" x14ac:dyDescent="0.25">
      <c r="A8162" t="s">
        <v>8448</v>
      </c>
      <c r="B8162" t="s">
        <v>90</v>
      </c>
      <c r="C8162">
        <v>2007</v>
      </c>
      <c r="D8162" t="s">
        <v>56</v>
      </c>
      <c r="E8162" t="s">
        <v>1</v>
      </c>
      <c r="F8162" s="263">
        <v>6</v>
      </c>
      <c r="G8162" s="139">
        <v>60.555088309503802</v>
      </c>
      <c r="H8162" s="139">
        <v>60.555088309503802</v>
      </c>
      <c r="I8162" s="264">
        <v>35.888982338099197</v>
      </c>
      <c r="J8162" s="264">
        <v>95.703952901598001</v>
      </c>
    </row>
    <row r="8163" spans="1:10" x14ac:dyDescent="0.25">
      <c r="A8163" t="s">
        <v>8449</v>
      </c>
      <c r="B8163" t="s">
        <v>90</v>
      </c>
      <c r="C8163">
        <v>2007</v>
      </c>
      <c r="D8163" t="s">
        <v>57</v>
      </c>
      <c r="E8163" t="s">
        <v>1</v>
      </c>
      <c r="F8163" s="263">
        <v>12.666666666666666</v>
      </c>
      <c r="G8163" s="139">
        <v>75.110689437065105</v>
      </c>
      <c r="H8163" s="139">
        <v>75.110689437065105</v>
      </c>
      <c r="I8163" s="264">
        <v>53.152672359266298</v>
      </c>
      <c r="J8163" s="264">
        <v>103.09535104364301</v>
      </c>
    </row>
    <row r="8164" spans="1:10" x14ac:dyDescent="0.25">
      <c r="A8164" t="s">
        <v>8450</v>
      </c>
      <c r="B8164" t="s">
        <v>90</v>
      </c>
      <c r="C8164">
        <v>2008</v>
      </c>
      <c r="D8164" t="s">
        <v>5</v>
      </c>
      <c r="E8164" t="s">
        <v>1</v>
      </c>
      <c r="F8164" s="263">
        <v>221</v>
      </c>
      <c r="G8164" s="139">
        <v>67.779213556660594</v>
      </c>
      <c r="H8164" s="139">
        <v>67.779213556660594</v>
      </c>
      <c r="I8164" s="264">
        <v>62.718036293758203</v>
      </c>
      <c r="J8164" s="264">
        <v>73.142876845144698</v>
      </c>
    </row>
    <row r="8165" spans="1:10" x14ac:dyDescent="0.25">
      <c r="A8165" t="s">
        <v>8451</v>
      </c>
      <c r="B8165" t="s">
        <v>90</v>
      </c>
      <c r="C8165">
        <v>2008</v>
      </c>
      <c r="D8165" t="s">
        <v>6</v>
      </c>
      <c r="E8165" t="s">
        <v>1</v>
      </c>
      <c r="F8165" s="263">
        <v>55.333333333333336</v>
      </c>
      <c r="G8165" s="139">
        <v>76.542845549448501</v>
      </c>
      <c r="H8165" s="139">
        <v>76.542845549448501</v>
      </c>
      <c r="I8165" s="264">
        <v>65.341568526881602</v>
      </c>
      <c r="J8165" s="264">
        <v>89.1259277579897</v>
      </c>
    </row>
    <row r="8166" spans="1:10" x14ac:dyDescent="0.25">
      <c r="A8166" t="s">
        <v>8452</v>
      </c>
      <c r="B8166" t="s">
        <v>90</v>
      </c>
      <c r="C8166">
        <v>2008</v>
      </c>
      <c r="D8166" t="s">
        <v>37</v>
      </c>
      <c r="E8166" t="s">
        <v>1</v>
      </c>
      <c r="F8166" s="263">
        <v>13</v>
      </c>
      <c r="G8166" s="139">
        <v>183.40857787810401</v>
      </c>
      <c r="H8166" s="139">
        <v>183.40857787810401</v>
      </c>
      <c r="I8166" s="264">
        <v>130.422310007524</v>
      </c>
      <c r="J8166" s="264">
        <v>250.72422874341601</v>
      </c>
    </row>
    <row r="8167" spans="1:10" x14ac:dyDescent="0.25">
      <c r="A8167" t="s">
        <v>8453</v>
      </c>
      <c r="B8167" t="s">
        <v>90</v>
      </c>
      <c r="C8167">
        <v>2008</v>
      </c>
      <c r="D8167" t="s">
        <v>38</v>
      </c>
      <c r="E8167" t="s">
        <v>1</v>
      </c>
      <c r="F8167" s="263">
        <v>11.333333333333334</v>
      </c>
      <c r="G8167" s="139">
        <v>94.091600940915995</v>
      </c>
      <c r="H8167" s="139">
        <v>94.091600940915995</v>
      </c>
      <c r="I8167" s="264">
        <v>65.161201051611997</v>
      </c>
      <c r="J8167" s="264">
        <v>131.48471011484699</v>
      </c>
    </row>
    <row r="8168" spans="1:10" x14ac:dyDescent="0.25">
      <c r="A8168" t="s">
        <v>8454</v>
      </c>
      <c r="B8168" t="s">
        <v>90</v>
      </c>
      <c r="C8168">
        <v>2008</v>
      </c>
      <c r="D8168" t="s">
        <v>39</v>
      </c>
      <c r="E8168" t="s">
        <v>1</v>
      </c>
      <c r="F8168" s="263">
        <v>8.3333333333333339</v>
      </c>
      <c r="G8168" s="139">
        <v>73.167876375556105</v>
      </c>
      <c r="H8168" s="139">
        <v>73.167876375556105</v>
      </c>
      <c r="I8168" s="264">
        <v>47.3513228752049</v>
      </c>
      <c r="J8168" s="264">
        <v>108.010419105596</v>
      </c>
    </row>
    <row r="8169" spans="1:10" x14ac:dyDescent="0.25">
      <c r="A8169" t="s">
        <v>8455</v>
      </c>
      <c r="B8169" t="s">
        <v>90</v>
      </c>
      <c r="C8169">
        <v>2008</v>
      </c>
      <c r="D8169" t="s">
        <v>40</v>
      </c>
      <c r="E8169" t="s">
        <v>1</v>
      </c>
      <c r="F8169" s="263">
        <v>7</v>
      </c>
      <c r="G8169" s="139">
        <v>68.252730109204407</v>
      </c>
      <c r="H8169" s="139">
        <v>68.252730109204407</v>
      </c>
      <c r="I8169" s="264">
        <v>42.248439937597503</v>
      </c>
      <c r="J8169" s="264">
        <v>104.33242329693201</v>
      </c>
    </row>
    <row r="8170" spans="1:10" x14ac:dyDescent="0.25">
      <c r="A8170" t="s">
        <v>8456</v>
      </c>
      <c r="B8170" t="s">
        <v>90</v>
      </c>
      <c r="C8170">
        <v>2008</v>
      </c>
      <c r="D8170" t="s">
        <v>41</v>
      </c>
      <c r="E8170" t="s">
        <v>1</v>
      </c>
      <c r="F8170" s="263">
        <v>6.666666666666667</v>
      </c>
      <c r="G8170" s="139">
        <v>39.811294464239502</v>
      </c>
      <c r="H8170" s="139">
        <v>39.811294464239502</v>
      </c>
      <c r="I8170" s="264">
        <v>24.318729223480702</v>
      </c>
      <c r="J8170" s="264">
        <v>61.484563170571498</v>
      </c>
    </row>
    <row r="8171" spans="1:10" x14ac:dyDescent="0.25">
      <c r="A8171" t="s">
        <v>8457</v>
      </c>
      <c r="B8171" t="s">
        <v>90</v>
      </c>
      <c r="C8171">
        <v>2008</v>
      </c>
      <c r="D8171" t="s">
        <v>42</v>
      </c>
      <c r="E8171" t="s">
        <v>1</v>
      </c>
      <c r="F8171" s="263">
        <v>9</v>
      </c>
      <c r="G8171" s="139">
        <v>60.948081264108403</v>
      </c>
      <c r="H8171" s="139">
        <v>60.948081264108403</v>
      </c>
      <c r="I8171" s="264">
        <v>40.164785553047402</v>
      </c>
      <c r="J8171" s="264">
        <v>88.677200902934501</v>
      </c>
    </row>
    <row r="8172" spans="1:10" x14ac:dyDescent="0.25">
      <c r="A8172" t="s">
        <v>8458</v>
      </c>
      <c r="B8172" t="s">
        <v>90</v>
      </c>
      <c r="C8172">
        <v>2008</v>
      </c>
      <c r="D8172" t="s">
        <v>102</v>
      </c>
      <c r="E8172" t="s">
        <v>1</v>
      </c>
      <c r="F8172" s="263">
        <v>7</v>
      </c>
      <c r="G8172" s="139">
        <v>50.643901027347702</v>
      </c>
      <c r="H8172" s="139">
        <v>50.643901027347702</v>
      </c>
      <c r="I8172" s="264">
        <v>31.348574735928199</v>
      </c>
      <c r="J8172" s="264">
        <v>77.415231756137601</v>
      </c>
    </row>
    <row r="8173" spans="1:10" x14ac:dyDescent="0.25">
      <c r="A8173" t="s">
        <v>8459</v>
      </c>
      <c r="B8173" t="s">
        <v>90</v>
      </c>
      <c r="C8173">
        <v>2008</v>
      </c>
      <c r="D8173" t="s">
        <v>103</v>
      </c>
      <c r="E8173" t="s">
        <v>1</v>
      </c>
      <c r="F8173" s="263">
        <v>30.333333333333332</v>
      </c>
      <c r="G8173" s="139">
        <v>76.938685785789204</v>
      </c>
      <c r="H8173" s="139">
        <v>76.938685785789204</v>
      </c>
      <c r="I8173" s="264">
        <v>61.9466332983868</v>
      </c>
      <c r="J8173" s="264">
        <v>94.463796543677503</v>
      </c>
    </row>
    <row r="8174" spans="1:10" x14ac:dyDescent="0.25">
      <c r="A8174" t="s">
        <v>8460</v>
      </c>
      <c r="B8174" t="s">
        <v>90</v>
      </c>
      <c r="C8174">
        <v>2008</v>
      </c>
      <c r="D8174" t="s">
        <v>43</v>
      </c>
      <c r="E8174" t="s">
        <v>1</v>
      </c>
      <c r="F8174" s="263">
        <v>7</v>
      </c>
      <c r="G8174" s="139">
        <v>103.39225050465301</v>
      </c>
      <c r="H8174" s="139">
        <v>103.39225050465301</v>
      </c>
      <c r="I8174" s="264">
        <v>63.999803062380003</v>
      </c>
      <c r="J8174" s="264">
        <v>158.047363497612</v>
      </c>
    </row>
    <row r="8175" spans="1:10" x14ac:dyDescent="0.25">
      <c r="A8175" t="s">
        <v>8461</v>
      </c>
      <c r="B8175" t="s">
        <v>90</v>
      </c>
      <c r="C8175">
        <v>2008</v>
      </c>
      <c r="D8175" t="s">
        <v>44</v>
      </c>
      <c r="E8175" t="s">
        <v>1</v>
      </c>
      <c r="F8175" s="263">
        <v>13</v>
      </c>
      <c r="G8175" s="139">
        <v>98.999847692542005</v>
      </c>
      <c r="H8175" s="139">
        <v>98.999847692542005</v>
      </c>
      <c r="I8175" s="264">
        <v>70.399045539929901</v>
      </c>
      <c r="J8175" s="264">
        <v>135.33533025333799</v>
      </c>
    </row>
    <row r="8176" spans="1:10" x14ac:dyDescent="0.25">
      <c r="A8176" t="s">
        <v>8462</v>
      </c>
      <c r="B8176" t="s">
        <v>90</v>
      </c>
      <c r="C8176">
        <v>2008</v>
      </c>
      <c r="D8176" t="s">
        <v>45</v>
      </c>
      <c r="E8176" t="s">
        <v>1</v>
      </c>
      <c r="F8176" s="263">
        <v>10.333333333333334</v>
      </c>
      <c r="G8176" s="139">
        <v>52.927216540608804</v>
      </c>
      <c r="H8176" s="139">
        <v>52.927216540608804</v>
      </c>
      <c r="I8176" s="264">
        <v>35.961482644995002</v>
      </c>
      <c r="J8176" s="264">
        <v>75.125915555479693</v>
      </c>
    </row>
    <row r="8177" spans="1:10" x14ac:dyDescent="0.25">
      <c r="A8177" t="s">
        <v>8463</v>
      </c>
      <c r="B8177" t="s">
        <v>90</v>
      </c>
      <c r="C8177">
        <v>2008</v>
      </c>
      <c r="D8177" t="s">
        <v>18</v>
      </c>
      <c r="E8177" t="s">
        <v>1</v>
      </c>
      <c r="F8177" s="263">
        <v>31.666666666666668</v>
      </c>
      <c r="G8177" s="139">
        <v>58.646681523825997</v>
      </c>
      <c r="H8177" s="139">
        <v>58.646681523825997</v>
      </c>
      <c r="I8177" s="264">
        <v>47.448869353713597</v>
      </c>
      <c r="J8177" s="264">
        <v>71.692790162173495</v>
      </c>
    </row>
    <row r="8178" spans="1:10" x14ac:dyDescent="0.25">
      <c r="A8178" t="s">
        <v>8464</v>
      </c>
      <c r="B8178" t="s">
        <v>90</v>
      </c>
      <c r="C8178">
        <v>2008</v>
      </c>
      <c r="D8178" t="s">
        <v>46</v>
      </c>
      <c r="E8178" t="s">
        <v>1</v>
      </c>
      <c r="F8178" s="263">
        <v>14.666666666666666</v>
      </c>
      <c r="G8178" s="139">
        <v>60.762570256721901</v>
      </c>
      <c r="H8178" s="139">
        <v>60.762570256721901</v>
      </c>
      <c r="I8178" s="264">
        <v>44.149531161531797</v>
      </c>
      <c r="J8178" s="264">
        <v>81.570988634637402</v>
      </c>
    </row>
    <row r="8179" spans="1:10" x14ac:dyDescent="0.25">
      <c r="A8179" t="s">
        <v>8465</v>
      </c>
      <c r="B8179" t="s">
        <v>90</v>
      </c>
      <c r="C8179">
        <v>2008</v>
      </c>
      <c r="D8179" t="s">
        <v>47</v>
      </c>
      <c r="E8179" t="s">
        <v>1</v>
      </c>
      <c r="F8179" s="263">
        <v>8</v>
      </c>
      <c r="G8179" s="139">
        <v>54.387237128353902</v>
      </c>
      <c r="H8179" s="139">
        <v>54.387237128353902</v>
      </c>
      <c r="I8179" s="264">
        <v>34.846356055112402</v>
      </c>
      <c r="J8179" s="264">
        <v>80.923676577229898</v>
      </c>
    </row>
    <row r="8180" spans="1:10" x14ac:dyDescent="0.25">
      <c r="A8180" t="s">
        <v>8466</v>
      </c>
      <c r="B8180" t="s">
        <v>90</v>
      </c>
      <c r="C8180">
        <v>2008</v>
      </c>
      <c r="D8180" t="s">
        <v>48</v>
      </c>
      <c r="E8180" t="s">
        <v>1</v>
      </c>
      <c r="F8180" s="263">
        <v>9</v>
      </c>
      <c r="G8180" s="139">
        <v>59.411169299828401</v>
      </c>
      <c r="H8180" s="139">
        <v>59.411169299828401</v>
      </c>
      <c r="I8180" s="264">
        <v>39.151960568586901</v>
      </c>
      <c r="J8180" s="264">
        <v>86.441050917572497</v>
      </c>
    </row>
    <row r="8181" spans="1:10" x14ac:dyDescent="0.25">
      <c r="A8181" t="s">
        <v>8467</v>
      </c>
      <c r="B8181" t="s">
        <v>90</v>
      </c>
      <c r="C8181">
        <v>2008</v>
      </c>
      <c r="D8181" t="s">
        <v>104</v>
      </c>
      <c r="E8181" t="s">
        <v>1</v>
      </c>
      <c r="F8181" s="263">
        <v>16.666666666666668</v>
      </c>
      <c r="G8181" s="139">
        <v>33.602376360056198</v>
      </c>
      <c r="H8181" s="139">
        <v>33.602376360056198</v>
      </c>
      <c r="I8181" s="264">
        <v>24.9403557819609</v>
      </c>
      <c r="J8181" s="264">
        <v>44.300700945570902</v>
      </c>
    </row>
    <row r="8182" spans="1:10" x14ac:dyDescent="0.25">
      <c r="A8182" t="s">
        <v>8468</v>
      </c>
      <c r="B8182" t="s">
        <v>90</v>
      </c>
      <c r="C8182">
        <v>2008</v>
      </c>
      <c r="D8182" t="s">
        <v>49</v>
      </c>
      <c r="E8182" t="s">
        <v>1</v>
      </c>
      <c r="F8182" s="263">
        <v>4</v>
      </c>
      <c r="G8182" s="139">
        <v>28.159759703383902</v>
      </c>
      <c r="H8182" s="139">
        <v>28.159759703383902</v>
      </c>
      <c r="I8182" s="264">
        <v>14.5515558267236</v>
      </c>
      <c r="J8182" s="264">
        <v>49.190406908527699</v>
      </c>
    </row>
    <row r="8183" spans="1:10" x14ac:dyDescent="0.25">
      <c r="A8183" t="s">
        <v>8469</v>
      </c>
      <c r="B8183" t="s">
        <v>90</v>
      </c>
      <c r="C8183">
        <v>2008</v>
      </c>
      <c r="D8183" t="s">
        <v>50</v>
      </c>
      <c r="E8183" t="s">
        <v>1</v>
      </c>
      <c r="F8183" s="263">
        <v>12.666666666666666</v>
      </c>
      <c r="G8183" s="139">
        <v>35.786598860479401</v>
      </c>
      <c r="H8183" s="139">
        <v>35.786598860479401</v>
      </c>
      <c r="I8183" s="264">
        <v>25.324669209398699</v>
      </c>
      <c r="J8183" s="264">
        <v>49.119932193812701</v>
      </c>
    </row>
    <row r="8184" spans="1:10" x14ac:dyDescent="0.25">
      <c r="A8184" t="s">
        <v>8470</v>
      </c>
      <c r="B8184" t="s">
        <v>90</v>
      </c>
      <c r="C8184">
        <v>2008</v>
      </c>
      <c r="D8184" t="s">
        <v>105</v>
      </c>
      <c r="E8184" t="s">
        <v>1</v>
      </c>
      <c r="F8184" s="263">
        <v>31.333333333333332</v>
      </c>
      <c r="G8184" s="139">
        <v>97.437598474168695</v>
      </c>
      <c r="H8184" s="139">
        <v>97.437598474168695</v>
      </c>
      <c r="I8184" s="264">
        <v>78.739945269093596</v>
      </c>
      <c r="J8184" s="264">
        <v>119.238742847666</v>
      </c>
    </row>
    <row r="8185" spans="1:10" x14ac:dyDescent="0.25">
      <c r="A8185" t="s">
        <v>8471</v>
      </c>
      <c r="B8185" t="s">
        <v>90</v>
      </c>
      <c r="C8185">
        <v>2008</v>
      </c>
      <c r="D8185" t="s">
        <v>51</v>
      </c>
      <c r="E8185" t="s">
        <v>1</v>
      </c>
      <c r="F8185" s="263">
        <v>21</v>
      </c>
      <c r="G8185" s="139">
        <v>81.893694185547702</v>
      </c>
      <c r="H8185" s="139">
        <v>81.893694185547702</v>
      </c>
      <c r="I8185" s="264">
        <v>62.929454432008697</v>
      </c>
      <c r="J8185" s="264">
        <v>104.777132160824</v>
      </c>
    </row>
    <row r="8186" spans="1:10" x14ac:dyDescent="0.25">
      <c r="A8186" t="s">
        <v>8472</v>
      </c>
      <c r="B8186" t="s">
        <v>90</v>
      </c>
      <c r="C8186">
        <v>2008</v>
      </c>
      <c r="D8186" t="s">
        <v>52</v>
      </c>
      <c r="E8186" t="s">
        <v>1</v>
      </c>
      <c r="F8186" s="263">
        <v>10.333333333333334</v>
      </c>
      <c r="G8186" s="139">
        <v>158.62457145781099</v>
      </c>
      <c r="H8186" s="139">
        <v>158.62457145781099</v>
      </c>
      <c r="I8186" s="264">
        <v>107.777720923093</v>
      </c>
      <c r="J8186" s="264">
        <v>225.15478688021301</v>
      </c>
    </row>
    <row r="8187" spans="1:10" x14ac:dyDescent="0.25">
      <c r="A8187" t="s">
        <v>8473</v>
      </c>
      <c r="B8187" t="s">
        <v>90</v>
      </c>
      <c r="C8187">
        <v>2008</v>
      </c>
      <c r="D8187" t="s">
        <v>106</v>
      </c>
      <c r="E8187" t="s">
        <v>1</v>
      </c>
      <c r="F8187" s="263">
        <v>48.666666666666664</v>
      </c>
      <c r="G8187" s="139">
        <v>75.139986824769395</v>
      </c>
      <c r="H8187" s="139">
        <v>75.139986824769395</v>
      </c>
      <c r="I8187" s="264">
        <v>63.445749903118099</v>
      </c>
      <c r="J8187" s="264">
        <v>88.3791054635237</v>
      </c>
    </row>
    <row r="8188" spans="1:10" x14ac:dyDescent="0.25">
      <c r="A8188" t="s">
        <v>8474</v>
      </c>
      <c r="B8188" t="s">
        <v>90</v>
      </c>
      <c r="C8188">
        <v>2008</v>
      </c>
      <c r="D8188" t="s">
        <v>53</v>
      </c>
      <c r="E8188" t="s">
        <v>1</v>
      </c>
      <c r="F8188" s="263">
        <v>13.666666666666666</v>
      </c>
      <c r="G8188" s="139">
        <v>67.206504278267701</v>
      </c>
      <c r="H8188" s="139">
        <v>67.206504278267701</v>
      </c>
      <c r="I8188" s="264">
        <v>48.228043143297398</v>
      </c>
      <c r="J8188" s="264">
        <v>91.172999377110401</v>
      </c>
    </row>
    <row r="8189" spans="1:10" x14ac:dyDescent="0.25">
      <c r="A8189" t="s">
        <v>8475</v>
      </c>
      <c r="B8189" t="s">
        <v>90</v>
      </c>
      <c r="C8189">
        <v>2008</v>
      </c>
      <c r="D8189" t="s">
        <v>54</v>
      </c>
      <c r="E8189" t="s">
        <v>1</v>
      </c>
      <c r="F8189" s="263">
        <v>12.666666666666666</v>
      </c>
      <c r="G8189" s="139">
        <v>170.31193976335601</v>
      </c>
      <c r="H8189" s="139">
        <v>170.31193976335601</v>
      </c>
      <c r="I8189" s="264">
        <v>120.522588741484</v>
      </c>
      <c r="J8189" s="264">
        <v>233.76658300466099</v>
      </c>
    </row>
    <row r="8190" spans="1:10" x14ac:dyDescent="0.25">
      <c r="A8190" t="s">
        <v>8476</v>
      </c>
      <c r="B8190" t="s">
        <v>90</v>
      </c>
      <c r="C8190">
        <v>2008</v>
      </c>
      <c r="D8190" t="s">
        <v>55</v>
      </c>
      <c r="E8190" t="s">
        <v>1</v>
      </c>
      <c r="F8190" s="263">
        <v>9</v>
      </c>
      <c r="G8190" s="139">
        <v>87.753510140405595</v>
      </c>
      <c r="H8190" s="139">
        <v>87.753510140405595</v>
      </c>
      <c r="I8190" s="264">
        <v>57.829563182527302</v>
      </c>
      <c r="J8190" s="264">
        <v>127.67810712428501</v>
      </c>
    </row>
    <row r="8191" spans="1:10" x14ac:dyDescent="0.25">
      <c r="A8191" t="s">
        <v>8477</v>
      </c>
      <c r="B8191" t="s">
        <v>90</v>
      </c>
      <c r="C8191">
        <v>2008</v>
      </c>
      <c r="D8191" t="s">
        <v>56</v>
      </c>
      <c r="E8191" t="s">
        <v>1</v>
      </c>
      <c r="F8191" s="263">
        <v>3.3333333333333335</v>
      </c>
      <c r="G8191" s="139">
        <v>33.899454218787099</v>
      </c>
      <c r="H8191" s="139">
        <v>33.899454218787099</v>
      </c>
      <c r="I8191" s="264">
        <v>16.254788297908402</v>
      </c>
      <c r="J8191" s="264">
        <v>62.3410963083494</v>
      </c>
    </row>
    <row r="8192" spans="1:10" x14ac:dyDescent="0.25">
      <c r="A8192" t="s">
        <v>8478</v>
      </c>
      <c r="B8192" t="s">
        <v>90</v>
      </c>
      <c r="C8192">
        <v>2008</v>
      </c>
      <c r="D8192" t="s">
        <v>57</v>
      </c>
      <c r="E8192" t="s">
        <v>1</v>
      </c>
      <c r="F8192" s="263">
        <v>10</v>
      </c>
      <c r="G8192" s="139">
        <v>59.1494311796368</v>
      </c>
      <c r="H8192" s="139">
        <v>59.1494311796368</v>
      </c>
      <c r="I8192" s="264">
        <v>39.908121216901002</v>
      </c>
      <c r="J8192" s="264">
        <v>84.439756304343504</v>
      </c>
    </row>
    <row r="8193" spans="1:10" x14ac:dyDescent="0.25">
      <c r="A8193" t="s">
        <v>8479</v>
      </c>
      <c r="B8193" t="s">
        <v>90</v>
      </c>
      <c r="C8193">
        <v>2009</v>
      </c>
      <c r="D8193" t="s">
        <v>5</v>
      </c>
      <c r="E8193" t="s">
        <v>1</v>
      </c>
      <c r="F8193" s="263">
        <v>201.33333333333334</v>
      </c>
      <c r="G8193" s="139">
        <v>61.927503808951599</v>
      </c>
      <c r="H8193" s="139">
        <v>61.927503808951599</v>
      </c>
      <c r="I8193" s="264">
        <v>57.087175628904298</v>
      </c>
      <c r="J8193" s="264">
        <v>67.071385350546095</v>
      </c>
    </row>
    <row r="8194" spans="1:10" x14ac:dyDescent="0.25">
      <c r="A8194" t="s">
        <v>8480</v>
      </c>
      <c r="B8194" t="s">
        <v>90</v>
      </c>
      <c r="C8194">
        <v>2009</v>
      </c>
      <c r="D8194" t="s">
        <v>6</v>
      </c>
      <c r="E8194" t="s">
        <v>1</v>
      </c>
      <c r="F8194" s="263">
        <v>49</v>
      </c>
      <c r="G8194" s="139">
        <v>67.897756140820903</v>
      </c>
      <c r="H8194" s="139">
        <v>67.897756140820903</v>
      </c>
      <c r="I8194" s="264">
        <v>57.365134234397402</v>
      </c>
      <c r="J8194" s="264">
        <v>79.816735697023105</v>
      </c>
    </row>
    <row r="8195" spans="1:10" x14ac:dyDescent="0.25">
      <c r="A8195" t="s">
        <v>8481</v>
      </c>
      <c r="B8195" t="s">
        <v>90</v>
      </c>
      <c r="C8195">
        <v>2009</v>
      </c>
      <c r="D8195" t="s">
        <v>37</v>
      </c>
      <c r="E8195" t="s">
        <v>1</v>
      </c>
      <c r="F8195" s="263">
        <v>11</v>
      </c>
      <c r="G8195" s="139">
        <v>156.47968135046699</v>
      </c>
      <c r="H8195" s="139">
        <v>156.47968135046699</v>
      </c>
      <c r="I8195" s="264">
        <v>107.714922471431</v>
      </c>
      <c r="J8195" s="264">
        <v>219.28019346578799</v>
      </c>
    </row>
    <row r="8196" spans="1:10" x14ac:dyDescent="0.25">
      <c r="A8196" t="s">
        <v>8482</v>
      </c>
      <c r="B8196" t="s">
        <v>90</v>
      </c>
      <c r="C8196">
        <v>2009</v>
      </c>
      <c r="D8196" t="s">
        <v>38</v>
      </c>
      <c r="E8196" t="s">
        <v>1</v>
      </c>
      <c r="F8196" s="263">
        <v>10.333333333333334</v>
      </c>
      <c r="G8196" s="139">
        <v>85.756175827823697</v>
      </c>
      <c r="H8196" s="139">
        <v>85.756175827823697</v>
      </c>
      <c r="I8196" s="264">
        <v>58.267171982627502</v>
      </c>
      <c r="J8196" s="264">
        <v>121.723975766965</v>
      </c>
    </row>
    <row r="8197" spans="1:10" x14ac:dyDescent="0.25">
      <c r="A8197" t="s">
        <v>8483</v>
      </c>
      <c r="B8197" t="s">
        <v>90</v>
      </c>
      <c r="C8197">
        <v>2009</v>
      </c>
      <c r="D8197" t="s">
        <v>39</v>
      </c>
      <c r="E8197" t="s">
        <v>1</v>
      </c>
      <c r="F8197" s="263">
        <v>6.666666666666667</v>
      </c>
      <c r="G8197" s="139">
        <v>58.813150620478702</v>
      </c>
      <c r="H8197" s="139">
        <v>58.813150620478702</v>
      </c>
      <c r="I8197" s="264">
        <v>35.926013056519402</v>
      </c>
      <c r="J8197" s="264">
        <v>90.831029818267396</v>
      </c>
    </row>
    <row r="8198" spans="1:10" x14ac:dyDescent="0.25">
      <c r="A8198" t="s">
        <v>8484</v>
      </c>
      <c r="B8198" t="s">
        <v>90</v>
      </c>
      <c r="C8198">
        <v>2009</v>
      </c>
      <c r="D8198" t="s">
        <v>40</v>
      </c>
      <c r="E8198" t="s">
        <v>1</v>
      </c>
      <c r="F8198" s="263">
        <v>6.666666666666667</v>
      </c>
      <c r="G8198" s="139">
        <v>65.400085020110495</v>
      </c>
      <c r="H8198" s="139">
        <v>65.400085020110495</v>
      </c>
      <c r="I8198" s="264">
        <v>39.949641934534498</v>
      </c>
      <c r="J8198" s="264">
        <v>101.003891305059</v>
      </c>
    </row>
    <row r="8199" spans="1:10" x14ac:dyDescent="0.25">
      <c r="A8199" t="s">
        <v>8485</v>
      </c>
      <c r="B8199" t="s">
        <v>90</v>
      </c>
      <c r="C8199">
        <v>2009</v>
      </c>
      <c r="D8199" t="s">
        <v>41</v>
      </c>
      <c r="E8199" t="s">
        <v>1</v>
      </c>
      <c r="F8199" s="263">
        <v>6.666666666666667</v>
      </c>
      <c r="G8199" s="139">
        <v>40.012003601080302</v>
      </c>
      <c r="H8199" s="139">
        <v>40.012003601080302</v>
      </c>
      <c r="I8199" s="264">
        <v>24.441332399719901</v>
      </c>
      <c r="J8199" s="264">
        <v>61.794538361508501</v>
      </c>
    </row>
    <row r="8200" spans="1:10" x14ac:dyDescent="0.25">
      <c r="A8200" t="s">
        <v>8486</v>
      </c>
      <c r="B8200" t="s">
        <v>90</v>
      </c>
      <c r="C8200">
        <v>2009</v>
      </c>
      <c r="D8200" t="s">
        <v>42</v>
      </c>
      <c r="E8200" t="s">
        <v>1</v>
      </c>
      <c r="F8200" s="263">
        <v>7.666666666666667</v>
      </c>
      <c r="G8200" s="139">
        <v>51.463349145260899</v>
      </c>
      <c r="H8200" s="139">
        <v>51.463349145260899</v>
      </c>
      <c r="I8200" s="264">
        <v>32.623288284256702</v>
      </c>
      <c r="J8200" s="264">
        <v>77.219636624004295</v>
      </c>
    </row>
    <row r="8201" spans="1:10" x14ac:dyDescent="0.25">
      <c r="A8201" t="s">
        <v>8487</v>
      </c>
      <c r="B8201" t="s">
        <v>90</v>
      </c>
      <c r="C8201">
        <v>2009</v>
      </c>
      <c r="D8201" t="s">
        <v>102</v>
      </c>
      <c r="E8201" t="s">
        <v>1</v>
      </c>
      <c r="F8201" s="263">
        <v>7</v>
      </c>
      <c r="G8201" s="139">
        <v>51.333447407660898</v>
      </c>
      <c r="H8201" s="139">
        <v>51.333447407660898</v>
      </c>
      <c r="I8201" s="264">
        <v>31.775403945342099</v>
      </c>
      <c r="J8201" s="264">
        <v>78.469285487301093</v>
      </c>
    </row>
    <row r="8202" spans="1:10" x14ac:dyDescent="0.25">
      <c r="A8202" t="s">
        <v>8488</v>
      </c>
      <c r="B8202" t="s">
        <v>90</v>
      </c>
      <c r="C8202">
        <v>2009</v>
      </c>
      <c r="D8202" t="s">
        <v>103</v>
      </c>
      <c r="E8202" t="s">
        <v>1</v>
      </c>
      <c r="F8202" s="263">
        <v>30.666666666666668</v>
      </c>
      <c r="G8202" s="139">
        <v>78.345880028613294</v>
      </c>
      <c r="H8202" s="139">
        <v>78.345880028613294</v>
      </c>
      <c r="I8202" s="264">
        <v>63.157849916544599</v>
      </c>
      <c r="J8202" s="264">
        <v>96.084409169874306</v>
      </c>
    </row>
    <row r="8203" spans="1:10" x14ac:dyDescent="0.25">
      <c r="A8203" t="s">
        <v>8489</v>
      </c>
      <c r="B8203" t="s">
        <v>90</v>
      </c>
      <c r="C8203">
        <v>2009</v>
      </c>
      <c r="D8203" t="s">
        <v>43</v>
      </c>
      <c r="E8203" t="s">
        <v>1</v>
      </c>
      <c r="F8203" s="263">
        <v>9</v>
      </c>
      <c r="G8203" s="139">
        <v>134.676775738228</v>
      </c>
      <c r="H8203" s="139">
        <v>134.676775738228</v>
      </c>
      <c r="I8203" s="264">
        <v>88.7519952114924</v>
      </c>
      <c r="J8203" s="264">
        <v>195.949720670391</v>
      </c>
    </row>
    <row r="8204" spans="1:10" x14ac:dyDescent="0.25">
      <c r="A8204" t="s">
        <v>8490</v>
      </c>
      <c r="B8204" t="s">
        <v>90</v>
      </c>
      <c r="C8204">
        <v>2009</v>
      </c>
      <c r="D8204" t="s">
        <v>44</v>
      </c>
      <c r="E8204" t="s">
        <v>1</v>
      </c>
      <c r="F8204" s="263">
        <v>13.666666666666666</v>
      </c>
      <c r="G8204" s="139">
        <v>105.01780179811</v>
      </c>
      <c r="H8204" s="139">
        <v>105.01780179811</v>
      </c>
      <c r="I8204" s="264">
        <v>75.361799134243498</v>
      </c>
      <c r="J8204" s="264">
        <v>142.468174483236</v>
      </c>
    </row>
    <row r="8205" spans="1:10" x14ac:dyDescent="0.25">
      <c r="A8205" t="s">
        <v>8491</v>
      </c>
      <c r="B8205" t="s">
        <v>90</v>
      </c>
      <c r="C8205">
        <v>2009</v>
      </c>
      <c r="D8205" t="s">
        <v>45</v>
      </c>
      <c r="E8205" t="s">
        <v>1</v>
      </c>
      <c r="F8205" s="263">
        <v>8</v>
      </c>
      <c r="G8205" s="139">
        <v>41.138860796379802</v>
      </c>
      <c r="H8205" s="139">
        <v>41.138860796379802</v>
      </c>
      <c r="I8205" s="264">
        <v>26.3580109360805</v>
      </c>
      <c r="J8205" s="264">
        <v>61.2111966266134</v>
      </c>
    </row>
    <row r="8206" spans="1:10" x14ac:dyDescent="0.25">
      <c r="A8206" t="s">
        <v>8492</v>
      </c>
      <c r="B8206" t="s">
        <v>90</v>
      </c>
      <c r="C8206">
        <v>2009</v>
      </c>
      <c r="D8206" t="s">
        <v>18</v>
      </c>
      <c r="E8206" t="s">
        <v>1</v>
      </c>
      <c r="F8206" s="263">
        <v>25.666666666666668</v>
      </c>
      <c r="G8206" s="139">
        <v>47.697511057150301</v>
      </c>
      <c r="H8206" s="139">
        <v>47.697511057150301</v>
      </c>
      <c r="I8206" s="264">
        <v>37.642008498829199</v>
      </c>
      <c r="J8206" s="264">
        <v>59.613835994895702</v>
      </c>
    </row>
    <row r="8207" spans="1:10" x14ac:dyDescent="0.25">
      <c r="A8207" t="s">
        <v>8493</v>
      </c>
      <c r="B8207" t="s">
        <v>90</v>
      </c>
      <c r="C8207">
        <v>2009</v>
      </c>
      <c r="D8207" t="s">
        <v>46</v>
      </c>
      <c r="E8207" t="s">
        <v>1</v>
      </c>
      <c r="F8207" s="263">
        <v>10.333333333333334</v>
      </c>
      <c r="G8207" s="139">
        <v>42.775140744011502</v>
      </c>
      <c r="H8207" s="139">
        <v>42.775140744011502</v>
      </c>
      <c r="I8207" s="264">
        <v>29.063638370681101</v>
      </c>
      <c r="J8207" s="264">
        <v>60.715862677999802</v>
      </c>
    </row>
    <row r="8208" spans="1:10" x14ac:dyDescent="0.25">
      <c r="A8208" t="s">
        <v>8494</v>
      </c>
      <c r="B8208" t="s">
        <v>90</v>
      </c>
      <c r="C8208">
        <v>2009</v>
      </c>
      <c r="D8208" t="s">
        <v>47</v>
      </c>
      <c r="E8208" t="s">
        <v>1</v>
      </c>
      <c r="F8208" s="263">
        <v>7.333333333333333</v>
      </c>
      <c r="G8208" s="139">
        <v>50.281117155003002</v>
      </c>
      <c r="H8208" s="139">
        <v>50.281117155003002</v>
      </c>
      <c r="I8208" s="264">
        <v>31.510261918910299</v>
      </c>
      <c r="J8208" s="264">
        <v>76.125611372674499</v>
      </c>
    </row>
    <row r="8209" spans="1:10" x14ac:dyDescent="0.25">
      <c r="A8209" t="s">
        <v>8495</v>
      </c>
      <c r="B8209" t="s">
        <v>90</v>
      </c>
      <c r="C8209">
        <v>2009</v>
      </c>
      <c r="D8209" t="s">
        <v>48</v>
      </c>
      <c r="E8209" t="s">
        <v>1</v>
      </c>
      <c r="F8209" s="263">
        <v>8</v>
      </c>
      <c r="G8209" s="139">
        <v>53.087949035568897</v>
      </c>
      <c r="H8209" s="139">
        <v>53.087949035568897</v>
      </c>
      <c r="I8209" s="264">
        <v>34.013891346664302</v>
      </c>
      <c r="J8209" s="264">
        <v>78.9904441691736</v>
      </c>
    </row>
    <row r="8210" spans="1:10" x14ac:dyDescent="0.25">
      <c r="A8210" t="s">
        <v>8496</v>
      </c>
      <c r="B8210" t="s">
        <v>90</v>
      </c>
      <c r="C8210">
        <v>2009</v>
      </c>
      <c r="D8210" t="s">
        <v>104</v>
      </c>
      <c r="E8210" t="s">
        <v>1</v>
      </c>
      <c r="F8210" s="263">
        <v>13</v>
      </c>
      <c r="G8210" s="139">
        <v>26.0789322348976</v>
      </c>
      <c r="H8210" s="139">
        <v>26.0789322348976</v>
      </c>
      <c r="I8210" s="264">
        <v>18.5447955812927</v>
      </c>
      <c r="J8210" s="264">
        <v>35.650569055675199</v>
      </c>
    </row>
    <row r="8211" spans="1:10" x14ac:dyDescent="0.25">
      <c r="A8211" t="s">
        <v>8497</v>
      </c>
      <c r="B8211" t="s">
        <v>90</v>
      </c>
      <c r="C8211">
        <v>2009</v>
      </c>
      <c r="D8211" t="s">
        <v>49</v>
      </c>
      <c r="E8211" t="s">
        <v>1</v>
      </c>
      <c r="F8211" s="263">
        <v>4.666666666666667</v>
      </c>
      <c r="G8211" s="139">
        <v>33.184791883948002</v>
      </c>
      <c r="H8211" s="139">
        <v>33.184791883948002</v>
      </c>
      <c r="I8211" s="264">
        <v>18.1425997914099</v>
      </c>
      <c r="J8211" s="264">
        <v>55.67934009671</v>
      </c>
    </row>
    <row r="8212" spans="1:10" x14ac:dyDescent="0.25">
      <c r="A8212" t="s">
        <v>8498</v>
      </c>
      <c r="B8212" t="s">
        <v>90</v>
      </c>
      <c r="C8212">
        <v>2009</v>
      </c>
      <c r="D8212" t="s">
        <v>50</v>
      </c>
      <c r="E8212" t="s">
        <v>1</v>
      </c>
      <c r="F8212" s="263">
        <v>8.3333333333333339</v>
      </c>
      <c r="G8212" s="139">
        <v>23.286573892956302</v>
      </c>
      <c r="H8212" s="139">
        <v>23.286573892956302</v>
      </c>
      <c r="I8212" s="264">
        <v>15.070139160565599</v>
      </c>
      <c r="J8212" s="264">
        <v>34.375640380782102</v>
      </c>
    </row>
    <row r="8213" spans="1:10" x14ac:dyDescent="0.25">
      <c r="A8213" t="s">
        <v>8499</v>
      </c>
      <c r="B8213" t="s">
        <v>90</v>
      </c>
      <c r="C8213">
        <v>2009</v>
      </c>
      <c r="D8213" t="s">
        <v>105</v>
      </c>
      <c r="E8213" t="s">
        <v>1</v>
      </c>
      <c r="F8213" s="263">
        <v>30.333333333333332</v>
      </c>
      <c r="G8213" s="139">
        <v>94.766987763603197</v>
      </c>
      <c r="H8213" s="139">
        <v>94.766987763603197</v>
      </c>
      <c r="I8213" s="264">
        <v>76.300963290809705</v>
      </c>
      <c r="J8213" s="264">
        <v>116.353033064306</v>
      </c>
    </row>
    <row r="8214" spans="1:10" x14ac:dyDescent="0.25">
      <c r="A8214" t="s">
        <v>8500</v>
      </c>
      <c r="B8214" t="s">
        <v>90</v>
      </c>
      <c r="C8214">
        <v>2009</v>
      </c>
      <c r="D8214" t="s">
        <v>51</v>
      </c>
      <c r="E8214" t="s">
        <v>1</v>
      </c>
      <c r="F8214" s="263">
        <v>22</v>
      </c>
      <c r="G8214" s="139">
        <v>86.173129651390497</v>
      </c>
      <c r="H8214" s="139">
        <v>86.173129651390497</v>
      </c>
      <c r="I8214" s="264">
        <v>66.645776210993603</v>
      </c>
      <c r="J8214" s="264">
        <v>109.633111372242</v>
      </c>
    </row>
    <row r="8215" spans="1:10" x14ac:dyDescent="0.25">
      <c r="A8215" t="s">
        <v>8501</v>
      </c>
      <c r="B8215" t="s">
        <v>90</v>
      </c>
      <c r="C8215">
        <v>2009</v>
      </c>
      <c r="D8215" t="s">
        <v>52</v>
      </c>
      <c r="E8215" t="s">
        <v>1</v>
      </c>
      <c r="F8215" s="263">
        <v>8.3333333333333339</v>
      </c>
      <c r="G8215" s="139">
        <v>128.633907898122</v>
      </c>
      <c r="H8215" s="139">
        <v>128.633907898122</v>
      </c>
      <c r="I8215" s="264">
        <v>83.2467198353486</v>
      </c>
      <c r="J8215" s="264">
        <v>189.88937483920799</v>
      </c>
    </row>
    <row r="8216" spans="1:10" x14ac:dyDescent="0.25">
      <c r="A8216" t="s">
        <v>8502</v>
      </c>
      <c r="B8216" t="s">
        <v>90</v>
      </c>
      <c r="C8216">
        <v>2009</v>
      </c>
      <c r="D8216" t="s">
        <v>106</v>
      </c>
      <c r="E8216" t="s">
        <v>1</v>
      </c>
      <c r="F8216" s="263">
        <v>45.666666666666664</v>
      </c>
      <c r="G8216" s="139">
        <v>70.804692748979306</v>
      </c>
      <c r="H8216" s="139">
        <v>70.804692748979306</v>
      </c>
      <c r="I8216" s="264">
        <v>59.444512985161801</v>
      </c>
      <c r="J8216" s="264">
        <v>83.717601242422205</v>
      </c>
    </row>
    <row r="8217" spans="1:10" x14ac:dyDescent="0.25">
      <c r="A8217" t="s">
        <v>8503</v>
      </c>
      <c r="B8217" t="s">
        <v>90</v>
      </c>
      <c r="C8217">
        <v>2009</v>
      </c>
      <c r="D8217" t="s">
        <v>53</v>
      </c>
      <c r="E8217" t="s">
        <v>1</v>
      </c>
      <c r="F8217" s="263">
        <v>15.666666666666666</v>
      </c>
      <c r="G8217" s="139">
        <v>77.142763352263401</v>
      </c>
      <c r="H8217" s="139">
        <v>77.142763352263401</v>
      </c>
      <c r="I8217" s="264">
        <v>56.681876374618398</v>
      </c>
      <c r="J8217" s="264">
        <v>102.583461904606</v>
      </c>
    </row>
    <row r="8218" spans="1:10" x14ac:dyDescent="0.25">
      <c r="A8218" t="s">
        <v>8504</v>
      </c>
      <c r="B8218" t="s">
        <v>90</v>
      </c>
      <c r="C8218">
        <v>2009</v>
      </c>
      <c r="D8218" t="s">
        <v>54</v>
      </c>
      <c r="E8218" t="s">
        <v>1</v>
      </c>
      <c r="F8218" s="263">
        <v>10</v>
      </c>
      <c r="G8218" s="139">
        <v>136.314067611778</v>
      </c>
      <c r="H8218" s="139">
        <v>136.314067611778</v>
      </c>
      <c r="I8218" s="264">
        <v>91.971101417666304</v>
      </c>
      <c r="J8218" s="264">
        <v>194.59741912032001</v>
      </c>
    </row>
    <row r="8219" spans="1:10" x14ac:dyDescent="0.25">
      <c r="A8219" t="s">
        <v>8505</v>
      </c>
      <c r="B8219" t="s">
        <v>90</v>
      </c>
      <c r="C8219">
        <v>2009</v>
      </c>
      <c r="D8219" t="s">
        <v>55</v>
      </c>
      <c r="E8219" t="s">
        <v>1</v>
      </c>
      <c r="F8219" s="263">
        <v>7.333333333333333</v>
      </c>
      <c r="G8219" s="139">
        <v>72.230612646923603</v>
      </c>
      <c r="H8219" s="139">
        <v>72.230612646923603</v>
      </c>
      <c r="I8219" s="264">
        <v>45.265611661960698</v>
      </c>
      <c r="J8219" s="264">
        <v>109.357147547442</v>
      </c>
    </row>
    <row r="8220" spans="1:10" x14ac:dyDescent="0.25">
      <c r="A8220" t="s">
        <v>8506</v>
      </c>
      <c r="B8220" t="s">
        <v>90</v>
      </c>
      <c r="C8220">
        <v>2009</v>
      </c>
      <c r="D8220" t="s">
        <v>56</v>
      </c>
      <c r="E8220" t="s">
        <v>1</v>
      </c>
      <c r="F8220" s="263">
        <v>3</v>
      </c>
      <c r="G8220" s="139">
        <v>30.728259756222499</v>
      </c>
      <c r="H8220" s="139">
        <v>30.728259756222499</v>
      </c>
      <c r="I8220" s="264">
        <v>14.049643210761699</v>
      </c>
      <c r="J8220" s="264">
        <v>58.332479770562301</v>
      </c>
    </row>
    <row r="8221" spans="1:10" x14ac:dyDescent="0.25">
      <c r="A8221" t="s">
        <v>8507</v>
      </c>
      <c r="B8221" t="s">
        <v>90</v>
      </c>
      <c r="C8221">
        <v>2009</v>
      </c>
      <c r="D8221" t="s">
        <v>57</v>
      </c>
      <c r="E8221" t="s">
        <v>1</v>
      </c>
      <c r="F8221" s="263">
        <v>9.6666666666666661</v>
      </c>
      <c r="G8221" s="139">
        <v>57.076502194493102</v>
      </c>
      <c r="H8221" s="139">
        <v>57.076502194493102</v>
      </c>
      <c r="I8221" s="264">
        <v>38.225511228325701</v>
      </c>
      <c r="J8221" s="264">
        <v>81.971697927532503</v>
      </c>
    </row>
    <row r="8222" spans="1:10" x14ac:dyDescent="0.25">
      <c r="A8222" t="s">
        <v>8508</v>
      </c>
      <c r="B8222" t="s">
        <v>90</v>
      </c>
      <c r="C8222">
        <v>2010</v>
      </c>
      <c r="D8222" t="s">
        <v>5</v>
      </c>
      <c r="E8222" t="s">
        <v>1</v>
      </c>
      <c r="F8222" s="263">
        <v>168.66666666666666</v>
      </c>
      <c r="G8222" s="139">
        <v>51.982687504944003</v>
      </c>
      <c r="H8222" s="139">
        <v>51.982687504944003</v>
      </c>
      <c r="I8222" s="264">
        <v>47.5519637059679</v>
      </c>
      <c r="J8222" s="264">
        <v>56.717946106163303</v>
      </c>
    </row>
    <row r="8223" spans="1:10" x14ac:dyDescent="0.25">
      <c r="A8223" t="s">
        <v>8509</v>
      </c>
      <c r="B8223" t="s">
        <v>90</v>
      </c>
      <c r="C8223">
        <v>2010</v>
      </c>
      <c r="D8223" t="s">
        <v>6</v>
      </c>
      <c r="E8223" t="s">
        <v>1</v>
      </c>
      <c r="F8223" s="263">
        <v>42</v>
      </c>
      <c r="G8223" s="139">
        <v>58.226584594909298</v>
      </c>
      <c r="H8223" s="139">
        <v>58.226584594909298</v>
      </c>
      <c r="I8223" s="264">
        <v>48.5034171453119</v>
      </c>
      <c r="J8223" s="264">
        <v>69.339765167741504</v>
      </c>
    </row>
    <row r="8224" spans="1:10" x14ac:dyDescent="0.25">
      <c r="A8224" t="s">
        <v>8510</v>
      </c>
      <c r="B8224" t="s">
        <v>90</v>
      </c>
      <c r="C8224">
        <v>2010</v>
      </c>
      <c r="D8224" t="s">
        <v>37</v>
      </c>
      <c r="E8224" t="s">
        <v>1</v>
      </c>
      <c r="F8224" s="263">
        <v>10</v>
      </c>
      <c r="G8224" s="139">
        <v>142.83673760891301</v>
      </c>
      <c r="H8224" s="139">
        <v>142.83673760891301</v>
      </c>
      <c r="I8224" s="264">
        <v>96.371946864733602</v>
      </c>
      <c r="J8224" s="264">
        <v>203.90896538589701</v>
      </c>
    </row>
    <row r="8225" spans="1:10" x14ac:dyDescent="0.25">
      <c r="A8225" t="s">
        <v>8511</v>
      </c>
      <c r="B8225" t="s">
        <v>90</v>
      </c>
      <c r="C8225">
        <v>2010</v>
      </c>
      <c r="D8225" t="s">
        <v>38</v>
      </c>
      <c r="E8225" t="s">
        <v>1</v>
      </c>
      <c r="F8225" s="263">
        <v>10.666666666666666</v>
      </c>
      <c r="G8225" s="139">
        <v>88.378258948298694</v>
      </c>
      <c r="H8225" s="139">
        <v>88.378258948298694</v>
      </c>
      <c r="I8225" s="264">
        <v>60.450729120636304</v>
      </c>
      <c r="J8225" s="264">
        <v>124.762483429076</v>
      </c>
    </row>
    <row r="8226" spans="1:10" x14ac:dyDescent="0.25">
      <c r="A8226" t="s">
        <v>8512</v>
      </c>
      <c r="B8226" t="s">
        <v>90</v>
      </c>
      <c r="C8226">
        <v>2010</v>
      </c>
      <c r="D8226" t="s">
        <v>39</v>
      </c>
      <c r="E8226" t="s">
        <v>1</v>
      </c>
      <c r="F8226" s="263">
        <v>5.666666666666667</v>
      </c>
      <c r="G8226" s="139">
        <v>50.194874217550499</v>
      </c>
      <c r="H8226" s="139">
        <v>50.194874217550499</v>
      </c>
      <c r="I8226" s="264">
        <v>29.239990551553099</v>
      </c>
      <c r="J8226" s="264">
        <v>80.367898901618005</v>
      </c>
    </row>
    <row r="8227" spans="1:10" x14ac:dyDescent="0.25">
      <c r="A8227" t="s">
        <v>8513</v>
      </c>
      <c r="B8227" t="s">
        <v>90</v>
      </c>
      <c r="C8227">
        <v>2010</v>
      </c>
      <c r="D8227" t="s">
        <v>40</v>
      </c>
      <c r="E8227" t="s">
        <v>1</v>
      </c>
      <c r="F8227" s="263">
        <v>4.333333333333333</v>
      </c>
      <c r="G8227" s="139">
        <v>42.751907392791402</v>
      </c>
      <c r="H8227" s="139">
        <v>42.751907392791402</v>
      </c>
      <c r="I8227" s="264">
        <v>22.763746382530901</v>
      </c>
      <c r="J8227" s="264">
        <v>73.105761641673197</v>
      </c>
    </row>
    <row r="8228" spans="1:10" x14ac:dyDescent="0.25">
      <c r="A8228" t="s">
        <v>8514</v>
      </c>
      <c r="B8228" t="s">
        <v>90</v>
      </c>
      <c r="C8228">
        <v>2010</v>
      </c>
      <c r="D8228" t="s">
        <v>41</v>
      </c>
      <c r="E8228" t="s">
        <v>1</v>
      </c>
      <c r="F8228" s="263">
        <v>5</v>
      </c>
      <c r="G8228" s="139">
        <v>30.135004821600798</v>
      </c>
      <c r="H8228" s="139">
        <v>30.135004821600798</v>
      </c>
      <c r="I8228" s="264">
        <v>16.865557698489201</v>
      </c>
      <c r="J8228" s="264">
        <v>49.7026679524269</v>
      </c>
    </row>
    <row r="8229" spans="1:10" x14ac:dyDescent="0.25">
      <c r="A8229" t="s">
        <v>8515</v>
      </c>
      <c r="B8229" t="s">
        <v>90</v>
      </c>
      <c r="C8229">
        <v>2010</v>
      </c>
      <c r="D8229" t="s">
        <v>42</v>
      </c>
      <c r="E8229" t="s">
        <v>1</v>
      </c>
      <c r="F8229" s="263">
        <v>6.333333333333333</v>
      </c>
      <c r="G8229" s="139">
        <v>42.097799836040103</v>
      </c>
      <c r="H8229" s="139">
        <v>42.097799836040103</v>
      </c>
      <c r="I8229" s="264">
        <v>25.345091174971699</v>
      </c>
      <c r="J8229" s="264">
        <v>65.741253628165694</v>
      </c>
    </row>
    <row r="8230" spans="1:10" x14ac:dyDescent="0.25">
      <c r="A8230" t="s">
        <v>8516</v>
      </c>
      <c r="B8230" t="s">
        <v>90</v>
      </c>
      <c r="C8230">
        <v>2010</v>
      </c>
      <c r="D8230" t="s">
        <v>102</v>
      </c>
      <c r="E8230" t="s">
        <v>1</v>
      </c>
      <c r="F8230" s="263">
        <v>6</v>
      </c>
      <c r="G8230" s="139">
        <v>44.595297673612002</v>
      </c>
      <c r="H8230" s="139">
        <v>44.595297673612002</v>
      </c>
      <c r="I8230" s="264">
        <v>26.430146421227398</v>
      </c>
      <c r="J8230" s="264">
        <v>70.480390456606301</v>
      </c>
    </row>
    <row r="8231" spans="1:10" x14ac:dyDescent="0.25">
      <c r="A8231" t="s">
        <v>8517</v>
      </c>
      <c r="B8231" t="s">
        <v>90</v>
      </c>
      <c r="C8231">
        <v>2010</v>
      </c>
      <c r="D8231" t="s">
        <v>103</v>
      </c>
      <c r="E8231" t="s">
        <v>1</v>
      </c>
      <c r="F8231" s="263">
        <v>24.666666666666668</v>
      </c>
      <c r="G8231" s="139">
        <v>63.283561667265303</v>
      </c>
      <c r="H8231" s="139">
        <v>63.283561667265303</v>
      </c>
      <c r="I8231" s="264">
        <v>49.691278841055599</v>
      </c>
      <c r="J8231" s="264">
        <v>79.446525390391201</v>
      </c>
    </row>
    <row r="8232" spans="1:10" x14ac:dyDescent="0.25">
      <c r="A8232" t="s">
        <v>8518</v>
      </c>
      <c r="B8232" t="s">
        <v>90</v>
      </c>
      <c r="C8232">
        <v>2010</v>
      </c>
      <c r="D8232" t="s">
        <v>43</v>
      </c>
      <c r="E8232" t="s">
        <v>1</v>
      </c>
      <c r="F8232" s="263">
        <v>7</v>
      </c>
      <c r="G8232" s="139">
        <v>105.89481115425301</v>
      </c>
      <c r="H8232" s="139">
        <v>105.89481115425301</v>
      </c>
      <c r="I8232" s="264">
        <v>65.548888104482899</v>
      </c>
      <c r="J8232" s="264">
        <v>161.87282537441399</v>
      </c>
    </row>
    <row r="8233" spans="1:10" x14ac:dyDescent="0.25">
      <c r="A8233" t="s">
        <v>8519</v>
      </c>
      <c r="B8233" t="s">
        <v>90</v>
      </c>
      <c r="C8233">
        <v>2010</v>
      </c>
      <c r="D8233" t="s">
        <v>44</v>
      </c>
      <c r="E8233" t="s">
        <v>1</v>
      </c>
      <c r="F8233" s="263">
        <v>12.333333333333334</v>
      </c>
      <c r="G8233" s="139">
        <v>95.405084833169994</v>
      </c>
      <c r="H8233" s="139">
        <v>95.405084833169994</v>
      </c>
      <c r="I8233" s="264">
        <v>67.172915269970602</v>
      </c>
      <c r="J8233" s="264">
        <v>131.50430612139701</v>
      </c>
    </row>
    <row r="8234" spans="1:10" x14ac:dyDescent="0.25">
      <c r="A8234" t="s">
        <v>8520</v>
      </c>
      <c r="B8234" t="s">
        <v>90</v>
      </c>
      <c r="C8234">
        <v>2010</v>
      </c>
      <c r="D8234" t="s">
        <v>45</v>
      </c>
      <c r="E8234" t="s">
        <v>1</v>
      </c>
      <c r="F8234" s="263">
        <v>5.333333333333333</v>
      </c>
      <c r="G8234" s="139">
        <v>27.434371838617299</v>
      </c>
      <c r="H8234" s="139">
        <v>27.434371838617299</v>
      </c>
      <c r="I8234" s="264">
        <v>15.680458154009701</v>
      </c>
      <c r="J8234" s="264">
        <v>44.551705217674602</v>
      </c>
    </row>
    <row r="8235" spans="1:10" x14ac:dyDescent="0.25">
      <c r="A8235" t="s">
        <v>8521</v>
      </c>
      <c r="B8235" t="s">
        <v>90</v>
      </c>
      <c r="C8235">
        <v>2010</v>
      </c>
      <c r="D8235" t="s">
        <v>18</v>
      </c>
      <c r="E8235" t="s">
        <v>1</v>
      </c>
      <c r="F8235" s="263">
        <v>22.666666666666668</v>
      </c>
      <c r="G8235" s="139">
        <v>42.251508316712297</v>
      </c>
      <c r="H8235" s="139">
        <v>42.251508316712297</v>
      </c>
      <c r="I8235" s="264">
        <v>32.810160245058697</v>
      </c>
      <c r="J8235" s="264">
        <v>53.563728322801502</v>
      </c>
    </row>
    <row r="8236" spans="1:10" x14ac:dyDescent="0.25">
      <c r="A8236" t="s">
        <v>8522</v>
      </c>
      <c r="B8236" t="s">
        <v>90</v>
      </c>
      <c r="C8236">
        <v>2010</v>
      </c>
      <c r="D8236" t="s">
        <v>46</v>
      </c>
      <c r="E8236" t="s">
        <v>1</v>
      </c>
      <c r="F8236" s="263">
        <v>8</v>
      </c>
      <c r="G8236" s="139">
        <v>33.091580950279898</v>
      </c>
      <c r="H8236" s="139">
        <v>33.091580950279898</v>
      </c>
      <c r="I8236" s="264">
        <v>21.202051678018901</v>
      </c>
      <c r="J8236" s="264">
        <v>49.237514822270597</v>
      </c>
    </row>
    <row r="8237" spans="1:10" x14ac:dyDescent="0.25">
      <c r="A8237" t="s">
        <v>8523</v>
      </c>
      <c r="B8237" t="s">
        <v>90</v>
      </c>
      <c r="C8237">
        <v>2010</v>
      </c>
      <c r="D8237" t="s">
        <v>47</v>
      </c>
      <c r="E8237" t="s">
        <v>1</v>
      </c>
      <c r="F8237" s="263">
        <v>7</v>
      </c>
      <c r="G8237" s="139">
        <v>48.385981889818197</v>
      </c>
      <c r="H8237" s="139">
        <v>48.385981889818197</v>
      </c>
      <c r="I8237" s="264">
        <v>29.950922789797499</v>
      </c>
      <c r="J8237" s="264">
        <v>73.963733554526399</v>
      </c>
    </row>
    <row r="8238" spans="1:10" x14ac:dyDescent="0.25">
      <c r="A8238" t="s">
        <v>8524</v>
      </c>
      <c r="B8238" t="s">
        <v>90</v>
      </c>
      <c r="C8238">
        <v>2010</v>
      </c>
      <c r="D8238" t="s">
        <v>48</v>
      </c>
      <c r="E8238" t="s">
        <v>1</v>
      </c>
      <c r="F8238" s="263">
        <v>7.666666666666667</v>
      </c>
      <c r="G8238" s="139">
        <v>51.095214822055397</v>
      </c>
      <c r="H8238" s="139">
        <v>51.095214822055397</v>
      </c>
      <c r="I8238" s="264">
        <v>32.389923135024702</v>
      </c>
      <c r="J8238" s="264">
        <v>76.667259074954501</v>
      </c>
    </row>
    <row r="8239" spans="1:10" x14ac:dyDescent="0.25">
      <c r="A8239" t="s">
        <v>8525</v>
      </c>
      <c r="B8239" t="s">
        <v>90</v>
      </c>
      <c r="C8239">
        <v>2010</v>
      </c>
      <c r="D8239" t="s">
        <v>104</v>
      </c>
      <c r="E8239" t="s">
        <v>1</v>
      </c>
      <c r="F8239" s="263">
        <v>10.666666666666666</v>
      </c>
      <c r="G8239" s="139">
        <v>21.275888434559999</v>
      </c>
      <c r="H8239" s="139">
        <v>21.275888434559999</v>
      </c>
      <c r="I8239" s="264">
        <v>14.552707689239099</v>
      </c>
      <c r="J8239" s="264">
        <v>30.034905754462901</v>
      </c>
    </row>
    <row r="8240" spans="1:10" x14ac:dyDescent="0.25">
      <c r="A8240" t="s">
        <v>8526</v>
      </c>
      <c r="B8240" t="s">
        <v>90</v>
      </c>
      <c r="C8240">
        <v>2010</v>
      </c>
      <c r="D8240" t="s">
        <v>49</v>
      </c>
      <c r="E8240" t="s">
        <v>1</v>
      </c>
      <c r="F8240" s="263">
        <v>4.333333333333333</v>
      </c>
      <c r="G8240" s="139">
        <v>31.0507081949984</v>
      </c>
      <c r="H8240" s="139">
        <v>31.0507081949984</v>
      </c>
      <c r="I8240" s="264">
        <v>16.5333078558292</v>
      </c>
      <c r="J8240" s="264">
        <v>53.096711013447397</v>
      </c>
    </row>
    <row r="8241" spans="1:10" x14ac:dyDescent="0.25">
      <c r="A8241" t="s">
        <v>8527</v>
      </c>
      <c r="B8241" t="s">
        <v>90</v>
      </c>
      <c r="C8241">
        <v>2010</v>
      </c>
      <c r="D8241" t="s">
        <v>50</v>
      </c>
      <c r="E8241" t="s">
        <v>1</v>
      </c>
      <c r="F8241" s="263">
        <v>6.333333333333333</v>
      </c>
      <c r="G8241" s="139">
        <v>17.505389817391102</v>
      </c>
      <c r="H8241" s="139">
        <v>17.505389817391102</v>
      </c>
      <c r="I8241" s="264">
        <v>10.5391660063756</v>
      </c>
      <c r="J8241" s="264">
        <v>27.336969540621698</v>
      </c>
    </row>
    <row r="8242" spans="1:10" x14ac:dyDescent="0.25">
      <c r="A8242" t="s">
        <v>8528</v>
      </c>
      <c r="B8242" t="s">
        <v>90</v>
      </c>
      <c r="C8242">
        <v>2010</v>
      </c>
      <c r="D8242" t="s">
        <v>105</v>
      </c>
      <c r="E8242" t="s">
        <v>1</v>
      </c>
      <c r="F8242" s="263">
        <v>25.333333333333332</v>
      </c>
      <c r="G8242" s="139">
        <v>79.42313721392</v>
      </c>
      <c r="H8242" s="139">
        <v>79.42313721392</v>
      </c>
      <c r="I8242" s="264">
        <v>62.576026753056702</v>
      </c>
      <c r="J8242" s="264">
        <v>99.409551677291304</v>
      </c>
    </row>
    <row r="8243" spans="1:10" x14ac:dyDescent="0.25">
      <c r="A8243" t="s">
        <v>8529</v>
      </c>
      <c r="B8243" t="s">
        <v>90</v>
      </c>
      <c r="C8243">
        <v>2010</v>
      </c>
      <c r="D8243" t="s">
        <v>51</v>
      </c>
      <c r="E8243" t="s">
        <v>1</v>
      </c>
      <c r="F8243" s="263">
        <v>19</v>
      </c>
      <c r="G8243" s="139">
        <v>74.634682868066804</v>
      </c>
      <c r="H8243" s="139">
        <v>74.634682868066804</v>
      </c>
      <c r="I8243" s="264">
        <v>56.527261299952897</v>
      </c>
      <c r="J8243" s="264">
        <v>96.697742628188294</v>
      </c>
    </row>
    <row r="8244" spans="1:10" x14ac:dyDescent="0.25">
      <c r="A8244" t="s">
        <v>8530</v>
      </c>
      <c r="B8244" t="s">
        <v>90</v>
      </c>
      <c r="C8244">
        <v>2010</v>
      </c>
      <c r="D8244" t="s">
        <v>52</v>
      </c>
      <c r="E8244" t="s">
        <v>1</v>
      </c>
      <c r="F8244" s="263">
        <v>6.333333333333333</v>
      </c>
      <c r="G8244" s="139">
        <v>98.3538668599234</v>
      </c>
      <c r="H8244" s="139">
        <v>98.3538668599234</v>
      </c>
      <c r="I8244" s="264">
        <v>59.214204368982301</v>
      </c>
      <c r="J8244" s="264">
        <v>153.59250440004101</v>
      </c>
    </row>
    <row r="8245" spans="1:10" x14ac:dyDescent="0.25">
      <c r="A8245" t="s">
        <v>8531</v>
      </c>
      <c r="B8245" t="s">
        <v>90</v>
      </c>
      <c r="C8245">
        <v>2010</v>
      </c>
      <c r="D8245" t="s">
        <v>106</v>
      </c>
      <c r="E8245" t="s">
        <v>1</v>
      </c>
      <c r="F8245" s="263">
        <v>37.333333333333336</v>
      </c>
      <c r="G8245" s="139">
        <v>58.129878757681396</v>
      </c>
      <c r="H8245" s="139">
        <v>58.129878757681396</v>
      </c>
      <c r="I8245" s="264">
        <v>47.862538262567298</v>
      </c>
      <c r="J8245" s="264">
        <v>69.961118269888701</v>
      </c>
    </row>
    <row r="8246" spans="1:10" x14ac:dyDescent="0.25">
      <c r="A8246" t="s">
        <v>8532</v>
      </c>
      <c r="B8246" t="s">
        <v>90</v>
      </c>
      <c r="C8246">
        <v>2010</v>
      </c>
      <c r="D8246" t="s">
        <v>53</v>
      </c>
      <c r="E8246" t="s">
        <v>1</v>
      </c>
      <c r="F8246" s="263">
        <v>13.333333333333334</v>
      </c>
      <c r="G8246" s="139">
        <v>65.727853821253106</v>
      </c>
      <c r="H8246" s="139">
        <v>65.727853821253106</v>
      </c>
      <c r="I8246" s="264">
        <v>46.957621966248801</v>
      </c>
      <c r="J8246" s="264">
        <v>89.503261744745899</v>
      </c>
    </row>
    <row r="8247" spans="1:10" x14ac:dyDescent="0.25">
      <c r="A8247" t="s">
        <v>8533</v>
      </c>
      <c r="B8247" t="s">
        <v>90</v>
      </c>
      <c r="C8247">
        <v>2010</v>
      </c>
      <c r="D8247" t="s">
        <v>54</v>
      </c>
      <c r="E8247" t="s">
        <v>1</v>
      </c>
      <c r="F8247" s="263">
        <v>5</v>
      </c>
      <c r="G8247" s="139">
        <v>69.035346097201796</v>
      </c>
      <c r="H8247" s="139">
        <v>69.035346097201796</v>
      </c>
      <c r="I8247" s="264">
        <v>38.636782032400603</v>
      </c>
      <c r="J8247" s="264">
        <v>113.86229749631801</v>
      </c>
    </row>
    <row r="8248" spans="1:10" x14ac:dyDescent="0.25">
      <c r="A8248" t="s">
        <v>8534</v>
      </c>
      <c r="B8248" t="s">
        <v>90</v>
      </c>
      <c r="C8248">
        <v>2010</v>
      </c>
      <c r="D8248" t="s">
        <v>55</v>
      </c>
      <c r="E8248" t="s">
        <v>1</v>
      </c>
      <c r="F8248" s="263">
        <v>6.333333333333333</v>
      </c>
      <c r="G8248" s="139">
        <v>62.816147055906399</v>
      </c>
      <c r="H8248" s="139">
        <v>62.816147055906399</v>
      </c>
      <c r="I8248" s="264">
        <v>37.8186266406586</v>
      </c>
      <c r="J8248" s="264">
        <v>98.095678910305196</v>
      </c>
    </row>
    <row r="8249" spans="1:10" x14ac:dyDescent="0.25">
      <c r="A8249" t="s">
        <v>8535</v>
      </c>
      <c r="B8249" t="s">
        <v>90</v>
      </c>
      <c r="C8249">
        <v>2010</v>
      </c>
      <c r="D8249" t="s">
        <v>56</v>
      </c>
      <c r="E8249" t="s">
        <v>1</v>
      </c>
      <c r="F8249" s="263">
        <v>4</v>
      </c>
      <c r="G8249" s="139">
        <v>41.396439906168098</v>
      </c>
      <c r="H8249" s="139">
        <v>41.396439906168098</v>
      </c>
      <c r="I8249" s="264">
        <v>21.391610321512299</v>
      </c>
      <c r="J8249" s="264">
        <v>72.312681109424602</v>
      </c>
    </row>
    <row r="8250" spans="1:10" x14ac:dyDescent="0.25">
      <c r="A8250" t="s">
        <v>8536</v>
      </c>
      <c r="B8250" t="s">
        <v>90</v>
      </c>
      <c r="C8250">
        <v>2010</v>
      </c>
      <c r="D8250" t="s">
        <v>57</v>
      </c>
      <c r="E8250" t="s">
        <v>1</v>
      </c>
      <c r="F8250" s="263">
        <v>8.6666666666666661</v>
      </c>
      <c r="G8250" s="139">
        <v>51.128765830252497</v>
      </c>
      <c r="H8250" s="139">
        <v>51.128765830252497</v>
      </c>
      <c r="I8250" s="264">
        <v>33.398883033115702</v>
      </c>
      <c r="J8250" s="264">
        <v>74.915440887280695</v>
      </c>
    </row>
    <row r="8251" spans="1:10" x14ac:dyDescent="0.25">
      <c r="A8251" t="s">
        <v>8537</v>
      </c>
      <c r="B8251" t="s">
        <v>90</v>
      </c>
      <c r="C8251">
        <v>2002</v>
      </c>
      <c r="D8251" t="s">
        <v>5</v>
      </c>
      <c r="E8251" t="s">
        <v>101</v>
      </c>
      <c r="F8251" s="263">
        <v>622.66666666666663</v>
      </c>
      <c r="G8251" s="139">
        <v>95.136769291806601</v>
      </c>
      <c r="H8251" s="139">
        <v>95.136769291806601</v>
      </c>
      <c r="I8251" s="264">
        <v>90.871325659726196</v>
      </c>
      <c r="J8251" s="264">
        <v>99.552123183739297</v>
      </c>
    </row>
    <row r="8252" spans="1:10" x14ac:dyDescent="0.25">
      <c r="A8252" t="s">
        <v>8538</v>
      </c>
      <c r="B8252" t="s">
        <v>90</v>
      </c>
      <c r="C8252">
        <v>2002</v>
      </c>
      <c r="D8252" t="s">
        <v>6</v>
      </c>
      <c r="E8252" t="s">
        <v>101</v>
      </c>
      <c r="F8252" s="263">
        <v>195.33333333333334</v>
      </c>
      <c r="G8252" s="139">
        <v>134.27247689184401</v>
      </c>
      <c r="H8252" s="139">
        <v>134.27247689184401</v>
      </c>
      <c r="I8252" s="264">
        <v>123.620917114771</v>
      </c>
      <c r="J8252" s="264">
        <v>145.602563193571</v>
      </c>
    </row>
    <row r="8253" spans="1:10" x14ac:dyDescent="0.25">
      <c r="A8253" t="s">
        <v>8539</v>
      </c>
      <c r="B8253" t="s">
        <v>90</v>
      </c>
      <c r="C8253">
        <v>2002</v>
      </c>
      <c r="D8253" t="s">
        <v>37</v>
      </c>
      <c r="E8253" t="s">
        <v>101</v>
      </c>
      <c r="F8253" s="263">
        <v>20.333333333333332</v>
      </c>
      <c r="G8253" s="139">
        <v>138.447571493418</v>
      </c>
      <c r="H8253" s="139">
        <v>138.447571493418</v>
      </c>
      <c r="I8253" s="264">
        <v>105.901044030867</v>
      </c>
      <c r="J8253" s="264">
        <v>177.84157966409401</v>
      </c>
    </row>
    <row r="8254" spans="1:10" x14ac:dyDescent="0.25">
      <c r="A8254" t="s">
        <v>8540</v>
      </c>
      <c r="B8254" t="s">
        <v>90</v>
      </c>
      <c r="C8254">
        <v>2002</v>
      </c>
      <c r="D8254" t="s">
        <v>38</v>
      </c>
      <c r="E8254" t="s">
        <v>101</v>
      </c>
      <c r="F8254" s="263">
        <v>40.666666666666664</v>
      </c>
      <c r="G8254" s="139">
        <v>164.49586063695</v>
      </c>
      <c r="H8254" s="139">
        <v>164.49586063695</v>
      </c>
      <c r="I8254" s="264">
        <v>136.600992916313</v>
      </c>
      <c r="J8254" s="264">
        <v>196.44830724666599</v>
      </c>
    </row>
    <row r="8255" spans="1:10" x14ac:dyDescent="0.25">
      <c r="A8255" t="s">
        <v>8541</v>
      </c>
      <c r="B8255" t="s">
        <v>90</v>
      </c>
      <c r="C8255">
        <v>2002</v>
      </c>
      <c r="D8255" t="s">
        <v>39</v>
      </c>
      <c r="E8255" t="s">
        <v>101</v>
      </c>
      <c r="F8255" s="263">
        <v>43.333333333333336</v>
      </c>
      <c r="G8255" s="139">
        <v>188.53695324283601</v>
      </c>
      <c r="H8255" s="139">
        <v>188.53695324283601</v>
      </c>
      <c r="I8255" s="264">
        <v>157.519668273664</v>
      </c>
      <c r="J8255" s="264">
        <v>223.914644040534</v>
      </c>
    </row>
    <row r="8256" spans="1:10" x14ac:dyDescent="0.25">
      <c r="A8256" t="s">
        <v>8542</v>
      </c>
      <c r="B8256" t="s">
        <v>90</v>
      </c>
      <c r="C8256">
        <v>2002</v>
      </c>
      <c r="D8256" t="s">
        <v>40</v>
      </c>
      <c r="E8256" t="s">
        <v>101</v>
      </c>
      <c r="F8256" s="263">
        <v>30</v>
      </c>
      <c r="G8256" s="139">
        <v>145.33710133225699</v>
      </c>
      <c r="H8256" s="139">
        <v>145.33710133225699</v>
      </c>
      <c r="I8256" s="264">
        <v>116.868792894631</v>
      </c>
      <c r="J8256" s="264">
        <v>178.64352038756601</v>
      </c>
    </row>
    <row r="8257" spans="1:10" x14ac:dyDescent="0.25">
      <c r="A8257" t="s">
        <v>8543</v>
      </c>
      <c r="B8257" t="s">
        <v>90</v>
      </c>
      <c r="C8257">
        <v>2002</v>
      </c>
      <c r="D8257" t="s">
        <v>41</v>
      </c>
      <c r="E8257" t="s">
        <v>101</v>
      </c>
      <c r="F8257" s="263">
        <v>31</v>
      </c>
      <c r="G8257" s="139">
        <v>90.867343449246206</v>
      </c>
      <c r="H8257" s="139">
        <v>90.867343449246206</v>
      </c>
      <c r="I8257" s="264">
        <v>73.341670982051298</v>
      </c>
      <c r="J8257" s="264">
        <v>111.318358134581</v>
      </c>
    </row>
    <row r="8258" spans="1:10" x14ac:dyDescent="0.25">
      <c r="A8258" t="s">
        <v>8544</v>
      </c>
      <c r="B8258" t="s">
        <v>90</v>
      </c>
      <c r="C8258">
        <v>2002</v>
      </c>
      <c r="D8258" t="s">
        <v>42</v>
      </c>
      <c r="E8258" t="s">
        <v>101</v>
      </c>
      <c r="F8258" s="263">
        <v>30</v>
      </c>
      <c r="G8258" s="139">
        <v>105.91225757861</v>
      </c>
      <c r="H8258" s="139">
        <v>105.91225757861</v>
      </c>
      <c r="I8258" s="264">
        <v>85.166399924684598</v>
      </c>
      <c r="J8258" s="264">
        <v>130.18381660704199</v>
      </c>
    </row>
    <row r="8259" spans="1:10" x14ac:dyDescent="0.25">
      <c r="A8259" t="s">
        <v>8545</v>
      </c>
      <c r="B8259" t="s">
        <v>90</v>
      </c>
      <c r="C8259">
        <v>2002</v>
      </c>
      <c r="D8259" t="s">
        <v>102</v>
      </c>
      <c r="E8259" t="s">
        <v>101</v>
      </c>
      <c r="F8259" s="263">
        <v>18.333333333333332</v>
      </c>
      <c r="G8259" s="139">
        <v>66.074796669830206</v>
      </c>
      <c r="H8259" s="139">
        <v>66.074796669830206</v>
      </c>
      <c r="I8259" s="264">
        <v>49.7771477312318</v>
      </c>
      <c r="J8259" s="264">
        <v>86.00535806533</v>
      </c>
    </row>
    <row r="8260" spans="1:10" x14ac:dyDescent="0.25">
      <c r="A8260" t="s">
        <v>8546</v>
      </c>
      <c r="B8260" t="s">
        <v>90</v>
      </c>
      <c r="C8260">
        <v>2002</v>
      </c>
      <c r="D8260" t="s">
        <v>103</v>
      </c>
      <c r="E8260" t="s">
        <v>101</v>
      </c>
      <c r="F8260" s="263">
        <v>99</v>
      </c>
      <c r="G8260" s="139">
        <v>125.950993613394</v>
      </c>
      <c r="H8260" s="139">
        <v>125.950993613394</v>
      </c>
      <c r="I8260" s="264">
        <v>112.033778461259</v>
      </c>
      <c r="J8260" s="264">
        <v>141.13094914599199</v>
      </c>
    </row>
    <row r="8261" spans="1:10" x14ac:dyDescent="0.25">
      <c r="A8261" t="s">
        <v>8547</v>
      </c>
      <c r="B8261" t="s">
        <v>90</v>
      </c>
      <c r="C8261">
        <v>2002</v>
      </c>
      <c r="D8261" t="s">
        <v>43</v>
      </c>
      <c r="E8261" t="s">
        <v>101</v>
      </c>
      <c r="F8261" s="263">
        <v>14.666666666666666</v>
      </c>
      <c r="G8261" s="139">
        <v>105.23043072728601</v>
      </c>
      <c r="H8261" s="139">
        <v>105.23043072728601</v>
      </c>
      <c r="I8261" s="264">
        <v>76.4594743261665</v>
      </c>
      <c r="J8261" s="264">
        <v>141.267070049984</v>
      </c>
    </row>
    <row r="8262" spans="1:10" x14ac:dyDescent="0.25">
      <c r="A8262" t="s">
        <v>8548</v>
      </c>
      <c r="B8262" t="s">
        <v>90</v>
      </c>
      <c r="C8262">
        <v>2002</v>
      </c>
      <c r="D8262" t="s">
        <v>44</v>
      </c>
      <c r="E8262" t="s">
        <v>101</v>
      </c>
      <c r="F8262" s="263">
        <v>44.333333333333336</v>
      </c>
      <c r="G8262" s="139">
        <v>168.84172040826701</v>
      </c>
      <c r="H8262" s="139">
        <v>168.84172040826701</v>
      </c>
      <c r="I8262" s="264">
        <v>141.36568490636901</v>
      </c>
      <c r="J8262" s="264">
        <v>200.13334729278</v>
      </c>
    </row>
    <row r="8263" spans="1:10" x14ac:dyDescent="0.25">
      <c r="A8263" t="s">
        <v>8549</v>
      </c>
      <c r="B8263" t="s">
        <v>90</v>
      </c>
      <c r="C8263">
        <v>2002</v>
      </c>
      <c r="D8263" t="s">
        <v>45</v>
      </c>
      <c r="E8263" t="s">
        <v>101</v>
      </c>
      <c r="F8263" s="263">
        <v>40</v>
      </c>
      <c r="G8263" s="139">
        <v>104.147681412243</v>
      </c>
      <c r="H8263" s="139">
        <v>104.147681412243</v>
      </c>
      <c r="I8263" s="264">
        <v>86.346825444838601</v>
      </c>
      <c r="J8263" s="264">
        <v>124.56097412798</v>
      </c>
    </row>
    <row r="8264" spans="1:10" x14ac:dyDescent="0.25">
      <c r="A8264" t="s">
        <v>8550</v>
      </c>
      <c r="B8264" t="s">
        <v>90</v>
      </c>
      <c r="C8264">
        <v>2002</v>
      </c>
      <c r="D8264" t="s">
        <v>18</v>
      </c>
      <c r="E8264" t="s">
        <v>101</v>
      </c>
      <c r="F8264" s="263">
        <v>76.333333333333329</v>
      </c>
      <c r="G8264" s="139">
        <v>71.5687622666983</v>
      </c>
      <c r="H8264" s="139">
        <v>71.5687622666983</v>
      </c>
      <c r="I8264" s="264">
        <v>62.599295543726903</v>
      </c>
      <c r="J8264" s="264">
        <v>81.471276155626796</v>
      </c>
    </row>
    <row r="8265" spans="1:10" x14ac:dyDescent="0.25">
      <c r="A8265" t="s">
        <v>8551</v>
      </c>
      <c r="B8265" t="s">
        <v>90</v>
      </c>
      <c r="C8265">
        <v>2002</v>
      </c>
      <c r="D8265" t="s">
        <v>46</v>
      </c>
      <c r="E8265" t="s">
        <v>101</v>
      </c>
      <c r="F8265" s="263">
        <v>35</v>
      </c>
      <c r="G8265" s="139">
        <v>74.1541134346067</v>
      </c>
      <c r="H8265" s="139">
        <v>74.1541134346067</v>
      </c>
      <c r="I8265" s="264">
        <v>60.648443468943</v>
      </c>
      <c r="J8265" s="264">
        <v>89.7899214505495</v>
      </c>
    </row>
    <row r="8266" spans="1:10" x14ac:dyDescent="0.25">
      <c r="A8266" t="s">
        <v>8552</v>
      </c>
      <c r="B8266" t="s">
        <v>90</v>
      </c>
      <c r="C8266">
        <v>2002</v>
      </c>
      <c r="D8266" t="s">
        <v>47</v>
      </c>
      <c r="E8266" t="s">
        <v>101</v>
      </c>
      <c r="F8266" s="263">
        <v>21.333333333333332</v>
      </c>
      <c r="G8266" s="139">
        <v>71.791535329287598</v>
      </c>
      <c r="H8266" s="139">
        <v>71.791535329287598</v>
      </c>
      <c r="I8266" s="264">
        <v>55.288456145467599</v>
      </c>
      <c r="J8266" s="264">
        <v>91.6766688727607</v>
      </c>
    </row>
    <row r="8267" spans="1:10" x14ac:dyDescent="0.25">
      <c r="A8267" t="s">
        <v>8553</v>
      </c>
      <c r="B8267" t="s">
        <v>90</v>
      </c>
      <c r="C8267">
        <v>2002</v>
      </c>
      <c r="D8267" t="s">
        <v>48</v>
      </c>
      <c r="E8267" t="s">
        <v>101</v>
      </c>
      <c r="F8267" s="263">
        <v>20</v>
      </c>
      <c r="G8267" s="139">
        <v>67.243466176536501</v>
      </c>
      <c r="H8267" s="139">
        <v>67.243466176536501</v>
      </c>
      <c r="I8267" s="264">
        <v>51.313489039315002</v>
      </c>
      <c r="J8267" s="264">
        <v>86.555789662437803</v>
      </c>
    </row>
    <row r="8268" spans="1:10" x14ac:dyDescent="0.25">
      <c r="A8268" t="s">
        <v>8554</v>
      </c>
      <c r="B8268" t="s">
        <v>90</v>
      </c>
      <c r="C8268">
        <v>2002</v>
      </c>
      <c r="D8268" t="s">
        <v>104</v>
      </c>
      <c r="E8268" t="s">
        <v>101</v>
      </c>
      <c r="F8268" s="263">
        <v>37.333333333333336</v>
      </c>
      <c r="G8268" s="139">
        <v>38.2053057618377</v>
      </c>
      <c r="H8268" s="139">
        <v>38.2053057618377</v>
      </c>
      <c r="I8268" s="264">
        <v>31.457194612115</v>
      </c>
      <c r="J8268" s="264">
        <v>45.981274553888198</v>
      </c>
    </row>
    <row r="8269" spans="1:10" x14ac:dyDescent="0.25">
      <c r="A8269" t="s">
        <v>8555</v>
      </c>
      <c r="B8269" t="s">
        <v>90</v>
      </c>
      <c r="C8269">
        <v>2002</v>
      </c>
      <c r="D8269" t="s">
        <v>49</v>
      </c>
      <c r="E8269" t="s">
        <v>101</v>
      </c>
      <c r="F8269" s="263">
        <v>12.666666666666666</v>
      </c>
      <c r="G8269" s="139">
        <v>44.093757252262698</v>
      </c>
      <c r="H8269" s="139">
        <v>44.093757252262698</v>
      </c>
      <c r="I8269" s="264">
        <v>31.2032954281736</v>
      </c>
      <c r="J8269" s="264">
        <v>60.522162914829401</v>
      </c>
    </row>
    <row r="8270" spans="1:10" x14ac:dyDescent="0.25">
      <c r="A8270" t="s">
        <v>8556</v>
      </c>
      <c r="B8270" t="s">
        <v>90</v>
      </c>
      <c r="C8270">
        <v>2002</v>
      </c>
      <c r="D8270" t="s">
        <v>50</v>
      </c>
      <c r="E8270" t="s">
        <v>101</v>
      </c>
      <c r="F8270" s="263">
        <v>24.666666666666668</v>
      </c>
      <c r="G8270" s="139">
        <v>35.753455764761597</v>
      </c>
      <c r="H8270" s="139">
        <v>35.753455764761597</v>
      </c>
      <c r="I8270" s="264">
        <v>28.074193252259999</v>
      </c>
      <c r="J8270" s="264">
        <v>44.885081629004802</v>
      </c>
    </row>
    <row r="8271" spans="1:10" x14ac:dyDescent="0.25">
      <c r="A8271" t="s">
        <v>8557</v>
      </c>
      <c r="B8271" t="s">
        <v>90</v>
      </c>
      <c r="C8271">
        <v>2002</v>
      </c>
      <c r="D8271" t="s">
        <v>105</v>
      </c>
      <c r="E8271" t="s">
        <v>101</v>
      </c>
      <c r="F8271" s="263">
        <v>67.666666666666671</v>
      </c>
      <c r="G8271" s="139">
        <v>101.909676901143</v>
      </c>
      <c r="H8271" s="139">
        <v>101.909676901143</v>
      </c>
      <c r="I8271" s="264">
        <v>88.372607169019901</v>
      </c>
      <c r="J8271" s="264">
        <v>116.947528785662</v>
      </c>
    </row>
    <row r="8272" spans="1:10" x14ac:dyDescent="0.25">
      <c r="A8272" t="s">
        <v>8558</v>
      </c>
      <c r="B8272" t="s">
        <v>90</v>
      </c>
      <c r="C8272">
        <v>2002</v>
      </c>
      <c r="D8272" t="s">
        <v>51</v>
      </c>
      <c r="E8272" t="s">
        <v>101</v>
      </c>
      <c r="F8272" s="263">
        <v>45</v>
      </c>
      <c r="G8272" s="139">
        <v>84.730337854376799</v>
      </c>
      <c r="H8272" s="139">
        <v>84.730337854376799</v>
      </c>
      <c r="I8272" s="264">
        <v>71.039960035084903</v>
      </c>
      <c r="J8272" s="264">
        <v>100.30674354812599</v>
      </c>
    </row>
    <row r="8273" spans="1:10" x14ac:dyDescent="0.25">
      <c r="A8273" t="s">
        <v>8559</v>
      </c>
      <c r="B8273" t="s">
        <v>90</v>
      </c>
      <c r="C8273">
        <v>2002</v>
      </c>
      <c r="D8273" t="s">
        <v>52</v>
      </c>
      <c r="E8273" t="s">
        <v>101</v>
      </c>
      <c r="F8273" s="263">
        <v>22.666666666666668</v>
      </c>
      <c r="G8273" s="139">
        <v>170.56713572628999</v>
      </c>
      <c r="H8273" s="139">
        <v>170.56713572628999</v>
      </c>
      <c r="I8273" s="264">
        <v>132.452905912158</v>
      </c>
      <c r="J8273" s="264">
        <v>216.23397797677299</v>
      </c>
    </row>
    <row r="8274" spans="1:10" x14ac:dyDescent="0.25">
      <c r="A8274" t="s">
        <v>8560</v>
      </c>
      <c r="B8274" t="s">
        <v>90</v>
      </c>
      <c r="C8274">
        <v>2002</v>
      </c>
      <c r="D8274" t="s">
        <v>106</v>
      </c>
      <c r="E8274" t="s">
        <v>101</v>
      </c>
      <c r="F8274" s="263">
        <v>128.66666666666666</v>
      </c>
      <c r="G8274" s="139">
        <v>97.549387536423097</v>
      </c>
      <c r="H8274" s="139">
        <v>97.549387536423097</v>
      </c>
      <c r="I8274" s="264">
        <v>88.060437632683204</v>
      </c>
      <c r="J8274" s="264">
        <v>107.789075611616</v>
      </c>
    </row>
    <row r="8275" spans="1:10" x14ac:dyDescent="0.25">
      <c r="A8275" t="s">
        <v>8561</v>
      </c>
      <c r="B8275" t="s">
        <v>90</v>
      </c>
      <c r="C8275">
        <v>2002</v>
      </c>
      <c r="D8275" t="s">
        <v>53</v>
      </c>
      <c r="E8275" t="s">
        <v>101</v>
      </c>
      <c r="F8275" s="263">
        <v>38</v>
      </c>
      <c r="G8275" s="139">
        <v>92.792316145049</v>
      </c>
      <c r="H8275" s="139">
        <v>92.792316145049</v>
      </c>
      <c r="I8275" s="264">
        <v>76.540089232036607</v>
      </c>
      <c r="J8275" s="264">
        <v>111.496527107351</v>
      </c>
    </row>
    <row r="8276" spans="1:10" x14ac:dyDescent="0.25">
      <c r="A8276" t="s">
        <v>8562</v>
      </c>
      <c r="B8276" t="s">
        <v>90</v>
      </c>
      <c r="C8276">
        <v>2002</v>
      </c>
      <c r="D8276" t="s">
        <v>54</v>
      </c>
      <c r="E8276" t="s">
        <v>101</v>
      </c>
      <c r="F8276" s="263">
        <v>27.333333333333332</v>
      </c>
      <c r="G8276" s="139">
        <v>169.18379136749999</v>
      </c>
      <c r="H8276" s="139">
        <v>169.18379136749999</v>
      </c>
      <c r="I8276" s="264">
        <v>134.55682099529599</v>
      </c>
      <c r="J8276" s="264">
        <v>210.00247586036201</v>
      </c>
    </row>
    <row r="8277" spans="1:10" x14ac:dyDescent="0.25">
      <c r="A8277" t="s">
        <v>8563</v>
      </c>
      <c r="B8277" t="s">
        <v>90</v>
      </c>
      <c r="C8277">
        <v>2002</v>
      </c>
      <c r="D8277" t="s">
        <v>55</v>
      </c>
      <c r="E8277" t="s">
        <v>101</v>
      </c>
      <c r="F8277" s="263">
        <v>20.333333333333332</v>
      </c>
      <c r="G8277" s="139">
        <v>95.251479520931895</v>
      </c>
      <c r="H8277" s="139">
        <v>95.251479520931895</v>
      </c>
      <c r="I8277" s="264">
        <v>72.859574335191496</v>
      </c>
      <c r="J8277" s="264">
        <v>122.354429193798</v>
      </c>
    </row>
    <row r="8278" spans="1:10" x14ac:dyDescent="0.25">
      <c r="A8278" t="s">
        <v>8564</v>
      </c>
      <c r="B8278" t="s">
        <v>90</v>
      </c>
      <c r="C8278">
        <v>2002</v>
      </c>
      <c r="D8278" t="s">
        <v>56</v>
      </c>
      <c r="E8278" t="s">
        <v>101</v>
      </c>
      <c r="F8278" s="263">
        <v>12</v>
      </c>
      <c r="G8278" s="139">
        <v>61.796209832463603</v>
      </c>
      <c r="H8278" s="139">
        <v>61.796209832463603</v>
      </c>
      <c r="I8278" s="264">
        <v>43.281378742103797</v>
      </c>
      <c r="J8278" s="264">
        <v>85.551702828893198</v>
      </c>
    </row>
    <row r="8279" spans="1:10" x14ac:dyDescent="0.25">
      <c r="A8279" t="s">
        <v>8565</v>
      </c>
      <c r="B8279" t="s">
        <v>90</v>
      </c>
      <c r="C8279">
        <v>2002</v>
      </c>
      <c r="D8279" t="s">
        <v>57</v>
      </c>
      <c r="E8279" t="s">
        <v>101</v>
      </c>
      <c r="F8279" s="263">
        <v>31</v>
      </c>
      <c r="G8279" s="139">
        <v>91.107693211986998</v>
      </c>
      <c r="H8279" s="139">
        <v>91.107693211986998</v>
      </c>
      <c r="I8279" s="264">
        <v>73.535664253455707</v>
      </c>
      <c r="J8279" s="264">
        <v>111.61280210037501</v>
      </c>
    </row>
    <row r="8280" spans="1:10" x14ac:dyDescent="0.25">
      <c r="A8280" t="s">
        <v>8566</v>
      </c>
      <c r="B8280" t="s">
        <v>90</v>
      </c>
      <c r="C8280">
        <v>2003</v>
      </c>
      <c r="D8280" t="s">
        <v>5</v>
      </c>
      <c r="E8280" t="s">
        <v>101</v>
      </c>
      <c r="F8280" s="263">
        <v>638.66666666666663</v>
      </c>
      <c r="G8280" s="139">
        <v>98.146285091394901</v>
      </c>
      <c r="H8280" s="139">
        <v>98.146285091394901</v>
      </c>
      <c r="I8280" s="264">
        <v>93.800751309674197</v>
      </c>
      <c r="J8280" s="264">
        <v>102.64258231141901</v>
      </c>
    </row>
    <row r="8281" spans="1:10" x14ac:dyDescent="0.25">
      <c r="A8281" t="s">
        <v>8567</v>
      </c>
      <c r="B8281" t="s">
        <v>90</v>
      </c>
      <c r="C8281">
        <v>2003</v>
      </c>
      <c r="D8281" t="s">
        <v>6</v>
      </c>
      <c r="E8281" t="s">
        <v>101</v>
      </c>
      <c r="F8281" s="263">
        <v>206.66666666666666</v>
      </c>
      <c r="G8281" s="139">
        <v>142.966838611192</v>
      </c>
      <c r="H8281" s="139">
        <v>142.966838611192</v>
      </c>
      <c r="I8281" s="264">
        <v>131.93459349590401</v>
      </c>
      <c r="J8281" s="264">
        <v>154.68166780362799</v>
      </c>
    </row>
    <row r="8282" spans="1:10" x14ac:dyDescent="0.25">
      <c r="A8282" t="s">
        <v>8568</v>
      </c>
      <c r="B8282" t="s">
        <v>90</v>
      </c>
      <c r="C8282">
        <v>2003</v>
      </c>
      <c r="D8282" t="s">
        <v>37</v>
      </c>
      <c r="E8282" t="s">
        <v>101</v>
      </c>
      <c r="F8282" s="263">
        <v>22.333333333333332</v>
      </c>
      <c r="G8282" s="139">
        <v>152.86333561487601</v>
      </c>
      <c r="H8282" s="139">
        <v>152.86333561487601</v>
      </c>
      <c r="I8282" s="264">
        <v>118.466803559206</v>
      </c>
      <c r="J8282" s="264">
        <v>194.13187314624699</v>
      </c>
    </row>
    <row r="8283" spans="1:10" x14ac:dyDescent="0.25">
      <c r="A8283" t="s">
        <v>8569</v>
      </c>
      <c r="B8283" t="s">
        <v>90</v>
      </c>
      <c r="C8283">
        <v>2003</v>
      </c>
      <c r="D8283" t="s">
        <v>38</v>
      </c>
      <c r="E8283" t="s">
        <v>101</v>
      </c>
      <c r="F8283" s="263">
        <v>45.333333333333336</v>
      </c>
      <c r="G8283" s="139">
        <v>185.947305814955</v>
      </c>
      <c r="H8283" s="139">
        <v>185.947305814955</v>
      </c>
      <c r="I8283" s="264">
        <v>156.00851607515301</v>
      </c>
      <c r="J8283" s="264">
        <v>219.99427367753299</v>
      </c>
    </row>
    <row r="8284" spans="1:10" x14ac:dyDescent="0.25">
      <c r="A8284" t="s">
        <v>8570</v>
      </c>
      <c r="B8284" t="s">
        <v>90</v>
      </c>
      <c r="C8284">
        <v>2003</v>
      </c>
      <c r="D8284" t="s">
        <v>39</v>
      </c>
      <c r="E8284" t="s">
        <v>101</v>
      </c>
      <c r="F8284" s="263">
        <v>47</v>
      </c>
      <c r="G8284" s="139">
        <v>205.03424508135899</v>
      </c>
      <c r="H8284" s="139">
        <v>205.03424508135899</v>
      </c>
      <c r="I8284" s="264">
        <v>172.58748783522501</v>
      </c>
      <c r="J8284" s="264">
        <v>241.84806462812199</v>
      </c>
    </row>
    <row r="8285" spans="1:10" x14ac:dyDescent="0.25">
      <c r="A8285" t="s">
        <v>8571</v>
      </c>
      <c r="B8285" t="s">
        <v>90</v>
      </c>
      <c r="C8285">
        <v>2003</v>
      </c>
      <c r="D8285" t="s">
        <v>40</v>
      </c>
      <c r="E8285" t="s">
        <v>101</v>
      </c>
      <c r="F8285" s="263">
        <v>28</v>
      </c>
      <c r="G8285" s="139">
        <v>136.56982132114999</v>
      </c>
      <c r="H8285" s="139">
        <v>136.56982132114999</v>
      </c>
      <c r="I8285" s="264">
        <v>108.93394247809201</v>
      </c>
      <c r="J8285" s="264">
        <v>169.08319378282101</v>
      </c>
    </row>
    <row r="8286" spans="1:10" x14ac:dyDescent="0.25">
      <c r="A8286" t="s">
        <v>8572</v>
      </c>
      <c r="B8286" t="s">
        <v>90</v>
      </c>
      <c r="C8286">
        <v>2003</v>
      </c>
      <c r="D8286" t="s">
        <v>41</v>
      </c>
      <c r="E8286" t="s">
        <v>101</v>
      </c>
      <c r="F8286" s="263">
        <v>32.666666666666664</v>
      </c>
      <c r="G8286" s="139">
        <v>96.300299710116406</v>
      </c>
      <c r="H8286" s="139">
        <v>96.300299710116406</v>
      </c>
      <c r="I8286" s="264">
        <v>78.181103522822198</v>
      </c>
      <c r="J8286" s="264">
        <v>117.359603006928</v>
      </c>
    </row>
    <row r="8287" spans="1:10" x14ac:dyDescent="0.25">
      <c r="A8287" t="s">
        <v>8573</v>
      </c>
      <c r="B8287" t="s">
        <v>90</v>
      </c>
      <c r="C8287">
        <v>2003</v>
      </c>
      <c r="D8287" t="s">
        <v>42</v>
      </c>
      <c r="E8287" t="s">
        <v>101</v>
      </c>
      <c r="F8287" s="263">
        <v>31.333333333333332</v>
      </c>
      <c r="G8287" s="139">
        <v>111.03629942001299</v>
      </c>
      <c r="H8287" s="139">
        <v>111.03629942001299</v>
      </c>
      <c r="I8287" s="264">
        <v>89.7291423036488</v>
      </c>
      <c r="J8287" s="264">
        <v>135.880080796626</v>
      </c>
    </row>
    <row r="8288" spans="1:10" x14ac:dyDescent="0.25">
      <c r="A8288" t="s">
        <v>8574</v>
      </c>
      <c r="B8288" t="s">
        <v>90</v>
      </c>
      <c r="C8288">
        <v>2003</v>
      </c>
      <c r="D8288" t="s">
        <v>102</v>
      </c>
      <c r="E8288" t="s">
        <v>101</v>
      </c>
      <c r="F8288" s="263">
        <v>17.333333333333332</v>
      </c>
      <c r="G8288" s="139">
        <v>62.410734646359202</v>
      </c>
      <c r="H8288" s="139">
        <v>62.410734646359202</v>
      </c>
      <c r="I8288" s="264">
        <v>46.611217129346201</v>
      </c>
      <c r="J8288" s="264">
        <v>81.843277043651497</v>
      </c>
    </row>
    <row r="8289" spans="1:10" x14ac:dyDescent="0.25">
      <c r="A8289" t="s">
        <v>8575</v>
      </c>
      <c r="B8289" t="s">
        <v>90</v>
      </c>
      <c r="C8289">
        <v>2003</v>
      </c>
      <c r="D8289" t="s">
        <v>103</v>
      </c>
      <c r="E8289" t="s">
        <v>101</v>
      </c>
      <c r="F8289" s="263">
        <v>99</v>
      </c>
      <c r="G8289" s="139">
        <v>126.26584700150499</v>
      </c>
      <c r="H8289" s="139">
        <v>126.26584700150499</v>
      </c>
      <c r="I8289" s="264">
        <v>112.31384147401801</v>
      </c>
      <c r="J8289" s="264">
        <v>141.483749518829</v>
      </c>
    </row>
    <row r="8290" spans="1:10" x14ac:dyDescent="0.25">
      <c r="A8290" t="s">
        <v>8576</v>
      </c>
      <c r="B8290" t="s">
        <v>90</v>
      </c>
      <c r="C8290">
        <v>2003</v>
      </c>
      <c r="D8290" t="s">
        <v>43</v>
      </c>
      <c r="E8290" t="s">
        <v>101</v>
      </c>
      <c r="F8290" s="263">
        <v>16.333333333333332</v>
      </c>
      <c r="G8290" s="139">
        <v>119.024485036922</v>
      </c>
      <c r="H8290" s="139">
        <v>119.024485036922</v>
      </c>
      <c r="I8290" s="264">
        <v>88.053828216090196</v>
      </c>
      <c r="J8290" s="264">
        <v>157.35765643217999</v>
      </c>
    </row>
    <row r="8291" spans="1:10" x14ac:dyDescent="0.25">
      <c r="A8291" t="s">
        <v>8577</v>
      </c>
      <c r="B8291" t="s">
        <v>90</v>
      </c>
      <c r="C8291">
        <v>2003</v>
      </c>
      <c r="D8291" t="s">
        <v>44</v>
      </c>
      <c r="E8291" t="s">
        <v>101</v>
      </c>
      <c r="F8291" s="263">
        <v>40.666666666666664</v>
      </c>
      <c r="G8291" s="139">
        <v>154.698654628913</v>
      </c>
      <c r="H8291" s="139">
        <v>154.698654628913</v>
      </c>
      <c r="I8291" s="264">
        <v>128.46517683363899</v>
      </c>
      <c r="J8291" s="264">
        <v>184.748046045119</v>
      </c>
    </row>
    <row r="8292" spans="1:10" x14ac:dyDescent="0.25">
      <c r="A8292" t="s">
        <v>8578</v>
      </c>
      <c r="B8292" t="s">
        <v>90</v>
      </c>
      <c r="C8292">
        <v>2003</v>
      </c>
      <c r="D8292" t="s">
        <v>45</v>
      </c>
      <c r="E8292" t="s">
        <v>101</v>
      </c>
      <c r="F8292" s="263">
        <v>42</v>
      </c>
      <c r="G8292" s="139">
        <v>109.387344057923</v>
      </c>
      <c r="H8292" s="139">
        <v>109.387344057923</v>
      </c>
      <c r="I8292" s="264">
        <v>91.120920386648805</v>
      </c>
      <c r="J8292" s="264">
        <v>130.26511518868099</v>
      </c>
    </row>
    <row r="8293" spans="1:10" x14ac:dyDescent="0.25">
      <c r="A8293" t="s">
        <v>8579</v>
      </c>
      <c r="B8293" t="s">
        <v>90</v>
      </c>
      <c r="C8293">
        <v>2003</v>
      </c>
      <c r="D8293" t="s">
        <v>18</v>
      </c>
      <c r="E8293" t="s">
        <v>101</v>
      </c>
      <c r="F8293" s="263">
        <v>81.333333333333329</v>
      </c>
      <c r="G8293" s="139">
        <v>76.456671941341398</v>
      </c>
      <c r="H8293" s="139">
        <v>76.456671941341398</v>
      </c>
      <c r="I8293" s="264">
        <v>67.164122164740903</v>
      </c>
      <c r="J8293" s="264">
        <v>86.684084369090598</v>
      </c>
    </row>
    <row r="8294" spans="1:10" x14ac:dyDescent="0.25">
      <c r="A8294" t="s">
        <v>8580</v>
      </c>
      <c r="B8294" t="s">
        <v>90</v>
      </c>
      <c r="C8294">
        <v>2003</v>
      </c>
      <c r="D8294" t="s">
        <v>46</v>
      </c>
      <c r="E8294" t="s">
        <v>101</v>
      </c>
      <c r="F8294" s="263">
        <v>41</v>
      </c>
      <c r="G8294" s="139">
        <v>87.301530970750406</v>
      </c>
      <c r="H8294" s="139">
        <v>87.301530970750406</v>
      </c>
      <c r="I8294" s="264">
        <v>72.554633331751205</v>
      </c>
      <c r="J8294" s="264">
        <v>104.184111335922</v>
      </c>
    </row>
    <row r="8295" spans="1:10" x14ac:dyDescent="0.25">
      <c r="A8295" t="s">
        <v>8581</v>
      </c>
      <c r="B8295" t="s">
        <v>90</v>
      </c>
      <c r="C8295">
        <v>2003</v>
      </c>
      <c r="D8295" t="s">
        <v>47</v>
      </c>
      <c r="E8295" t="s">
        <v>101</v>
      </c>
      <c r="F8295" s="263">
        <v>22.666666666666668</v>
      </c>
      <c r="G8295" s="139">
        <v>76.465494945405894</v>
      </c>
      <c r="H8295" s="139">
        <v>76.465494945405894</v>
      </c>
      <c r="I8295" s="264">
        <v>59.378830302825797</v>
      </c>
      <c r="J8295" s="264">
        <v>96.938006724465595</v>
      </c>
    </row>
    <row r="8296" spans="1:10" x14ac:dyDescent="0.25">
      <c r="A8296" t="s">
        <v>8582</v>
      </c>
      <c r="B8296" t="s">
        <v>90</v>
      </c>
      <c r="C8296">
        <v>2003</v>
      </c>
      <c r="D8296" t="s">
        <v>48</v>
      </c>
      <c r="E8296" t="s">
        <v>101</v>
      </c>
      <c r="F8296" s="263">
        <v>17.666666666666668</v>
      </c>
      <c r="G8296" s="139">
        <v>59.340536304092304</v>
      </c>
      <c r="H8296" s="139">
        <v>59.340536304092304</v>
      </c>
      <c r="I8296" s="264">
        <v>44.4505402228069</v>
      </c>
      <c r="J8296" s="264">
        <v>77.618541118513093</v>
      </c>
    </row>
    <row r="8297" spans="1:10" x14ac:dyDescent="0.25">
      <c r="A8297" t="s">
        <v>8583</v>
      </c>
      <c r="B8297" t="s">
        <v>90</v>
      </c>
      <c r="C8297">
        <v>2003</v>
      </c>
      <c r="D8297" t="s">
        <v>104</v>
      </c>
      <c r="E8297" t="s">
        <v>101</v>
      </c>
      <c r="F8297" s="263">
        <v>44</v>
      </c>
      <c r="G8297" s="139">
        <v>45.4121670204458</v>
      </c>
      <c r="H8297" s="139">
        <v>45.4121670204458</v>
      </c>
      <c r="I8297" s="264">
        <v>37.995436223624303</v>
      </c>
      <c r="J8297" s="264">
        <v>53.863035075929403</v>
      </c>
    </row>
    <row r="8298" spans="1:10" x14ac:dyDescent="0.25">
      <c r="A8298" t="s">
        <v>8584</v>
      </c>
      <c r="B8298" t="s">
        <v>90</v>
      </c>
      <c r="C8298">
        <v>2003</v>
      </c>
      <c r="D8298" t="s">
        <v>49</v>
      </c>
      <c r="E8298" t="s">
        <v>101</v>
      </c>
      <c r="F8298" s="263">
        <v>14.666666666666666</v>
      </c>
      <c r="G8298" s="139">
        <v>51.331108985277297</v>
      </c>
      <c r="H8298" s="139">
        <v>51.331108985277297</v>
      </c>
      <c r="I8298" s="264">
        <v>37.296717142257201</v>
      </c>
      <c r="J8298" s="264">
        <v>68.909680580508194</v>
      </c>
    </row>
    <row r="8299" spans="1:10" x14ac:dyDescent="0.25">
      <c r="A8299" t="s">
        <v>8585</v>
      </c>
      <c r="B8299" t="s">
        <v>90</v>
      </c>
      <c r="C8299">
        <v>2003</v>
      </c>
      <c r="D8299" t="s">
        <v>50</v>
      </c>
      <c r="E8299" t="s">
        <v>101</v>
      </c>
      <c r="F8299" s="263">
        <v>29.333333333333332</v>
      </c>
      <c r="G8299" s="139">
        <v>42.936673286070501</v>
      </c>
      <c r="H8299" s="139">
        <v>42.936673286070501</v>
      </c>
      <c r="I8299" s="264">
        <v>34.436675725654197</v>
      </c>
      <c r="J8299" s="264">
        <v>52.898957321922602</v>
      </c>
    </row>
    <row r="8300" spans="1:10" x14ac:dyDescent="0.25">
      <c r="A8300" t="s">
        <v>8586</v>
      </c>
      <c r="B8300" t="s">
        <v>90</v>
      </c>
      <c r="C8300">
        <v>2003</v>
      </c>
      <c r="D8300" t="s">
        <v>105</v>
      </c>
      <c r="E8300" t="s">
        <v>101</v>
      </c>
      <c r="F8300" s="263">
        <v>59.666666666666664</v>
      </c>
      <c r="G8300" s="139">
        <v>90.730302907424701</v>
      </c>
      <c r="H8300" s="139">
        <v>90.730302907424701</v>
      </c>
      <c r="I8300" s="264">
        <v>77.925361504952704</v>
      </c>
      <c r="J8300" s="264">
        <v>105.052795616255</v>
      </c>
    </row>
    <row r="8301" spans="1:10" x14ac:dyDescent="0.25">
      <c r="A8301" t="s">
        <v>8587</v>
      </c>
      <c r="B8301" t="s">
        <v>90</v>
      </c>
      <c r="C8301">
        <v>2003</v>
      </c>
      <c r="D8301" t="s">
        <v>51</v>
      </c>
      <c r="E8301" t="s">
        <v>101</v>
      </c>
      <c r="F8301" s="263">
        <v>41</v>
      </c>
      <c r="G8301" s="139">
        <v>77.940347119692305</v>
      </c>
      <c r="H8301" s="139">
        <v>77.940347119692305</v>
      </c>
      <c r="I8301" s="264">
        <v>64.774732403184501</v>
      </c>
      <c r="J8301" s="264">
        <v>93.012639201012405</v>
      </c>
    </row>
    <row r="8302" spans="1:10" x14ac:dyDescent="0.25">
      <c r="A8302" t="s">
        <v>8588</v>
      </c>
      <c r="B8302" t="s">
        <v>90</v>
      </c>
      <c r="C8302">
        <v>2003</v>
      </c>
      <c r="D8302" t="s">
        <v>52</v>
      </c>
      <c r="E8302" t="s">
        <v>101</v>
      </c>
      <c r="F8302" s="263">
        <v>18.666666666666668</v>
      </c>
      <c r="G8302" s="139">
        <v>141.86193793540201</v>
      </c>
      <c r="H8302" s="139">
        <v>141.86193793540201</v>
      </c>
      <c r="I8302" s="264">
        <v>107.161494616846</v>
      </c>
      <c r="J8302" s="264">
        <v>184.22039265357799</v>
      </c>
    </row>
    <row r="8303" spans="1:10" x14ac:dyDescent="0.25">
      <c r="A8303" t="s">
        <v>8589</v>
      </c>
      <c r="B8303" t="s">
        <v>90</v>
      </c>
      <c r="C8303">
        <v>2003</v>
      </c>
      <c r="D8303" t="s">
        <v>106</v>
      </c>
      <c r="E8303" t="s">
        <v>101</v>
      </c>
      <c r="F8303" s="263">
        <v>130.66666666666666</v>
      </c>
      <c r="G8303" s="139">
        <v>99.773473491307996</v>
      </c>
      <c r="H8303" s="139">
        <v>99.773473491307996</v>
      </c>
      <c r="I8303" s="264">
        <v>90.140848545008097</v>
      </c>
      <c r="J8303" s="264">
        <v>110.16210290390001</v>
      </c>
    </row>
    <row r="8304" spans="1:10" x14ac:dyDescent="0.25">
      <c r="A8304" t="s">
        <v>8590</v>
      </c>
      <c r="B8304" t="s">
        <v>90</v>
      </c>
      <c r="C8304">
        <v>2003</v>
      </c>
      <c r="D8304" t="s">
        <v>53</v>
      </c>
      <c r="E8304" t="s">
        <v>101</v>
      </c>
      <c r="F8304" s="263">
        <v>38</v>
      </c>
      <c r="G8304" s="139">
        <v>93.404342482589101</v>
      </c>
      <c r="H8304" s="139">
        <v>93.404342482589101</v>
      </c>
      <c r="I8304" s="264">
        <v>77.044921446963201</v>
      </c>
      <c r="J8304" s="264">
        <v>112.23192001453199</v>
      </c>
    </row>
    <row r="8305" spans="1:10" x14ac:dyDescent="0.25">
      <c r="A8305" t="s">
        <v>8591</v>
      </c>
      <c r="B8305" t="s">
        <v>90</v>
      </c>
      <c r="C8305">
        <v>2003</v>
      </c>
      <c r="D8305" t="s">
        <v>54</v>
      </c>
      <c r="E8305" t="s">
        <v>101</v>
      </c>
      <c r="F8305" s="263">
        <v>23.333333333333332</v>
      </c>
      <c r="G8305" s="139">
        <v>147.00940860215101</v>
      </c>
      <c r="H8305" s="139">
        <v>147.00940860215101</v>
      </c>
      <c r="I8305" s="264">
        <v>114.600134408602</v>
      </c>
      <c r="J8305" s="264">
        <v>185.73798723118301</v>
      </c>
    </row>
    <row r="8306" spans="1:10" x14ac:dyDescent="0.25">
      <c r="A8306" t="s">
        <v>8592</v>
      </c>
      <c r="B8306" t="s">
        <v>90</v>
      </c>
      <c r="C8306">
        <v>2003</v>
      </c>
      <c r="D8306" t="s">
        <v>55</v>
      </c>
      <c r="E8306" t="s">
        <v>101</v>
      </c>
      <c r="F8306" s="263">
        <v>19.333333333333332</v>
      </c>
      <c r="G8306" s="139">
        <v>91.638753712949494</v>
      </c>
      <c r="H8306" s="139">
        <v>91.638753712949494</v>
      </c>
      <c r="I8306" s="264">
        <v>69.585413638374504</v>
      </c>
      <c r="J8306" s="264">
        <v>118.463628894647</v>
      </c>
    </row>
    <row r="8307" spans="1:10" x14ac:dyDescent="0.25">
      <c r="A8307" t="s">
        <v>8593</v>
      </c>
      <c r="B8307" t="s">
        <v>90</v>
      </c>
      <c r="C8307">
        <v>2003</v>
      </c>
      <c r="D8307" t="s">
        <v>56</v>
      </c>
      <c r="E8307" t="s">
        <v>101</v>
      </c>
      <c r="F8307" s="263">
        <v>14.333333333333334</v>
      </c>
      <c r="G8307" s="139">
        <v>73.196472951349904</v>
      </c>
      <c r="H8307" s="139">
        <v>73.196472951349904</v>
      </c>
      <c r="I8307" s="264">
        <v>52.972117250536201</v>
      </c>
      <c r="J8307" s="264">
        <v>98.595649065468294</v>
      </c>
    </row>
    <row r="8308" spans="1:10" x14ac:dyDescent="0.25">
      <c r="A8308" t="s">
        <v>8594</v>
      </c>
      <c r="B8308" t="s">
        <v>90</v>
      </c>
      <c r="C8308">
        <v>2003</v>
      </c>
      <c r="D8308" t="s">
        <v>57</v>
      </c>
      <c r="E8308" t="s">
        <v>101</v>
      </c>
      <c r="F8308" s="263">
        <v>35.666666666666664</v>
      </c>
      <c r="G8308" s="139">
        <v>105.74585416954901</v>
      </c>
      <c r="H8308" s="139">
        <v>105.74585416954901</v>
      </c>
      <c r="I8308" s="264">
        <v>86.658235676609706</v>
      </c>
      <c r="J8308" s="264">
        <v>127.813449980244</v>
      </c>
    </row>
    <row r="8309" spans="1:10" x14ac:dyDescent="0.25">
      <c r="A8309" t="s">
        <v>8595</v>
      </c>
      <c r="B8309" t="s">
        <v>90</v>
      </c>
      <c r="C8309">
        <v>2004</v>
      </c>
      <c r="D8309" t="s">
        <v>5</v>
      </c>
      <c r="E8309" t="s">
        <v>101</v>
      </c>
      <c r="F8309" s="263">
        <v>686.33333333333337</v>
      </c>
      <c r="G8309" s="139">
        <v>106.05076530126099</v>
      </c>
      <c r="H8309" s="139">
        <v>106.05076530126099</v>
      </c>
      <c r="I8309" s="264">
        <v>101.51942767468699</v>
      </c>
      <c r="J8309" s="264">
        <v>110.733653777391</v>
      </c>
    </row>
    <row r="8310" spans="1:10" x14ac:dyDescent="0.25">
      <c r="A8310" t="s">
        <v>8596</v>
      </c>
      <c r="B8310" t="s">
        <v>90</v>
      </c>
      <c r="C8310">
        <v>2004</v>
      </c>
      <c r="D8310" t="s">
        <v>6</v>
      </c>
      <c r="E8310" t="s">
        <v>101</v>
      </c>
      <c r="F8310" s="263">
        <v>214</v>
      </c>
      <c r="G8310" s="139">
        <v>148.88510105402301</v>
      </c>
      <c r="H8310" s="139">
        <v>148.88510105402301</v>
      </c>
      <c r="I8310" s="264">
        <v>137.590814327168</v>
      </c>
      <c r="J8310" s="264">
        <v>160.86571156312601</v>
      </c>
    </row>
    <row r="8311" spans="1:10" x14ac:dyDescent="0.25">
      <c r="A8311" t="s">
        <v>8597</v>
      </c>
      <c r="B8311" t="s">
        <v>90</v>
      </c>
      <c r="C8311">
        <v>2004</v>
      </c>
      <c r="D8311" t="s">
        <v>37</v>
      </c>
      <c r="E8311" t="s">
        <v>101</v>
      </c>
      <c r="F8311" s="263">
        <v>25.333333333333332</v>
      </c>
      <c r="G8311" s="139">
        <v>174.407930971177</v>
      </c>
      <c r="H8311" s="139">
        <v>174.407930971177</v>
      </c>
      <c r="I8311" s="264">
        <v>137.412796034514</v>
      </c>
      <c r="J8311" s="264">
        <v>218.29676886359499</v>
      </c>
    </row>
    <row r="8312" spans="1:10" x14ac:dyDescent="0.25">
      <c r="A8312" t="s">
        <v>8598</v>
      </c>
      <c r="B8312" t="s">
        <v>90</v>
      </c>
      <c r="C8312">
        <v>2004</v>
      </c>
      <c r="D8312" t="s">
        <v>38</v>
      </c>
      <c r="E8312" t="s">
        <v>101</v>
      </c>
      <c r="F8312" s="263">
        <v>45.666666666666664</v>
      </c>
      <c r="G8312" s="139">
        <v>189.598383569985</v>
      </c>
      <c r="H8312" s="139">
        <v>189.598383569985</v>
      </c>
      <c r="I8312" s="264">
        <v>159.17848290153299</v>
      </c>
      <c r="J8312" s="264">
        <v>224.17612810202701</v>
      </c>
    </row>
    <row r="8313" spans="1:10" x14ac:dyDescent="0.25">
      <c r="A8313" t="s">
        <v>8599</v>
      </c>
      <c r="B8313" t="s">
        <v>90</v>
      </c>
      <c r="C8313">
        <v>2004</v>
      </c>
      <c r="D8313" t="s">
        <v>39</v>
      </c>
      <c r="E8313" t="s">
        <v>101</v>
      </c>
      <c r="F8313" s="263">
        <v>44</v>
      </c>
      <c r="G8313" s="139">
        <v>192.33571324493701</v>
      </c>
      <c r="H8313" s="139">
        <v>192.33571324493701</v>
      </c>
      <c r="I8313" s="264">
        <v>160.92337815178601</v>
      </c>
      <c r="J8313" s="264">
        <v>228.127965445949</v>
      </c>
    </row>
    <row r="8314" spans="1:10" x14ac:dyDescent="0.25">
      <c r="A8314" t="s">
        <v>8600</v>
      </c>
      <c r="B8314" t="s">
        <v>90</v>
      </c>
      <c r="C8314">
        <v>2004</v>
      </c>
      <c r="D8314" t="s">
        <v>40</v>
      </c>
      <c r="E8314" t="s">
        <v>101</v>
      </c>
      <c r="F8314" s="263">
        <v>30.333333333333332</v>
      </c>
      <c r="G8314" s="139">
        <v>149.121657052963</v>
      </c>
      <c r="H8314" s="139">
        <v>149.121657052963</v>
      </c>
      <c r="I8314" s="264">
        <v>120.06423702150001</v>
      </c>
      <c r="J8314" s="264">
        <v>183.088620870477</v>
      </c>
    </row>
    <row r="8315" spans="1:10" x14ac:dyDescent="0.25">
      <c r="A8315" t="s">
        <v>8601</v>
      </c>
      <c r="B8315" t="s">
        <v>90</v>
      </c>
      <c r="C8315">
        <v>2004</v>
      </c>
      <c r="D8315" t="s">
        <v>41</v>
      </c>
      <c r="E8315" t="s">
        <v>101</v>
      </c>
      <c r="F8315" s="263">
        <v>33.666666666666664</v>
      </c>
      <c r="G8315" s="139">
        <v>99.941618262599107</v>
      </c>
      <c r="H8315" s="139">
        <v>99.941618262599107</v>
      </c>
      <c r="I8315" s="264">
        <v>81.4006113088424</v>
      </c>
      <c r="J8315" s="264">
        <v>121.46907220454401</v>
      </c>
    </row>
    <row r="8316" spans="1:10" x14ac:dyDescent="0.25">
      <c r="A8316" t="s">
        <v>8602</v>
      </c>
      <c r="B8316" t="s">
        <v>90</v>
      </c>
      <c r="C8316">
        <v>2004</v>
      </c>
      <c r="D8316" t="s">
        <v>42</v>
      </c>
      <c r="E8316" t="s">
        <v>101</v>
      </c>
      <c r="F8316" s="263">
        <v>35</v>
      </c>
      <c r="G8316" s="139">
        <v>124.028443856458</v>
      </c>
      <c r="H8316" s="139">
        <v>124.028443856458</v>
      </c>
      <c r="I8316" s="264">
        <v>101.439174677785</v>
      </c>
      <c r="J8316" s="264">
        <v>150.18053234937599</v>
      </c>
    </row>
    <row r="8317" spans="1:10" x14ac:dyDescent="0.25">
      <c r="A8317" t="s">
        <v>8603</v>
      </c>
      <c r="B8317" t="s">
        <v>90</v>
      </c>
      <c r="C8317">
        <v>2004</v>
      </c>
      <c r="D8317" t="s">
        <v>102</v>
      </c>
      <c r="E8317" t="s">
        <v>101</v>
      </c>
      <c r="F8317" s="263">
        <v>18</v>
      </c>
      <c r="G8317" s="139">
        <v>64.867981644763702</v>
      </c>
      <c r="H8317" s="139">
        <v>64.867981644763702</v>
      </c>
      <c r="I8317" s="264">
        <v>48.730269322249697</v>
      </c>
      <c r="J8317" s="264">
        <v>84.638300939384493</v>
      </c>
    </row>
    <row r="8318" spans="1:10" x14ac:dyDescent="0.25">
      <c r="A8318" t="s">
        <v>8604</v>
      </c>
      <c r="B8318" t="s">
        <v>90</v>
      </c>
      <c r="C8318">
        <v>2004</v>
      </c>
      <c r="D8318" t="s">
        <v>103</v>
      </c>
      <c r="E8318" t="s">
        <v>101</v>
      </c>
      <c r="F8318" s="263">
        <v>97</v>
      </c>
      <c r="G8318" s="139">
        <v>124.315410838937</v>
      </c>
      <c r="H8318" s="139">
        <v>124.315410838937</v>
      </c>
      <c r="I8318" s="264">
        <v>110.442197463242</v>
      </c>
      <c r="J8318" s="264">
        <v>139.46091313370701</v>
      </c>
    </row>
    <row r="8319" spans="1:10" x14ac:dyDescent="0.25">
      <c r="A8319" t="s">
        <v>8605</v>
      </c>
      <c r="B8319" t="s">
        <v>90</v>
      </c>
      <c r="C8319">
        <v>2004</v>
      </c>
      <c r="D8319" t="s">
        <v>43</v>
      </c>
      <c r="E8319" t="s">
        <v>101</v>
      </c>
      <c r="F8319" s="263">
        <v>16.333333333333332</v>
      </c>
      <c r="G8319" s="139">
        <v>120.51452322978901</v>
      </c>
      <c r="H8319" s="139">
        <v>120.51452322978901</v>
      </c>
      <c r="I8319" s="264">
        <v>89.1561523893849</v>
      </c>
      <c r="J8319" s="264">
        <v>159.32757814997899</v>
      </c>
    </row>
    <row r="8320" spans="1:10" x14ac:dyDescent="0.25">
      <c r="A8320" t="s">
        <v>8606</v>
      </c>
      <c r="B8320" t="s">
        <v>90</v>
      </c>
      <c r="C8320">
        <v>2004</v>
      </c>
      <c r="D8320" t="s">
        <v>44</v>
      </c>
      <c r="E8320" t="s">
        <v>101</v>
      </c>
      <c r="F8320" s="263">
        <v>36.333333333333336</v>
      </c>
      <c r="G8320" s="139">
        <v>138.43730948994099</v>
      </c>
      <c r="H8320" s="139">
        <v>138.43730948994099</v>
      </c>
      <c r="I8320" s="264">
        <v>113.667698692511</v>
      </c>
      <c r="J8320" s="264">
        <v>167.03547732185399</v>
      </c>
    </row>
    <row r="8321" spans="1:10" x14ac:dyDescent="0.25">
      <c r="A8321" t="s">
        <v>8607</v>
      </c>
      <c r="B8321" t="s">
        <v>90</v>
      </c>
      <c r="C8321">
        <v>2004</v>
      </c>
      <c r="D8321" t="s">
        <v>45</v>
      </c>
      <c r="E8321" t="s">
        <v>101</v>
      </c>
      <c r="F8321" s="263">
        <v>44.333333333333336</v>
      </c>
      <c r="G8321" s="139">
        <v>115.96780803404</v>
      </c>
      <c r="H8321" s="139">
        <v>115.96780803404</v>
      </c>
      <c r="I8321" s="264">
        <v>97.096076551348702</v>
      </c>
      <c r="J8321" s="264">
        <v>137.460252975027</v>
      </c>
    </row>
    <row r="8322" spans="1:10" x14ac:dyDescent="0.25">
      <c r="A8322" t="s">
        <v>8608</v>
      </c>
      <c r="B8322" t="s">
        <v>90</v>
      </c>
      <c r="C8322">
        <v>2004</v>
      </c>
      <c r="D8322" t="s">
        <v>18</v>
      </c>
      <c r="E8322" t="s">
        <v>101</v>
      </c>
      <c r="F8322" s="263">
        <v>99</v>
      </c>
      <c r="G8322" s="139">
        <v>93.335176991150405</v>
      </c>
      <c r="H8322" s="139">
        <v>93.335176991150405</v>
      </c>
      <c r="I8322" s="264">
        <v>83.021913854572006</v>
      </c>
      <c r="J8322" s="264">
        <v>104.584185797717</v>
      </c>
    </row>
    <row r="8323" spans="1:10" x14ac:dyDescent="0.25">
      <c r="A8323" t="s">
        <v>8609</v>
      </c>
      <c r="B8323" t="s">
        <v>90</v>
      </c>
      <c r="C8323">
        <v>2004</v>
      </c>
      <c r="D8323" t="s">
        <v>46</v>
      </c>
      <c r="E8323" t="s">
        <v>101</v>
      </c>
      <c r="F8323" s="263">
        <v>52</v>
      </c>
      <c r="G8323" s="139">
        <v>111.05969458584001</v>
      </c>
      <c r="H8323" s="139">
        <v>111.05969458584001</v>
      </c>
      <c r="I8323" s="264">
        <v>94.315315449598302</v>
      </c>
      <c r="J8323" s="264">
        <v>129.939223015582</v>
      </c>
    </row>
    <row r="8324" spans="1:10" x14ac:dyDescent="0.25">
      <c r="A8324" t="s">
        <v>8610</v>
      </c>
      <c r="B8324" t="s">
        <v>90</v>
      </c>
      <c r="C8324">
        <v>2004</v>
      </c>
      <c r="D8324" t="s">
        <v>47</v>
      </c>
      <c r="E8324" t="s">
        <v>101</v>
      </c>
      <c r="F8324" s="263">
        <v>28.666666666666668</v>
      </c>
      <c r="G8324" s="139">
        <v>97.163064477861496</v>
      </c>
      <c r="H8324" s="139">
        <v>97.163064477861496</v>
      </c>
      <c r="I8324" s="264">
        <v>77.718023748460695</v>
      </c>
      <c r="J8324" s="264">
        <v>119.995254827084</v>
      </c>
    </row>
    <row r="8325" spans="1:10" x14ac:dyDescent="0.25">
      <c r="A8325" t="s">
        <v>8611</v>
      </c>
      <c r="B8325" t="s">
        <v>90</v>
      </c>
      <c r="C8325">
        <v>2004</v>
      </c>
      <c r="D8325" t="s">
        <v>48</v>
      </c>
      <c r="E8325" t="s">
        <v>101</v>
      </c>
      <c r="F8325" s="263">
        <v>18.333333333333332</v>
      </c>
      <c r="G8325" s="139">
        <v>61.637080867850102</v>
      </c>
      <c r="H8325" s="139">
        <v>61.637080867850102</v>
      </c>
      <c r="I8325" s="264">
        <v>46.434014703245502</v>
      </c>
      <c r="J8325" s="264">
        <v>80.229065805988895</v>
      </c>
    </row>
    <row r="8326" spans="1:10" x14ac:dyDescent="0.25">
      <c r="A8326" t="s">
        <v>8612</v>
      </c>
      <c r="B8326" t="s">
        <v>90</v>
      </c>
      <c r="C8326">
        <v>2004</v>
      </c>
      <c r="D8326" t="s">
        <v>104</v>
      </c>
      <c r="E8326" t="s">
        <v>101</v>
      </c>
      <c r="F8326" s="263">
        <v>50.333333333333336</v>
      </c>
      <c r="G8326" s="139">
        <v>52.2449770433495</v>
      </c>
      <c r="H8326" s="139">
        <v>52.2449770433495</v>
      </c>
      <c r="I8326" s="264">
        <v>44.244062505132398</v>
      </c>
      <c r="J8326" s="264">
        <v>61.284016459464603</v>
      </c>
    </row>
    <row r="8327" spans="1:10" x14ac:dyDescent="0.25">
      <c r="A8327" t="s">
        <v>8613</v>
      </c>
      <c r="B8327" t="s">
        <v>90</v>
      </c>
      <c r="C8327">
        <v>2004</v>
      </c>
      <c r="D8327" t="s">
        <v>49</v>
      </c>
      <c r="E8327" t="s">
        <v>101</v>
      </c>
      <c r="F8327" s="263">
        <v>16.333333333333332</v>
      </c>
      <c r="G8327" s="139">
        <v>57.556999048547603</v>
      </c>
      <c r="H8327" s="139">
        <v>57.556999048547603</v>
      </c>
      <c r="I8327" s="264">
        <v>42.580432969588799</v>
      </c>
      <c r="J8327" s="264">
        <v>76.093876640080794</v>
      </c>
    </row>
    <row r="8328" spans="1:10" x14ac:dyDescent="0.25">
      <c r="A8328" t="s">
        <v>8614</v>
      </c>
      <c r="B8328" t="s">
        <v>90</v>
      </c>
      <c r="C8328">
        <v>2004</v>
      </c>
      <c r="D8328" t="s">
        <v>50</v>
      </c>
      <c r="E8328" t="s">
        <v>101</v>
      </c>
      <c r="F8328" s="263">
        <v>34</v>
      </c>
      <c r="G8328" s="139">
        <v>50.026975329834698</v>
      </c>
      <c r="H8328" s="139">
        <v>50.026975329834698</v>
      </c>
      <c r="I8328" s="264">
        <v>40.789332640546498</v>
      </c>
      <c r="J8328" s="264">
        <v>60.744630667311199</v>
      </c>
    </row>
    <row r="8329" spans="1:10" x14ac:dyDescent="0.25">
      <c r="A8329" t="s">
        <v>8615</v>
      </c>
      <c r="B8329" t="s">
        <v>90</v>
      </c>
      <c r="C8329">
        <v>2004</v>
      </c>
      <c r="D8329" t="s">
        <v>105</v>
      </c>
      <c r="E8329" t="s">
        <v>101</v>
      </c>
      <c r="F8329" s="263">
        <v>61</v>
      </c>
      <c r="G8329" s="139">
        <v>93.598956601795294</v>
      </c>
      <c r="H8329" s="139">
        <v>93.598956601795294</v>
      </c>
      <c r="I8329" s="264">
        <v>80.528865536353393</v>
      </c>
      <c r="J8329" s="264">
        <v>108.199950660487</v>
      </c>
    </row>
    <row r="8330" spans="1:10" x14ac:dyDescent="0.25">
      <c r="A8330" t="s">
        <v>8616</v>
      </c>
      <c r="B8330" t="s">
        <v>90</v>
      </c>
      <c r="C8330">
        <v>2004</v>
      </c>
      <c r="D8330" t="s">
        <v>51</v>
      </c>
      <c r="E8330" t="s">
        <v>101</v>
      </c>
      <c r="F8330" s="263">
        <v>41.666666666666664</v>
      </c>
      <c r="G8330" s="139">
        <v>79.947810069586595</v>
      </c>
      <c r="H8330" s="139">
        <v>79.947810069586595</v>
      </c>
      <c r="I8330" s="264">
        <v>66.546596027234699</v>
      </c>
      <c r="J8330" s="264">
        <v>95.273066819887703</v>
      </c>
    </row>
    <row r="8331" spans="1:10" x14ac:dyDescent="0.25">
      <c r="A8331" t="s">
        <v>8617</v>
      </c>
      <c r="B8331" t="s">
        <v>90</v>
      </c>
      <c r="C8331">
        <v>2004</v>
      </c>
      <c r="D8331" t="s">
        <v>52</v>
      </c>
      <c r="E8331" t="s">
        <v>101</v>
      </c>
      <c r="F8331" s="263">
        <v>19.333333333333332</v>
      </c>
      <c r="G8331" s="139">
        <v>148.09897096749501</v>
      </c>
      <c r="H8331" s="139">
        <v>148.09897096749501</v>
      </c>
      <c r="I8331" s="264">
        <v>112.458187575007</v>
      </c>
      <c r="J8331" s="264">
        <v>191.451114572428</v>
      </c>
    </row>
    <row r="8332" spans="1:10" x14ac:dyDescent="0.25">
      <c r="A8332" t="s">
        <v>8618</v>
      </c>
      <c r="B8332" t="s">
        <v>90</v>
      </c>
      <c r="C8332">
        <v>2004</v>
      </c>
      <c r="D8332" t="s">
        <v>106</v>
      </c>
      <c r="E8332" t="s">
        <v>101</v>
      </c>
      <c r="F8332" s="263">
        <v>147</v>
      </c>
      <c r="G8332" s="139">
        <v>113.006221748445</v>
      </c>
      <c r="H8332" s="139">
        <v>113.006221748445</v>
      </c>
      <c r="I8332" s="264">
        <v>102.70507682373101</v>
      </c>
      <c r="J8332" s="264">
        <v>124.06777304496499</v>
      </c>
    </row>
    <row r="8333" spans="1:10" x14ac:dyDescent="0.25">
      <c r="A8333" t="s">
        <v>8619</v>
      </c>
      <c r="B8333" t="s">
        <v>90</v>
      </c>
      <c r="C8333">
        <v>2004</v>
      </c>
      <c r="D8333" t="s">
        <v>53</v>
      </c>
      <c r="E8333" t="s">
        <v>101</v>
      </c>
      <c r="F8333" s="263">
        <v>40</v>
      </c>
      <c r="G8333" s="139">
        <v>98.993565418247798</v>
      </c>
      <c r="H8333" s="139">
        <v>98.993565418247798</v>
      </c>
      <c r="I8333" s="264">
        <v>82.073647703182203</v>
      </c>
      <c r="J8333" s="264">
        <v>118.396634218776</v>
      </c>
    </row>
    <row r="8334" spans="1:10" x14ac:dyDescent="0.25">
      <c r="A8334" t="s">
        <v>8620</v>
      </c>
      <c r="B8334" t="s">
        <v>90</v>
      </c>
      <c r="C8334">
        <v>2004</v>
      </c>
      <c r="D8334" t="s">
        <v>54</v>
      </c>
      <c r="E8334" t="s">
        <v>101</v>
      </c>
      <c r="F8334" s="263">
        <v>25.666666666666668</v>
      </c>
      <c r="G8334" s="139">
        <v>163.72876310361701</v>
      </c>
      <c r="H8334" s="139">
        <v>163.72876310361701</v>
      </c>
      <c r="I8334" s="264">
        <v>129.21176295477301</v>
      </c>
      <c r="J8334" s="264">
        <v>204.63331136107499</v>
      </c>
    </row>
    <row r="8335" spans="1:10" x14ac:dyDescent="0.25">
      <c r="A8335" t="s">
        <v>8621</v>
      </c>
      <c r="B8335" t="s">
        <v>90</v>
      </c>
      <c r="C8335">
        <v>2004</v>
      </c>
      <c r="D8335" t="s">
        <v>55</v>
      </c>
      <c r="E8335" t="s">
        <v>101</v>
      </c>
      <c r="F8335" s="263">
        <v>21.666666666666668</v>
      </c>
      <c r="G8335" s="139">
        <v>103.734439834025</v>
      </c>
      <c r="H8335" s="139">
        <v>103.734439834025</v>
      </c>
      <c r="I8335" s="264">
        <v>80.060644749441394</v>
      </c>
      <c r="J8335" s="264">
        <v>132.21832109798899</v>
      </c>
    </row>
    <row r="8336" spans="1:10" x14ac:dyDescent="0.25">
      <c r="A8336" t="s">
        <v>8622</v>
      </c>
      <c r="B8336" t="s">
        <v>90</v>
      </c>
      <c r="C8336">
        <v>2004</v>
      </c>
      <c r="D8336" t="s">
        <v>56</v>
      </c>
      <c r="E8336" t="s">
        <v>101</v>
      </c>
      <c r="F8336" s="263">
        <v>21.666666666666668</v>
      </c>
      <c r="G8336" s="139">
        <v>110.33780342895901</v>
      </c>
      <c r="H8336" s="139">
        <v>110.33780342895901</v>
      </c>
      <c r="I8336" s="264">
        <v>85.157019181802696</v>
      </c>
      <c r="J8336" s="264">
        <v>140.63486674588401</v>
      </c>
    </row>
    <row r="8337" spans="1:10" x14ac:dyDescent="0.25">
      <c r="A8337" t="s">
        <v>8623</v>
      </c>
      <c r="B8337" t="s">
        <v>90</v>
      </c>
      <c r="C8337">
        <v>2004</v>
      </c>
      <c r="D8337" t="s">
        <v>57</v>
      </c>
      <c r="E8337" t="s">
        <v>101</v>
      </c>
      <c r="F8337" s="263">
        <v>38</v>
      </c>
      <c r="G8337" s="139">
        <v>113.517550410754</v>
      </c>
      <c r="H8337" s="139">
        <v>113.517550410754</v>
      </c>
      <c r="I8337" s="264">
        <v>93.635376276841995</v>
      </c>
      <c r="J8337" s="264">
        <v>136.39936109309099</v>
      </c>
    </row>
    <row r="8338" spans="1:10" x14ac:dyDescent="0.25">
      <c r="A8338" t="s">
        <v>8624</v>
      </c>
      <c r="B8338" t="s">
        <v>90</v>
      </c>
      <c r="C8338">
        <v>2005</v>
      </c>
      <c r="D8338" t="s">
        <v>5</v>
      </c>
      <c r="E8338" t="s">
        <v>101</v>
      </c>
      <c r="F8338" s="263">
        <v>710.33333333333337</v>
      </c>
      <c r="G8338" s="139">
        <v>110.333672635696</v>
      </c>
      <c r="H8338" s="139">
        <v>110.333672635696</v>
      </c>
      <c r="I8338" s="264">
        <v>105.698798865564</v>
      </c>
      <c r="J8338" s="264">
        <v>115.12087142497801</v>
      </c>
    </row>
    <row r="8339" spans="1:10" x14ac:dyDescent="0.25">
      <c r="A8339" t="s">
        <v>8625</v>
      </c>
      <c r="B8339" t="s">
        <v>90</v>
      </c>
      <c r="C8339">
        <v>2005</v>
      </c>
      <c r="D8339" t="s">
        <v>6</v>
      </c>
      <c r="E8339" t="s">
        <v>101</v>
      </c>
      <c r="F8339" s="263">
        <v>196.66666666666666</v>
      </c>
      <c r="G8339" s="139">
        <v>137.643037945153</v>
      </c>
      <c r="H8339" s="139">
        <v>137.643037945153</v>
      </c>
      <c r="I8339" s="264">
        <v>126.76041139361401</v>
      </c>
      <c r="J8339" s="264">
        <v>149.216475979443</v>
      </c>
    </row>
    <row r="8340" spans="1:10" x14ac:dyDescent="0.25">
      <c r="A8340" t="s">
        <v>8626</v>
      </c>
      <c r="B8340" t="s">
        <v>90</v>
      </c>
      <c r="C8340">
        <v>2005</v>
      </c>
      <c r="D8340" t="s">
        <v>37</v>
      </c>
      <c r="E8340" t="s">
        <v>101</v>
      </c>
      <c r="F8340" s="263">
        <v>26.333333333333332</v>
      </c>
      <c r="G8340" s="139">
        <v>183.50754936120799</v>
      </c>
      <c r="H8340" s="139">
        <v>183.50754936120799</v>
      </c>
      <c r="I8340" s="264">
        <v>145.284552845528</v>
      </c>
      <c r="J8340" s="264">
        <v>228.706155632985</v>
      </c>
    </row>
    <row r="8341" spans="1:10" x14ac:dyDescent="0.25">
      <c r="A8341" t="s">
        <v>8627</v>
      </c>
      <c r="B8341" t="s">
        <v>90</v>
      </c>
      <c r="C8341">
        <v>2005</v>
      </c>
      <c r="D8341" t="s">
        <v>38</v>
      </c>
      <c r="E8341" t="s">
        <v>101</v>
      </c>
      <c r="F8341" s="263">
        <v>43.333333333333336</v>
      </c>
      <c r="G8341" s="139">
        <v>181.4806025156</v>
      </c>
      <c r="H8341" s="139">
        <v>181.4806025156</v>
      </c>
      <c r="I8341" s="264">
        <v>151.624197880944</v>
      </c>
      <c r="J8341" s="264">
        <v>215.53421657452401</v>
      </c>
    </row>
    <row r="8342" spans="1:10" x14ac:dyDescent="0.25">
      <c r="A8342" t="s">
        <v>8628</v>
      </c>
      <c r="B8342" t="s">
        <v>90</v>
      </c>
      <c r="C8342">
        <v>2005</v>
      </c>
      <c r="D8342" t="s">
        <v>39</v>
      </c>
      <c r="E8342" t="s">
        <v>101</v>
      </c>
      <c r="F8342" s="263">
        <v>36</v>
      </c>
      <c r="G8342" s="139">
        <v>158.357771260997</v>
      </c>
      <c r="H8342" s="139">
        <v>158.357771260997</v>
      </c>
      <c r="I8342" s="264">
        <v>129.899534461862</v>
      </c>
      <c r="J8342" s="264">
        <v>191.236658002148</v>
      </c>
    </row>
    <row r="8343" spans="1:10" x14ac:dyDescent="0.25">
      <c r="A8343" t="s">
        <v>8629</v>
      </c>
      <c r="B8343" t="s">
        <v>90</v>
      </c>
      <c r="C8343">
        <v>2005</v>
      </c>
      <c r="D8343" t="s">
        <v>40</v>
      </c>
      <c r="E8343" t="s">
        <v>101</v>
      </c>
      <c r="F8343" s="263">
        <v>27.666666666666668</v>
      </c>
      <c r="G8343" s="139">
        <v>137.013437221434</v>
      </c>
      <c r="H8343" s="139">
        <v>137.013437221434</v>
      </c>
      <c r="I8343" s="264">
        <v>109.13037736472</v>
      </c>
      <c r="J8343" s="264">
        <v>169.84878998976501</v>
      </c>
    </row>
    <row r="8344" spans="1:10" x14ac:dyDescent="0.25">
      <c r="A8344" t="s">
        <v>8630</v>
      </c>
      <c r="B8344" t="s">
        <v>90</v>
      </c>
      <c r="C8344">
        <v>2005</v>
      </c>
      <c r="D8344" t="s">
        <v>41</v>
      </c>
      <c r="E8344" t="s">
        <v>101</v>
      </c>
      <c r="F8344" s="263">
        <v>30.333333333333332</v>
      </c>
      <c r="G8344" s="139">
        <v>90.688936946274296</v>
      </c>
      <c r="H8344" s="139">
        <v>90.688936946274296</v>
      </c>
      <c r="I8344" s="264">
        <v>73.017549804171693</v>
      </c>
      <c r="J8344" s="264">
        <v>111.346082935531</v>
      </c>
    </row>
    <row r="8345" spans="1:10" x14ac:dyDescent="0.25">
      <c r="A8345" t="s">
        <v>8631</v>
      </c>
      <c r="B8345" t="s">
        <v>90</v>
      </c>
      <c r="C8345">
        <v>2005</v>
      </c>
      <c r="D8345" t="s">
        <v>42</v>
      </c>
      <c r="E8345" t="s">
        <v>101</v>
      </c>
      <c r="F8345" s="263">
        <v>33</v>
      </c>
      <c r="G8345" s="139">
        <v>116.688865053453</v>
      </c>
      <c r="H8345" s="139">
        <v>116.688865053453</v>
      </c>
      <c r="I8345" s="264">
        <v>94.838580403342704</v>
      </c>
      <c r="J8345" s="264">
        <v>142.06456783866301</v>
      </c>
    </row>
    <row r="8346" spans="1:10" x14ac:dyDescent="0.25">
      <c r="A8346" t="s">
        <v>8632</v>
      </c>
      <c r="B8346" t="s">
        <v>90</v>
      </c>
      <c r="C8346">
        <v>2005</v>
      </c>
      <c r="D8346" t="s">
        <v>102</v>
      </c>
      <c r="E8346" t="s">
        <v>101</v>
      </c>
      <c r="F8346" s="263">
        <v>21</v>
      </c>
      <c r="G8346" s="139">
        <v>76.036449218514306</v>
      </c>
      <c r="H8346" s="139">
        <v>76.036449218514306</v>
      </c>
      <c r="I8346" s="264">
        <v>58.428580049483998</v>
      </c>
      <c r="J8346" s="264">
        <v>97.283205600144797</v>
      </c>
    </row>
    <row r="8347" spans="1:10" x14ac:dyDescent="0.25">
      <c r="A8347" t="s">
        <v>8633</v>
      </c>
      <c r="B8347" t="s">
        <v>90</v>
      </c>
      <c r="C8347">
        <v>2005</v>
      </c>
      <c r="D8347" t="s">
        <v>103</v>
      </c>
      <c r="E8347" t="s">
        <v>101</v>
      </c>
      <c r="F8347" s="263">
        <v>101</v>
      </c>
      <c r="G8347" s="139">
        <v>130.063572326936</v>
      </c>
      <c r="H8347" s="139">
        <v>130.063572326936</v>
      </c>
      <c r="I8347" s="264">
        <v>115.83079091373401</v>
      </c>
      <c r="J8347" s="264">
        <v>145.57426188594701</v>
      </c>
    </row>
    <row r="8348" spans="1:10" x14ac:dyDescent="0.25">
      <c r="A8348" t="s">
        <v>8634</v>
      </c>
      <c r="B8348" t="s">
        <v>90</v>
      </c>
      <c r="C8348">
        <v>2005</v>
      </c>
      <c r="D8348" t="s">
        <v>43</v>
      </c>
      <c r="E8348" t="s">
        <v>101</v>
      </c>
      <c r="F8348" s="263">
        <v>17.666666666666668</v>
      </c>
      <c r="G8348" s="139">
        <v>131.66720492882499</v>
      </c>
      <c r="H8348" s="139">
        <v>131.66720492882499</v>
      </c>
      <c r="I8348" s="264">
        <v>98.628673639231806</v>
      </c>
      <c r="J8348" s="264">
        <v>172.22318833378901</v>
      </c>
    </row>
    <row r="8349" spans="1:10" x14ac:dyDescent="0.25">
      <c r="A8349" t="s">
        <v>8635</v>
      </c>
      <c r="B8349" t="s">
        <v>90</v>
      </c>
      <c r="C8349">
        <v>2005</v>
      </c>
      <c r="D8349" t="s">
        <v>44</v>
      </c>
      <c r="E8349" t="s">
        <v>101</v>
      </c>
      <c r="F8349" s="263">
        <v>38</v>
      </c>
      <c r="G8349" s="139">
        <v>145.31548757170199</v>
      </c>
      <c r="H8349" s="139">
        <v>145.31548757170199</v>
      </c>
      <c r="I8349" s="264">
        <v>119.864023742535</v>
      </c>
      <c r="J8349" s="264">
        <v>174.60683030941601</v>
      </c>
    </row>
    <row r="8350" spans="1:10" x14ac:dyDescent="0.25">
      <c r="A8350" t="s">
        <v>8636</v>
      </c>
      <c r="B8350" t="s">
        <v>90</v>
      </c>
      <c r="C8350">
        <v>2005</v>
      </c>
      <c r="D8350" t="s">
        <v>45</v>
      </c>
      <c r="E8350" t="s">
        <v>101</v>
      </c>
      <c r="F8350" s="263">
        <v>45.333333333333336</v>
      </c>
      <c r="G8350" s="139">
        <v>119.026781025731</v>
      </c>
      <c r="H8350" s="139">
        <v>119.026781025731</v>
      </c>
      <c r="I8350" s="264">
        <v>99.862654097852598</v>
      </c>
      <c r="J8350" s="264">
        <v>140.820594980755</v>
      </c>
    </row>
    <row r="8351" spans="1:10" x14ac:dyDescent="0.25">
      <c r="A8351" t="s">
        <v>8637</v>
      </c>
      <c r="B8351" t="s">
        <v>90</v>
      </c>
      <c r="C8351">
        <v>2005</v>
      </c>
      <c r="D8351" t="s">
        <v>18</v>
      </c>
      <c r="E8351" t="s">
        <v>101</v>
      </c>
      <c r="F8351" s="263">
        <v>100.33333333333333</v>
      </c>
      <c r="G8351" s="139">
        <v>94.808225952255697</v>
      </c>
      <c r="H8351" s="139">
        <v>94.808225952255697</v>
      </c>
      <c r="I8351" s="264">
        <v>84.400005958467403</v>
      </c>
      <c r="J8351" s="264">
        <v>106.154209361158</v>
      </c>
    </row>
    <row r="8352" spans="1:10" x14ac:dyDescent="0.25">
      <c r="A8352" t="s">
        <v>8638</v>
      </c>
      <c r="B8352" t="s">
        <v>90</v>
      </c>
      <c r="C8352">
        <v>2005</v>
      </c>
      <c r="D8352" t="s">
        <v>46</v>
      </c>
      <c r="E8352" t="s">
        <v>101</v>
      </c>
      <c r="F8352" s="263">
        <v>52</v>
      </c>
      <c r="G8352" s="139">
        <v>111.217258637161</v>
      </c>
      <c r="H8352" s="139">
        <v>111.217258637161</v>
      </c>
      <c r="I8352" s="264">
        <v>94.449123698029695</v>
      </c>
      <c r="J8352" s="264">
        <v>130.12357207650999</v>
      </c>
    </row>
    <row r="8353" spans="1:10" x14ac:dyDescent="0.25">
      <c r="A8353" t="s">
        <v>8639</v>
      </c>
      <c r="B8353" t="s">
        <v>90</v>
      </c>
      <c r="C8353">
        <v>2005</v>
      </c>
      <c r="D8353" t="s">
        <v>47</v>
      </c>
      <c r="E8353" t="s">
        <v>101</v>
      </c>
      <c r="F8353" s="263">
        <v>29.666666666666668</v>
      </c>
      <c r="G8353" s="139">
        <v>101.09500658821401</v>
      </c>
      <c r="H8353" s="139">
        <v>101.09500658821401</v>
      </c>
      <c r="I8353" s="264">
        <v>81.187241582988804</v>
      </c>
      <c r="J8353" s="264">
        <v>124.405924848925</v>
      </c>
    </row>
    <row r="8354" spans="1:10" x14ac:dyDescent="0.25">
      <c r="A8354" t="s">
        <v>8640</v>
      </c>
      <c r="B8354" t="s">
        <v>90</v>
      </c>
      <c r="C8354">
        <v>2005</v>
      </c>
      <c r="D8354" t="s">
        <v>48</v>
      </c>
      <c r="E8354" t="s">
        <v>101</v>
      </c>
      <c r="F8354" s="263">
        <v>18.666666666666668</v>
      </c>
      <c r="G8354" s="139">
        <v>62.793644386136101</v>
      </c>
      <c r="H8354" s="139">
        <v>62.793644386136101</v>
      </c>
      <c r="I8354" s="264">
        <v>47.433870443255799</v>
      </c>
      <c r="J8354" s="264">
        <v>81.543153810789306</v>
      </c>
    </row>
    <row r="8355" spans="1:10" x14ac:dyDescent="0.25">
      <c r="A8355" t="s">
        <v>8641</v>
      </c>
      <c r="B8355" t="s">
        <v>90</v>
      </c>
      <c r="C8355">
        <v>2005</v>
      </c>
      <c r="D8355" t="s">
        <v>104</v>
      </c>
      <c r="E8355" t="s">
        <v>101</v>
      </c>
      <c r="F8355" s="263">
        <v>56.333333333333336</v>
      </c>
      <c r="G8355" s="139">
        <v>58.610141982201903</v>
      </c>
      <c r="H8355" s="139">
        <v>58.610141982201903</v>
      </c>
      <c r="I8355" s="264">
        <v>50.106608033404299</v>
      </c>
      <c r="J8355" s="264">
        <v>68.152730895658095</v>
      </c>
    </row>
    <row r="8356" spans="1:10" x14ac:dyDescent="0.25">
      <c r="A8356" t="s">
        <v>8642</v>
      </c>
      <c r="B8356" t="s">
        <v>90</v>
      </c>
      <c r="C8356">
        <v>2005</v>
      </c>
      <c r="D8356" t="s">
        <v>49</v>
      </c>
      <c r="E8356" t="s">
        <v>101</v>
      </c>
      <c r="F8356" s="263">
        <v>17</v>
      </c>
      <c r="G8356" s="139">
        <v>60.2851131232417</v>
      </c>
      <c r="H8356" s="139">
        <v>60.2851131232417</v>
      </c>
      <c r="I8356" s="264">
        <v>44.886403933899103</v>
      </c>
      <c r="J8356" s="264">
        <v>79.264285207688104</v>
      </c>
    </row>
    <row r="8357" spans="1:10" x14ac:dyDescent="0.25">
      <c r="A8357" t="s">
        <v>8643</v>
      </c>
      <c r="B8357" t="s">
        <v>90</v>
      </c>
      <c r="C8357">
        <v>2005</v>
      </c>
      <c r="D8357" t="s">
        <v>50</v>
      </c>
      <c r="E8357" t="s">
        <v>101</v>
      </c>
      <c r="F8357" s="263">
        <v>39.333333333333336</v>
      </c>
      <c r="G8357" s="139">
        <v>57.914678917093703</v>
      </c>
      <c r="H8357" s="139">
        <v>57.914678917093703</v>
      </c>
      <c r="I8357" s="264">
        <v>47.936347957892899</v>
      </c>
      <c r="J8357" s="264">
        <v>69.370730384929402</v>
      </c>
    </row>
    <row r="8358" spans="1:10" x14ac:dyDescent="0.25">
      <c r="A8358" t="s">
        <v>8644</v>
      </c>
      <c r="B8358" t="s">
        <v>90</v>
      </c>
      <c r="C8358">
        <v>2005</v>
      </c>
      <c r="D8358" t="s">
        <v>105</v>
      </c>
      <c r="E8358" t="s">
        <v>101</v>
      </c>
      <c r="F8358" s="263">
        <v>72</v>
      </c>
      <c r="G8358" s="139">
        <v>111.502286829309</v>
      </c>
      <c r="H8358" s="139">
        <v>111.502286829309</v>
      </c>
      <c r="I8358" s="264">
        <v>97.127990493846596</v>
      </c>
      <c r="J8358" s="264">
        <v>127.418723572826</v>
      </c>
    </row>
    <row r="8359" spans="1:10" x14ac:dyDescent="0.25">
      <c r="A8359" t="s">
        <v>8645</v>
      </c>
      <c r="B8359" t="s">
        <v>90</v>
      </c>
      <c r="C8359">
        <v>2005</v>
      </c>
      <c r="D8359" t="s">
        <v>51</v>
      </c>
      <c r="E8359" t="s">
        <v>101</v>
      </c>
      <c r="F8359" s="263">
        <v>51</v>
      </c>
      <c r="G8359" s="139">
        <v>98.865949403896494</v>
      </c>
      <c r="H8359" s="139">
        <v>98.865949403896494</v>
      </c>
      <c r="I8359" s="264">
        <v>83.820580221232404</v>
      </c>
      <c r="J8359" s="264">
        <v>115.849801522498</v>
      </c>
    </row>
    <row r="8360" spans="1:10" x14ac:dyDescent="0.25">
      <c r="A8360" t="s">
        <v>8646</v>
      </c>
      <c r="B8360" t="s">
        <v>90</v>
      </c>
      <c r="C8360">
        <v>2005</v>
      </c>
      <c r="D8360" t="s">
        <v>52</v>
      </c>
      <c r="E8360" t="s">
        <v>101</v>
      </c>
      <c r="F8360" s="263">
        <v>21</v>
      </c>
      <c r="G8360" s="139">
        <v>161.69186150963699</v>
      </c>
      <c r="H8360" s="139">
        <v>161.69186150963699</v>
      </c>
      <c r="I8360" s="264">
        <v>124.248646151477</v>
      </c>
      <c r="J8360" s="264">
        <v>206.87318738290199</v>
      </c>
    </row>
    <row r="8361" spans="1:10" x14ac:dyDescent="0.25">
      <c r="A8361" t="s">
        <v>8647</v>
      </c>
      <c r="B8361" t="s">
        <v>90</v>
      </c>
      <c r="C8361">
        <v>2005</v>
      </c>
      <c r="D8361" t="s">
        <v>106</v>
      </c>
      <c r="E8361" t="s">
        <v>101</v>
      </c>
      <c r="F8361" s="263">
        <v>163</v>
      </c>
      <c r="G8361" s="139">
        <v>126.224819568203</v>
      </c>
      <c r="H8361" s="139">
        <v>126.224819568203</v>
      </c>
      <c r="I8361" s="264">
        <v>115.284882190299</v>
      </c>
      <c r="J8361" s="264">
        <v>137.93013223857</v>
      </c>
    </row>
    <row r="8362" spans="1:10" x14ac:dyDescent="0.25">
      <c r="A8362" t="s">
        <v>8648</v>
      </c>
      <c r="B8362" t="s">
        <v>90</v>
      </c>
      <c r="C8362">
        <v>2005</v>
      </c>
      <c r="D8362" t="s">
        <v>53</v>
      </c>
      <c r="E8362" t="s">
        <v>101</v>
      </c>
      <c r="F8362" s="263">
        <v>42.333333333333336</v>
      </c>
      <c r="G8362" s="139">
        <v>105.58345249576</v>
      </c>
      <c r="H8362" s="139">
        <v>105.58345249576</v>
      </c>
      <c r="I8362" s="264">
        <v>88.018624062729899</v>
      </c>
      <c r="J8362" s="264">
        <v>125.648688651866</v>
      </c>
    </row>
    <row r="8363" spans="1:10" x14ac:dyDescent="0.25">
      <c r="A8363" t="s">
        <v>8649</v>
      </c>
      <c r="B8363" t="s">
        <v>90</v>
      </c>
      <c r="C8363">
        <v>2005</v>
      </c>
      <c r="D8363" t="s">
        <v>54</v>
      </c>
      <c r="E8363" t="s">
        <v>101</v>
      </c>
      <c r="F8363" s="263">
        <v>27</v>
      </c>
      <c r="G8363" s="139">
        <v>174.39607285880399</v>
      </c>
      <c r="H8363" s="139">
        <v>174.39607285880399</v>
      </c>
      <c r="I8363" s="264">
        <v>138.49631830512899</v>
      </c>
      <c r="J8363" s="264">
        <v>216.75924729793701</v>
      </c>
    </row>
    <row r="8364" spans="1:10" x14ac:dyDescent="0.25">
      <c r="A8364" t="s">
        <v>8650</v>
      </c>
      <c r="B8364" t="s">
        <v>90</v>
      </c>
      <c r="C8364">
        <v>2005</v>
      </c>
      <c r="D8364" t="s">
        <v>55</v>
      </c>
      <c r="E8364" t="s">
        <v>101</v>
      </c>
      <c r="F8364" s="263">
        <v>27</v>
      </c>
      <c r="G8364" s="139">
        <v>130.33823576738601</v>
      </c>
      <c r="H8364" s="139">
        <v>130.33823576738601</v>
      </c>
      <c r="I8364" s="264">
        <v>103.507868567567</v>
      </c>
      <c r="J8364" s="264">
        <v>161.999163260709</v>
      </c>
    </row>
    <row r="8365" spans="1:10" x14ac:dyDescent="0.25">
      <c r="A8365" t="s">
        <v>8651</v>
      </c>
      <c r="B8365" t="s">
        <v>90</v>
      </c>
      <c r="C8365">
        <v>2005</v>
      </c>
      <c r="D8365" t="s">
        <v>56</v>
      </c>
      <c r="E8365" t="s">
        <v>101</v>
      </c>
      <c r="F8365" s="263">
        <v>24.666666666666668</v>
      </c>
      <c r="G8365" s="139">
        <v>126.193724420191</v>
      </c>
      <c r="H8365" s="139">
        <v>126.193724420191</v>
      </c>
      <c r="I8365" s="264">
        <v>99.089358799454303</v>
      </c>
      <c r="J8365" s="264">
        <v>158.42428376534801</v>
      </c>
    </row>
    <row r="8366" spans="1:10" x14ac:dyDescent="0.25">
      <c r="A8366" t="s">
        <v>8652</v>
      </c>
      <c r="B8366" t="s">
        <v>90</v>
      </c>
      <c r="C8366">
        <v>2005</v>
      </c>
      <c r="D8366" t="s">
        <v>57</v>
      </c>
      <c r="E8366" t="s">
        <v>101</v>
      </c>
      <c r="F8366" s="263">
        <v>42</v>
      </c>
      <c r="G8366" s="139">
        <v>126.141278231619</v>
      </c>
      <c r="H8366" s="139">
        <v>126.141278231619</v>
      </c>
      <c r="I8366" s="264">
        <v>105.077140963649</v>
      </c>
      <c r="J8366" s="264">
        <v>150.21672095986099</v>
      </c>
    </row>
    <row r="8367" spans="1:10" x14ac:dyDescent="0.25">
      <c r="A8367" t="s">
        <v>8653</v>
      </c>
      <c r="B8367" t="s">
        <v>90</v>
      </c>
      <c r="C8367">
        <v>2006</v>
      </c>
      <c r="D8367" t="s">
        <v>5</v>
      </c>
      <c r="E8367" t="s">
        <v>101</v>
      </c>
      <c r="F8367" s="263">
        <v>656</v>
      </c>
      <c r="G8367" s="139">
        <v>102.268829832566</v>
      </c>
      <c r="H8367" s="139">
        <v>102.268829832566</v>
      </c>
      <c r="I8367" s="264">
        <v>97.8003156297614</v>
      </c>
      <c r="J8367" s="264">
        <v>106.890273772345</v>
      </c>
    </row>
    <row r="8368" spans="1:10" x14ac:dyDescent="0.25">
      <c r="A8368" t="s">
        <v>8654</v>
      </c>
      <c r="B8368" t="s">
        <v>90</v>
      </c>
      <c r="C8368">
        <v>2006</v>
      </c>
      <c r="D8368" t="s">
        <v>6</v>
      </c>
      <c r="E8368" t="s">
        <v>101</v>
      </c>
      <c r="F8368" s="263">
        <v>172</v>
      </c>
      <c r="G8368" s="139">
        <v>120.96320468099501</v>
      </c>
      <c r="H8368" s="139">
        <v>120.96320468099501</v>
      </c>
      <c r="I8368" s="264">
        <v>110.751134280627</v>
      </c>
      <c r="J8368" s="264">
        <v>131.87009176407901</v>
      </c>
    </row>
    <row r="8369" spans="1:10" x14ac:dyDescent="0.25">
      <c r="A8369" t="s">
        <v>8655</v>
      </c>
      <c r="B8369" t="s">
        <v>90</v>
      </c>
      <c r="C8369">
        <v>2006</v>
      </c>
      <c r="D8369" t="s">
        <v>37</v>
      </c>
      <c r="E8369" t="s">
        <v>101</v>
      </c>
      <c r="F8369" s="263">
        <v>25.333333333333332</v>
      </c>
      <c r="G8369" s="139">
        <v>179.00885622762399</v>
      </c>
      <c r="H8369" s="139">
        <v>179.00885622762399</v>
      </c>
      <c r="I8369" s="264">
        <v>141.03778029018301</v>
      </c>
      <c r="J8369" s="264">
        <v>224.055492745431</v>
      </c>
    </row>
    <row r="8370" spans="1:10" x14ac:dyDescent="0.25">
      <c r="A8370" t="s">
        <v>8656</v>
      </c>
      <c r="B8370" t="s">
        <v>90</v>
      </c>
      <c r="C8370">
        <v>2006</v>
      </c>
      <c r="D8370" t="s">
        <v>38</v>
      </c>
      <c r="E8370" t="s">
        <v>101</v>
      </c>
      <c r="F8370" s="263">
        <v>38.666666666666664</v>
      </c>
      <c r="G8370" s="139">
        <v>162.711103630141</v>
      </c>
      <c r="H8370" s="139">
        <v>162.711103630141</v>
      </c>
      <c r="I8370" s="264">
        <v>134.44783980815899</v>
      </c>
      <c r="J8370" s="264">
        <v>195.19867797190199</v>
      </c>
    </row>
    <row r="8371" spans="1:10" x14ac:dyDescent="0.25">
      <c r="A8371" t="s">
        <v>8657</v>
      </c>
      <c r="B8371" t="s">
        <v>90</v>
      </c>
      <c r="C8371">
        <v>2006</v>
      </c>
      <c r="D8371" t="s">
        <v>39</v>
      </c>
      <c r="E8371" t="s">
        <v>101</v>
      </c>
      <c r="F8371" s="263">
        <v>26</v>
      </c>
      <c r="G8371" s="139">
        <v>115.061218468801</v>
      </c>
      <c r="H8371" s="139">
        <v>115.061218468801</v>
      </c>
      <c r="I8371" s="264">
        <v>90.951467768107406</v>
      </c>
      <c r="J8371" s="264">
        <v>143.602301224369</v>
      </c>
    </row>
    <row r="8372" spans="1:10" x14ac:dyDescent="0.25">
      <c r="A8372" t="s">
        <v>8658</v>
      </c>
      <c r="B8372" t="s">
        <v>90</v>
      </c>
      <c r="C8372">
        <v>2006</v>
      </c>
      <c r="D8372" t="s">
        <v>40</v>
      </c>
      <c r="E8372" t="s">
        <v>101</v>
      </c>
      <c r="F8372" s="263">
        <v>26</v>
      </c>
      <c r="G8372" s="139">
        <v>129.43050577459201</v>
      </c>
      <c r="H8372" s="139">
        <v>129.43050577459201</v>
      </c>
      <c r="I8372" s="264">
        <v>102.309836718439</v>
      </c>
      <c r="J8372" s="264">
        <v>161.535908668525</v>
      </c>
    </row>
    <row r="8373" spans="1:10" x14ac:dyDescent="0.25">
      <c r="A8373" t="s">
        <v>8659</v>
      </c>
      <c r="B8373" t="s">
        <v>90</v>
      </c>
      <c r="C8373">
        <v>2006</v>
      </c>
      <c r="D8373" t="s">
        <v>41</v>
      </c>
      <c r="E8373" t="s">
        <v>101</v>
      </c>
      <c r="F8373" s="263">
        <v>24.333333333333332</v>
      </c>
      <c r="G8373" s="139">
        <v>73.270367656653093</v>
      </c>
      <c r="H8373" s="139">
        <v>73.270367656653093</v>
      </c>
      <c r="I8373" s="264">
        <v>57.4319237988176</v>
      </c>
      <c r="J8373" s="264">
        <v>92.126948439742606</v>
      </c>
    </row>
    <row r="8374" spans="1:10" x14ac:dyDescent="0.25">
      <c r="A8374" t="s">
        <v>8660</v>
      </c>
      <c r="B8374" t="s">
        <v>90</v>
      </c>
      <c r="C8374">
        <v>2006</v>
      </c>
      <c r="D8374" t="s">
        <v>42</v>
      </c>
      <c r="E8374" t="s">
        <v>101</v>
      </c>
      <c r="F8374" s="263">
        <v>31.666666666666668</v>
      </c>
      <c r="G8374" s="139">
        <v>111.576993998332</v>
      </c>
      <c r="H8374" s="139">
        <v>111.576993998332</v>
      </c>
      <c r="I8374" s="264">
        <v>90.272835112692803</v>
      </c>
      <c r="J8374" s="264">
        <v>136.39758993692999</v>
      </c>
    </row>
    <row r="8375" spans="1:10" x14ac:dyDescent="0.25">
      <c r="A8375" t="s">
        <v>8661</v>
      </c>
      <c r="B8375" t="s">
        <v>90</v>
      </c>
      <c r="C8375">
        <v>2006</v>
      </c>
      <c r="D8375" t="s">
        <v>102</v>
      </c>
      <c r="E8375" t="s">
        <v>101</v>
      </c>
      <c r="F8375" s="263">
        <v>18.333333333333332</v>
      </c>
      <c r="G8375" s="139">
        <v>66.790532745576698</v>
      </c>
      <c r="H8375" s="139">
        <v>66.790532745576698</v>
      </c>
      <c r="I8375" s="264">
        <v>50.316344250549498</v>
      </c>
      <c r="J8375" s="264">
        <v>86.936986168287902</v>
      </c>
    </row>
    <row r="8376" spans="1:10" x14ac:dyDescent="0.25">
      <c r="A8376" t="s">
        <v>8662</v>
      </c>
      <c r="B8376" t="s">
        <v>90</v>
      </c>
      <c r="C8376">
        <v>2006</v>
      </c>
      <c r="D8376" t="s">
        <v>103</v>
      </c>
      <c r="E8376" t="s">
        <v>101</v>
      </c>
      <c r="F8376" s="263">
        <v>89.333333333333329</v>
      </c>
      <c r="G8376" s="139">
        <v>115.40233646670799</v>
      </c>
      <c r="H8376" s="139">
        <v>115.40233646670799</v>
      </c>
      <c r="I8376" s="264">
        <v>101.99922367567601</v>
      </c>
      <c r="J8376" s="264">
        <v>130.08891584458499</v>
      </c>
    </row>
    <row r="8377" spans="1:10" x14ac:dyDescent="0.25">
      <c r="A8377" t="s">
        <v>8663</v>
      </c>
      <c r="B8377" t="s">
        <v>90</v>
      </c>
      <c r="C8377">
        <v>2006</v>
      </c>
      <c r="D8377" t="s">
        <v>43</v>
      </c>
      <c r="E8377" t="s">
        <v>101</v>
      </c>
      <c r="F8377" s="263">
        <v>15.666666666666666</v>
      </c>
      <c r="G8377" s="139">
        <v>117.59701753947</v>
      </c>
      <c r="H8377" s="139">
        <v>117.59701753947</v>
      </c>
      <c r="I8377" s="264">
        <v>86.406285185277895</v>
      </c>
      <c r="J8377" s="264">
        <v>156.37901268546599</v>
      </c>
    </row>
    <row r="8378" spans="1:10" x14ac:dyDescent="0.25">
      <c r="A8378" t="s">
        <v>8664</v>
      </c>
      <c r="B8378" t="s">
        <v>90</v>
      </c>
      <c r="C8378">
        <v>2006</v>
      </c>
      <c r="D8378" t="s">
        <v>44</v>
      </c>
      <c r="E8378" t="s">
        <v>101</v>
      </c>
      <c r="F8378" s="263">
        <v>35</v>
      </c>
      <c r="G8378" s="139">
        <v>134.38623884914199</v>
      </c>
      <c r="H8378" s="139">
        <v>134.38623884914199</v>
      </c>
      <c r="I8378" s="264">
        <v>109.910507082435</v>
      </c>
      <c r="J8378" s="264">
        <v>162.72232613151201</v>
      </c>
    </row>
    <row r="8379" spans="1:10" x14ac:dyDescent="0.25">
      <c r="A8379" t="s">
        <v>8665</v>
      </c>
      <c r="B8379" t="s">
        <v>90</v>
      </c>
      <c r="C8379">
        <v>2006</v>
      </c>
      <c r="D8379" t="s">
        <v>45</v>
      </c>
      <c r="E8379" t="s">
        <v>101</v>
      </c>
      <c r="F8379" s="263">
        <v>38.666666666666664</v>
      </c>
      <c r="G8379" s="139">
        <v>101.637591890021</v>
      </c>
      <c r="H8379" s="139">
        <v>101.637591890021</v>
      </c>
      <c r="I8379" s="264">
        <v>83.982926598411197</v>
      </c>
      <c r="J8379" s="264">
        <v>121.93097537017</v>
      </c>
    </row>
    <row r="8380" spans="1:10" x14ac:dyDescent="0.25">
      <c r="A8380" t="s">
        <v>8666</v>
      </c>
      <c r="B8380" t="s">
        <v>90</v>
      </c>
      <c r="C8380">
        <v>2006</v>
      </c>
      <c r="D8380" t="s">
        <v>18</v>
      </c>
      <c r="E8380" t="s">
        <v>101</v>
      </c>
      <c r="F8380" s="263">
        <v>97.666666666666671</v>
      </c>
      <c r="G8380" s="139">
        <v>92.467817727942602</v>
      </c>
      <c r="H8380" s="139">
        <v>92.467817727942602</v>
      </c>
      <c r="I8380" s="264">
        <v>82.182936113100297</v>
      </c>
      <c r="J8380" s="264">
        <v>103.692526918545</v>
      </c>
    </row>
    <row r="8381" spans="1:10" x14ac:dyDescent="0.25">
      <c r="A8381" t="s">
        <v>8667</v>
      </c>
      <c r="B8381" t="s">
        <v>90</v>
      </c>
      <c r="C8381">
        <v>2006</v>
      </c>
      <c r="D8381" t="s">
        <v>46</v>
      </c>
      <c r="E8381" t="s">
        <v>101</v>
      </c>
      <c r="F8381" s="263">
        <v>51</v>
      </c>
      <c r="G8381" s="139">
        <v>109.009297851876</v>
      </c>
      <c r="H8381" s="139">
        <v>109.009297851876</v>
      </c>
      <c r="I8381" s="264">
        <v>92.420319134600206</v>
      </c>
      <c r="J8381" s="264">
        <v>127.73564201214199</v>
      </c>
    </row>
    <row r="8382" spans="1:10" x14ac:dyDescent="0.25">
      <c r="A8382" t="s">
        <v>8668</v>
      </c>
      <c r="B8382" t="s">
        <v>90</v>
      </c>
      <c r="C8382">
        <v>2006</v>
      </c>
      <c r="D8382" t="s">
        <v>47</v>
      </c>
      <c r="E8382" t="s">
        <v>101</v>
      </c>
      <c r="F8382" s="263">
        <v>26.666666666666668</v>
      </c>
      <c r="G8382" s="139">
        <v>91.452610400448094</v>
      </c>
      <c r="H8382" s="139">
        <v>91.452610400448094</v>
      </c>
      <c r="I8382" s="264">
        <v>72.516204259405299</v>
      </c>
      <c r="J8382" s="264">
        <v>113.82077574676801</v>
      </c>
    </row>
    <row r="8383" spans="1:10" x14ac:dyDescent="0.25">
      <c r="A8383" t="s">
        <v>8669</v>
      </c>
      <c r="B8383" t="s">
        <v>90</v>
      </c>
      <c r="C8383">
        <v>2006</v>
      </c>
      <c r="D8383" t="s">
        <v>48</v>
      </c>
      <c r="E8383" t="s">
        <v>101</v>
      </c>
      <c r="F8383" s="263">
        <v>20</v>
      </c>
      <c r="G8383" s="139">
        <v>67.389228954905406</v>
      </c>
      <c r="H8383" s="139">
        <v>67.389228954905406</v>
      </c>
      <c r="I8383" s="264">
        <v>51.424720615488297</v>
      </c>
      <c r="J8383" s="264">
        <v>86.743415510754204</v>
      </c>
    </row>
    <row r="8384" spans="1:10" x14ac:dyDescent="0.25">
      <c r="A8384" t="s">
        <v>8670</v>
      </c>
      <c r="B8384" t="s">
        <v>90</v>
      </c>
      <c r="C8384">
        <v>2006</v>
      </c>
      <c r="D8384" t="s">
        <v>104</v>
      </c>
      <c r="E8384" t="s">
        <v>101</v>
      </c>
      <c r="F8384" s="263">
        <v>53.333333333333336</v>
      </c>
      <c r="G8384" s="139">
        <v>55.345703097975701</v>
      </c>
      <c r="H8384" s="139">
        <v>55.345703097975701</v>
      </c>
      <c r="I8384" s="264">
        <v>47.1020101366624</v>
      </c>
      <c r="J8384" s="264">
        <v>64.626489829978397</v>
      </c>
    </row>
    <row r="8385" spans="1:10" x14ac:dyDescent="0.25">
      <c r="A8385" t="s">
        <v>8671</v>
      </c>
      <c r="B8385" t="s">
        <v>90</v>
      </c>
      <c r="C8385">
        <v>2006</v>
      </c>
      <c r="D8385" t="s">
        <v>49</v>
      </c>
      <c r="E8385" t="s">
        <v>101</v>
      </c>
      <c r="F8385" s="263">
        <v>14.333333333333334</v>
      </c>
      <c r="G8385" s="139">
        <v>51.006488499816101</v>
      </c>
      <c r="H8385" s="139">
        <v>51.006488499816101</v>
      </c>
      <c r="I8385" s="264">
        <v>36.913277107576199</v>
      </c>
      <c r="J8385" s="264">
        <v>68.705740009252295</v>
      </c>
    </row>
    <row r="8386" spans="1:10" x14ac:dyDescent="0.25">
      <c r="A8386" t="s">
        <v>8672</v>
      </c>
      <c r="B8386" t="s">
        <v>90</v>
      </c>
      <c r="C8386">
        <v>2006</v>
      </c>
      <c r="D8386" t="s">
        <v>50</v>
      </c>
      <c r="E8386" t="s">
        <v>101</v>
      </c>
      <c r="F8386" s="263">
        <v>39</v>
      </c>
      <c r="G8386" s="139">
        <v>57.131974861931099</v>
      </c>
      <c r="H8386" s="139">
        <v>57.131974861931099</v>
      </c>
      <c r="I8386" s="264">
        <v>47.2485135921713</v>
      </c>
      <c r="J8386" s="264">
        <v>68.485831642692006</v>
      </c>
    </row>
    <row r="8387" spans="1:10" x14ac:dyDescent="0.25">
      <c r="A8387" t="s">
        <v>8673</v>
      </c>
      <c r="B8387" t="s">
        <v>90</v>
      </c>
      <c r="C8387">
        <v>2006</v>
      </c>
      <c r="D8387" t="s">
        <v>105</v>
      </c>
      <c r="E8387" t="s">
        <v>101</v>
      </c>
      <c r="F8387" s="263">
        <v>72</v>
      </c>
      <c r="G8387" s="139">
        <v>112.403988260028</v>
      </c>
      <c r="H8387" s="139">
        <v>112.403988260028</v>
      </c>
      <c r="I8387" s="264">
        <v>97.913449254215095</v>
      </c>
      <c r="J8387" s="264">
        <v>128.44913872047101</v>
      </c>
    </row>
    <row r="8388" spans="1:10" x14ac:dyDescent="0.25">
      <c r="A8388" t="s">
        <v>8674</v>
      </c>
      <c r="B8388" t="s">
        <v>90</v>
      </c>
      <c r="C8388">
        <v>2006</v>
      </c>
      <c r="D8388" t="s">
        <v>51</v>
      </c>
      <c r="E8388" t="s">
        <v>101</v>
      </c>
      <c r="F8388" s="263">
        <v>50.333333333333336</v>
      </c>
      <c r="G8388" s="139">
        <v>98.408519179885602</v>
      </c>
      <c r="H8388" s="139">
        <v>98.408519179885602</v>
      </c>
      <c r="I8388" s="264">
        <v>83.338014868294707</v>
      </c>
      <c r="J8388" s="264">
        <v>115.43443313541199</v>
      </c>
    </row>
    <row r="8389" spans="1:10" x14ac:dyDescent="0.25">
      <c r="A8389" t="s">
        <v>8675</v>
      </c>
      <c r="B8389" t="s">
        <v>90</v>
      </c>
      <c r="C8389">
        <v>2006</v>
      </c>
      <c r="D8389" t="s">
        <v>52</v>
      </c>
      <c r="E8389" t="s">
        <v>101</v>
      </c>
      <c r="F8389" s="263">
        <v>21.666666666666668</v>
      </c>
      <c r="G8389" s="139">
        <v>167.863230205051</v>
      </c>
      <c r="H8389" s="139">
        <v>167.863230205051</v>
      </c>
      <c r="I8389" s="264">
        <v>129.55425856102499</v>
      </c>
      <c r="J8389" s="264">
        <v>213.955890708125</v>
      </c>
    </row>
    <row r="8390" spans="1:10" x14ac:dyDescent="0.25">
      <c r="A8390" t="s">
        <v>8676</v>
      </c>
      <c r="B8390" t="s">
        <v>90</v>
      </c>
      <c r="C8390">
        <v>2006</v>
      </c>
      <c r="D8390" t="s">
        <v>106</v>
      </c>
      <c r="E8390" t="s">
        <v>101</v>
      </c>
      <c r="F8390" s="263">
        <v>153.33333333333334</v>
      </c>
      <c r="G8390" s="139">
        <v>119.460971321576</v>
      </c>
      <c r="H8390" s="139">
        <v>119.460971321576</v>
      </c>
      <c r="I8390" s="264">
        <v>108.79338789873999</v>
      </c>
      <c r="J8390" s="264">
        <v>130.89893983192999</v>
      </c>
    </row>
    <row r="8391" spans="1:10" x14ac:dyDescent="0.25">
      <c r="A8391" t="s">
        <v>8677</v>
      </c>
      <c r="B8391" t="s">
        <v>90</v>
      </c>
      <c r="C8391">
        <v>2006</v>
      </c>
      <c r="D8391" t="s">
        <v>53</v>
      </c>
      <c r="E8391" t="s">
        <v>101</v>
      </c>
      <c r="F8391" s="263">
        <v>35.666666666666664</v>
      </c>
      <c r="G8391" s="139">
        <v>89.410309760764704</v>
      </c>
      <c r="H8391" s="139">
        <v>89.410309760764704</v>
      </c>
      <c r="I8391" s="264">
        <v>73.271333008894501</v>
      </c>
      <c r="J8391" s="264">
        <v>108.06891905192499</v>
      </c>
    </row>
    <row r="8392" spans="1:10" x14ac:dyDescent="0.25">
      <c r="A8392" t="s">
        <v>8678</v>
      </c>
      <c r="B8392" t="s">
        <v>90</v>
      </c>
      <c r="C8392">
        <v>2006</v>
      </c>
      <c r="D8392" t="s">
        <v>54</v>
      </c>
      <c r="E8392" t="s">
        <v>101</v>
      </c>
      <c r="F8392" s="263">
        <v>26.333333333333332</v>
      </c>
      <c r="G8392" s="139">
        <v>172.10954009716599</v>
      </c>
      <c r="H8392" s="139">
        <v>172.10954009716599</v>
      </c>
      <c r="I8392" s="264">
        <v>136.26064791616699</v>
      </c>
      <c r="J8392" s="264">
        <v>214.50077340363001</v>
      </c>
    </row>
    <row r="8393" spans="1:10" x14ac:dyDescent="0.25">
      <c r="A8393" t="s">
        <v>8679</v>
      </c>
      <c r="B8393" t="s">
        <v>90</v>
      </c>
      <c r="C8393">
        <v>2006</v>
      </c>
      <c r="D8393" t="s">
        <v>55</v>
      </c>
      <c r="E8393" t="s">
        <v>101</v>
      </c>
      <c r="F8393" s="263">
        <v>28.666666666666668</v>
      </c>
      <c r="G8393" s="139">
        <v>139.59452659600399</v>
      </c>
      <c r="H8393" s="139">
        <v>139.59452659600399</v>
      </c>
      <c r="I8393" s="264">
        <v>111.657766162936</v>
      </c>
      <c r="J8393" s="264">
        <v>172.397617153895</v>
      </c>
    </row>
    <row r="8394" spans="1:10" x14ac:dyDescent="0.25">
      <c r="A8394" t="s">
        <v>8680</v>
      </c>
      <c r="B8394" t="s">
        <v>90</v>
      </c>
      <c r="C8394">
        <v>2006</v>
      </c>
      <c r="D8394" t="s">
        <v>56</v>
      </c>
      <c r="E8394" t="s">
        <v>101</v>
      </c>
      <c r="F8394" s="263">
        <v>22.333333333333332</v>
      </c>
      <c r="G8394" s="139">
        <v>115.187566619675</v>
      </c>
      <c r="H8394" s="139">
        <v>115.187566619675</v>
      </c>
      <c r="I8394" s="264">
        <v>89.268644912835697</v>
      </c>
      <c r="J8394" s="264">
        <v>146.28477117216201</v>
      </c>
    </row>
    <row r="8395" spans="1:10" x14ac:dyDescent="0.25">
      <c r="A8395" t="s">
        <v>8681</v>
      </c>
      <c r="B8395" t="s">
        <v>90</v>
      </c>
      <c r="C8395">
        <v>2006</v>
      </c>
      <c r="D8395" t="s">
        <v>57</v>
      </c>
      <c r="E8395" t="s">
        <v>101</v>
      </c>
      <c r="F8395" s="263">
        <v>40.333333333333336</v>
      </c>
      <c r="G8395" s="139">
        <v>121.344618717157</v>
      </c>
      <c r="H8395" s="139">
        <v>121.344618717157</v>
      </c>
      <c r="I8395" s="264">
        <v>100.686349231818</v>
      </c>
      <c r="J8395" s="264">
        <v>145.02116770998299</v>
      </c>
    </row>
    <row r="8396" spans="1:10" x14ac:dyDescent="0.25">
      <c r="A8396" t="s">
        <v>8682</v>
      </c>
      <c r="B8396" t="s">
        <v>90</v>
      </c>
      <c r="C8396">
        <v>2007</v>
      </c>
      <c r="D8396" t="s">
        <v>5</v>
      </c>
      <c r="E8396" t="s">
        <v>101</v>
      </c>
      <c r="F8396" s="263">
        <v>563.33333333333337</v>
      </c>
      <c r="G8396" s="139">
        <v>88.147361525189297</v>
      </c>
      <c r="H8396" s="139">
        <v>88.147361525189297</v>
      </c>
      <c r="I8396" s="264">
        <v>83.994815746921603</v>
      </c>
      <c r="J8396" s="264">
        <v>92.453494180407503</v>
      </c>
    </row>
    <row r="8397" spans="1:10" x14ac:dyDescent="0.25">
      <c r="A8397" t="s">
        <v>8683</v>
      </c>
      <c r="B8397" t="s">
        <v>90</v>
      </c>
      <c r="C8397">
        <v>2007</v>
      </c>
      <c r="D8397" t="s">
        <v>6</v>
      </c>
      <c r="E8397" t="s">
        <v>101</v>
      </c>
      <c r="F8397" s="263">
        <v>139.33333333333334</v>
      </c>
      <c r="G8397" s="139">
        <v>98.461132585688304</v>
      </c>
      <c r="H8397" s="139">
        <v>98.461132585688304</v>
      </c>
      <c r="I8397" s="264">
        <v>89.248210464554901</v>
      </c>
      <c r="J8397" s="264">
        <v>108.373341860656</v>
      </c>
    </row>
    <row r="8398" spans="1:10" x14ac:dyDescent="0.25">
      <c r="A8398" t="s">
        <v>8684</v>
      </c>
      <c r="B8398" t="s">
        <v>90</v>
      </c>
      <c r="C8398">
        <v>2007</v>
      </c>
      <c r="D8398" t="s">
        <v>37</v>
      </c>
      <c r="E8398" t="s">
        <v>101</v>
      </c>
      <c r="F8398" s="263">
        <v>25.333333333333332</v>
      </c>
      <c r="G8398" s="139">
        <v>181.796435833034</v>
      </c>
      <c r="H8398" s="139">
        <v>181.796435833034</v>
      </c>
      <c r="I8398" s="264">
        <v>143.234062911135</v>
      </c>
      <c r="J8398" s="264">
        <v>227.544552087071</v>
      </c>
    </row>
    <row r="8399" spans="1:10" x14ac:dyDescent="0.25">
      <c r="A8399" t="s">
        <v>8685</v>
      </c>
      <c r="B8399" t="s">
        <v>90</v>
      </c>
      <c r="C8399">
        <v>2007</v>
      </c>
      <c r="D8399" t="s">
        <v>38</v>
      </c>
      <c r="E8399" t="s">
        <v>101</v>
      </c>
      <c r="F8399" s="263">
        <v>32.666666666666664</v>
      </c>
      <c r="G8399" s="139">
        <v>137.66171740016</v>
      </c>
      <c r="H8399" s="139">
        <v>137.66171740016</v>
      </c>
      <c r="I8399" s="264">
        <v>111.760243857899</v>
      </c>
      <c r="J8399" s="264">
        <v>167.76608745733199</v>
      </c>
    </row>
    <row r="8400" spans="1:10" x14ac:dyDescent="0.25">
      <c r="A8400" t="s">
        <v>8686</v>
      </c>
      <c r="B8400" t="s">
        <v>90</v>
      </c>
      <c r="C8400">
        <v>2007</v>
      </c>
      <c r="D8400" t="s">
        <v>39</v>
      </c>
      <c r="E8400" t="s">
        <v>101</v>
      </c>
      <c r="F8400" s="263">
        <v>21.666666666666668</v>
      </c>
      <c r="G8400" s="139">
        <v>96.684466524862799</v>
      </c>
      <c r="H8400" s="139">
        <v>96.684466524862799</v>
      </c>
      <c r="I8400" s="264">
        <v>74.619583810557899</v>
      </c>
      <c r="J8400" s="264">
        <v>123.232533579259</v>
      </c>
    </row>
    <row r="8401" spans="1:10" x14ac:dyDescent="0.25">
      <c r="A8401" t="s">
        <v>8687</v>
      </c>
      <c r="B8401" t="s">
        <v>90</v>
      </c>
      <c r="C8401">
        <v>2007</v>
      </c>
      <c r="D8401" t="s">
        <v>40</v>
      </c>
      <c r="E8401" t="s">
        <v>101</v>
      </c>
      <c r="F8401" s="263">
        <v>20</v>
      </c>
      <c r="G8401" s="139">
        <v>100.253976741077</v>
      </c>
      <c r="H8401" s="139">
        <v>100.253976741077</v>
      </c>
      <c r="I8401" s="264">
        <v>76.5038096511162</v>
      </c>
      <c r="J8401" s="264">
        <v>129.04691886111499</v>
      </c>
    </row>
    <row r="8402" spans="1:10" x14ac:dyDescent="0.25">
      <c r="A8402" t="s">
        <v>8688</v>
      </c>
      <c r="B8402" t="s">
        <v>90</v>
      </c>
      <c r="C8402">
        <v>2007</v>
      </c>
      <c r="D8402" t="s">
        <v>41</v>
      </c>
      <c r="E8402" t="s">
        <v>101</v>
      </c>
      <c r="F8402" s="263">
        <v>17</v>
      </c>
      <c r="G8402" s="139">
        <v>51.498505533564902</v>
      </c>
      <c r="H8402" s="139">
        <v>51.498505533564902</v>
      </c>
      <c r="I8402" s="264">
        <v>38.344171580903101</v>
      </c>
      <c r="J8402" s="264">
        <v>67.711446805073095</v>
      </c>
    </row>
    <row r="8403" spans="1:10" x14ac:dyDescent="0.25">
      <c r="A8403" t="s">
        <v>8689</v>
      </c>
      <c r="B8403" t="s">
        <v>90</v>
      </c>
      <c r="C8403">
        <v>2007</v>
      </c>
      <c r="D8403" t="s">
        <v>42</v>
      </c>
      <c r="E8403" t="s">
        <v>101</v>
      </c>
      <c r="F8403" s="263">
        <v>22.666666666666668</v>
      </c>
      <c r="G8403" s="139">
        <v>79.597331148308598</v>
      </c>
      <c r="H8403" s="139">
        <v>79.597331148308598</v>
      </c>
      <c r="I8403" s="264">
        <v>61.810839283623999</v>
      </c>
      <c r="J8403" s="264">
        <v>100.90834601428099</v>
      </c>
    </row>
    <row r="8404" spans="1:10" x14ac:dyDescent="0.25">
      <c r="A8404" t="s">
        <v>8690</v>
      </c>
      <c r="B8404" t="s">
        <v>90</v>
      </c>
      <c r="C8404">
        <v>2007</v>
      </c>
      <c r="D8404" t="s">
        <v>102</v>
      </c>
      <c r="E8404" t="s">
        <v>101</v>
      </c>
      <c r="F8404" s="263">
        <v>18.666666666666668</v>
      </c>
      <c r="G8404" s="139">
        <v>68.695641506887995</v>
      </c>
      <c r="H8404" s="139">
        <v>68.695641506887995</v>
      </c>
      <c r="I8404" s="264">
        <v>51.892196911149497</v>
      </c>
      <c r="J8404" s="264">
        <v>89.207424036114304</v>
      </c>
    </row>
    <row r="8405" spans="1:10" x14ac:dyDescent="0.25">
      <c r="A8405" t="s">
        <v>8691</v>
      </c>
      <c r="B8405" t="s">
        <v>90</v>
      </c>
      <c r="C8405">
        <v>2007</v>
      </c>
      <c r="D8405" t="s">
        <v>103</v>
      </c>
      <c r="E8405" t="s">
        <v>101</v>
      </c>
      <c r="F8405" s="263">
        <v>81.333333333333329</v>
      </c>
      <c r="G8405" s="139">
        <v>105.553680968325</v>
      </c>
      <c r="H8405" s="139">
        <v>105.553680968325</v>
      </c>
      <c r="I8405" s="264">
        <v>92.724678481085107</v>
      </c>
      <c r="J8405" s="264">
        <v>119.67332548225799</v>
      </c>
    </row>
    <row r="8406" spans="1:10" x14ac:dyDescent="0.25">
      <c r="A8406" t="s">
        <v>8692</v>
      </c>
      <c r="B8406" t="s">
        <v>90</v>
      </c>
      <c r="C8406">
        <v>2007</v>
      </c>
      <c r="D8406" t="s">
        <v>43</v>
      </c>
      <c r="E8406" t="s">
        <v>101</v>
      </c>
      <c r="F8406" s="263">
        <v>15.333333333333334</v>
      </c>
      <c r="G8406" s="139">
        <v>115.912813405569</v>
      </c>
      <c r="H8406" s="139">
        <v>115.912813405569</v>
      </c>
      <c r="I8406" s="264">
        <v>84.863298475494503</v>
      </c>
      <c r="J8406" s="264">
        <v>154.61257402041099</v>
      </c>
    </row>
    <row r="8407" spans="1:10" x14ac:dyDescent="0.25">
      <c r="A8407" t="s">
        <v>8693</v>
      </c>
      <c r="B8407" t="s">
        <v>90</v>
      </c>
      <c r="C8407">
        <v>2007</v>
      </c>
      <c r="D8407" t="s">
        <v>44</v>
      </c>
      <c r="E8407" t="s">
        <v>101</v>
      </c>
      <c r="F8407" s="263">
        <v>33.666666666666664</v>
      </c>
      <c r="G8407" s="139">
        <v>130.288957688339</v>
      </c>
      <c r="H8407" s="139">
        <v>130.288957688339</v>
      </c>
      <c r="I8407" s="264">
        <v>106.117961535866</v>
      </c>
      <c r="J8407" s="264">
        <v>158.353237460255</v>
      </c>
    </row>
    <row r="8408" spans="1:10" x14ac:dyDescent="0.25">
      <c r="A8408" t="s">
        <v>8694</v>
      </c>
      <c r="B8408" t="s">
        <v>90</v>
      </c>
      <c r="C8408">
        <v>2007</v>
      </c>
      <c r="D8408" t="s">
        <v>45</v>
      </c>
      <c r="E8408" t="s">
        <v>101</v>
      </c>
      <c r="F8408" s="263">
        <v>32.333333333333336</v>
      </c>
      <c r="G8408" s="139">
        <v>85.119825899242699</v>
      </c>
      <c r="H8408" s="139">
        <v>85.119825899242699</v>
      </c>
      <c r="I8408" s="264">
        <v>69.026036136437398</v>
      </c>
      <c r="J8408" s="264">
        <v>103.839167405249</v>
      </c>
    </row>
    <row r="8409" spans="1:10" x14ac:dyDescent="0.25">
      <c r="A8409" t="s">
        <v>8695</v>
      </c>
      <c r="B8409" t="s">
        <v>90</v>
      </c>
      <c r="C8409">
        <v>2007</v>
      </c>
      <c r="D8409" t="s">
        <v>18</v>
      </c>
      <c r="E8409" t="s">
        <v>101</v>
      </c>
      <c r="F8409" s="263">
        <v>80.666666666666671</v>
      </c>
      <c r="G8409" s="139">
        <v>76.584944412621994</v>
      </c>
      <c r="H8409" s="139">
        <v>76.584944412621994</v>
      </c>
      <c r="I8409" s="264">
        <v>67.239668341377694</v>
      </c>
      <c r="J8409" s="264">
        <v>86.874472290337707</v>
      </c>
    </row>
    <row r="8410" spans="1:10" x14ac:dyDescent="0.25">
      <c r="A8410" t="s">
        <v>8696</v>
      </c>
      <c r="B8410" t="s">
        <v>90</v>
      </c>
      <c r="C8410">
        <v>2007</v>
      </c>
      <c r="D8410" t="s">
        <v>46</v>
      </c>
      <c r="E8410" t="s">
        <v>101</v>
      </c>
      <c r="F8410" s="263">
        <v>42.666666666666664</v>
      </c>
      <c r="G8410" s="139">
        <v>91.101257624392403</v>
      </c>
      <c r="H8410" s="139">
        <v>91.101257624392403</v>
      </c>
      <c r="I8410" s="264">
        <v>76.002314073001898</v>
      </c>
      <c r="J8410" s="264">
        <v>108.34054839792501</v>
      </c>
    </row>
    <row r="8411" spans="1:10" x14ac:dyDescent="0.25">
      <c r="A8411" t="s">
        <v>8697</v>
      </c>
      <c r="B8411" t="s">
        <v>90</v>
      </c>
      <c r="C8411">
        <v>2007</v>
      </c>
      <c r="D8411" t="s">
        <v>47</v>
      </c>
      <c r="E8411" t="s">
        <v>101</v>
      </c>
      <c r="F8411" s="263">
        <v>20</v>
      </c>
      <c r="G8411" s="139">
        <v>69.025021570319197</v>
      </c>
      <c r="H8411" s="139">
        <v>69.025021570319197</v>
      </c>
      <c r="I8411" s="264">
        <v>52.672993960310599</v>
      </c>
      <c r="J8411" s="264">
        <v>88.849007765314894</v>
      </c>
    </row>
    <row r="8412" spans="1:10" x14ac:dyDescent="0.25">
      <c r="A8412" t="s">
        <v>8698</v>
      </c>
      <c r="B8412" t="s">
        <v>90</v>
      </c>
      <c r="C8412">
        <v>2007</v>
      </c>
      <c r="D8412" t="s">
        <v>48</v>
      </c>
      <c r="E8412" t="s">
        <v>101</v>
      </c>
      <c r="F8412" s="263">
        <v>18</v>
      </c>
      <c r="G8412" s="139">
        <v>60.974921240726701</v>
      </c>
      <c r="H8412" s="139">
        <v>60.974921240726701</v>
      </c>
      <c r="I8412" s="264">
        <v>45.805715834283703</v>
      </c>
      <c r="J8412" s="264">
        <v>79.558722236650397</v>
      </c>
    </row>
    <row r="8413" spans="1:10" x14ac:dyDescent="0.25">
      <c r="A8413" t="s">
        <v>8699</v>
      </c>
      <c r="B8413" t="s">
        <v>90</v>
      </c>
      <c r="C8413">
        <v>2007</v>
      </c>
      <c r="D8413" t="s">
        <v>104</v>
      </c>
      <c r="E8413" t="s">
        <v>101</v>
      </c>
      <c r="F8413" s="263">
        <v>44.333333333333336</v>
      </c>
      <c r="G8413" s="139">
        <v>45.776829352240703</v>
      </c>
      <c r="H8413" s="139">
        <v>45.776829352240703</v>
      </c>
      <c r="I8413" s="264">
        <v>38.327451405811701</v>
      </c>
      <c r="J8413" s="264">
        <v>54.2607008774932</v>
      </c>
    </row>
    <row r="8414" spans="1:10" x14ac:dyDescent="0.25">
      <c r="A8414" t="s">
        <v>8700</v>
      </c>
      <c r="B8414" t="s">
        <v>90</v>
      </c>
      <c r="C8414">
        <v>2007</v>
      </c>
      <c r="D8414" t="s">
        <v>49</v>
      </c>
      <c r="E8414" t="s">
        <v>101</v>
      </c>
      <c r="F8414" s="263">
        <v>12</v>
      </c>
      <c r="G8414" s="139">
        <v>42.919989985335697</v>
      </c>
      <c r="H8414" s="139">
        <v>42.919989985335697</v>
      </c>
      <c r="I8414" s="264">
        <v>30.060684096951501</v>
      </c>
      <c r="J8414" s="264">
        <v>59.419149468865101</v>
      </c>
    </row>
    <row r="8415" spans="1:10" x14ac:dyDescent="0.25">
      <c r="A8415" t="s">
        <v>8701</v>
      </c>
      <c r="B8415" t="s">
        <v>90</v>
      </c>
      <c r="C8415">
        <v>2007</v>
      </c>
      <c r="D8415" t="s">
        <v>50</v>
      </c>
      <c r="E8415" t="s">
        <v>101</v>
      </c>
      <c r="F8415" s="263">
        <v>32.333333333333336</v>
      </c>
      <c r="G8415" s="139">
        <v>46.9363166120689</v>
      </c>
      <c r="H8415" s="139">
        <v>46.9363166120689</v>
      </c>
      <c r="I8415" s="264">
        <v>38.061965615519</v>
      </c>
      <c r="J8415" s="264">
        <v>57.258435230302503</v>
      </c>
    </row>
    <row r="8416" spans="1:10" x14ac:dyDescent="0.25">
      <c r="A8416" t="s">
        <v>8702</v>
      </c>
      <c r="B8416" t="s">
        <v>90</v>
      </c>
      <c r="C8416">
        <v>2007</v>
      </c>
      <c r="D8416" t="s">
        <v>105</v>
      </c>
      <c r="E8416" t="s">
        <v>101</v>
      </c>
      <c r="F8416" s="263">
        <v>68.333333333333329</v>
      </c>
      <c r="G8416" s="139">
        <v>107.438406347775</v>
      </c>
      <c r="H8416" s="139">
        <v>107.438406347775</v>
      </c>
      <c r="I8416" s="264">
        <v>93.234247546462299</v>
      </c>
      <c r="J8416" s="264">
        <v>123.209154897377</v>
      </c>
    </row>
    <row r="8417" spans="1:10" x14ac:dyDescent="0.25">
      <c r="A8417" t="s">
        <v>8703</v>
      </c>
      <c r="B8417" t="s">
        <v>90</v>
      </c>
      <c r="C8417">
        <v>2007</v>
      </c>
      <c r="D8417" t="s">
        <v>51</v>
      </c>
      <c r="E8417" t="s">
        <v>101</v>
      </c>
      <c r="F8417" s="263">
        <v>47.333333333333336</v>
      </c>
      <c r="G8417" s="139">
        <v>93.224177887487599</v>
      </c>
      <c r="H8417" s="139">
        <v>93.224177887487599</v>
      </c>
      <c r="I8417" s="264">
        <v>78.521217977748705</v>
      </c>
      <c r="J8417" s="264">
        <v>109.89856359692899</v>
      </c>
    </row>
    <row r="8418" spans="1:10" x14ac:dyDescent="0.25">
      <c r="A8418" t="s">
        <v>8704</v>
      </c>
      <c r="B8418" t="s">
        <v>90</v>
      </c>
      <c r="C8418">
        <v>2007</v>
      </c>
      <c r="D8418" t="s">
        <v>52</v>
      </c>
      <c r="E8418" t="s">
        <v>101</v>
      </c>
      <c r="F8418" s="263">
        <v>21</v>
      </c>
      <c r="G8418" s="139">
        <v>163.69588941433199</v>
      </c>
      <c r="H8418" s="139">
        <v>163.69588941433199</v>
      </c>
      <c r="I8418" s="264">
        <v>125.788598451385</v>
      </c>
      <c r="J8418" s="264">
        <v>209.43719794210901</v>
      </c>
    </row>
    <row r="8419" spans="1:10" x14ac:dyDescent="0.25">
      <c r="A8419" t="s">
        <v>8705</v>
      </c>
      <c r="B8419" t="s">
        <v>90</v>
      </c>
      <c r="C8419">
        <v>2007</v>
      </c>
      <c r="D8419" t="s">
        <v>106</v>
      </c>
      <c r="E8419" t="s">
        <v>101</v>
      </c>
      <c r="F8419" s="263">
        <v>130.66666666666666</v>
      </c>
      <c r="G8419" s="139">
        <v>102.43170783968399</v>
      </c>
      <c r="H8419" s="139">
        <v>102.43170783968399</v>
      </c>
      <c r="I8419" s="264">
        <v>92.542443792816798</v>
      </c>
      <c r="J8419" s="264">
        <v>113.09711835020499</v>
      </c>
    </row>
    <row r="8420" spans="1:10" x14ac:dyDescent="0.25">
      <c r="A8420" t="s">
        <v>8706</v>
      </c>
      <c r="B8420" t="s">
        <v>90</v>
      </c>
      <c r="C8420">
        <v>2007</v>
      </c>
      <c r="D8420" t="s">
        <v>53</v>
      </c>
      <c r="E8420" t="s">
        <v>101</v>
      </c>
      <c r="F8420" s="263">
        <v>32.666666666666664</v>
      </c>
      <c r="G8420" s="139">
        <v>82.158935622605398</v>
      </c>
      <c r="H8420" s="139">
        <v>82.158935622605398</v>
      </c>
      <c r="I8420" s="264">
        <v>66.700480378266505</v>
      </c>
      <c r="J8420" s="264">
        <v>100.125753472892</v>
      </c>
    </row>
    <row r="8421" spans="1:10" x14ac:dyDescent="0.25">
      <c r="A8421" t="s">
        <v>8707</v>
      </c>
      <c r="B8421" t="s">
        <v>90</v>
      </c>
      <c r="C8421">
        <v>2007</v>
      </c>
      <c r="D8421" t="s">
        <v>54</v>
      </c>
      <c r="E8421" t="s">
        <v>101</v>
      </c>
      <c r="F8421" s="263">
        <v>24</v>
      </c>
      <c r="G8421" s="139">
        <v>159.41194703980901</v>
      </c>
      <c r="H8421" s="139">
        <v>159.41194703980901</v>
      </c>
      <c r="I8421" s="264">
        <v>124.73099233937</v>
      </c>
      <c r="J8421" s="264">
        <v>200.75277863879899</v>
      </c>
    </row>
    <row r="8422" spans="1:10" x14ac:dyDescent="0.25">
      <c r="A8422" t="s">
        <v>8708</v>
      </c>
      <c r="B8422" t="s">
        <v>90</v>
      </c>
      <c r="C8422">
        <v>2007</v>
      </c>
      <c r="D8422" t="s">
        <v>55</v>
      </c>
      <c r="E8422" t="s">
        <v>101</v>
      </c>
      <c r="F8422" s="263">
        <v>25</v>
      </c>
      <c r="G8422" s="139">
        <v>123.01938785552601</v>
      </c>
      <c r="H8422" s="139">
        <v>123.01938785552601</v>
      </c>
      <c r="I8422" s="264">
        <v>96.762129711642601</v>
      </c>
      <c r="J8422" s="264">
        <v>154.205622806154</v>
      </c>
    </row>
    <row r="8423" spans="1:10" x14ac:dyDescent="0.25">
      <c r="A8423" t="s">
        <v>8709</v>
      </c>
      <c r="B8423" t="s">
        <v>90</v>
      </c>
      <c r="C8423">
        <v>2007</v>
      </c>
      <c r="D8423" t="s">
        <v>56</v>
      </c>
      <c r="E8423" t="s">
        <v>101</v>
      </c>
      <c r="F8423" s="263">
        <v>13.333333333333334</v>
      </c>
      <c r="G8423" s="139">
        <v>69.349329912099705</v>
      </c>
      <c r="H8423" s="139">
        <v>69.349329912099705</v>
      </c>
      <c r="I8423" s="264">
        <v>49.544895022451797</v>
      </c>
      <c r="J8423" s="264">
        <v>94.434716274554006</v>
      </c>
    </row>
    <row r="8424" spans="1:10" x14ac:dyDescent="0.25">
      <c r="A8424" t="s">
        <v>8710</v>
      </c>
      <c r="B8424" t="s">
        <v>90</v>
      </c>
      <c r="C8424">
        <v>2007</v>
      </c>
      <c r="D8424" t="s">
        <v>57</v>
      </c>
      <c r="E8424" t="s">
        <v>101</v>
      </c>
      <c r="F8424" s="263">
        <v>35.666666666666664</v>
      </c>
      <c r="G8424" s="139">
        <v>107.42756169554799</v>
      </c>
      <c r="H8424" s="139">
        <v>107.42756169554799</v>
      </c>
      <c r="I8424" s="264">
        <v>88.0363871726816</v>
      </c>
      <c r="J8424" s="264">
        <v>129.84610499489</v>
      </c>
    </row>
    <row r="8425" spans="1:10" x14ac:dyDescent="0.25">
      <c r="A8425" t="s">
        <v>8711</v>
      </c>
      <c r="B8425" t="s">
        <v>90</v>
      </c>
      <c r="C8425">
        <v>2008</v>
      </c>
      <c r="D8425" t="s">
        <v>5</v>
      </c>
      <c r="E8425" t="s">
        <v>101</v>
      </c>
      <c r="F8425" s="263">
        <v>502</v>
      </c>
      <c r="G8425" s="139">
        <v>78.878149495567399</v>
      </c>
      <c r="H8425" s="139">
        <v>78.878149495567399</v>
      </c>
      <c r="I8425" s="264">
        <v>74.944625914626499</v>
      </c>
      <c r="J8425" s="264">
        <v>82.965975122461401</v>
      </c>
    </row>
    <row r="8426" spans="1:10" x14ac:dyDescent="0.25">
      <c r="A8426" t="s">
        <v>8712</v>
      </c>
      <c r="B8426" t="s">
        <v>90</v>
      </c>
      <c r="C8426">
        <v>2008</v>
      </c>
      <c r="D8426" t="s">
        <v>6</v>
      </c>
      <c r="E8426" t="s">
        <v>101</v>
      </c>
      <c r="F8426" s="263">
        <v>128</v>
      </c>
      <c r="G8426" s="139">
        <v>90.873163309013705</v>
      </c>
      <c r="H8426" s="139">
        <v>90.873163309013705</v>
      </c>
      <c r="I8426" s="264">
        <v>82.011231552194005</v>
      </c>
      <c r="J8426" s="264">
        <v>100.438126277225</v>
      </c>
    </row>
    <row r="8427" spans="1:10" x14ac:dyDescent="0.25">
      <c r="A8427" t="s">
        <v>8713</v>
      </c>
      <c r="B8427" t="s">
        <v>90</v>
      </c>
      <c r="C8427">
        <v>2008</v>
      </c>
      <c r="D8427" t="s">
        <v>37</v>
      </c>
      <c r="E8427" t="s">
        <v>101</v>
      </c>
      <c r="F8427" s="263">
        <v>24.333333333333332</v>
      </c>
      <c r="G8427" s="139">
        <v>176.82395116752301</v>
      </c>
      <c r="H8427" s="139">
        <v>176.82395116752301</v>
      </c>
      <c r="I8427" s="264">
        <v>138.60091076446099</v>
      </c>
      <c r="J8427" s="264">
        <v>222.33068501114201</v>
      </c>
    </row>
    <row r="8428" spans="1:10" x14ac:dyDescent="0.25">
      <c r="A8428" t="s">
        <v>8714</v>
      </c>
      <c r="B8428" t="s">
        <v>90</v>
      </c>
      <c r="C8428">
        <v>2008</v>
      </c>
      <c r="D8428" t="s">
        <v>38</v>
      </c>
      <c r="E8428" t="s">
        <v>101</v>
      </c>
      <c r="F8428" s="263">
        <v>29.666666666666668</v>
      </c>
      <c r="G8428" s="139">
        <v>125.035122225344</v>
      </c>
      <c r="H8428" s="139">
        <v>125.035122225344</v>
      </c>
      <c r="I8428" s="264">
        <v>100.413037370048</v>
      </c>
      <c r="J8428" s="264">
        <v>153.86625456588899</v>
      </c>
    </row>
    <row r="8429" spans="1:10" x14ac:dyDescent="0.25">
      <c r="A8429" t="s">
        <v>8715</v>
      </c>
      <c r="B8429" t="s">
        <v>90</v>
      </c>
      <c r="C8429">
        <v>2008</v>
      </c>
      <c r="D8429" t="s">
        <v>39</v>
      </c>
      <c r="E8429" t="s">
        <v>101</v>
      </c>
      <c r="F8429" s="263">
        <v>20.333333333333332</v>
      </c>
      <c r="G8429" s="139">
        <v>91.564094866406506</v>
      </c>
      <c r="H8429" s="139">
        <v>91.564094866406506</v>
      </c>
      <c r="I8429" s="264">
        <v>70.039027319123406</v>
      </c>
      <c r="J8429" s="264">
        <v>117.617832482738</v>
      </c>
    </row>
    <row r="8430" spans="1:10" x14ac:dyDescent="0.25">
      <c r="A8430" t="s">
        <v>8716</v>
      </c>
      <c r="B8430" t="s">
        <v>90</v>
      </c>
      <c r="C8430">
        <v>2008</v>
      </c>
      <c r="D8430" t="s">
        <v>40</v>
      </c>
      <c r="E8430" t="s">
        <v>101</v>
      </c>
      <c r="F8430" s="263">
        <v>16.666666666666668</v>
      </c>
      <c r="G8430" s="139">
        <v>84.107118826537501</v>
      </c>
      <c r="H8430" s="139">
        <v>84.107118826537501</v>
      </c>
      <c r="I8430" s="264">
        <v>62.425985735432597</v>
      </c>
      <c r="J8430" s="264">
        <v>110.88514331853</v>
      </c>
    </row>
    <row r="8431" spans="1:10" x14ac:dyDescent="0.25">
      <c r="A8431" t="s">
        <v>8717</v>
      </c>
      <c r="B8431" t="s">
        <v>90</v>
      </c>
      <c r="C8431">
        <v>2008</v>
      </c>
      <c r="D8431" t="s">
        <v>41</v>
      </c>
      <c r="E8431" t="s">
        <v>101</v>
      </c>
      <c r="F8431" s="263">
        <v>17</v>
      </c>
      <c r="G8431" s="139">
        <v>51.860363429292001</v>
      </c>
      <c r="H8431" s="139">
        <v>51.860363429292001</v>
      </c>
      <c r="I8431" s="264">
        <v>38.613599617656902</v>
      </c>
      <c r="J8431" s="264">
        <v>68.187226080678499</v>
      </c>
    </row>
    <row r="8432" spans="1:10" x14ac:dyDescent="0.25">
      <c r="A8432" t="s">
        <v>8718</v>
      </c>
      <c r="B8432" t="s">
        <v>90</v>
      </c>
      <c r="C8432">
        <v>2008</v>
      </c>
      <c r="D8432" t="s">
        <v>42</v>
      </c>
      <c r="E8432" t="s">
        <v>101</v>
      </c>
      <c r="F8432" s="263">
        <v>20</v>
      </c>
      <c r="G8432" s="139">
        <v>70.016570588372602</v>
      </c>
      <c r="H8432" s="139">
        <v>70.016570588372602</v>
      </c>
      <c r="I8432" s="264">
        <v>53.429645015987099</v>
      </c>
      <c r="J8432" s="264">
        <v>90.125329661353206</v>
      </c>
    </row>
    <row r="8433" spans="1:10" x14ac:dyDescent="0.25">
      <c r="A8433" t="s">
        <v>8719</v>
      </c>
      <c r="B8433" t="s">
        <v>90</v>
      </c>
      <c r="C8433">
        <v>2008</v>
      </c>
      <c r="D8433" t="s">
        <v>102</v>
      </c>
      <c r="E8433" t="s">
        <v>101</v>
      </c>
      <c r="F8433" s="263">
        <v>14.666666666666666</v>
      </c>
      <c r="G8433" s="139">
        <v>54.654311479889699</v>
      </c>
      <c r="H8433" s="139">
        <v>54.654311479889699</v>
      </c>
      <c r="I8433" s="264">
        <v>39.711325863910801</v>
      </c>
      <c r="J8433" s="264">
        <v>73.370928874866493</v>
      </c>
    </row>
    <row r="8434" spans="1:10" x14ac:dyDescent="0.25">
      <c r="A8434" t="s">
        <v>8720</v>
      </c>
      <c r="B8434" t="s">
        <v>90</v>
      </c>
      <c r="C8434">
        <v>2008</v>
      </c>
      <c r="D8434" t="s">
        <v>103</v>
      </c>
      <c r="E8434" t="s">
        <v>101</v>
      </c>
      <c r="F8434" s="263">
        <v>72</v>
      </c>
      <c r="G8434" s="139">
        <v>94.1619585687382</v>
      </c>
      <c r="H8434" s="139">
        <v>94.1619585687382</v>
      </c>
      <c r="I8434" s="264">
        <v>82.023087389651707</v>
      </c>
      <c r="J8434" s="264">
        <v>107.60314349707301</v>
      </c>
    </row>
    <row r="8435" spans="1:10" x14ac:dyDescent="0.25">
      <c r="A8435" t="s">
        <v>8721</v>
      </c>
      <c r="B8435" t="s">
        <v>90</v>
      </c>
      <c r="C8435">
        <v>2008</v>
      </c>
      <c r="D8435" t="s">
        <v>43</v>
      </c>
      <c r="E8435" t="s">
        <v>101</v>
      </c>
      <c r="F8435" s="263">
        <v>16.333333333333332</v>
      </c>
      <c r="G8435" s="139">
        <v>124.75812200835099</v>
      </c>
      <c r="H8435" s="139">
        <v>124.75812200835099</v>
      </c>
      <c r="I8435" s="264">
        <v>92.295549444953707</v>
      </c>
      <c r="J8435" s="264">
        <v>164.937875547408</v>
      </c>
    </row>
    <row r="8436" spans="1:10" x14ac:dyDescent="0.25">
      <c r="A8436" t="s">
        <v>8722</v>
      </c>
      <c r="B8436" t="s">
        <v>90</v>
      </c>
      <c r="C8436">
        <v>2008</v>
      </c>
      <c r="D8436" t="s">
        <v>44</v>
      </c>
      <c r="E8436" t="s">
        <v>101</v>
      </c>
      <c r="F8436" s="263">
        <v>30.333333333333332</v>
      </c>
      <c r="G8436" s="139">
        <v>118.543607112616</v>
      </c>
      <c r="H8436" s="139">
        <v>118.543607112616</v>
      </c>
      <c r="I8436" s="264">
        <v>95.444538526672304</v>
      </c>
      <c r="J8436" s="264">
        <v>145.54549599426801</v>
      </c>
    </row>
    <row r="8437" spans="1:10" x14ac:dyDescent="0.25">
      <c r="A8437" t="s">
        <v>8723</v>
      </c>
      <c r="B8437" t="s">
        <v>90</v>
      </c>
      <c r="C8437">
        <v>2008</v>
      </c>
      <c r="D8437" t="s">
        <v>45</v>
      </c>
      <c r="E8437" t="s">
        <v>101</v>
      </c>
      <c r="F8437" s="263">
        <v>25.333333333333332</v>
      </c>
      <c r="G8437" s="139">
        <v>67.048371871443607</v>
      </c>
      <c r="H8437" s="139">
        <v>67.048371871443607</v>
      </c>
      <c r="I8437" s="264">
        <v>52.826177095923299</v>
      </c>
      <c r="J8437" s="264">
        <v>83.920741766724603</v>
      </c>
    </row>
    <row r="8438" spans="1:10" x14ac:dyDescent="0.25">
      <c r="A8438" t="s">
        <v>8724</v>
      </c>
      <c r="B8438" t="s">
        <v>90</v>
      </c>
      <c r="C8438">
        <v>2008</v>
      </c>
      <c r="D8438" t="s">
        <v>18</v>
      </c>
      <c r="E8438" t="s">
        <v>101</v>
      </c>
      <c r="F8438" s="263">
        <v>72</v>
      </c>
      <c r="G8438" s="139">
        <v>68.677824693493406</v>
      </c>
      <c r="H8438" s="139">
        <v>68.677824693493406</v>
      </c>
      <c r="I8438" s="264">
        <v>59.824235839926601</v>
      </c>
      <c r="J8438" s="264">
        <v>78.481267147455796</v>
      </c>
    </row>
    <row r="8439" spans="1:10" x14ac:dyDescent="0.25">
      <c r="A8439" t="s">
        <v>8725</v>
      </c>
      <c r="B8439" t="s">
        <v>90</v>
      </c>
      <c r="C8439">
        <v>2008</v>
      </c>
      <c r="D8439" t="s">
        <v>46</v>
      </c>
      <c r="E8439" t="s">
        <v>101</v>
      </c>
      <c r="F8439" s="263">
        <v>36.333333333333336</v>
      </c>
      <c r="G8439" s="139">
        <v>77.595535053249094</v>
      </c>
      <c r="H8439" s="139">
        <v>77.595535053249094</v>
      </c>
      <c r="I8439" s="264">
        <v>63.711913578887803</v>
      </c>
      <c r="J8439" s="264">
        <v>93.625102101582499</v>
      </c>
    </row>
    <row r="8440" spans="1:10" x14ac:dyDescent="0.25">
      <c r="A8440" t="s">
        <v>8726</v>
      </c>
      <c r="B8440" t="s">
        <v>90</v>
      </c>
      <c r="C8440">
        <v>2008</v>
      </c>
      <c r="D8440" t="s">
        <v>47</v>
      </c>
      <c r="E8440" t="s">
        <v>101</v>
      </c>
      <c r="F8440" s="263">
        <v>17.666666666666668</v>
      </c>
      <c r="G8440" s="139">
        <v>61.475647524155299</v>
      </c>
      <c r="H8440" s="139">
        <v>61.475647524155299</v>
      </c>
      <c r="I8440" s="264">
        <v>46.049899667103602</v>
      </c>
      <c r="J8440" s="264">
        <v>80.411306879472903</v>
      </c>
    </row>
    <row r="8441" spans="1:10" x14ac:dyDescent="0.25">
      <c r="A8441" t="s">
        <v>8727</v>
      </c>
      <c r="B8441" t="s">
        <v>90</v>
      </c>
      <c r="C8441">
        <v>2008</v>
      </c>
      <c r="D8441" t="s">
        <v>48</v>
      </c>
      <c r="E8441" t="s">
        <v>101</v>
      </c>
      <c r="F8441" s="263">
        <v>18</v>
      </c>
      <c r="G8441" s="139">
        <v>61.484509319457601</v>
      </c>
      <c r="H8441" s="139">
        <v>61.484509319457601</v>
      </c>
      <c r="I8441" s="264">
        <v>46.188529723205903</v>
      </c>
      <c r="J8441" s="264">
        <v>80.223621437598894</v>
      </c>
    </row>
    <row r="8442" spans="1:10" x14ac:dyDescent="0.25">
      <c r="A8442" t="s">
        <v>8728</v>
      </c>
      <c r="B8442" t="s">
        <v>90</v>
      </c>
      <c r="C8442">
        <v>2008</v>
      </c>
      <c r="D8442" t="s">
        <v>104</v>
      </c>
      <c r="E8442" t="s">
        <v>101</v>
      </c>
      <c r="F8442" s="263">
        <v>39.666666666666664</v>
      </c>
      <c r="G8442" s="139">
        <v>40.750354425351503</v>
      </c>
      <c r="H8442" s="139">
        <v>40.750354425351503</v>
      </c>
      <c r="I8442" s="264">
        <v>33.757499179963801</v>
      </c>
      <c r="J8442" s="264">
        <v>48.774107517311201</v>
      </c>
    </row>
    <row r="8443" spans="1:10" x14ac:dyDescent="0.25">
      <c r="A8443" t="s">
        <v>8729</v>
      </c>
      <c r="B8443" t="s">
        <v>90</v>
      </c>
      <c r="C8443">
        <v>2008</v>
      </c>
      <c r="D8443" t="s">
        <v>49</v>
      </c>
      <c r="E8443" t="s">
        <v>101</v>
      </c>
      <c r="F8443" s="263">
        <v>12</v>
      </c>
      <c r="G8443" s="139">
        <v>43.161844929082697</v>
      </c>
      <c r="H8443" s="139">
        <v>43.161844929082697</v>
      </c>
      <c r="I8443" s="264">
        <v>30.230076612274701</v>
      </c>
      <c r="J8443" s="264">
        <v>59.753977483904201</v>
      </c>
    </row>
    <row r="8444" spans="1:10" x14ac:dyDescent="0.25">
      <c r="A8444" t="s">
        <v>8730</v>
      </c>
      <c r="B8444" t="s">
        <v>90</v>
      </c>
      <c r="C8444">
        <v>2008</v>
      </c>
      <c r="D8444" t="s">
        <v>50</v>
      </c>
      <c r="E8444" t="s">
        <v>101</v>
      </c>
      <c r="F8444" s="263">
        <v>27.666666666666668</v>
      </c>
      <c r="G8444" s="139">
        <v>39.786209045370697</v>
      </c>
      <c r="H8444" s="139">
        <v>39.786209045370697</v>
      </c>
      <c r="I8444" s="264">
        <v>31.689475828679601</v>
      </c>
      <c r="J8444" s="264">
        <v>49.3209980106896</v>
      </c>
    </row>
    <row r="8445" spans="1:10" x14ac:dyDescent="0.25">
      <c r="A8445" t="s">
        <v>8731</v>
      </c>
      <c r="B8445" t="s">
        <v>90</v>
      </c>
      <c r="C8445">
        <v>2008</v>
      </c>
      <c r="D8445" t="s">
        <v>105</v>
      </c>
      <c r="E8445" t="s">
        <v>101</v>
      </c>
      <c r="F8445" s="263">
        <v>63.333333333333336</v>
      </c>
      <c r="G8445" s="139">
        <v>100.22101370918</v>
      </c>
      <c r="H8445" s="139">
        <v>100.22101370918</v>
      </c>
      <c r="I8445" s="264">
        <v>86.476843378768507</v>
      </c>
      <c r="J8445" s="264">
        <v>115.543297547606</v>
      </c>
    </row>
    <row r="8446" spans="1:10" x14ac:dyDescent="0.25">
      <c r="A8446" t="s">
        <v>8732</v>
      </c>
      <c r="B8446" t="s">
        <v>90</v>
      </c>
      <c r="C8446">
        <v>2008</v>
      </c>
      <c r="D8446" t="s">
        <v>51</v>
      </c>
      <c r="E8446" t="s">
        <v>101</v>
      </c>
      <c r="F8446" s="263">
        <v>43.666666666666664</v>
      </c>
      <c r="G8446" s="139">
        <v>86.518902068528206</v>
      </c>
      <c r="H8446" s="139">
        <v>86.518902068528206</v>
      </c>
      <c r="I8446" s="264">
        <v>72.337182416962406</v>
      </c>
      <c r="J8446" s="264">
        <v>102.68610517952899</v>
      </c>
    </row>
    <row r="8447" spans="1:10" x14ac:dyDescent="0.25">
      <c r="A8447" t="s">
        <v>8733</v>
      </c>
      <c r="B8447" t="s">
        <v>90</v>
      </c>
      <c r="C8447">
        <v>2008</v>
      </c>
      <c r="D8447" t="s">
        <v>52</v>
      </c>
      <c r="E8447" t="s">
        <v>101</v>
      </c>
      <c r="F8447" s="263">
        <v>19.666666666666668</v>
      </c>
      <c r="G8447" s="139">
        <v>154.57570279546201</v>
      </c>
      <c r="H8447" s="139">
        <v>154.57570279546201</v>
      </c>
      <c r="I8447" s="264">
        <v>117.671408734837</v>
      </c>
      <c r="J8447" s="264">
        <v>199.39217689748199</v>
      </c>
    </row>
    <row r="8448" spans="1:10" x14ac:dyDescent="0.25">
      <c r="A8448" t="s">
        <v>8734</v>
      </c>
      <c r="B8448" t="s">
        <v>90</v>
      </c>
      <c r="C8448">
        <v>2008</v>
      </c>
      <c r="D8448" t="s">
        <v>106</v>
      </c>
      <c r="E8448" t="s">
        <v>101</v>
      </c>
      <c r="F8448" s="263">
        <v>112.33333333333333</v>
      </c>
      <c r="G8448" s="139">
        <v>88.522540413035102</v>
      </c>
      <c r="H8448" s="139">
        <v>88.522540413035102</v>
      </c>
      <c r="I8448" s="264">
        <v>79.323441632559394</v>
      </c>
      <c r="J8448" s="264">
        <v>98.502881991643306</v>
      </c>
    </row>
    <row r="8449" spans="1:10" x14ac:dyDescent="0.25">
      <c r="A8449" t="s">
        <v>8735</v>
      </c>
      <c r="B8449" t="s">
        <v>90</v>
      </c>
      <c r="C8449">
        <v>2008</v>
      </c>
      <c r="D8449" t="s">
        <v>53</v>
      </c>
      <c r="E8449" t="s">
        <v>101</v>
      </c>
      <c r="F8449" s="263">
        <v>30.333333333333332</v>
      </c>
      <c r="G8449" s="139">
        <v>76.446819056259798</v>
      </c>
      <c r="H8449" s="139">
        <v>76.446819056259798</v>
      </c>
      <c r="I8449" s="264">
        <v>61.5506103144401</v>
      </c>
      <c r="J8449" s="264">
        <v>93.859892302393405</v>
      </c>
    </row>
    <row r="8450" spans="1:10" x14ac:dyDescent="0.25">
      <c r="A8450" t="s">
        <v>8736</v>
      </c>
      <c r="B8450" t="s">
        <v>90</v>
      </c>
      <c r="C8450">
        <v>2008</v>
      </c>
      <c r="D8450" t="s">
        <v>54</v>
      </c>
      <c r="E8450" t="s">
        <v>101</v>
      </c>
      <c r="F8450" s="263">
        <v>21</v>
      </c>
      <c r="G8450" s="139">
        <v>141.84716530823599</v>
      </c>
      <c r="H8450" s="139">
        <v>141.84716530823599</v>
      </c>
      <c r="I8450" s="264">
        <v>108.999414599</v>
      </c>
      <c r="J8450" s="264">
        <v>181.48331607150899</v>
      </c>
    </row>
    <row r="8451" spans="1:10" x14ac:dyDescent="0.25">
      <c r="A8451" t="s">
        <v>8737</v>
      </c>
      <c r="B8451" t="s">
        <v>90</v>
      </c>
      <c r="C8451">
        <v>2008</v>
      </c>
      <c r="D8451" t="s">
        <v>55</v>
      </c>
      <c r="E8451" t="s">
        <v>101</v>
      </c>
      <c r="F8451" s="263">
        <v>20.333333333333332</v>
      </c>
      <c r="G8451" s="139">
        <v>101.02850328756701</v>
      </c>
      <c r="H8451" s="139">
        <v>101.02850328756701</v>
      </c>
      <c r="I8451" s="264">
        <v>77.278523990129003</v>
      </c>
      <c r="J8451" s="264">
        <v>129.77525298530901</v>
      </c>
    </row>
    <row r="8452" spans="1:10" x14ac:dyDescent="0.25">
      <c r="A8452" t="s">
        <v>8738</v>
      </c>
      <c r="B8452" t="s">
        <v>90</v>
      </c>
      <c r="C8452">
        <v>2008</v>
      </c>
      <c r="D8452" t="s">
        <v>56</v>
      </c>
      <c r="E8452" t="s">
        <v>101</v>
      </c>
      <c r="F8452" s="263">
        <v>9</v>
      </c>
      <c r="G8452" s="139">
        <v>47.168163236784203</v>
      </c>
      <c r="H8452" s="139">
        <v>47.168163236784203</v>
      </c>
      <c r="I8452" s="264">
        <v>31.083819573040799</v>
      </c>
      <c r="J8452" s="264">
        <v>68.627930540512196</v>
      </c>
    </row>
    <row r="8453" spans="1:10" x14ac:dyDescent="0.25">
      <c r="A8453" t="s">
        <v>8739</v>
      </c>
      <c r="B8453" t="s">
        <v>90</v>
      </c>
      <c r="C8453">
        <v>2008</v>
      </c>
      <c r="D8453" t="s">
        <v>57</v>
      </c>
      <c r="E8453" t="s">
        <v>101</v>
      </c>
      <c r="F8453" s="263">
        <v>31.666666666666668</v>
      </c>
      <c r="G8453" s="139">
        <v>95.360462548433105</v>
      </c>
      <c r="H8453" s="139">
        <v>95.360462548433105</v>
      </c>
      <c r="I8453" s="264">
        <v>77.152636967738005</v>
      </c>
      <c r="J8453" s="264">
        <v>116.573648390918</v>
      </c>
    </row>
    <row r="8454" spans="1:10" x14ac:dyDescent="0.25">
      <c r="A8454" t="s">
        <v>8740</v>
      </c>
      <c r="B8454" t="s">
        <v>90</v>
      </c>
      <c r="C8454">
        <v>2009</v>
      </c>
      <c r="D8454" t="s">
        <v>5</v>
      </c>
      <c r="E8454" t="s">
        <v>101</v>
      </c>
      <c r="F8454" s="263">
        <v>460</v>
      </c>
      <c r="G8454" s="139">
        <v>72.562377353807804</v>
      </c>
      <c r="H8454" s="139">
        <v>72.562377353807804</v>
      </c>
      <c r="I8454" s="264">
        <v>68.784382029646096</v>
      </c>
      <c r="J8454" s="264">
        <v>76.495339411580304</v>
      </c>
    </row>
    <row r="8455" spans="1:10" x14ac:dyDescent="0.25">
      <c r="A8455" t="s">
        <v>8741</v>
      </c>
      <c r="B8455" t="s">
        <v>90</v>
      </c>
      <c r="C8455">
        <v>2009</v>
      </c>
      <c r="D8455" t="s">
        <v>6</v>
      </c>
      <c r="E8455" t="s">
        <v>101</v>
      </c>
      <c r="F8455" s="263">
        <v>119</v>
      </c>
      <c r="G8455" s="139">
        <v>84.729873095061194</v>
      </c>
      <c r="H8455" s="139">
        <v>84.729873095061194</v>
      </c>
      <c r="I8455" s="264">
        <v>76.168427439597394</v>
      </c>
      <c r="J8455" s="264">
        <v>93.996838730739896</v>
      </c>
    </row>
    <row r="8456" spans="1:10" x14ac:dyDescent="0.25">
      <c r="A8456" t="s">
        <v>8742</v>
      </c>
      <c r="B8456" t="s">
        <v>90</v>
      </c>
      <c r="C8456">
        <v>2009</v>
      </c>
      <c r="D8456" t="s">
        <v>37</v>
      </c>
      <c r="E8456" t="s">
        <v>101</v>
      </c>
      <c r="F8456" s="263">
        <v>21.666666666666668</v>
      </c>
      <c r="G8456" s="139">
        <v>159.033078880407</v>
      </c>
      <c r="H8456" s="139">
        <v>159.033078880407</v>
      </c>
      <c r="I8456" s="264">
        <v>122.739283617146</v>
      </c>
      <c r="J8456" s="264">
        <v>202.70111567821499</v>
      </c>
    </row>
    <row r="8457" spans="1:10" x14ac:dyDescent="0.25">
      <c r="A8457" t="s">
        <v>8743</v>
      </c>
      <c r="B8457" t="s">
        <v>90</v>
      </c>
      <c r="C8457">
        <v>2009</v>
      </c>
      <c r="D8457" t="s">
        <v>38</v>
      </c>
      <c r="E8457" t="s">
        <v>101</v>
      </c>
      <c r="F8457" s="263">
        <v>27</v>
      </c>
      <c r="G8457" s="139">
        <v>113.82959288354201</v>
      </c>
      <c r="H8457" s="139">
        <v>113.82959288354201</v>
      </c>
      <c r="I8457" s="264">
        <v>90.397560392922898</v>
      </c>
      <c r="J8457" s="264">
        <v>141.480346828932</v>
      </c>
    </row>
    <row r="8458" spans="1:10" x14ac:dyDescent="0.25">
      <c r="A8458" t="s">
        <v>8744</v>
      </c>
      <c r="B8458" t="s">
        <v>90</v>
      </c>
      <c r="C8458">
        <v>2009</v>
      </c>
      <c r="D8458" t="s">
        <v>39</v>
      </c>
      <c r="E8458" t="s">
        <v>101</v>
      </c>
      <c r="F8458" s="263">
        <v>19</v>
      </c>
      <c r="G8458" s="139">
        <v>86.182131571387501</v>
      </c>
      <c r="H8458" s="139">
        <v>86.182131571387501</v>
      </c>
      <c r="I8458" s="264">
        <v>65.273136878392506</v>
      </c>
      <c r="J8458" s="264">
        <v>111.658779237666</v>
      </c>
    </row>
    <row r="8459" spans="1:10" x14ac:dyDescent="0.25">
      <c r="A8459" t="s">
        <v>8745</v>
      </c>
      <c r="B8459" t="s">
        <v>90</v>
      </c>
      <c r="C8459">
        <v>2009</v>
      </c>
      <c r="D8459" t="s">
        <v>40</v>
      </c>
      <c r="E8459" t="s">
        <v>101</v>
      </c>
      <c r="F8459" s="263">
        <v>15.333333333333334</v>
      </c>
      <c r="G8459" s="139">
        <v>78.000474785498696</v>
      </c>
      <c r="H8459" s="139">
        <v>78.000474785498696</v>
      </c>
      <c r="I8459" s="264">
        <v>57.106521517957098</v>
      </c>
      <c r="J8459" s="264">
        <v>104.042459388883</v>
      </c>
    </row>
    <row r="8460" spans="1:10" x14ac:dyDescent="0.25">
      <c r="A8460" t="s">
        <v>8746</v>
      </c>
      <c r="B8460" t="s">
        <v>90</v>
      </c>
      <c r="C8460">
        <v>2009</v>
      </c>
      <c r="D8460" t="s">
        <v>41</v>
      </c>
      <c r="E8460" t="s">
        <v>101</v>
      </c>
      <c r="F8460" s="263">
        <v>18.333333333333332</v>
      </c>
      <c r="G8460" s="139">
        <v>56.158550905173698</v>
      </c>
      <c r="H8460" s="139">
        <v>56.158550905173698</v>
      </c>
      <c r="I8460" s="264">
        <v>42.306789058272201</v>
      </c>
      <c r="J8460" s="264">
        <v>73.098011987297994</v>
      </c>
    </row>
    <row r="8461" spans="1:10" x14ac:dyDescent="0.25">
      <c r="A8461" t="s">
        <v>8747</v>
      </c>
      <c r="B8461" t="s">
        <v>90</v>
      </c>
      <c r="C8461">
        <v>2009</v>
      </c>
      <c r="D8461" t="s">
        <v>42</v>
      </c>
      <c r="E8461" t="s">
        <v>101</v>
      </c>
      <c r="F8461" s="263">
        <v>17.666666666666668</v>
      </c>
      <c r="G8461" s="139">
        <v>61.443576248000198</v>
      </c>
      <c r="H8461" s="139">
        <v>61.443576248000198</v>
      </c>
      <c r="I8461" s="264">
        <v>46.025875860789697</v>
      </c>
      <c r="J8461" s="264">
        <v>80.369357045143602</v>
      </c>
    </row>
    <row r="8462" spans="1:10" x14ac:dyDescent="0.25">
      <c r="A8462" t="s">
        <v>8748</v>
      </c>
      <c r="B8462" t="s">
        <v>90</v>
      </c>
      <c r="C8462">
        <v>2009</v>
      </c>
      <c r="D8462" t="s">
        <v>102</v>
      </c>
      <c r="E8462" t="s">
        <v>101</v>
      </c>
      <c r="F8462" s="263">
        <v>15.333333333333334</v>
      </c>
      <c r="G8462" s="139">
        <v>57.9089821866935</v>
      </c>
      <c r="H8462" s="139">
        <v>57.9089821866935</v>
      </c>
      <c r="I8462" s="264">
        <v>42.396928306162302</v>
      </c>
      <c r="J8462" s="264">
        <v>77.243028891546501</v>
      </c>
    </row>
    <row r="8463" spans="1:10" x14ac:dyDescent="0.25">
      <c r="A8463" t="s">
        <v>8749</v>
      </c>
      <c r="B8463" t="s">
        <v>90</v>
      </c>
      <c r="C8463">
        <v>2009</v>
      </c>
      <c r="D8463" t="s">
        <v>103</v>
      </c>
      <c r="E8463" t="s">
        <v>101</v>
      </c>
      <c r="F8463" s="263">
        <v>71.666666666666671</v>
      </c>
      <c r="G8463" s="139">
        <v>94.469782851317703</v>
      </c>
      <c r="H8463" s="139">
        <v>94.469782851317703</v>
      </c>
      <c r="I8463" s="264">
        <v>82.263917171844597</v>
      </c>
      <c r="J8463" s="264">
        <v>107.988364563343</v>
      </c>
    </row>
    <row r="8464" spans="1:10" x14ac:dyDescent="0.25">
      <c r="A8464" t="s">
        <v>8750</v>
      </c>
      <c r="B8464" t="s">
        <v>90</v>
      </c>
      <c r="C8464">
        <v>2009</v>
      </c>
      <c r="D8464" t="s">
        <v>43</v>
      </c>
      <c r="E8464" t="s">
        <v>101</v>
      </c>
      <c r="F8464" s="263">
        <v>18.333333333333332</v>
      </c>
      <c r="G8464" s="139">
        <v>141.78912090745001</v>
      </c>
      <c r="H8464" s="139">
        <v>141.78912090745001</v>
      </c>
      <c r="I8464" s="264">
        <v>106.81618973962399</v>
      </c>
      <c r="J8464" s="264">
        <v>184.55787574116999</v>
      </c>
    </row>
    <row r="8465" spans="1:10" x14ac:dyDescent="0.25">
      <c r="A8465" t="s">
        <v>8751</v>
      </c>
      <c r="B8465" t="s">
        <v>90</v>
      </c>
      <c r="C8465">
        <v>2009</v>
      </c>
      <c r="D8465" t="s">
        <v>44</v>
      </c>
      <c r="E8465" t="s">
        <v>101</v>
      </c>
      <c r="F8465" s="263">
        <v>30.666666666666668</v>
      </c>
      <c r="G8465" s="139">
        <v>121.14029890051999</v>
      </c>
      <c r="H8465" s="139">
        <v>121.14029890051999</v>
      </c>
      <c r="I8465" s="264">
        <v>97.656198564750795</v>
      </c>
      <c r="J8465" s="264">
        <v>148.568042662453</v>
      </c>
    </row>
    <row r="8466" spans="1:10" x14ac:dyDescent="0.25">
      <c r="A8466" t="s">
        <v>8752</v>
      </c>
      <c r="B8466" t="s">
        <v>90</v>
      </c>
      <c r="C8466">
        <v>2009</v>
      </c>
      <c r="D8466" t="s">
        <v>45</v>
      </c>
      <c r="E8466" t="s">
        <v>101</v>
      </c>
      <c r="F8466" s="263">
        <v>22.666666666666668</v>
      </c>
      <c r="G8466" s="139">
        <v>60.256444338109503</v>
      </c>
      <c r="H8466" s="139">
        <v>60.256444338109503</v>
      </c>
      <c r="I8466" s="264">
        <v>46.791787401086403</v>
      </c>
      <c r="J8466" s="264">
        <v>76.389221185456904</v>
      </c>
    </row>
    <row r="8467" spans="1:10" x14ac:dyDescent="0.25">
      <c r="A8467" t="s">
        <v>8753</v>
      </c>
      <c r="B8467" t="s">
        <v>90</v>
      </c>
      <c r="C8467">
        <v>2009</v>
      </c>
      <c r="D8467" t="s">
        <v>18</v>
      </c>
      <c r="E8467" t="s">
        <v>101</v>
      </c>
      <c r="F8467" s="263">
        <v>59.666666666666664</v>
      </c>
      <c r="G8467" s="139">
        <v>57.198732041515399</v>
      </c>
      <c r="H8467" s="139">
        <v>57.198732041515399</v>
      </c>
      <c r="I8467" s="264">
        <v>49.126165450013801</v>
      </c>
      <c r="J8467" s="264">
        <v>66.228002267305797</v>
      </c>
    </row>
    <row r="8468" spans="1:10" x14ac:dyDescent="0.25">
      <c r="A8468" t="s">
        <v>8754</v>
      </c>
      <c r="B8468" t="s">
        <v>90</v>
      </c>
      <c r="C8468">
        <v>2009</v>
      </c>
      <c r="D8468" t="s">
        <v>46</v>
      </c>
      <c r="E8468" t="s">
        <v>101</v>
      </c>
      <c r="F8468" s="263">
        <v>27.666666666666668</v>
      </c>
      <c r="G8468" s="139">
        <v>59.1227045431881</v>
      </c>
      <c r="H8468" s="139">
        <v>59.1227045431881</v>
      </c>
      <c r="I8468" s="264">
        <v>47.0908780077785</v>
      </c>
      <c r="J8468" s="264">
        <v>73.291496303050195</v>
      </c>
    </row>
    <row r="8469" spans="1:10" x14ac:dyDescent="0.25">
      <c r="A8469" t="s">
        <v>8755</v>
      </c>
      <c r="B8469" t="s">
        <v>90</v>
      </c>
      <c r="C8469">
        <v>2009</v>
      </c>
      <c r="D8469" t="s">
        <v>47</v>
      </c>
      <c r="E8469" t="s">
        <v>101</v>
      </c>
      <c r="F8469" s="263">
        <v>16.666666666666668</v>
      </c>
      <c r="G8469" s="139">
        <v>58.523339107636097</v>
      </c>
      <c r="H8469" s="139">
        <v>58.523339107636097</v>
      </c>
      <c r="I8469" s="264">
        <v>43.437192752469699</v>
      </c>
      <c r="J8469" s="264">
        <v>77.155999812725298</v>
      </c>
    </row>
    <row r="8470" spans="1:10" x14ac:dyDescent="0.25">
      <c r="A8470" t="s">
        <v>8756</v>
      </c>
      <c r="B8470" t="s">
        <v>90</v>
      </c>
      <c r="C8470">
        <v>2009</v>
      </c>
      <c r="D8470" t="s">
        <v>48</v>
      </c>
      <c r="E8470" t="s">
        <v>101</v>
      </c>
      <c r="F8470" s="263">
        <v>15.333333333333334</v>
      </c>
      <c r="G8470" s="139">
        <v>52.799522508666001</v>
      </c>
      <c r="H8470" s="139">
        <v>52.799522508666001</v>
      </c>
      <c r="I8470" s="264">
        <v>38.656137370583799</v>
      </c>
      <c r="J8470" s="264">
        <v>70.427676132320201</v>
      </c>
    </row>
    <row r="8471" spans="1:10" x14ac:dyDescent="0.25">
      <c r="A8471" t="s">
        <v>8757</v>
      </c>
      <c r="B8471" t="s">
        <v>90</v>
      </c>
      <c r="C8471">
        <v>2009</v>
      </c>
      <c r="D8471" t="s">
        <v>104</v>
      </c>
      <c r="E8471" t="s">
        <v>101</v>
      </c>
      <c r="F8471" s="263">
        <v>32</v>
      </c>
      <c r="G8471" s="139">
        <v>32.746958114593902</v>
      </c>
      <c r="H8471" s="139">
        <v>32.746958114593902</v>
      </c>
      <c r="I8471" s="264">
        <v>26.525036072821099</v>
      </c>
      <c r="J8471" s="264">
        <v>39.989493684271601</v>
      </c>
    </row>
    <row r="8472" spans="1:10" x14ac:dyDescent="0.25">
      <c r="A8472" t="s">
        <v>8758</v>
      </c>
      <c r="B8472" t="s">
        <v>90</v>
      </c>
      <c r="C8472">
        <v>2009</v>
      </c>
      <c r="D8472" t="s">
        <v>49</v>
      </c>
      <c r="E8472" t="s">
        <v>101</v>
      </c>
      <c r="F8472" s="263">
        <v>11</v>
      </c>
      <c r="G8472" s="139">
        <v>39.957378795951001</v>
      </c>
      <c r="H8472" s="139">
        <v>39.957378795951001</v>
      </c>
      <c r="I8472" s="264">
        <v>27.5052065675401</v>
      </c>
      <c r="J8472" s="264">
        <v>55.993606819392603</v>
      </c>
    </row>
    <row r="8473" spans="1:10" x14ac:dyDescent="0.25">
      <c r="A8473" t="s">
        <v>8759</v>
      </c>
      <c r="B8473" t="s">
        <v>90</v>
      </c>
      <c r="C8473">
        <v>2009</v>
      </c>
      <c r="D8473" t="s">
        <v>50</v>
      </c>
      <c r="E8473" t="s">
        <v>101</v>
      </c>
      <c r="F8473" s="263">
        <v>21</v>
      </c>
      <c r="G8473" s="139">
        <v>29.918933936144398</v>
      </c>
      <c r="H8473" s="139">
        <v>29.918933936144398</v>
      </c>
      <c r="I8473" s="264">
        <v>22.990563663217301</v>
      </c>
      <c r="J8473" s="264">
        <v>38.2791389045871</v>
      </c>
    </row>
    <row r="8474" spans="1:10" x14ac:dyDescent="0.25">
      <c r="A8474" t="s">
        <v>8760</v>
      </c>
      <c r="B8474" t="s">
        <v>90</v>
      </c>
      <c r="C8474">
        <v>2009</v>
      </c>
      <c r="D8474" t="s">
        <v>105</v>
      </c>
      <c r="E8474" t="s">
        <v>101</v>
      </c>
      <c r="F8474" s="263">
        <v>59.333333333333336</v>
      </c>
      <c r="G8474" s="139">
        <v>94.381641180088707</v>
      </c>
      <c r="H8474" s="139">
        <v>94.381641180088707</v>
      </c>
      <c r="I8474" s="264">
        <v>81.025439794222805</v>
      </c>
      <c r="J8474" s="264">
        <v>109.32544316640301</v>
      </c>
    </row>
    <row r="8475" spans="1:10" x14ac:dyDescent="0.25">
      <c r="A8475" t="s">
        <v>8761</v>
      </c>
      <c r="B8475" t="s">
        <v>90</v>
      </c>
      <c r="C8475">
        <v>2009</v>
      </c>
      <c r="D8475" t="s">
        <v>51</v>
      </c>
      <c r="E8475" t="s">
        <v>101</v>
      </c>
      <c r="F8475" s="263">
        <v>42.333333333333336</v>
      </c>
      <c r="G8475" s="139">
        <v>84.274509283467594</v>
      </c>
      <c r="H8475" s="139">
        <v>84.274509283467594</v>
      </c>
      <c r="I8475" s="264">
        <v>70.2546296351737</v>
      </c>
      <c r="J8475" s="264">
        <v>100.29016221715599</v>
      </c>
    </row>
    <row r="8476" spans="1:10" x14ac:dyDescent="0.25">
      <c r="A8476" t="s">
        <v>8762</v>
      </c>
      <c r="B8476" t="s">
        <v>90</v>
      </c>
      <c r="C8476">
        <v>2009</v>
      </c>
      <c r="D8476" t="s">
        <v>52</v>
      </c>
      <c r="E8476" t="s">
        <v>101</v>
      </c>
      <c r="F8476" s="263">
        <v>17</v>
      </c>
      <c r="G8476" s="139">
        <v>134.57174521082899</v>
      </c>
      <c r="H8476" s="139">
        <v>134.57174521082899</v>
      </c>
      <c r="I8476" s="264">
        <v>100.19789962531</v>
      </c>
      <c r="J8476" s="264">
        <v>176.93809699720299</v>
      </c>
    </row>
    <row r="8477" spans="1:10" x14ac:dyDescent="0.25">
      <c r="A8477" t="s">
        <v>8763</v>
      </c>
      <c r="B8477" t="s">
        <v>90</v>
      </c>
      <c r="C8477">
        <v>2009</v>
      </c>
      <c r="D8477" t="s">
        <v>106</v>
      </c>
      <c r="E8477" t="s">
        <v>101</v>
      </c>
      <c r="F8477" s="263">
        <v>103</v>
      </c>
      <c r="G8477" s="139">
        <v>81.583081411466495</v>
      </c>
      <c r="H8477" s="139">
        <v>81.583081411466495</v>
      </c>
      <c r="I8477" s="264">
        <v>72.740094301264904</v>
      </c>
      <c r="J8477" s="264">
        <v>91.211934112777797</v>
      </c>
    </row>
    <row r="8478" spans="1:10" x14ac:dyDescent="0.25">
      <c r="A8478" t="s">
        <v>8764</v>
      </c>
      <c r="B8478" t="s">
        <v>90</v>
      </c>
      <c r="C8478">
        <v>2009</v>
      </c>
      <c r="D8478" t="s">
        <v>53</v>
      </c>
      <c r="E8478" t="s">
        <v>101</v>
      </c>
      <c r="F8478" s="263">
        <v>31.666666666666668</v>
      </c>
      <c r="G8478" s="139">
        <v>79.948832747041905</v>
      </c>
      <c r="H8478" s="139">
        <v>79.948832747041905</v>
      </c>
      <c r="I8478" s="264">
        <v>64.683655092319896</v>
      </c>
      <c r="J8478" s="264">
        <v>97.733660983286498</v>
      </c>
    </row>
    <row r="8479" spans="1:10" x14ac:dyDescent="0.25">
      <c r="A8479" t="s">
        <v>8765</v>
      </c>
      <c r="B8479" t="s">
        <v>90</v>
      </c>
      <c r="C8479">
        <v>2009</v>
      </c>
      <c r="D8479" t="s">
        <v>54</v>
      </c>
      <c r="E8479" t="s">
        <v>101</v>
      </c>
      <c r="F8479" s="263">
        <v>17.666666666666668</v>
      </c>
      <c r="G8479" s="139">
        <v>121.370339836952</v>
      </c>
      <c r="H8479" s="139">
        <v>121.370339836952</v>
      </c>
      <c r="I8479" s="264">
        <v>90.915544563524804</v>
      </c>
      <c r="J8479" s="264">
        <v>158.75469451314501</v>
      </c>
    </row>
    <row r="8480" spans="1:10" x14ac:dyDescent="0.25">
      <c r="A8480" t="s">
        <v>8766</v>
      </c>
      <c r="B8480" t="s">
        <v>90</v>
      </c>
      <c r="C8480">
        <v>2009</v>
      </c>
      <c r="D8480" t="s">
        <v>55</v>
      </c>
      <c r="E8480" t="s">
        <v>101</v>
      </c>
      <c r="F8480" s="263">
        <v>16.333333333333332</v>
      </c>
      <c r="G8480" s="139">
        <v>81.8617705531517</v>
      </c>
      <c r="H8480" s="139">
        <v>81.8617705531517</v>
      </c>
      <c r="I8480" s="264">
        <v>60.561003725545902</v>
      </c>
      <c r="J8480" s="264">
        <v>108.226272616402</v>
      </c>
    </row>
    <row r="8481" spans="1:10" x14ac:dyDescent="0.25">
      <c r="A8481" t="s">
        <v>8767</v>
      </c>
      <c r="B8481" t="s">
        <v>90</v>
      </c>
      <c r="C8481">
        <v>2009</v>
      </c>
      <c r="D8481" t="s">
        <v>56</v>
      </c>
      <c r="E8481" t="s">
        <v>101</v>
      </c>
      <c r="F8481" s="263">
        <v>8.6666666666666661</v>
      </c>
      <c r="G8481" s="139">
        <v>45.748873873873897</v>
      </c>
      <c r="H8481" s="139">
        <v>45.748873873873897</v>
      </c>
      <c r="I8481" s="264">
        <v>29.8845720720721</v>
      </c>
      <c r="J8481" s="264">
        <v>67.032657657657694</v>
      </c>
    </row>
    <row r="8482" spans="1:10" x14ac:dyDescent="0.25">
      <c r="A8482" t="s">
        <v>8768</v>
      </c>
      <c r="B8482" t="s">
        <v>90</v>
      </c>
      <c r="C8482">
        <v>2009</v>
      </c>
      <c r="D8482" t="s">
        <v>57</v>
      </c>
      <c r="E8482" t="s">
        <v>101</v>
      </c>
      <c r="F8482" s="263">
        <v>28.666666666666668</v>
      </c>
      <c r="G8482" s="139">
        <v>86.369662154019196</v>
      </c>
      <c r="H8482" s="139">
        <v>86.369662154019196</v>
      </c>
      <c r="I8482" s="264">
        <v>69.084682440846805</v>
      </c>
      <c r="J8482" s="264">
        <v>106.665528461817</v>
      </c>
    </row>
    <row r="8483" spans="1:10" x14ac:dyDescent="0.25">
      <c r="A8483" t="s">
        <v>8769</v>
      </c>
      <c r="B8483" t="s">
        <v>90</v>
      </c>
      <c r="C8483">
        <v>2010</v>
      </c>
      <c r="D8483" t="s">
        <v>5</v>
      </c>
      <c r="E8483" t="s">
        <v>101</v>
      </c>
      <c r="F8483" s="263">
        <v>410</v>
      </c>
      <c r="G8483" s="139">
        <v>64.858263601911602</v>
      </c>
      <c r="H8483" s="139">
        <v>64.858263601911602</v>
      </c>
      <c r="I8483" s="264">
        <v>61.284232775060403</v>
      </c>
      <c r="J8483" s="264">
        <v>68.587782221135399</v>
      </c>
    </row>
    <row r="8484" spans="1:10" x14ac:dyDescent="0.25">
      <c r="A8484" t="s">
        <v>8770</v>
      </c>
      <c r="B8484" t="s">
        <v>90</v>
      </c>
      <c r="C8484">
        <v>2010</v>
      </c>
      <c r="D8484" t="s">
        <v>6</v>
      </c>
      <c r="E8484" t="s">
        <v>101</v>
      </c>
      <c r="F8484" s="263">
        <v>106.66666666666667</v>
      </c>
      <c r="G8484" s="139">
        <v>76.047253862368706</v>
      </c>
      <c r="H8484" s="139">
        <v>76.047253862368706</v>
      </c>
      <c r="I8484" s="264">
        <v>67.943196055239596</v>
      </c>
      <c r="J8484" s="264">
        <v>84.858442034086096</v>
      </c>
    </row>
    <row r="8485" spans="1:10" x14ac:dyDescent="0.25">
      <c r="A8485" t="s">
        <v>8771</v>
      </c>
      <c r="B8485" t="s">
        <v>90</v>
      </c>
      <c r="C8485">
        <v>2010</v>
      </c>
      <c r="D8485" t="s">
        <v>37</v>
      </c>
      <c r="E8485" t="s">
        <v>101</v>
      </c>
      <c r="F8485" s="263">
        <v>17.333333333333332</v>
      </c>
      <c r="G8485" s="139">
        <v>127.65435129495501</v>
      </c>
      <c r="H8485" s="139">
        <v>127.65435129495501</v>
      </c>
      <c r="I8485" s="264">
        <v>95.338161286363103</v>
      </c>
      <c r="J8485" s="264">
        <v>167.40149748373599</v>
      </c>
    </row>
    <row r="8486" spans="1:10" x14ac:dyDescent="0.25">
      <c r="A8486" t="s">
        <v>8772</v>
      </c>
      <c r="B8486" t="s">
        <v>90</v>
      </c>
      <c r="C8486">
        <v>2010</v>
      </c>
      <c r="D8486" t="s">
        <v>38</v>
      </c>
      <c r="E8486" t="s">
        <v>101</v>
      </c>
      <c r="F8486" s="263">
        <v>27.666666666666668</v>
      </c>
      <c r="G8486" s="139">
        <v>116.623810928916</v>
      </c>
      <c r="H8486" s="139">
        <v>116.623810928916</v>
      </c>
      <c r="I8486" s="264">
        <v>92.890162851803495</v>
      </c>
      <c r="J8486" s="264">
        <v>144.57277747333799</v>
      </c>
    </row>
    <row r="8487" spans="1:10" x14ac:dyDescent="0.25">
      <c r="A8487" t="s">
        <v>8773</v>
      </c>
      <c r="B8487" t="s">
        <v>90</v>
      </c>
      <c r="C8487">
        <v>2010</v>
      </c>
      <c r="D8487" t="s">
        <v>39</v>
      </c>
      <c r="E8487" t="s">
        <v>101</v>
      </c>
      <c r="F8487" s="263">
        <v>15.666666666666666</v>
      </c>
      <c r="G8487" s="139">
        <v>71.400358520949197</v>
      </c>
      <c r="H8487" s="139">
        <v>71.400358520949197</v>
      </c>
      <c r="I8487" s="264">
        <v>52.462552790690602</v>
      </c>
      <c r="J8487" s="264">
        <v>94.947285267219598</v>
      </c>
    </row>
    <row r="8488" spans="1:10" x14ac:dyDescent="0.25">
      <c r="A8488" t="s">
        <v>8774</v>
      </c>
      <c r="B8488" t="s">
        <v>90</v>
      </c>
      <c r="C8488">
        <v>2010</v>
      </c>
      <c r="D8488" t="s">
        <v>40</v>
      </c>
      <c r="E8488" t="s">
        <v>101</v>
      </c>
      <c r="F8488" s="263">
        <v>14.333333333333334</v>
      </c>
      <c r="G8488" s="139">
        <v>73.525639929552199</v>
      </c>
      <c r="H8488" s="139">
        <v>73.525639929552199</v>
      </c>
      <c r="I8488" s="264">
        <v>53.210334627156598</v>
      </c>
      <c r="J8488" s="264">
        <v>99.039036985106804</v>
      </c>
    </row>
    <row r="8489" spans="1:10" x14ac:dyDescent="0.25">
      <c r="A8489" t="s">
        <v>8775</v>
      </c>
      <c r="B8489" t="s">
        <v>90</v>
      </c>
      <c r="C8489">
        <v>2010</v>
      </c>
      <c r="D8489" t="s">
        <v>41</v>
      </c>
      <c r="E8489" t="s">
        <v>101</v>
      </c>
      <c r="F8489" s="263">
        <v>16.333333333333332</v>
      </c>
      <c r="G8489" s="139">
        <v>50.210577011753401</v>
      </c>
      <c r="H8489" s="139">
        <v>50.210577011753401</v>
      </c>
      <c r="I8489" s="264">
        <v>37.145579932164502</v>
      </c>
      <c r="J8489" s="264">
        <v>66.381456926497904</v>
      </c>
    </row>
    <row r="8490" spans="1:10" x14ac:dyDescent="0.25">
      <c r="A8490" t="s">
        <v>8776</v>
      </c>
      <c r="B8490" t="s">
        <v>90</v>
      </c>
      <c r="C8490">
        <v>2010</v>
      </c>
      <c r="D8490" t="s">
        <v>42</v>
      </c>
      <c r="E8490" t="s">
        <v>101</v>
      </c>
      <c r="F8490" s="263">
        <v>15.333333333333334</v>
      </c>
      <c r="G8490" s="139">
        <v>52.880249226913698</v>
      </c>
      <c r="H8490" s="139">
        <v>52.880249226913698</v>
      </c>
      <c r="I8490" s="264">
        <v>38.715239857913097</v>
      </c>
      <c r="J8490" s="264">
        <v>70.535355044890693</v>
      </c>
    </row>
    <row r="8491" spans="1:10" x14ac:dyDescent="0.25">
      <c r="A8491" t="s">
        <v>8777</v>
      </c>
      <c r="B8491" t="s">
        <v>90</v>
      </c>
      <c r="C8491">
        <v>2010</v>
      </c>
      <c r="D8491" t="s">
        <v>102</v>
      </c>
      <c r="E8491" t="s">
        <v>101</v>
      </c>
      <c r="F8491" s="263">
        <v>13</v>
      </c>
      <c r="G8491" s="139">
        <v>49.748070667772197</v>
      </c>
      <c r="H8491" s="139">
        <v>49.748070667772197</v>
      </c>
      <c r="I8491" s="264">
        <v>35.375980611008401</v>
      </c>
      <c r="J8491" s="264">
        <v>68.006888194400105</v>
      </c>
    </row>
    <row r="8492" spans="1:10" x14ac:dyDescent="0.25">
      <c r="A8492" t="s">
        <v>8778</v>
      </c>
      <c r="B8492" t="s">
        <v>90</v>
      </c>
      <c r="C8492">
        <v>2010</v>
      </c>
      <c r="D8492" t="s">
        <v>103</v>
      </c>
      <c r="E8492" t="s">
        <v>101</v>
      </c>
      <c r="F8492" s="263">
        <v>64</v>
      </c>
      <c r="G8492" s="139">
        <v>84.838629856127795</v>
      </c>
      <c r="H8492" s="139">
        <v>84.838629856127795</v>
      </c>
      <c r="I8492" s="264">
        <v>73.262506335200996</v>
      </c>
      <c r="J8492" s="264">
        <v>97.7365717325292</v>
      </c>
    </row>
    <row r="8493" spans="1:10" x14ac:dyDescent="0.25">
      <c r="A8493" t="s">
        <v>8779</v>
      </c>
      <c r="B8493" t="s">
        <v>90</v>
      </c>
      <c r="C8493">
        <v>2010</v>
      </c>
      <c r="D8493" t="s">
        <v>43</v>
      </c>
      <c r="E8493" t="s">
        <v>101</v>
      </c>
      <c r="F8493" s="263">
        <v>17.666666666666668</v>
      </c>
      <c r="G8493" s="139">
        <v>138.33785759031099</v>
      </c>
      <c r="H8493" s="139">
        <v>138.33785759031099</v>
      </c>
      <c r="I8493" s="264">
        <v>103.625495928169</v>
      </c>
      <c r="J8493" s="264">
        <v>180.948527876383</v>
      </c>
    </row>
    <row r="8494" spans="1:10" x14ac:dyDescent="0.25">
      <c r="A8494" t="s">
        <v>8780</v>
      </c>
      <c r="B8494" t="s">
        <v>90</v>
      </c>
      <c r="C8494">
        <v>2010</v>
      </c>
      <c r="D8494" t="s">
        <v>44</v>
      </c>
      <c r="E8494" t="s">
        <v>101</v>
      </c>
      <c r="F8494" s="263">
        <v>27</v>
      </c>
      <c r="G8494" s="139">
        <v>107.456984040648</v>
      </c>
      <c r="H8494" s="139">
        <v>107.456984040648</v>
      </c>
      <c r="I8494" s="264">
        <v>85.336764881465598</v>
      </c>
      <c r="J8494" s="264">
        <v>133.559744756497</v>
      </c>
    </row>
    <row r="8495" spans="1:10" x14ac:dyDescent="0.25">
      <c r="A8495" t="s">
        <v>8781</v>
      </c>
      <c r="B8495" t="s">
        <v>90</v>
      </c>
      <c r="C8495">
        <v>2010</v>
      </c>
      <c r="D8495" t="s">
        <v>45</v>
      </c>
      <c r="E8495" t="s">
        <v>101</v>
      </c>
      <c r="F8495" s="263">
        <v>19.333333333333332</v>
      </c>
      <c r="G8495" s="139">
        <v>51.5001642677653</v>
      </c>
      <c r="H8495" s="139">
        <v>51.5001642677653</v>
      </c>
      <c r="I8495" s="264">
        <v>39.106383356567598</v>
      </c>
      <c r="J8495" s="264">
        <v>66.575505456353596</v>
      </c>
    </row>
    <row r="8496" spans="1:10" x14ac:dyDescent="0.25">
      <c r="A8496" t="s">
        <v>8782</v>
      </c>
      <c r="B8496" t="s">
        <v>90</v>
      </c>
      <c r="C8496">
        <v>2010</v>
      </c>
      <c r="D8496" t="s">
        <v>18</v>
      </c>
      <c r="E8496" t="s">
        <v>101</v>
      </c>
      <c r="F8496" s="263">
        <v>54</v>
      </c>
      <c r="G8496" s="139">
        <v>51.959048572088399</v>
      </c>
      <c r="H8496" s="139">
        <v>51.959048572088399</v>
      </c>
      <c r="I8496" s="264">
        <v>44.26579707738</v>
      </c>
      <c r="J8496" s="264">
        <v>60.613759800443702</v>
      </c>
    </row>
    <row r="8497" spans="1:10" x14ac:dyDescent="0.25">
      <c r="A8497" t="s">
        <v>8783</v>
      </c>
      <c r="B8497" t="s">
        <v>90</v>
      </c>
      <c r="C8497">
        <v>2010</v>
      </c>
      <c r="D8497" t="s">
        <v>46</v>
      </c>
      <c r="E8497" t="s">
        <v>101</v>
      </c>
      <c r="F8497" s="263">
        <v>23</v>
      </c>
      <c r="G8497" s="139">
        <v>49.200316593341597</v>
      </c>
      <c r="H8497" s="139">
        <v>49.200316593341597</v>
      </c>
      <c r="I8497" s="264">
        <v>38.280698501886</v>
      </c>
      <c r="J8497" s="264">
        <v>62.266209365173303</v>
      </c>
    </row>
    <row r="8498" spans="1:10" x14ac:dyDescent="0.25">
      <c r="A8498" t="s">
        <v>8784</v>
      </c>
      <c r="B8498" t="s">
        <v>90</v>
      </c>
      <c r="C8498">
        <v>2010</v>
      </c>
      <c r="D8498" t="s">
        <v>47</v>
      </c>
      <c r="E8498" t="s">
        <v>101</v>
      </c>
      <c r="F8498" s="263">
        <v>16.333333333333332</v>
      </c>
      <c r="G8498" s="139">
        <v>57.821202681015798</v>
      </c>
      <c r="H8498" s="139">
        <v>57.821202681015798</v>
      </c>
      <c r="I8498" s="264">
        <v>42.775889738506599</v>
      </c>
      <c r="J8498" s="264">
        <v>76.443170017936396</v>
      </c>
    </row>
    <row r="8499" spans="1:10" x14ac:dyDescent="0.25">
      <c r="A8499" t="s">
        <v>8785</v>
      </c>
      <c r="B8499" t="s">
        <v>90</v>
      </c>
      <c r="C8499">
        <v>2010</v>
      </c>
      <c r="D8499" t="s">
        <v>48</v>
      </c>
      <c r="E8499" t="s">
        <v>101</v>
      </c>
      <c r="F8499" s="263">
        <v>14.666666666666666</v>
      </c>
      <c r="G8499" s="139">
        <v>50.692996301715503</v>
      </c>
      <c r="H8499" s="139">
        <v>50.692996301715503</v>
      </c>
      <c r="I8499" s="264">
        <v>36.833070267405603</v>
      </c>
      <c r="J8499" s="264">
        <v>68.0530433079484</v>
      </c>
    </row>
    <row r="8500" spans="1:10" x14ac:dyDescent="0.25">
      <c r="A8500" t="s">
        <v>8786</v>
      </c>
      <c r="B8500" t="s">
        <v>90</v>
      </c>
      <c r="C8500">
        <v>2010</v>
      </c>
      <c r="D8500" t="s">
        <v>104</v>
      </c>
      <c r="E8500" t="s">
        <v>101</v>
      </c>
      <c r="F8500" s="263">
        <v>29.666666666666668</v>
      </c>
      <c r="G8500" s="139">
        <v>30.213326453294901</v>
      </c>
      <c r="H8500" s="139">
        <v>30.213326453294901</v>
      </c>
      <c r="I8500" s="264">
        <v>24.263677471042701</v>
      </c>
      <c r="J8500" s="264">
        <v>37.180044267615401</v>
      </c>
    </row>
    <row r="8501" spans="1:10" x14ac:dyDescent="0.25">
      <c r="A8501" t="s">
        <v>8787</v>
      </c>
      <c r="B8501" t="s">
        <v>90</v>
      </c>
      <c r="C8501">
        <v>2010</v>
      </c>
      <c r="D8501" t="s">
        <v>49</v>
      </c>
      <c r="E8501" t="s">
        <v>101</v>
      </c>
      <c r="F8501" s="263">
        <v>11</v>
      </c>
      <c r="G8501" s="139">
        <v>40.265508321538398</v>
      </c>
      <c r="H8501" s="139">
        <v>40.265508321538398</v>
      </c>
      <c r="I8501" s="264">
        <v>27.7173117282444</v>
      </c>
      <c r="J8501" s="264">
        <v>56.425398994582501</v>
      </c>
    </row>
    <row r="8502" spans="1:10" x14ac:dyDescent="0.25">
      <c r="A8502" t="s">
        <v>8788</v>
      </c>
      <c r="B8502" t="s">
        <v>90</v>
      </c>
      <c r="C8502">
        <v>2010</v>
      </c>
      <c r="D8502" t="s">
        <v>50</v>
      </c>
      <c r="E8502" t="s">
        <v>101</v>
      </c>
      <c r="F8502" s="263">
        <v>18.666666666666668</v>
      </c>
      <c r="G8502" s="139">
        <v>26.338563419498101</v>
      </c>
      <c r="H8502" s="139">
        <v>26.338563419498101</v>
      </c>
      <c r="I8502" s="264">
        <v>19.895962674492999</v>
      </c>
      <c r="J8502" s="264">
        <v>34.2029762576664</v>
      </c>
    </row>
    <row r="8503" spans="1:10" x14ac:dyDescent="0.25">
      <c r="A8503" t="s">
        <v>8789</v>
      </c>
      <c r="B8503" t="s">
        <v>90</v>
      </c>
      <c r="C8503">
        <v>2010</v>
      </c>
      <c r="D8503" t="s">
        <v>105</v>
      </c>
      <c r="E8503" t="s">
        <v>101</v>
      </c>
      <c r="F8503" s="263">
        <v>54.666666666666664</v>
      </c>
      <c r="G8503" s="139">
        <v>87.2925471326527</v>
      </c>
      <c r="H8503" s="139">
        <v>87.2925471326527</v>
      </c>
      <c r="I8503" s="264">
        <v>74.4435914438737</v>
      </c>
      <c r="J8503" s="264">
        <v>101.73683205456</v>
      </c>
    </row>
    <row r="8504" spans="1:10" x14ac:dyDescent="0.25">
      <c r="A8504" t="s">
        <v>8790</v>
      </c>
      <c r="B8504" t="s">
        <v>90</v>
      </c>
      <c r="C8504">
        <v>2010</v>
      </c>
      <c r="D8504" t="s">
        <v>51</v>
      </c>
      <c r="E8504" t="s">
        <v>101</v>
      </c>
      <c r="F8504" s="263">
        <v>41.666666666666664</v>
      </c>
      <c r="G8504" s="139">
        <v>83.191353423490597</v>
      </c>
      <c r="H8504" s="139">
        <v>83.191353423490597</v>
      </c>
      <c r="I8504" s="264">
        <v>69.246441952735395</v>
      </c>
      <c r="J8504" s="264">
        <v>99.138367475662093</v>
      </c>
    </row>
    <row r="8505" spans="1:10" x14ac:dyDescent="0.25">
      <c r="A8505" t="s">
        <v>8791</v>
      </c>
      <c r="B8505" t="s">
        <v>90</v>
      </c>
      <c r="C8505">
        <v>2010</v>
      </c>
      <c r="D8505" t="s">
        <v>52</v>
      </c>
      <c r="E8505" t="s">
        <v>101</v>
      </c>
      <c r="F8505" s="263">
        <v>13</v>
      </c>
      <c r="G8505" s="139">
        <v>103.673773193684</v>
      </c>
      <c r="H8505" s="139">
        <v>103.673773193684</v>
      </c>
      <c r="I8505" s="264">
        <v>73.722685948216295</v>
      </c>
      <c r="J8505" s="264">
        <v>141.72470625764299</v>
      </c>
    </row>
    <row r="8506" spans="1:10" x14ac:dyDescent="0.25">
      <c r="A8506" t="s">
        <v>8792</v>
      </c>
      <c r="B8506" t="s">
        <v>90</v>
      </c>
      <c r="C8506">
        <v>2010</v>
      </c>
      <c r="D8506" t="s">
        <v>106</v>
      </c>
      <c r="E8506" t="s">
        <v>101</v>
      </c>
      <c r="F8506" s="263">
        <v>88</v>
      </c>
      <c r="G8506" s="139">
        <v>70.0795030726146</v>
      </c>
      <c r="H8506" s="139">
        <v>70.0795030726146</v>
      </c>
      <c r="I8506" s="264">
        <v>61.880777100414697</v>
      </c>
      <c r="J8506" s="264">
        <v>79.069558782728393</v>
      </c>
    </row>
    <row r="8507" spans="1:10" x14ac:dyDescent="0.25">
      <c r="A8507" t="s">
        <v>8793</v>
      </c>
      <c r="B8507" t="s">
        <v>90</v>
      </c>
      <c r="C8507">
        <v>2010</v>
      </c>
      <c r="D8507" t="s">
        <v>53</v>
      </c>
      <c r="E8507" t="s">
        <v>101</v>
      </c>
      <c r="F8507" s="263">
        <v>25.666666666666668</v>
      </c>
      <c r="G8507" s="139">
        <v>65.028291529431598</v>
      </c>
      <c r="H8507" s="139">
        <v>65.028291529431598</v>
      </c>
      <c r="I8507" s="264">
        <v>51.319145342454199</v>
      </c>
      <c r="J8507" s="264">
        <v>81.274385609323502</v>
      </c>
    </row>
    <row r="8508" spans="1:10" x14ac:dyDescent="0.25">
      <c r="A8508" t="s">
        <v>8794</v>
      </c>
      <c r="B8508" t="s">
        <v>90</v>
      </c>
      <c r="C8508">
        <v>2010</v>
      </c>
      <c r="D8508" t="s">
        <v>54</v>
      </c>
      <c r="E8508" t="s">
        <v>101</v>
      </c>
      <c r="F8508" s="263">
        <v>11</v>
      </c>
      <c r="G8508" s="139">
        <v>76.672862453531593</v>
      </c>
      <c r="H8508" s="139">
        <v>76.672862453531593</v>
      </c>
      <c r="I8508" s="264">
        <v>52.778810408921899</v>
      </c>
      <c r="J8508" s="264">
        <v>107.444237918216</v>
      </c>
    </row>
    <row r="8509" spans="1:10" x14ac:dyDescent="0.25">
      <c r="A8509" t="s">
        <v>8795</v>
      </c>
      <c r="B8509" t="s">
        <v>90</v>
      </c>
      <c r="C8509">
        <v>2010</v>
      </c>
      <c r="D8509" t="s">
        <v>55</v>
      </c>
      <c r="E8509" t="s">
        <v>101</v>
      </c>
      <c r="F8509" s="263">
        <v>14.333333333333334</v>
      </c>
      <c r="G8509" s="139">
        <v>72.430811730422604</v>
      </c>
      <c r="H8509" s="139">
        <v>72.430811730422604</v>
      </c>
      <c r="I8509" s="264">
        <v>52.4180100055586</v>
      </c>
      <c r="J8509" s="264">
        <v>97.564303400879297</v>
      </c>
    </row>
    <row r="8510" spans="1:10" x14ac:dyDescent="0.25">
      <c r="A8510" t="s">
        <v>8796</v>
      </c>
      <c r="B8510" t="s">
        <v>90</v>
      </c>
      <c r="C8510">
        <v>2010</v>
      </c>
      <c r="D8510" t="s">
        <v>56</v>
      </c>
      <c r="E8510" t="s">
        <v>101</v>
      </c>
      <c r="F8510" s="263">
        <v>11.333333333333334</v>
      </c>
      <c r="G8510" s="139">
        <v>60.389691124491598</v>
      </c>
      <c r="H8510" s="139">
        <v>60.389691124491598</v>
      </c>
      <c r="I8510" s="264">
        <v>41.8216372710964</v>
      </c>
      <c r="J8510" s="264">
        <v>84.389264844318902</v>
      </c>
    </row>
    <row r="8511" spans="1:10" x14ac:dyDescent="0.25">
      <c r="A8511" t="s">
        <v>8797</v>
      </c>
      <c r="B8511" t="s">
        <v>90</v>
      </c>
      <c r="C8511">
        <v>2010</v>
      </c>
      <c r="D8511" t="s">
        <v>57</v>
      </c>
      <c r="E8511" t="s">
        <v>101</v>
      </c>
      <c r="F8511" s="263">
        <v>25.666666666666668</v>
      </c>
      <c r="G8511" s="139">
        <v>77.311565609405903</v>
      </c>
      <c r="H8511" s="139">
        <v>77.311565609405903</v>
      </c>
      <c r="I8511" s="264">
        <v>61.012881914113898</v>
      </c>
      <c r="J8511" s="264">
        <v>96.626404409771396</v>
      </c>
    </row>
    <row r="8512" spans="1:10" x14ac:dyDescent="0.25">
      <c r="A8512" t="s">
        <v>8798</v>
      </c>
      <c r="B8512" t="s">
        <v>88</v>
      </c>
      <c r="C8512" t="s">
        <v>297</v>
      </c>
      <c r="D8512" t="s">
        <v>5</v>
      </c>
      <c r="E8512" t="s">
        <v>64</v>
      </c>
      <c r="F8512" s="263">
        <v>225.33333333333334</v>
      </c>
      <c r="G8512" s="139">
        <v>15.7931231695396</v>
      </c>
      <c r="H8512" s="264">
        <v>17.150134607232001</v>
      </c>
      <c r="I8512" s="264">
        <v>15.8654818950913</v>
      </c>
      <c r="J8512" s="264">
        <v>18.510101952799999</v>
      </c>
    </row>
    <row r="8513" spans="1:10" x14ac:dyDescent="0.25">
      <c r="A8513" t="s">
        <v>8799</v>
      </c>
      <c r="B8513" t="s">
        <v>88</v>
      </c>
      <c r="C8513" t="s">
        <v>297</v>
      </c>
      <c r="D8513" t="s">
        <v>122</v>
      </c>
      <c r="E8513" t="s">
        <v>64</v>
      </c>
      <c r="F8513" s="263">
        <v>28</v>
      </c>
      <c r="G8513" s="139">
        <v>9.8521589716222593</v>
      </c>
      <c r="H8513" s="264">
        <v>10.7973848167693</v>
      </c>
      <c r="I8513" s="264">
        <v>8.5612796106439699</v>
      </c>
      <c r="J8513" s="264">
        <v>13.4278932651772</v>
      </c>
    </row>
    <row r="8514" spans="1:10" x14ac:dyDescent="0.25">
      <c r="A8514" t="s">
        <v>8800</v>
      </c>
      <c r="B8514" t="s">
        <v>88</v>
      </c>
      <c r="C8514" t="s">
        <v>297</v>
      </c>
      <c r="D8514" t="s">
        <v>123</v>
      </c>
      <c r="E8514" t="s">
        <v>64</v>
      </c>
      <c r="F8514" s="263">
        <v>34.666666666666664</v>
      </c>
      <c r="G8514" s="139">
        <v>11.975634190435599</v>
      </c>
      <c r="H8514" s="264">
        <v>12.7709345632036</v>
      </c>
      <c r="I8514" s="264">
        <v>10.3864459169305</v>
      </c>
      <c r="J8514" s="264">
        <v>15.529925736657299</v>
      </c>
    </row>
    <row r="8515" spans="1:10" x14ac:dyDescent="0.25">
      <c r="A8515" t="s">
        <v>8801</v>
      </c>
      <c r="B8515" t="s">
        <v>88</v>
      </c>
      <c r="C8515" t="s">
        <v>297</v>
      </c>
      <c r="D8515" t="s">
        <v>124</v>
      </c>
      <c r="E8515" t="s">
        <v>64</v>
      </c>
      <c r="F8515" s="263">
        <v>39</v>
      </c>
      <c r="G8515" s="139">
        <v>13.308793586299</v>
      </c>
      <c r="H8515" s="264">
        <v>13.8560614505747</v>
      </c>
      <c r="I8515" s="264">
        <v>11.4465180984337</v>
      </c>
      <c r="J8515" s="264">
        <v>16.620732832035198</v>
      </c>
    </row>
    <row r="8516" spans="1:10" x14ac:dyDescent="0.25">
      <c r="A8516" t="s">
        <v>8802</v>
      </c>
      <c r="B8516" t="s">
        <v>88</v>
      </c>
      <c r="C8516" t="s">
        <v>297</v>
      </c>
      <c r="D8516" t="s">
        <v>125</v>
      </c>
      <c r="E8516" t="s">
        <v>64</v>
      </c>
      <c r="F8516" s="263">
        <v>54.333333333333336</v>
      </c>
      <c r="G8516" s="139">
        <v>18.981077147015998</v>
      </c>
      <c r="H8516" s="264">
        <v>21.225763226640801</v>
      </c>
      <c r="I8516" s="264">
        <v>18.048921183721198</v>
      </c>
      <c r="J8516" s="264">
        <v>24.794647709986599</v>
      </c>
    </row>
    <row r="8517" spans="1:10" x14ac:dyDescent="0.25">
      <c r="A8517" t="s">
        <v>8803</v>
      </c>
      <c r="B8517" t="s">
        <v>88</v>
      </c>
      <c r="C8517" t="s">
        <v>297</v>
      </c>
      <c r="D8517" t="s">
        <v>126</v>
      </c>
      <c r="E8517" t="s">
        <v>64</v>
      </c>
      <c r="F8517" s="263">
        <v>69.333333333333329</v>
      </c>
      <c r="G8517" s="139">
        <v>25.321356007309099</v>
      </c>
      <c r="H8517" s="264">
        <v>29.371634454433799</v>
      </c>
      <c r="I8517" s="264">
        <v>25.4972379275506</v>
      </c>
      <c r="J8517" s="264">
        <v>33.666134825685504</v>
      </c>
    </row>
    <row r="8518" spans="1:10" x14ac:dyDescent="0.25">
      <c r="A8518" t="s">
        <v>8804</v>
      </c>
      <c r="B8518" t="s">
        <v>88</v>
      </c>
      <c r="C8518" t="s">
        <v>297</v>
      </c>
      <c r="D8518" t="s">
        <v>6</v>
      </c>
      <c r="E8518" t="s">
        <v>64</v>
      </c>
      <c r="F8518" s="263">
        <v>53</v>
      </c>
      <c r="G8518" s="139">
        <v>16.321854655424101</v>
      </c>
      <c r="H8518" s="264">
        <v>17.0426642327403</v>
      </c>
      <c r="I8518" s="264">
        <v>14.467975426172099</v>
      </c>
      <c r="J8518" s="264">
        <v>19.939320091924799</v>
      </c>
    </row>
    <row r="8519" spans="1:10" x14ac:dyDescent="0.25">
      <c r="A8519" t="s">
        <v>8805</v>
      </c>
      <c r="B8519" t="s">
        <v>88</v>
      </c>
      <c r="C8519" t="s">
        <v>297</v>
      </c>
      <c r="D8519" t="s">
        <v>37</v>
      </c>
      <c r="E8519" t="s">
        <v>64</v>
      </c>
      <c r="F8519" s="263">
        <v>5</v>
      </c>
      <c r="G8519" s="139">
        <v>15.073861923424801</v>
      </c>
      <c r="H8519" s="264">
        <v>14.6785142309423</v>
      </c>
      <c r="I8519" s="264">
        <v>8.1835090801457806</v>
      </c>
      <c r="J8519" s="264">
        <v>24.249603725057899</v>
      </c>
    </row>
    <row r="8520" spans="1:10" x14ac:dyDescent="0.25">
      <c r="A8520" t="s">
        <v>8806</v>
      </c>
      <c r="B8520" t="s">
        <v>88</v>
      </c>
      <c r="C8520" t="s">
        <v>297</v>
      </c>
      <c r="D8520" t="s">
        <v>38</v>
      </c>
      <c r="E8520" t="s">
        <v>64</v>
      </c>
      <c r="F8520" s="263">
        <v>9</v>
      </c>
      <c r="G8520" s="139">
        <v>15.8341983497247</v>
      </c>
      <c r="H8520" s="264">
        <v>16.40948209782</v>
      </c>
      <c r="I8520" s="264">
        <v>10.791469254310901</v>
      </c>
      <c r="J8520" s="264">
        <v>23.902433556502199</v>
      </c>
    </row>
    <row r="8521" spans="1:10" x14ac:dyDescent="0.25">
      <c r="A8521" t="s">
        <v>8807</v>
      </c>
      <c r="B8521" t="s">
        <v>88</v>
      </c>
      <c r="C8521" t="s">
        <v>297</v>
      </c>
      <c r="D8521" t="s">
        <v>39</v>
      </c>
      <c r="E8521" t="s">
        <v>64</v>
      </c>
      <c r="F8521" s="263">
        <v>9.6666666666666661</v>
      </c>
      <c r="G8521" s="139">
        <v>18.1651904839457</v>
      </c>
      <c r="H8521" s="264">
        <v>18.785957779977199</v>
      </c>
      <c r="I8521" s="264">
        <v>12.513583318845001</v>
      </c>
      <c r="J8521" s="264">
        <v>27.066642978344301</v>
      </c>
    </row>
    <row r="8522" spans="1:10" x14ac:dyDescent="0.25">
      <c r="A8522" t="s">
        <v>8808</v>
      </c>
      <c r="B8522" t="s">
        <v>88</v>
      </c>
      <c r="C8522" t="s">
        <v>297</v>
      </c>
      <c r="D8522" t="s">
        <v>40</v>
      </c>
      <c r="E8522" t="s">
        <v>64</v>
      </c>
      <c r="F8522" s="263">
        <v>6.333333333333333</v>
      </c>
      <c r="G8522" s="139">
        <v>14.040688437123601</v>
      </c>
      <c r="H8522" s="264">
        <v>14.011240132691199</v>
      </c>
      <c r="I8522" s="264">
        <v>8.4184031616630293</v>
      </c>
      <c r="J8522" s="264">
        <v>21.900288423351601</v>
      </c>
    </row>
    <row r="8523" spans="1:10" x14ac:dyDescent="0.25">
      <c r="A8523" t="s">
        <v>8809</v>
      </c>
      <c r="B8523" t="s">
        <v>88</v>
      </c>
      <c r="C8523" t="s">
        <v>297</v>
      </c>
      <c r="D8523" t="s">
        <v>41</v>
      </c>
      <c r="E8523" t="s">
        <v>64</v>
      </c>
      <c r="F8523" s="263">
        <v>11</v>
      </c>
      <c r="G8523" s="139">
        <v>15.019251950227099</v>
      </c>
      <c r="H8523" s="264">
        <v>15.6686596819698</v>
      </c>
      <c r="I8523" s="264">
        <v>10.6577270265848</v>
      </c>
      <c r="J8523" s="264">
        <v>22.168908037774901</v>
      </c>
    </row>
    <row r="8524" spans="1:10" x14ac:dyDescent="0.25">
      <c r="A8524" t="s">
        <v>8810</v>
      </c>
      <c r="B8524" t="s">
        <v>88</v>
      </c>
      <c r="C8524" t="s">
        <v>297</v>
      </c>
      <c r="D8524" t="s">
        <v>42</v>
      </c>
      <c r="E8524" t="s">
        <v>64</v>
      </c>
      <c r="F8524" s="263">
        <v>12</v>
      </c>
      <c r="G8524" s="139">
        <v>19.003177753613201</v>
      </c>
      <c r="H8524" s="264">
        <v>20.5992849500449</v>
      </c>
      <c r="I8524" s="264">
        <v>14.3737931592665</v>
      </c>
      <c r="J8524" s="264">
        <v>28.585238065180398</v>
      </c>
    </row>
    <row r="8525" spans="1:10" x14ac:dyDescent="0.25">
      <c r="A8525" t="s">
        <v>8811</v>
      </c>
      <c r="B8525" t="s">
        <v>88</v>
      </c>
      <c r="C8525" t="s">
        <v>297</v>
      </c>
      <c r="D8525" t="s">
        <v>102</v>
      </c>
      <c r="E8525" t="s">
        <v>64</v>
      </c>
      <c r="F8525" s="263">
        <v>4.666666666666667</v>
      </c>
      <c r="G8525" s="139">
        <v>7.3581583580795202</v>
      </c>
      <c r="H8525" s="264">
        <v>7.3292271426850801</v>
      </c>
      <c r="I8525" s="264">
        <v>3.9737983176033702</v>
      </c>
      <c r="J8525" s="264">
        <v>12.3424536568156</v>
      </c>
    </row>
    <row r="8526" spans="1:10" x14ac:dyDescent="0.25">
      <c r="A8526" t="s">
        <v>8812</v>
      </c>
      <c r="B8526" t="s">
        <v>88</v>
      </c>
      <c r="C8526" t="s">
        <v>297</v>
      </c>
      <c r="D8526" t="s">
        <v>103</v>
      </c>
      <c r="E8526" t="s">
        <v>64</v>
      </c>
      <c r="F8526" s="263">
        <v>32</v>
      </c>
      <c r="G8526" s="139">
        <v>18.022956741148999</v>
      </c>
      <c r="H8526" s="264">
        <v>18.4747699545416</v>
      </c>
      <c r="I8526" s="264">
        <v>14.875295256060401</v>
      </c>
      <c r="J8526" s="264">
        <v>22.664625642586302</v>
      </c>
    </row>
    <row r="8527" spans="1:10" x14ac:dyDescent="0.25">
      <c r="A8527" t="s">
        <v>8813</v>
      </c>
      <c r="B8527" t="s">
        <v>88</v>
      </c>
      <c r="C8527" t="s">
        <v>297</v>
      </c>
      <c r="D8527" t="s">
        <v>43</v>
      </c>
      <c r="E8527" t="s">
        <v>64</v>
      </c>
      <c r="F8527" s="263">
        <v>6.666666666666667</v>
      </c>
      <c r="G8527" s="139">
        <v>18.045004240575999</v>
      </c>
      <c r="H8527" s="264">
        <v>18.574381931143801</v>
      </c>
      <c r="I8527" s="264">
        <v>11.319634833831101</v>
      </c>
      <c r="J8527" s="264">
        <v>28.717876331282199</v>
      </c>
    </row>
    <row r="8528" spans="1:10" x14ac:dyDescent="0.25">
      <c r="A8528" t="s">
        <v>8814</v>
      </c>
      <c r="B8528" t="s">
        <v>88</v>
      </c>
      <c r="C8528" t="s">
        <v>297</v>
      </c>
      <c r="D8528" t="s">
        <v>44</v>
      </c>
      <c r="E8528" t="s">
        <v>64</v>
      </c>
      <c r="F8528" s="263">
        <v>8.6666666666666661</v>
      </c>
      <c r="G8528" s="139">
        <v>15.592203898051</v>
      </c>
      <c r="H8528" s="264">
        <v>15.2632917421397</v>
      </c>
      <c r="I8528" s="264">
        <v>9.9468630801577405</v>
      </c>
      <c r="J8528" s="264">
        <v>22.393444588512502</v>
      </c>
    </row>
    <row r="8529" spans="1:10" x14ac:dyDescent="0.25">
      <c r="A8529" t="s">
        <v>8815</v>
      </c>
      <c r="B8529" t="s">
        <v>88</v>
      </c>
      <c r="C8529" t="s">
        <v>297</v>
      </c>
      <c r="D8529" t="s">
        <v>45</v>
      </c>
      <c r="E8529" t="s">
        <v>64</v>
      </c>
      <c r="F8529" s="263">
        <v>16.666666666666668</v>
      </c>
      <c r="G8529" s="139">
        <v>19.602462069235902</v>
      </c>
      <c r="H8529" s="264">
        <v>20.744138670208201</v>
      </c>
      <c r="I8529" s="264">
        <v>15.030775937611599</v>
      </c>
      <c r="J8529" s="264">
        <v>27.7995481008012</v>
      </c>
    </row>
    <row r="8530" spans="1:10" x14ac:dyDescent="0.25">
      <c r="A8530" t="s">
        <v>8816</v>
      </c>
      <c r="B8530" t="s">
        <v>88</v>
      </c>
      <c r="C8530" t="s">
        <v>297</v>
      </c>
      <c r="D8530" t="s">
        <v>18</v>
      </c>
      <c r="E8530" t="s">
        <v>64</v>
      </c>
      <c r="F8530" s="263">
        <v>44.666666666666664</v>
      </c>
      <c r="G8530" s="139">
        <v>18.631657689173899</v>
      </c>
      <c r="H8530" s="264">
        <v>19.9229403266127</v>
      </c>
      <c r="I8530" s="264">
        <v>16.680634229492199</v>
      </c>
      <c r="J8530" s="264">
        <v>23.609518327110699</v>
      </c>
    </row>
    <row r="8531" spans="1:10" x14ac:dyDescent="0.25">
      <c r="A8531" t="s">
        <v>8817</v>
      </c>
      <c r="B8531" t="s">
        <v>88</v>
      </c>
      <c r="C8531" t="s">
        <v>297</v>
      </c>
      <c r="D8531" t="s">
        <v>46</v>
      </c>
      <c r="E8531" t="s">
        <v>64</v>
      </c>
      <c r="F8531" s="263">
        <v>19.666666666666668</v>
      </c>
      <c r="G8531" s="139">
        <v>17.865199499774398</v>
      </c>
      <c r="H8531" s="264">
        <v>19.449502544889199</v>
      </c>
      <c r="I8531" s="264">
        <v>14.796104835395299</v>
      </c>
      <c r="J8531" s="264">
        <v>25.0996937494374</v>
      </c>
    </row>
    <row r="8532" spans="1:10" x14ac:dyDescent="0.25">
      <c r="A8532" t="s">
        <v>8818</v>
      </c>
      <c r="B8532" t="s">
        <v>88</v>
      </c>
      <c r="C8532" t="s">
        <v>297</v>
      </c>
      <c r="D8532" t="s">
        <v>47</v>
      </c>
      <c r="E8532" t="s">
        <v>64</v>
      </c>
      <c r="F8532" s="263">
        <v>13.666666666666666</v>
      </c>
      <c r="G8532" s="139">
        <v>20.745208362848899</v>
      </c>
      <c r="H8532" s="264">
        <v>21.8328157179686</v>
      </c>
      <c r="I8532" s="264">
        <v>15.6397466800657</v>
      </c>
      <c r="J8532" s="264">
        <v>29.652449489738501</v>
      </c>
    </row>
    <row r="8533" spans="1:10" x14ac:dyDescent="0.25">
      <c r="A8533" t="s">
        <v>8819</v>
      </c>
      <c r="B8533" t="s">
        <v>88</v>
      </c>
      <c r="C8533" t="s">
        <v>297</v>
      </c>
      <c r="D8533" t="s">
        <v>48</v>
      </c>
      <c r="E8533" t="s">
        <v>64</v>
      </c>
      <c r="F8533" s="263">
        <v>11.333333333333334</v>
      </c>
      <c r="G8533" s="139">
        <v>17.771366147638201</v>
      </c>
      <c r="H8533" s="264">
        <v>18.4559420720738</v>
      </c>
      <c r="I8533" s="264">
        <v>12.729156659784699</v>
      </c>
      <c r="J8533" s="264">
        <v>25.8559329181669</v>
      </c>
    </row>
    <row r="8534" spans="1:10" x14ac:dyDescent="0.25">
      <c r="A8534" t="s">
        <v>8820</v>
      </c>
      <c r="B8534" t="s">
        <v>88</v>
      </c>
      <c r="C8534" t="s">
        <v>297</v>
      </c>
      <c r="D8534" t="s">
        <v>104</v>
      </c>
      <c r="E8534" t="s">
        <v>64</v>
      </c>
      <c r="F8534" s="263">
        <v>34.333333333333336</v>
      </c>
      <c r="G8534" s="139">
        <v>16.3299732695777</v>
      </c>
      <c r="H8534" s="264">
        <v>20.320401875885199</v>
      </c>
      <c r="I8534" s="264">
        <v>16.5038221454767</v>
      </c>
      <c r="J8534" s="264">
        <v>24.739546914192399</v>
      </c>
    </row>
    <row r="8535" spans="1:10" x14ac:dyDescent="0.25">
      <c r="A8535" t="s">
        <v>8821</v>
      </c>
      <c r="B8535" t="s">
        <v>88</v>
      </c>
      <c r="C8535" t="s">
        <v>297</v>
      </c>
      <c r="D8535" t="s">
        <v>49</v>
      </c>
      <c r="E8535" t="s">
        <v>64</v>
      </c>
      <c r="F8535" s="263">
        <v>7</v>
      </c>
      <c r="G8535" s="139">
        <v>11.991845545029401</v>
      </c>
      <c r="H8535" s="264">
        <v>13.6946475184899</v>
      </c>
      <c r="I8535" s="264">
        <v>8.2269680813218802</v>
      </c>
      <c r="J8535" s="264">
        <v>21.277272730864599</v>
      </c>
    </row>
    <row r="8536" spans="1:10" x14ac:dyDescent="0.25">
      <c r="A8536" t="s">
        <v>8822</v>
      </c>
      <c r="B8536" t="s">
        <v>88</v>
      </c>
      <c r="C8536" t="s">
        <v>297</v>
      </c>
      <c r="D8536" t="s">
        <v>50</v>
      </c>
      <c r="E8536" t="s">
        <v>64</v>
      </c>
      <c r="F8536" s="263">
        <v>27.333333333333332</v>
      </c>
      <c r="G8536" s="139">
        <v>17.997335516424801</v>
      </c>
      <c r="H8536" s="264">
        <v>23.3730628081248</v>
      </c>
      <c r="I8536" s="264">
        <v>18.525968643089701</v>
      </c>
      <c r="J8536" s="264">
        <v>29.0864065608801</v>
      </c>
    </row>
    <row r="8537" spans="1:10" x14ac:dyDescent="0.25">
      <c r="A8537" t="s">
        <v>8823</v>
      </c>
      <c r="B8537" t="s">
        <v>88</v>
      </c>
      <c r="C8537" t="s">
        <v>297</v>
      </c>
      <c r="D8537" t="s">
        <v>105</v>
      </c>
      <c r="E8537" t="s">
        <v>64</v>
      </c>
      <c r="F8537" s="263">
        <v>23.666666666666668</v>
      </c>
      <c r="G8537" s="139">
        <v>16.880084828369998</v>
      </c>
      <c r="H8537" s="264">
        <v>18.826640954310601</v>
      </c>
      <c r="I8537" s="264">
        <v>14.672880967537999</v>
      </c>
      <c r="J8537" s="264">
        <v>23.783704981658499</v>
      </c>
    </row>
    <row r="8538" spans="1:10" x14ac:dyDescent="0.25">
      <c r="A8538" t="s">
        <v>8824</v>
      </c>
      <c r="B8538" t="s">
        <v>88</v>
      </c>
      <c r="C8538" t="s">
        <v>297</v>
      </c>
      <c r="D8538" t="s">
        <v>51</v>
      </c>
      <c r="E8538" t="s">
        <v>64</v>
      </c>
      <c r="F8538" s="263">
        <v>17.333333333333332</v>
      </c>
      <c r="G8538" s="139">
        <v>15.326709443905701</v>
      </c>
      <c r="H8538" s="264">
        <v>17.352280191873302</v>
      </c>
      <c r="I8538" s="264">
        <v>12.9274521887586</v>
      </c>
      <c r="J8538" s="264">
        <v>22.793947766534199</v>
      </c>
    </row>
    <row r="8539" spans="1:10" x14ac:dyDescent="0.25">
      <c r="A8539" t="s">
        <v>8825</v>
      </c>
      <c r="B8539" t="s">
        <v>88</v>
      </c>
      <c r="C8539" t="s">
        <v>297</v>
      </c>
      <c r="D8539" t="s">
        <v>52</v>
      </c>
      <c r="E8539" t="s">
        <v>64</v>
      </c>
      <c r="F8539" s="263">
        <v>6.333333333333333</v>
      </c>
      <c r="G8539" s="139">
        <v>23.359602640864601</v>
      </c>
      <c r="H8539" s="264">
        <v>25.193959230098901</v>
      </c>
      <c r="I8539" s="264">
        <v>15.0877523971944</v>
      </c>
      <c r="J8539" s="264">
        <v>39.449399564439197</v>
      </c>
    </row>
    <row r="8540" spans="1:10" x14ac:dyDescent="0.25">
      <c r="A8540" t="s">
        <v>8826</v>
      </c>
      <c r="B8540" t="s">
        <v>88</v>
      </c>
      <c r="C8540" t="s">
        <v>297</v>
      </c>
      <c r="D8540" t="s">
        <v>106</v>
      </c>
      <c r="E8540" t="s">
        <v>64</v>
      </c>
      <c r="F8540" s="263">
        <v>33</v>
      </c>
      <c r="G8540" s="139">
        <v>12.1814819326475</v>
      </c>
      <c r="H8540" s="264">
        <v>13.1536693090151</v>
      </c>
      <c r="I8540" s="264">
        <v>10.661678368085299</v>
      </c>
      <c r="J8540" s="264">
        <v>16.047628951945299</v>
      </c>
    </row>
    <row r="8541" spans="1:10" x14ac:dyDescent="0.25">
      <c r="A8541" t="s">
        <v>8827</v>
      </c>
      <c r="B8541" t="s">
        <v>88</v>
      </c>
      <c r="C8541" t="s">
        <v>297</v>
      </c>
      <c r="D8541" t="s">
        <v>53</v>
      </c>
      <c r="E8541" t="s">
        <v>64</v>
      </c>
      <c r="F8541" s="263">
        <v>11</v>
      </c>
      <c r="G8541" s="139">
        <v>13.1379363885007</v>
      </c>
      <c r="H8541" s="264">
        <v>14.6193348535169</v>
      </c>
      <c r="I8541" s="264">
        <v>10.0139213565341</v>
      </c>
      <c r="J8541" s="264">
        <v>20.5935383741717</v>
      </c>
    </row>
    <row r="8542" spans="1:10" x14ac:dyDescent="0.25">
      <c r="A8542" t="s">
        <v>8828</v>
      </c>
      <c r="B8542" t="s">
        <v>88</v>
      </c>
      <c r="C8542" t="s">
        <v>297</v>
      </c>
      <c r="D8542" t="s">
        <v>54</v>
      </c>
      <c r="E8542" t="s">
        <v>64</v>
      </c>
      <c r="F8542" s="263">
        <v>4.333333333333333</v>
      </c>
      <c r="G8542" s="139">
        <v>12.893243940175299</v>
      </c>
      <c r="H8542" s="264">
        <v>13.0196612191291</v>
      </c>
      <c r="I8542" s="264">
        <v>6.9081136455256802</v>
      </c>
      <c r="J8542" s="264">
        <v>22.292031462823498</v>
      </c>
    </row>
    <row r="8543" spans="1:10" x14ac:dyDescent="0.25">
      <c r="A8543" t="s">
        <v>8829</v>
      </c>
      <c r="B8543" t="s">
        <v>88</v>
      </c>
      <c r="C8543" t="s">
        <v>297</v>
      </c>
      <c r="D8543" t="s">
        <v>55</v>
      </c>
      <c r="E8543" t="s">
        <v>64</v>
      </c>
      <c r="F8543" s="263">
        <v>6</v>
      </c>
      <c r="G8543" s="139">
        <v>13.6387400834994</v>
      </c>
      <c r="H8543" s="264">
        <v>14.5234024255485</v>
      </c>
      <c r="I8543" s="264">
        <v>8.5652426399208395</v>
      </c>
      <c r="J8543" s="264">
        <v>23.008335521445598</v>
      </c>
    </row>
    <row r="8544" spans="1:10" x14ac:dyDescent="0.25">
      <c r="A8544" t="s">
        <v>8830</v>
      </c>
      <c r="B8544" t="s">
        <v>88</v>
      </c>
      <c r="C8544" t="s">
        <v>297</v>
      </c>
      <c r="D8544" t="s">
        <v>56</v>
      </c>
      <c r="E8544" t="s">
        <v>64</v>
      </c>
      <c r="F8544" s="263">
        <v>3.3333333333333335</v>
      </c>
      <c r="G8544" s="139">
        <v>7.88158703636564</v>
      </c>
      <c r="H8544" s="264">
        <v>8.3968681632331599</v>
      </c>
      <c r="I8544" s="264">
        <v>3.91579584888773</v>
      </c>
      <c r="J8544" s="264">
        <v>15.6107523877687</v>
      </c>
    </row>
    <row r="8545" spans="1:10" x14ac:dyDescent="0.25">
      <c r="A8545" t="s">
        <v>8831</v>
      </c>
      <c r="B8545" t="s">
        <v>88</v>
      </c>
      <c r="C8545" t="s">
        <v>297</v>
      </c>
      <c r="D8545" t="s">
        <v>57</v>
      </c>
      <c r="E8545" t="s">
        <v>64</v>
      </c>
      <c r="F8545" s="263">
        <v>8.3333333333333339</v>
      </c>
      <c r="G8545" s="139">
        <v>12.3857415343457</v>
      </c>
      <c r="H8545" s="264">
        <v>13.749583237204099</v>
      </c>
      <c r="I8545" s="264">
        <v>8.8515716178912793</v>
      </c>
      <c r="J8545" s="264">
        <v>20.357298053607099</v>
      </c>
    </row>
    <row r="8546" spans="1:10" x14ac:dyDescent="0.25">
      <c r="A8546" t="s">
        <v>8832</v>
      </c>
      <c r="B8546" t="s">
        <v>88</v>
      </c>
      <c r="C8546" t="s">
        <v>131</v>
      </c>
      <c r="D8546" t="s">
        <v>5</v>
      </c>
      <c r="E8546" t="s">
        <v>64</v>
      </c>
      <c r="F8546" s="263">
        <v>230</v>
      </c>
      <c r="G8546" s="139">
        <v>15.999109614769299</v>
      </c>
      <c r="H8546" s="264">
        <v>17.2893101375269</v>
      </c>
      <c r="I8546" s="264">
        <v>16.005687208448698</v>
      </c>
      <c r="J8546" s="264">
        <v>18.647395812053499</v>
      </c>
    </row>
    <row r="8547" spans="1:10" x14ac:dyDescent="0.25">
      <c r="A8547" t="s">
        <v>8833</v>
      </c>
      <c r="B8547" t="s">
        <v>88</v>
      </c>
      <c r="C8547" t="s">
        <v>131</v>
      </c>
      <c r="D8547" t="s">
        <v>122</v>
      </c>
      <c r="E8547" t="s">
        <v>64</v>
      </c>
      <c r="F8547" s="263">
        <v>27</v>
      </c>
      <c r="G8547" s="139">
        <v>9.4265733940202896</v>
      </c>
      <c r="H8547" s="264">
        <v>10.150833899903301</v>
      </c>
      <c r="I8547" s="264">
        <v>8.02068914585554</v>
      </c>
      <c r="J8547" s="264">
        <v>12.664228614670201</v>
      </c>
    </row>
    <row r="8548" spans="1:10" x14ac:dyDescent="0.25">
      <c r="A8548" t="s">
        <v>8834</v>
      </c>
      <c r="B8548" t="s">
        <v>88</v>
      </c>
      <c r="C8548" t="s">
        <v>131</v>
      </c>
      <c r="D8548" t="s">
        <v>123</v>
      </c>
      <c r="E8548" t="s">
        <v>64</v>
      </c>
      <c r="F8548" s="263">
        <v>35.333333333333336</v>
      </c>
      <c r="G8548" s="139">
        <v>12.0939402513714</v>
      </c>
      <c r="H8548" s="264">
        <v>13.005831668094601</v>
      </c>
      <c r="I8548" s="264">
        <v>10.579780787664699</v>
      </c>
      <c r="J8548" s="264">
        <v>15.8090081788642</v>
      </c>
    </row>
    <row r="8549" spans="1:10" x14ac:dyDescent="0.25">
      <c r="A8549" t="s">
        <v>8835</v>
      </c>
      <c r="B8549" t="s">
        <v>88</v>
      </c>
      <c r="C8549" t="s">
        <v>131</v>
      </c>
      <c r="D8549" t="s">
        <v>124</v>
      </c>
      <c r="E8549" t="s">
        <v>64</v>
      </c>
      <c r="F8549" s="263">
        <v>42.666666666666664</v>
      </c>
      <c r="G8549" s="139">
        <v>14.440563542992299</v>
      </c>
      <c r="H8549" s="264">
        <v>14.951293323792299</v>
      </c>
      <c r="I8549" s="264">
        <v>12.4581774802644</v>
      </c>
      <c r="J8549" s="264">
        <v>17.794523064001702</v>
      </c>
    </row>
    <row r="8550" spans="1:10" x14ac:dyDescent="0.25">
      <c r="A8550" t="s">
        <v>8836</v>
      </c>
      <c r="B8550" t="s">
        <v>88</v>
      </c>
      <c r="C8550" t="s">
        <v>131</v>
      </c>
      <c r="D8550" t="s">
        <v>125</v>
      </c>
      <c r="E8550" t="s">
        <v>64</v>
      </c>
      <c r="F8550" s="263">
        <v>50</v>
      </c>
      <c r="G8550" s="139">
        <v>17.3497052863395</v>
      </c>
      <c r="H8550" s="264">
        <v>19.331311301412001</v>
      </c>
      <c r="I8550" s="264">
        <v>16.321703603192201</v>
      </c>
      <c r="J8550" s="264">
        <v>22.729156392194099</v>
      </c>
    </row>
    <row r="8551" spans="1:10" x14ac:dyDescent="0.25">
      <c r="A8551" t="s">
        <v>8837</v>
      </c>
      <c r="B8551" t="s">
        <v>88</v>
      </c>
      <c r="C8551" t="s">
        <v>131</v>
      </c>
      <c r="D8551" t="s">
        <v>126</v>
      </c>
      <c r="E8551" t="s">
        <v>64</v>
      </c>
      <c r="F8551" s="263">
        <v>75</v>
      </c>
      <c r="G8551" s="139">
        <v>27.238555267028602</v>
      </c>
      <c r="H8551" s="264">
        <v>31.6006507608448</v>
      </c>
      <c r="I8551" s="264">
        <v>27.5851026941843</v>
      </c>
      <c r="J8551" s="264">
        <v>36.033907922013697</v>
      </c>
    </row>
    <row r="8552" spans="1:10" x14ac:dyDescent="0.25">
      <c r="A8552" t="s">
        <v>8838</v>
      </c>
      <c r="B8552" t="s">
        <v>88</v>
      </c>
      <c r="C8552" t="s">
        <v>131</v>
      </c>
      <c r="D8552" t="s">
        <v>6</v>
      </c>
      <c r="E8552" t="s">
        <v>64</v>
      </c>
      <c r="F8552" s="263">
        <v>52</v>
      </c>
      <c r="G8552" s="139">
        <v>15.925696417432899</v>
      </c>
      <c r="H8552" s="264">
        <v>16.49766772501</v>
      </c>
      <c r="I8552" s="264">
        <v>13.9709270660641</v>
      </c>
      <c r="J8552" s="264">
        <v>19.343604820498101</v>
      </c>
    </row>
    <row r="8553" spans="1:10" x14ac:dyDescent="0.25">
      <c r="A8553" t="s">
        <v>8839</v>
      </c>
      <c r="B8553" t="s">
        <v>88</v>
      </c>
      <c r="C8553" t="s">
        <v>131</v>
      </c>
      <c r="D8553" t="s">
        <v>37</v>
      </c>
      <c r="E8553" t="s">
        <v>64</v>
      </c>
      <c r="F8553" s="263">
        <v>5.333333333333333</v>
      </c>
      <c r="G8553" s="139">
        <v>15.9234084055692</v>
      </c>
      <c r="H8553" s="264">
        <v>15.769376431068</v>
      </c>
      <c r="I8553" s="264">
        <v>8.9758647196546502</v>
      </c>
      <c r="J8553" s="264">
        <v>25.656335979276999</v>
      </c>
    </row>
    <row r="8554" spans="1:10" x14ac:dyDescent="0.25">
      <c r="A8554" t="s">
        <v>8840</v>
      </c>
      <c r="B8554" t="s">
        <v>88</v>
      </c>
      <c r="C8554" t="s">
        <v>131</v>
      </c>
      <c r="D8554" t="s">
        <v>38</v>
      </c>
      <c r="E8554" t="s">
        <v>64</v>
      </c>
      <c r="F8554" s="263">
        <v>8</v>
      </c>
      <c r="G8554" s="139">
        <v>13.9807997017429</v>
      </c>
      <c r="H8554" s="264">
        <v>14.197255034019401</v>
      </c>
      <c r="I8554" s="264">
        <v>9.0813188488530106</v>
      </c>
      <c r="J8554" s="264">
        <v>21.142188841760799</v>
      </c>
    </row>
    <row r="8555" spans="1:10" x14ac:dyDescent="0.25">
      <c r="A8555" t="s">
        <v>8841</v>
      </c>
      <c r="B8555" t="s">
        <v>88</v>
      </c>
      <c r="C8555" t="s">
        <v>131</v>
      </c>
      <c r="D8555" t="s">
        <v>39</v>
      </c>
      <c r="E8555" t="s">
        <v>64</v>
      </c>
      <c r="F8555" s="263">
        <v>10</v>
      </c>
      <c r="G8555" s="139">
        <v>18.645237074189399</v>
      </c>
      <c r="H8555" s="264">
        <v>19.821568930894699</v>
      </c>
      <c r="I8555" s="264">
        <v>13.277271545961201</v>
      </c>
      <c r="J8555" s="264">
        <v>28.420581244243401</v>
      </c>
    </row>
    <row r="8556" spans="1:10" x14ac:dyDescent="0.25">
      <c r="A8556" t="s">
        <v>8842</v>
      </c>
      <c r="B8556" t="s">
        <v>88</v>
      </c>
      <c r="C8556" t="s">
        <v>131</v>
      </c>
      <c r="D8556" t="s">
        <v>40</v>
      </c>
      <c r="E8556" t="s">
        <v>64</v>
      </c>
      <c r="F8556" s="263">
        <v>6.666666666666667</v>
      </c>
      <c r="G8556" s="139">
        <v>14.7103170808847</v>
      </c>
      <c r="H8556" s="264">
        <v>14.569745970226901</v>
      </c>
      <c r="I8556" s="264">
        <v>8.8786411432889203</v>
      </c>
      <c r="J8556" s="264">
        <v>22.526975790688802</v>
      </c>
    </row>
    <row r="8557" spans="1:10" x14ac:dyDescent="0.25">
      <c r="A8557" t="s">
        <v>8843</v>
      </c>
      <c r="B8557" t="s">
        <v>88</v>
      </c>
      <c r="C8557" t="s">
        <v>131</v>
      </c>
      <c r="D8557" t="s">
        <v>41</v>
      </c>
      <c r="E8557" t="s">
        <v>64</v>
      </c>
      <c r="F8557" s="263">
        <v>10.333333333333334</v>
      </c>
      <c r="G8557" s="139">
        <v>14.066612215264501</v>
      </c>
      <c r="H8557" s="264">
        <v>13.787349798555001</v>
      </c>
      <c r="I8557" s="264">
        <v>9.32820468342811</v>
      </c>
      <c r="J8557" s="264">
        <v>19.620308506294599</v>
      </c>
    </row>
    <row r="8558" spans="1:10" x14ac:dyDescent="0.25">
      <c r="A8558" t="s">
        <v>8844</v>
      </c>
      <c r="B8558" t="s">
        <v>88</v>
      </c>
      <c r="C8558" t="s">
        <v>131</v>
      </c>
      <c r="D8558" t="s">
        <v>42</v>
      </c>
      <c r="E8558" t="s">
        <v>64</v>
      </c>
      <c r="F8558" s="263">
        <v>11.666666666666666</v>
      </c>
      <c r="G8558" s="139">
        <v>18.4049724977125</v>
      </c>
      <c r="H8558" s="264">
        <v>18.991332424349999</v>
      </c>
      <c r="I8558" s="264">
        <v>13.192650821987501</v>
      </c>
      <c r="J8558" s="264">
        <v>26.4563669709928</v>
      </c>
    </row>
    <row r="8559" spans="1:10" x14ac:dyDescent="0.25">
      <c r="A8559" t="s">
        <v>8845</v>
      </c>
      <c r="B8559" t="s">
        <v>88</v>
      </c>
      <c r="C8559" t="s">
        <v>131</v>
      </c>
      <c r="D8559" t="s">
        <v>102</v>
      </c>
      <c r="E8559" t="s">
        <v>64</v>
      </c>
      <c r="F8559" s="263">
        <v>6.666666666666667</v>
      </c>
      <c r="G8559" s="139">
        <v>10.423398444828999</v>
      </c>
      <c r="H8559" s="264">
        <v>10.5207604073303</v>
      </c>
      <c r="I8559" s="264">
        <v>6.3900038566781996</v>
      </c>
      <c r="J8559" s="264">
        <v>16.296331268428201</v>
      </c>
    </row>
    <row r="8560" spans="1:10" x14ac:dyDescent="0.25">
      <c r="A8560" t="s">
        <v>8846</v>
      </c>
      <c r="B8560" t="s">
        <v>88</v>
      </c>
      <c r="C8560" t="s">
        <v>131</v>
      </c>
      <c r="D8560" t="s">
        <v>103</v>
      </c>
      <c r="E8560" t="s">
        <v>64</v>
      </c>
      <c r="F8560" s="263">
        <v>30</v>
      </c>
      <c r="G8560" s="139">
        <v>16.756281743844902</v>
      </c>
      <c r="H8560" s="264">
        <v>17.119851219054201</v>
      </c>
      <c r="I8560" s="264">
        <v>13.6812330442438</v>
      </c>
      <c r="J8560" s="264">
        <v>21.1425955992949</v>
      </c>
    </row>
    <row r="8561" spans="1:10" x14ac:dyDescent="0.25">
      <c r="A8561" t="s">
        <v>8847</v>
      </c>
      <c r="B8561" t="s">
        <v>88</v>
      </c>
      <c r="C8561" t="s">
        <v>131</v>
      </c>
      <c r="D8561" t="s">
        <v>43</v>
      </c>
      <c r="E8561" t="s">
        <v>64</v>
      </c>
      <c r="F8561" s="263">
        <v>5.333333333333333</v>
      </c>
      <c r="G8561" s="139">
        <v>14.3878422732791</v>
      </c>
      <c r="H8561" s="264">
        <v>15.0486458945657</v>
      </c>
      <c r="I8561" s="264">
        <v>8.5726185742892493</v>
      </c>
      <c r="J8561" s="264">
        <v>24.473553492958501</v>
      </c>
    </row>
    <row r="8562" spans="1:10" x14ac:dyDescent="0.25">
      <c r="A8562" t="s">
        <v>8848</v>
      </c>
      <c r="B8562" t="s">
        <v>88</v>
      </c>
      <c r="C8562" t="s">
        <v>131</v>
      </c>
      <c r="D8562" t="s">
        <v>44</v>
      </c>
      <c r="E8562" t="s">
        <v>64</v>
      </c>
      <c r="F8562" s="263">
        <v>7.666666666666667</v>
      </c>
      <c r="G8562" s="139">
        <v>13.644345308718099</v>
      </c>
      <c r="H8562" s="264">
        <v>13.2015401899538</v>
      </c>
      <c r="I8562" s="264">
        <v>8.3422205507574407</v>
      </c>
      <c r="J8562" s="264">
        <v>19.8421202055344</v>
      </c>
    </row>
    <row r="8563" spans="1:10" x14ac:dyDescent="0.25">
      <c r="A8563" t="s">
        <v>8849</v>
      </c>
      <c r="B8563" t="s">
        <v>88</v>
      </c>
      <c r="C8563" t="s">
        <v>131</v>
      </c>
      <c r="D8563" t="s">
        <v>45</v>
      </c>
      <c r="E8563" t="s">
        <v>64</v>
      </c>
      <c r="F8563" s="263">
        <v>17</v>
      </c>
      <c r="G8563" s="139">
        <v>19.818216438239102</v>
      </c>
      <c r="H8563" s="264">
        <v>20.8752930426101</v>
      </c>
      <c r="I8563" s="264">
        <v>15.2027390901314</v>
      </c>
      <c r="J8563" s="264">
        <v>27.865634505104499</v>
      </c>
    </row>
    <row r="8564" spans="1:10" x14ac:dyDescent="0.25">
      <c r="A8564" t="s">
        <v>8850</v>
      </c>
      <c r="B8564" t="s">
        <v>88</v>
      </c>
      <c r="C8564" t="s">
        <v>131</v>
      </c>
      <c r="D8564" t="s">
        <v>18</v>
      </c>
      <c r="E8564" t="s">
        <v>64</v>
      </c>
      <c r="F8564" s="263">
        <v>47.333333333333336</v>
      </c>
      <c r="G8564" s="139">
        <v>19.574570152088899</v>
      </c>
      <c r="H8564" s="264">
        <v>21.0851486800663</v>
      </c>
      <c r="I8564" s="264">
        <v>17.747414297290501</v>
      </c>
      <c r="J8564" s="264">
        <v>24.866248031292201</v>
      </c>
    </row>
    <row r="8565" spans="1:10" x14ac:dyDescent="0.25">
      <c r="A8565" t="s">
        <v>8851</v>
      </c>
      <c r="B8565" t="s">
        <v>88</v>
      </c>
      <c r="C8565" t="s">
        <v>131</v>
      </c>
      <c r="D8565" t="s">
        <v>46</v>
      </c>
      <c r="E8565" t="s">
        <v>64</v>
      </c>
      <c r="F8565" s="263">
        <v>22.333333333333332</v>
      </c>
      <c r="G8565" s="139">
        <v>20.1046039543055</v>
      </c>
      <c r="H8565" s="264">
        <v>21.9310423988784</v>
      </c>
      <c r="I8565" s="264">
        <v>16.985203470941499</v>
      </c>
      <c r="J8565" s="264">
        <v>27.864390840892199</v>
      </c>
    </row>
    <row r="8566" spans="1:10" x14ac:dyDescent="0.25">
      <c r="A8566" t="s">
        <v>8852</v>
      </c>
      <c r="B8566" t="s">
        <v>88</v>
      </c>
      <c r="C8566" t="s">
        <v>131</v>
      </c>
      <c r="D8566" t="s">
        <v>47</v>
      </c>
      <c r="E8566" t="s">
        <v>64</v>
      </c>
      <c r="F8566" s="263">
        <v>13.333333333333334</v>
      </c>
      <c r="G8566" s="139">
        <v>20.091617777063401</v>
      </c>
      <c r="H8566" s="264">
        <v>21.346691290269501</v>
      </c>
      <c r="I8566" s="264">
        <v>15.2239346064479</v>
      </c>
      <c r="J8566" s="264">
        <v>29.1001893510972</v>
      </c>
    </row>
    <row r="8567" spans="1:10" x14ac:dyDescent="0.25">
      <c r="A8567" t="s">
        <v>8853</v>
      </c>
      <c r="B8567" t="s">
        <v>88</v>
      </c>
      <c r="C8567" t="s">
        <v>131</v>
      </c>
      <c r="D8567" t="s">
        <v>48</v>
      </c>
      <c r="E8567" t="s">
        <v>64</v>
      </c>
      <c r="F8567" s="263">
        <v>11.666666666666666</v>
      </c>
      <c r="G8567" s="139">
        <v>18.126637871207599</v>
      </c>
      <c r="H8567" s="264">
        <v>19.1006140590336</v>
      </c>
      <c r="I8567" s="264">
        <v>13.2497375204041</v>
      </c>
      <c r="J8567" s="264">
        <v>26.6328426730717</v>
      </c>
    </row>
    <row r="8568" spans="1:10" x14ac:dyDescent="0.25">
      <c r="A8568" t="s">
        <v>8854</v>
      </c>
      <c r="B8568" t="s">
        <v>88</v>
      </c>
      <c r="C8568" t="s">
        <v>131</v>
      </c>
      <c r="D8568" t="s">
        <v>104</v>
      </c>
      <c r="E8568" t="s">
        <v>64</v>
      </c>
      <c r="F8568" s="263">
        <v>35.333333333333336</v>
      </c>
      <c r="G8568" s="139">
        <v>16.579260596259001</v>
      </c>
      <c r="H8568" s="264">
        <v>20.8653696683512</v>
      </c>
      <c r="I8568" s="264">
        <v>17.000412236605602</v>
      </c>
      <c r="J8568" s="264">
        <v>25.331128393854101</v>
      </c>
    </row>
    <row r="8569" spans="1:10" x14ac:dyDescent="0.25">
      <c r="A8569" t="s">
        <v>8855</v>
      </c>
      <c r="B8569" t="s">
        <v>88</v>
      </c>
      <c r="C8569" t="s">
        <v>131</v>
      </c>
      <c r="D8569" t="s">
        <v>49</v>
      </c>
      <c r="E8569" t="s">
        <v>64</v>
      </c>
      <c r="F8569" s="263">
        <v>8.3333333333333339</v>
      </c>
      <c r="G8569" s="139">
        <v>14.140751382965499</v>
      </c>
      <c r="H8569" s="264">
        <v>15.791156541811</v>
      </c>
      <c r="I8569" s="264">
        <v>10.014580859640301</v>
      </c>
      <c r="J8569" s="264">
        <v>23.584107577829101</v>
      </c>
    </row>
    <row r="8570" spans="1:10" x14ac:dyDescent="0.25">
      <c r="A8570" t="s">
        <v>8856</v>
      </c>
      <c r="B8570" t="s">
        <v>88</v>
      </c>
      <c r="C8570" t="s">
        <v>131</v>
      </c>
      <c r="D8570" t="s">
        <v>50</v>
      </c>
      <c r="E8570" t="s">
        <v>64</v>
      </c>
      <c r="F8570" s="263">
        <v>27</v>
      </c>
      <c r="G8570" s="139">
        <v>17.511279642164599</v>
      </c>
      <c r="H8570" s="264">
        <v>23.365218038810902</v>
      </c>
      <c r="I8570" s="264">
        <v>18.493398942831998</v>
      </c>
      <c r="J8570" s="264">
        <v>29.113561828060799</v>
      </c>
    </row>
    <row r="8571" spans="1:10" x14ac:dyDescent="0.25">
      <c r="A8571" t="s">
        <v>8857</v>
      </c>
      <c r="B8571" t="s">
        <v>88</v>
      </c>
      <c r="C8571" t="s">
        <v>131</v>
      </c>
      <c r="D8571" t="s">
        <v>105</v>
      </c>
      <c r="E8571" t="s">
        <v>64</v>
      </c>
      <c r="F8571" s="263">
        <v>25.666666666666668</v>
      </c>
      <c r="G8571" s="139">
        <v>18.220151487545198</v>
      </c>
      <c r="H8571" s="264">
        <v>20.055440948180799</v>
      </c>
      <c r="I8571" s="264">
        <v>15.796683995187299</v>
      </c>
      <c r="J8571" s="264">
        <v>25.101948921693701</v>
      </c>
    </row>
    <row r="8572" spans="1:10" x14ac:dyDescent="0.25">
      <c r="A8572" t="s">
        <v>8858</v>
      </c>
      <c r="B8572" t="s">
        <v>88</v>
      </c>
      <c r="C8572" t="s">
        <v>131</v>
      </c>
      <c r="D8572" t="s">
        <v>51</v>
      </c>
      <c r="E8572" t="s">
        <v>64</v>
      </c>
      <c r="F8572" s="263">
        <v>19.666666666666668</v>
      </c>
      <c r="G8572" s="139">
        <v>17.299820551013902</v>
      </c>
      <c r="H8572" s="264">
        <v>19.1753999668984</v>
      </c>
      <c r="I8572" s="264">
        <v>14.562217226483799</v>
      </c>
      <c r="J8572" s="264">
        <v>24.776761847419699</v>
      </c>
    </row>
    <row r="8573" spans="1:10" x14ac:dyDescent="0.25">
      <c r="A8573" t="s">
        <v>8859</v>
      </c>
      <c r="B8573" t="s">
        <v>88</v>
      </c>
      <c r="C8573" t="s">
        <v>131</v>
      </c>
      <c r="D8573" t="s">
        <v>52</v>
      </c>
      <c r="E8573" t="s">
        <v>64</v>
      </c>
      <c r="F8573" s="263">
        <v>6</v>
      </c>
      <c r="G8573" s="139">
        <v>22.068289094587101</v>
      </c>
      <c r="H8573" s="264">
        <v>23.778043995985399</v>
      </c>
      <c r="I8573" s="264">
        <v>14.018356349734701</v>
      </c>
      <c r="J8573" s="264">
        <v>37.676680436559799</v>
      </c>
    </row>
    <row r="8574" spans="1:10" x14ac:dyDescent="0.25">
      <c r="A8574" t="s">
        <v>8860</v>
      </c>
      <c r="B8574" t="s">
        <v>88</v>
      </c>
      <c r="C8574" t="s">
        <v>131</v>
      </c>
      <c r="D8574" t="s">
        <v>106</v>
      </c>
      <c r="E8574" t="s">
        <v>64</v>
      </c>
      <c r="F8574" s="263">
        <v>33</v>
      </c>
      <c r="G8574" s="139">
        <v>12.1203217394498</v>
      </c>
      <c r="H8574" s="264">
        <v>12.7438665641243</v>
      </c>
      <c r="I8574" s="264">
        <v>10.3401160156839</v>
      </c>
      <c r="J8574" s="264">
        <v>15.5353522652167</v>
      </c>
    </row>
    <row r="8575" spans="1:10" x14ac:dyDescent="0.25">
      <c r="A8575" t="s">
        <v>8861</v>
      </c>
      <c r="B8575" t="s">
        <v>88</v>
      </c>
      <c r="C8575" t="s">
        <v>131</v>
      </c>
      <c r="D8575" t="s">
        <v>53</v>
      </c>
      <c r="E8575" t="s">
        <v>64</v>
      </c>
      <c r="F8575" s="263">
        <v>14</v>
      </c>
      <c r="G8575" s="139">
        <v>16.6345856799981</v>
      </c>
      <c r="H8575" s="264">
        <v>18.487329084632801</v>
      </c>
      <c r="I8575" s="264">
        <v>13.258791215479</v>
      </c>
      <c r="J8575" s="264">
        <v>25.070519777406499</v>
      </c>
    </row>
    <row r="8576" spans="1:10" x14ac:dyDescent="0.25">
      <c r="A8576" t="s">
        <v>8862</v>
      </c>
      <c r="B8576" t="s">
        <v>88</v>
      </c>
      <c r="C8576" t="s">
        <v>131</v>
      </c>
      <c r="D8576" t="s">
        <v>54</v>
      </c>
      <c r="E8576" t="s">
        <v>64</v>
      </c>
      <c r="F8576" s="263">
        <v>5.666666666666667</v>
      </c>
      <c r="G8576" s="139">
        <v>16.858055175422901</v>
      </c>
      <c r="H8576" s="264">
        <v>16.523290722754702</v>
      </c>
      <c r="I8576" s="264">
        <v>9.6005848133286307</v>
      </c>
      <c r="J8576" s="264">
        <v>26.484654150933501</v>
      </c>
    </row>
    <row r="8577" spans="1:10" x14ac:dyDescent="0.25">
      <c r="A8577" t="s">
        <v>8863</v>
      </c>
      <c r="B8577" t="s">
        <v>88</v>
      </c>
      <c r="C8577" t="s">
        <v>131</v>
      </c>
      <c r="D8577" t="s">
        <v>55</v>
      </c>
      <c r="E8577" t="s">
        <v>64</v>
      </c>
      <c r="F8577" s="263">
        <v>5</v>
      </c>
      <c r="G8577" s="139">
        <v>11.3595916605451</v>
      </c>
      <c r="H8577" s="264">
        <v>12.0284160196434</v>
      </c>
      <c r="I8577" s="264">
        <v>6.6870100374094301</v>
      </c>
      <c r="J8577" s="264">
        <v>19.899552915369501</v>
      </c>
    </row>
    <row r="8578" spans="1:10" x14ac:dyDescent="0.25">
      <c r="A8578" t="s">
        <v>8864</v>
      </c>
      <c r="B8578" t="s">
        <v>88</v>
      </c>
      <c r="C8578" t="s">
        <v>131</v>
      </c>
      <c r="D8578" t="s">
        <v>56</v>
      </c>
      <c r="E8578" t="s">
        <v>64</v>
      </c>
      <c r="F8578" s="263">
        <v>2.3333333333333335</v>
      </c>
      <c r="G8578" s="139">
        <v>5.43904770044833</v>
      </c>
      <c r="H8578" s="264">
        <v>5.2316982342719198</v>
      </c>
      <c r="I8578" s="264">
        <v>2.0850247928534502</v>
      </c>
      <c r="J8578" s="264">
        <v>10.799138882420101</v>
      </c>
    </row>
    <row r="8579" spans="1:10" x14ac:dyDescent="0.25">
      <c r="A8579" t="s">
        <v>8865</v>
      </c>
      <c r="B8579" t="s">
        <v>88</v>
      </c>
      <c r="C8579" t="s">
        <v>131</v>
      </c>
      <c r="D8579" t="s">
        <v>57</v>
      </c>
      <c r="E8579" t="s">
        <v>64</v>
      </c>
      <c r="F8579" s="263">
        <v>6</v>
      </c>
      <c r="G8579" s="139">
        <v>8.8785415515744592</v>
      </c>
      <c r="H8579" s="264">
        <v>9.5540281517129308</v>
      </c>
      <c r="I8579" s="264">
        <v>5.6325742870223801</v>
      </c>
      <c r="J8579" s="264">
        <v>15.1385164631557</v>
      </c>
    </row>
    <row r="8580" spans="1:10" x14ac:dyDescent="0.25">
      <c r="A8580" t="s">
        <v>8866</v>
      </c>
      <c r="B8580" t="s">
        <v>88</v>
      </c>
      <c r="C8580" t="s">
        <v>132</v>
      </c>
      <c r="D8580" t="s">
        <v>5</v>
      </c>
      <c r="E8580" t="s">
        <v>64</v>
      </c>
      <c r="F8580" s="263">
        <v>227.33333333333334</v>
      </c>
      <c r="G8580" s="139">
        <v>15.707061913461001</v>
      </c>
      <c r="H8580" s="264">
        <v>16.7463862796128</v>
      </c>
      <c r="I8580" s="264">
        <v>15.5035115529402</v>
      </c>
      <c r="J8580" s="264">
        <v>18.061794942924902</v>
      </c>
    </row>
    <row r="8581" spans="1:10" x14ac:dyDescent="0.25">
      <c r="A8581" t="s">
        <v>8867</v>
      </c>
      <c r="B8581" t="s">
        <v>88</v>
      </c>
      <c r="C8581" t="s">
        <v>132</v>
      </c>
      <c r="D8581" t="s">
        <v>122</v>
      </c>
      <c r="E8581" t="s">
        <v>64</v>
      </c>
      <c r="F8581" s="263">
        <v>19.333333333333332</v>
      </c>
      <c r="G8581" s="139">
        <v>6.7145483424326997</v>
      </c>
      <c r="H8581" s="264">
        <v>6.9519530876621296</v>
      </c>
      <c r="I8581" s="264">
        <v>5.26957376023707</v>
      </c>
      <c r="J8581" s="264">
        <v>8.9981456527974206</v>
      </c>
    </row>
    <row r="8582" spans="1:10" x14ac:dyDescent="0.25">
      <c r="A8582" t="s">
        <v>8868</v>
      </c>
      <c r="B8582" t="s">
        <v>88</v>
      </c>
      <c r="C8582" t="s">
        <v>132</v>
      </c>
      <c r="D8582" t="s">
        <v>123</v>
      </c>
      <c r="E8582" t="s">
        <v>64</v>
      </c>
      <c r="F8582" s="263">
        <v>34</v>
      </c>
      <c r="G8582" s="139">
        <v>11.546089271645499</v>
      </c>
      <c r="H8582" s="264">
        <v>12.0191881529586</v>
      </c>
      <c r="I8582" s="264">
        <v>9.7595746453239194</v>
      </c>
      <c r="J8582" s="264">
        <v>14.6374404395194</v>
      </c>
    </row>
    <row r="8583" spans="1:10" x14ac:dyDescent="0.25">
      <c r="A8583" t="s">
        <v>8869</v>
      </c>
      <c r="B8583" t="s">
        <v>88</v>
      </c>
      <c r="C8583" t="s">
        <v>132</v>
      </c>
      <c r="D8583" t="s">
        <v>124</v>
      </c>
      <c r="E8583" t="s">
        <v>64</v>
      </c>
      <c r="F8583" s="263">
        <v>43.333333333333336</v>
      </c>
      <c r="G8583" s="139">
        <v>14.5704954192604</v>
      </c>
      <c r="H8583" s="264">
        <v>15.2265287922515</v>
      </c>
      <c r="I8583" s="264">
        <v>12.7047871454643</v>
      </c>
      <c r="J8583" s="264">
        <v>18.099469744909399</v>
      </c>
    </row>
    <row r="8584" spans="1:10" x14ac:dyDescent="0.25">
      <c r="A8584" t="s">
        <v>8870</v>
      </c>
      <c r="B8584" t="s">
        <v>88</v>
      </c>
      <c r="C8584" t="s">
        <v>132</v>
      </c>
      <c r="D8584" t="s">
        <v>125</v>
      </c>
      <c r="E8584" t="s">
        <v>64</v>
      </c>
      <c r="F8584" s="263">
        <v>57.666666666666664</v>
      </c>
      <c r="G8584" s="139">
        <v>19.8630939122488</v>
      </c>
      <c r="H8584" s="264">
        <v>21.645810575176299</v>
      </c>
      <c r="I8584" s="264">
        <v>18.526917591436099</v>
      </c>
      <c r="J8584" s="264">
        <v>25.1375914657823</v>
      </c>
    </row>
    <row r="8585" spans="1:10" x14ac:dyDescent="0.25">
      <c r="A8585" t="s">
        <v>8871</v>
      </c>
      <c r="B8585" t="s">
        <v>88</v>
      </c>
      <c r="C8585" t="s">
        <v>132</v>
      </c>
      <c r="D8585" t="s">
        <v>126</v>
      </c>
      <c r="E8585" t="s">
        <v>64</v>
      </c>
      <c r="F8585" s="263">
        <v>73</v>
      </c>
      <c r="G8585" s="139">
        <v>26.334522996411799</v>
      </c>
      <c r="H8585" s="264">
        <v>30.7192442618203</v>
      </c>
      <c r="I8585" s="264">
        <v>26.762929264816599</v>
      </c>
      <c r="J8585" s="264">
        <v>35.093020802630001</v>
      </c>
    </row>
    <row r="8586" spans="1:10" x14ac:dyDescent="0.25">
      <c r="A8586" t="s">
        <v>8872</v>
      </c>
      <c r="B8586" t="s">
        <v>88</v>
      </c>
      <c r="C8586" t="s">
        <v>132</v>
      </c>
      <c r="D8586" t="s">
        <v>6</v>
      </c>
      <c r="E8586" t="s">
        <v>64</v>
      </c>
      <c r="F8586" s="263">
        <v>53.333333333333336</v>
      </c>
      <c r="G8586" s="139">
        <v>16.2551241739095</v>
      </c>
      <c r="H8586" s="264">
        <v>16.663101175822302</v>
      </c>
      <c r="I8586" s="264">
        <v>14.1550419064391</v>
      </c>
      <c r="J8586" s="264">
        <v>19.483749169743302</v>
      </c>
    </row>
    <row r="8587" spans="1:10" x14ac:dyDescent="0.25">
      <c r="A8587" t="s">
        <v>8873</v>
      </c>
      <c r="B8587" t="s">
        <v>88</v>
      </c>
      <c r="C8587" t="s">
        <v>132</v>
      </c>
      <c r="D8587" t="s">
        <v>37</v>
      </c>
      <c r="E8587" t="s">
        <v>64</v>
      </c>
      <c r="F8587" s="263">
        <v>4.666666666666667</v>
      </c>
      <c r="G8587" s="139">
        <v>13.8141990231388</v>
      </c>
      <c r="H8587" s="264">
        <v>13.5427565349797</v>
      </c>
      <c r="I8587" s="264">
        <v>7.3631843908200398</v>
      </c>
      <c r="J8587" s="264">
        <v>22.775434840510101</v>
      </c>
    </row>
    <row r="8588" spans="1:10" x14ac:dyDescent="0.25">
      <c r="A8588" t="s">
        <v>8874</v>
      </c>
      <c r="B8588" t="s">
        <v>88</v>
      </c>
      <c r="C8588" t="s">
        <v>132</v>
      </c>
      <c r="D8588" t="s">
        <v>38</v>
      </c>
      <c r="E8588" t="s">
        <v>64</v>
      </c>
      <c r="F8588" s="263">
        <v>8.3333333333333339</v>
      </c>
      <c r="G8588" s="139">
        <v>14.494350102330101</v>
      </c>
      <c r="H8588" s="264">
        <v>14.513539214238699</v>
      </c>
      <c r="I8588" s="264">
        <v>9.3716402277859494</v>
      </c>
      <c r="J8588" s="264">
        <v>21.450272884543601</v>
      </c>
    </row>
    <row r="8589" spans="1:10" x14ac:dyDescent="0.25">
      <c r="A8589" t="s">
        <v>8875</v>
      </c>
      <c r="B8589" t="s">
        <v>88</v>
      </c>
      <c r="C8589" t="s">
        <v>132</v>
      </c>
      <c r="D8589" t="s">
        <v>39</v>
      </c>
      <c r="E8589" t="s">
        <v>64</v>
      </c>
      <c r="F8589" s="263">
        <v>11.333333333333334</v>
      </c>
      <c r="G8589" s="139">
        <v>20.988302108089801</v>
      </c>
      <c r="H8589" s="264">
        <v>21.363433094025599</v>
      </c>
      <c r="I8589" s="264">
        <v>14.731999134268101</v>
      </c>
      <c r="J8589" s="264">
        <v>29.932385318666501</v>
      </c>
    </row>
    <row r="8590" spans="1:10" x14ac:dyDescent="0.25">
      <c r="A8590" t="s">
        <v>8876</v>
      </c>
      <c r="B8590" t="s">
        <v>88</v>
      </c>
      <c r="C8590" t="s">
        <v>132</v>
      </c>
      <c r="D8590" t="s">
        <v>40</v>
      </c>
      <c r="E8590" t="s">
        <v>64</v>
      </c>
      <c r="F8590" s="263">
        <v>8.3333333333333339</v>
      </c>
      <c r="G8590" s="139">
        <v>18.342431179198201</v>
      </c>
      <c r="H8590" s="264">
        <v>17.9345477664824</v>
      </c>
      <c r="I8590" s="264">
        <v>11.5653332909919</v>
      </c>
      <c r="J8590" s="264">
        <v>26.527004487614601</v>
      </c>
    </row>
    <row r="8591" spans="1:10" x14ac:dyDescent="0.25">
      <c r="A8591" t="s">
        <v>8877</v>
      </c>
      <c r="B8591" t="s">
        <v>88</v>
      </c>
      <c r="C8591" t="s">
        <v>132</v>
      </c>
      <c r="D8591" t="s">
        <v>41</v>
      </c>
      <c r="E8591" t="s">
        <v>64</v>
      </c>
      <c r="F8591" s="263">
        <v>10.333333333333334</v>
      </c>
      <c r="G8591" s="139">
        <v>14.0215026527778</v>
      </c>
      <c r="H8591" s="264">
        <v>14.1842344493708</v>
      </c>
      <c r="I8591" s="264">
        <v>9.5696611911343901</v>
      </c>
      <c r="J8591" s="264">
        <v>20.2205070025609</v>
      </c>
    </row>
    <row r="8592" spans="1:10" x14ac:dyDescent="0.25">
      <c r="A8592" t="s">
        <v>8878</v>
      </c>
      <c r="B8592" t="s">
        <v>88</v>
      </c>
      <c r="C8592" t="s">
        <v>132</v>
      </c>
      <c r="D8592" t="s">
        <v>42</v>
      </c>
      <c r="E8592" t="s">
        <v>64</v>
      </c>
      <c r="F8592" s="263">
        <v>10.333333333333334</v>
      </c>
      <c r="G8592" s="139">
        <v>16.2219582520055</v>
      </c>
      <c r="H8592" s="264">
        <v>16.981723639917099</v>
      </c>
      <c r="I8592" s="264">
        <v>11.496971692061701</v>
      </c>
      <c r="J8592" s="264">
        <v>24.156267371518499</v>
      </c>
    </row>
    <row r="8593" spans="1:10" x14ac:dyDescent="0.25">
      <c r="A8593" t="s">
        <v>8879</v>
      </c>
      <c r="B8593" t="s">
        <v>88</v>
      </c>
      <c r="C8593" t="s">
        <v>132</v>
      </c>
      <c r="D8593" t="s">
        <v>102</v>
      </c>
      <c r="E8593" t="s">
        <v>64</v>
      </c>
      <c r="F8593" s="263">
        <v>7</v>
      </c>
      <c r="G8593" s="139">
        <v>10.869734002080801</v>
      </c>
      <c r="H8593" s="264">
        <v>10.8782336166942</v>
      </c>
      <c r="I8593" s="264">
        <v>6.70736863424088</v>
      </c>
      <c r="J8593" s="264">
        <v>16.662425308396902</v>
      </c>
    </row>
    <row r="8594" spans="1:10" x14ac:dyDescent="0.25">
      <c r="A8594" t="s">
        <v>8880</v>
      </c>
      <c r="B8594" t="s">
        <v>88</v>
      </c>
      <c r="C8594" t="s">
        <v>132</v>
      </c>
      <c r="D8594" t="s">
        <v>103</v>
      </c>
      <c r="E8594" t="s">
        <v>64</v>
      </c>
      <c r="F8594" s="263">
        <v>32</v>
      </c>
      <c r="G8594" s="139">
        <v>17.741473466332799</v>
      </c>
      <c r="H8594" s="264">
        <v>17.7245640162044</v>
      </c>
      <c r="I8594" s="264">
        <v>14.3412923654049</v>
      </c>
      <c r="J8594" s="264">
        <v>21.6627553240317</v>
      </c>
    </row>
    <row r="8595" spans="1:10" x14ac:dyDescent="0.25">
      <c r="A8595" t="s">
        <v>8881</v>
      </c>
      <c r="B8595" t="s">
        <v>88</v>
      </c>
      <c r="C8595" t="s">
        <v>132</v>
      </c>
      <c r="D8595" t="s">
        <v>43</v>
      </c>
      <c r="E8595" t="s">
        <v>64</v>
      </c>
      <c r="F8595" s="263">
        <v>5</v>
      </c>
      <c r="G8595" s="139">
        <v>13.4670461381001</v>
      </c>
      <c r="H8595" s="264">
        <v>14.3415775012546</v>
      </c>
      <c r="I8595" s="264">
        <v>7.9788907163703602</v>
      </c>
      <c r="J8595" s="264">
        <v>23.717681634703499</v>
      </c>
    </row>
    <row r="8596" spans="1:10" x14ac:dyDescent="0.25">
      <c r="A8596" t="s">
        <v>8882</v>
      </c>
      <c r="B8596" t="s">
        <v>88</v>
      </c>
      <c r="C8596" t="s">
        <v>132</v>
      </c>
      <c r="D8596" t="s">
        <v>44</v>
      </c>
      <c r="E8596" t="s">
        <v>64</v>
      </c>
      <c r="F8596" s="263">
        <v>9.3333333333333339</v>
      </c>
      <c r="G8596" s="139">
        <v>16.4290324473391</v>
      </c>
      <c r="H8596" s="264">
        <v>15.9270350038648</v>
      </c>
      <c r="I8596" s="264">
        <v>10.5555069471451</v>
      </c>
      <c r="J8596" s="264">
        <v>23.053765456272799</v>
      </c>
    </row>
    <row r="8597" spans="1:10" x14ac:dyDescent="0.25">
      <c r="A8597" t="s">
        <v>8883</v>
      </c>
      <c r="B8597" t="s">
        <v>88</v>
      </c>
      <c r="C8597" t="s">
        <v>132</v>
      </c>
      <c r="D8597" t="s">
        <v>45</v>
      </c>
      <c r="E8597" t="s">
        <v>64</v>
      </c>
      <c r="F8597" s="263">
        <v>17.666666666666668</v>
      </c>
      <c r="G8597" s="139">
        <v>20.440275828023999</v>
      </c>
      <c r="H8597" s="264">
        <v>20.439533376652101</v>
      </c>
      <c r="I8597" s="264">
        <v>15.292504690943799</v>
      </c>
      <c r="J8597" s="264">
        <v>26.7568599148658</v>
      </c>
    </row>
    <row r="8598" spans="1:10" x14ac:dyDescent="0.25">
      <c r="A8598" t="s">
        <v>8884</v>
      </c>
      <c r="B8598" t="s">
        <v>88</v>
      </c>
      <c r="C8598" t="s">
        <v>132</v>
      </c>
      <c r="D8598" t="s">
        <v>18</v>
      </c>
      <c r="E8598" t="s">
        <v>64</v>
      </c>
      <c r="F8598" s="263">
        <v>43.666666666666664</v>
      </c>
      <c r="G8598" s="139">
        <v>17.924800672111601</v>
      </c>
      <c r="H8598" s="264">
        <v>19.1047246045873</v>
      </c>
      <c r="I8598" s="264">
        <v>15.9619348238291</v>
      </c>
      <c r="J8598" s="264">
        <v>22.683410488063799</v>
      </c>
    </row>
    <row r="8599" spans="1:10" x14ac:dyDescent="0.25">
      <c r="A8599" t="s">
        <v>8885</v>
      </c>
      <c r="B8599" t="s">
        <v>88</v>
      </c>
      <c r="C8599" t="s">
        <v>132</v>
      </c>
      <c r="D8599" t="s">
        <v>46</v>
      </c>
      <c r="E8599" t="s">
        <v>64</v>
      </c>
      <c r="F8599" s="263">
        <v>20.333333333333332</v>
      </c>
      <c r="G8599" s="139">
        <v>18.167847080337602</v>
      </c>
      <c r="H8599" s="264">
        <v>19.664197655572799</v>
      </c>
      <c r="I8599" s="264">
        <v>15.0300456746092</v>
      </c>
      <c r="J8599" s="264">
        <v>25.2728495207569</v>
      </c>
    </row>
    <row r="8600" spans="1:10" x14ac:dyDescent="0.25">
      <c r="A8600" t="s">
        <v>8886</v>
      </c>
      <c r="B8600" t="s">
        <v>88</v>
      </c>
      <c r="C8600" t="s">
        <v>132</v>
      </c>
      <c r="D8600" t="s">
        <v>47</v>
      </c>
      <c r="E8600" t="s">
        <v>64</v>
      </c>
      <c r="F8600" s="263">
        <v>11</v>
      </c>
      <c r="G8600" s="139">
        <v>16.474053365948599</v>
      </c>
      <c r="H8600" s="264">
        <v>17.202770666265401</v>
      </c>
      <c r="I8600" s="264">
        <v>11.8148582135255</v>
      </c>
      <c r="J8600" s="264">
        <v>24.1920422192381</v>
      </c>
    </row>
    <row r="8601" spans="1:10" x14ac:dyDescent="0.25">
      <c r="A8601" t="s">
        <v>8887</v>
      </c>
      <c r="B8601" t="s">
        <v>88</v>
      </c>
      <c r="C8601" t="s">
        <v>132</v>
      </c>
      <c r="D8601" t="s">
        <v>48</v>
      </c>
      <c r="E8601" t="s">
        <v>64</v>
      </c>
      <c r="F8601" s="263">
        <v>12.333333333333334</v>
      </c>
      <c r="G8601" s="139">
        <v>18.997935899937399</v>
      </c>
      <c r="H8601" s="264">
        <v>20.1238586168304</v>
      </c>
      <c r="I8601" s="264">
        <v>14.1234110452429</v>
      </c>
      <c r="J8601" s="264">
        <v>27.794838697485901</v>
      </c>
    </row>
    <row r="8602" spans="1:10" x14ac:dyDescent="0.25">
      <c r="A8602" t="s">
        <v>8888</v>
      </c>
      <c r="B8602" t="s">
        <v>88</v>
      </c>
      <c r="C8602" t="s">
        <v>132</v>
      </c>
      <c r="D8602" t="s">
        <v>104</v>
      </c>
      <c r="E8602" t="s">
        <v>64</v>
      </c>
      <c r="F8602" s="263">
        <v>32.333333333333336</v>
      </c>
      <c r="G8602" s="139">
        <v>14.9871064532626</v>
      </c>
      <c r="H8602" s="264">
        <v>18.600043161524098</v>
      </c>
      <c r="I8602" s="264">
        <v>15.0460237185565</v>
      </c>
      <c r="J8602" s="264">
        <v>22.733719980556501</v>
      </c>
    </row>
    <row r="8603" spans="1:10" x14ac:dyDescent="0.25">
      <c r="A8603" t="s">
        <v>8889</v>
      </c>
      <c r="B8603" t="s">
        <v>88</v>
      </c>
      <c r="C8603" t="s">
        <v>132</v>
      </c>
      <c r="D8603" t="s">
        <v>49</v>
      </c>
      <c r="E8603" t="s">
        <v>64</v>
      </c>
      <c r="F8603" s="263">
        <v>8.6666666666666661</v>
      </c>
      <c r="G8603" s="139">
        <v>14.5706423972069</v>
      </c>
      <c r="H8603" s="264">
        <v>15.355762800947801</v>
      </c>
      <c r="I8603" s="264">
        <v>10.0028961174958</v>
      </c>
      <c r="J8603" s="264">
        <v>22.5347846680522</v>
      </c>
    </row>
    <row r="8604" spans="1:10" x14ac:dyDescent="0.25">
      <c r="A8604" t="s">
        <v>8890</v>
      </c>
      <c r="B8604" t="s">
        <v>88</v>
      </c>
      <c r="C8604" t="s">
        <v>132</v>
      </c>
      <c r="D8604" t="s">
        <v>50</v>
      </c>
      <c r="E8604" t="s">
        <v>64</v>
      </c>
      <c r="F8604" s="263">
        <v>23.666666666666668</v>
      </c>
      <c r="G8604" s="139">
        <v>15.145632724805999</v>
      </c>
      <c r="H8604" s="264">
        <v>20.686513746687599</v>
      </c>
      <c r="I8604" s="264">
        <v>16.103457732009399</v>
      </c>
      <c r="J8604" s="264">
        <v>26.155896228590201</v>
      </c>
    </row>
    <row r="8605" spans="1:10" x14ac:dyDescent="0.25">
      <c r="A8605" t="s">
        <v>8891</v>
      </c>
      <c r="B8605" t="s">
        <v>88</v>
      </c>
      <c r="C8605" t="s">
        <v>132</v>
      </c>
      <c r="D8605" t="s">
        <v>105</v>
      </c>
      <c r="E8605" t="s">
        <v>64</v>
      </c>
      <c r="F8605" s="263">
        <v>26</v>
      </c>
      <c r="G8605" s="139">
        <v>18.377588766109799</v>
      </c>
      <c r="H8605" s="264">
        <v>20.182947189350301</v>
      </c>
      <c r="I8605" s="264">
        <v>15.9078582249058</v>
      </c>
      <c r="J8605" s="264">
        <v>25.243240765431398</v>
      </c>
    </row>
    <row r="8606" spans="1:10" x14ac:dyDescent="0.25">
      <c r="A8606" t="s">
        <v>8892</v>
      </c>
      <c r="B8606" t="s">
        <v>88</v>
      </c>
      <c r="C8606" t="s">
        <v>132</v>
      </c>
      <c r="D8606" t="s">
        <v>51</v>
      </c>
      <c r="E8606" t="s">
        <v>64</v>
      </c>
      <c r="F8606" s="263">
        <v>19.666666666666668</v>
      </c>
      <c r="G8606" s="139">
        <v>17.2285912852529</v>
      </c>
      <c r="H8606" s="264">
        <v>19.163935817813702</v>
      </c>
      <c r="I8606" s="264">
        <v>14.531286016109799</v>
      </c>
      <c r="J8606" s="264">
        <v>24.788934753524</v>
      </c>
    </row>
    <row r="8607" spans="1:10" x14ac:dyDescent="0.25">
      <c r="A8607" t="s">
        <v>8893</v>
      </c>
      <c r="B8607" t="s">
        <v>88</v>
      </c>
      <c r="C8607" t="s">
        <v>132</v>
      </c>
      <c r="D8607" t="s">
        <v>52</v>
      </c>
      <c r="E8607" t="s">
        <v>64</v>
      </c>
      <c r="F8607" s="263">
        <v>6.333333333333333</v>
      </c>
      <c r="G8607" s="139">
        <v>23.1775153703523</v>
      </c>
      <c r="H8607" s="264">
        <v>24.382178317615502</v>
      </c>
      <c r="I8607" s="264">
        <v>14.628729838736399</v>
      </c>
      <c r="J8607" s="264">
        <v>38.140030808030403</v>
      </c>
    </row>
    <row r="8608" spans="1:10" x14ac:dyDescent="0.25">
      <c r="A8608" t="s">
        <v>8894</v>
      </c>
      <c r="B8608" t="s">
        <v>88</v>
      </c>
      <c r="C8608" t="s">
        <v>132</v>
      </c>
      <c r="D8608" t="s">
        <v>106</v>
      </c>
      <c r="E8608" t="s">
        <v>64</v>
      </c>
      <c r="F8608" s="263">
        <v>33</v>
      </c>
      <c r="G8608" s="139">
        <v>12.0598607634257</v>
      </c>
      <c r="H8608" s="264">
        <v>12.639679383792901</v>
      </c>
      <c r="I8608" s="264">
        <v>10.257420553876599</v>
      </c>
      <c r="J8608" s="264">
        <v>15.4062066610628</v>
      </c>
    </row>
    <row r="8609" spans="1:10" x14ac:dyDescent="0.25">
      <c r="A8609" t="s">
        <v>8895</v>
      </c>
      <c r="B8609" t="s">
        <v>88</v>
      </c>
      <c r="C8609" t="s">
        <v>132</v>
      </c>
      <c r="D8609" t="s">
        <v>53</v>
      </c>
      <c r="E8609" t="s">
        <v>64</v>
      </c>
      <c r="F8609" s="263">
        <v>13</v>
      </c>
      <c r="G8609" s="139">
        <v>15.3666118984858</v>
      </c>
      <c r="H8609" s="264">
        <v>16.764155727769001</v>
      </c>
      <c r="I8609" s="264">
        <v>11.866537293275799</v>
      </c>
      <c r="J8609" s="264">
        <v>22.985075861031198</v>
      </c>
    </row>
    <row r="8610" spans="1:10" x14ac:dyDescent="0.25">
      <c r="A8610" t="s">
        <v>8896</v>
      </c>
      <c r="B8610" t="s">
        <v>88</v>
      </c>
      <c r="C8610" t="s">
        <v>132</v>
      </c>
      <c r="D8610" t="s">
        <v>54</v>
      </c>
      <c r="E8610" t="s">
        <v>64</v>
      </c>
      <c r="F8610" s="263">
        <v>6</v>
      </c>
      <c r="G8610" s="139">
        <v>17.797816801139099</v>
      </c>
      <c r="H8610" s="264">
        <v>17.807407694814898</v>
      </c>
      <c r="I8610" s="264">
        <v>10.5025855759175</v>
      </c>
      <c r="J8610" s="264">
        <v>28.210104028301</v>
      </c>
    </row>
    <row r="8611" spans="1:10" x14ac:dyDescent="0.25">
      <c r="A8611" t="s">
        <v>8897</v>
      </c>
      <c r="B8611" t="s">
        <v>88</v>
      </c>
      <c r="C8611" t="s">
        <v>132</v>
      </c>
      <c r="D8611" t="s">
        <v>55</v>
      </c>
      <c r="E8611" t="s">
        <v>64</v>
      </c>
      <c r="F8611" s="263">
        <v>4.333333333333333</v>
      </c>
      <c r="G8611" s="139">
        <v>9.83470136551046</v>
      </c>
      <c r="H8611" s="264">
        <v>10.455924708185901</v>
      </c>
      <c r="I8611" s="264">
        <v>5.5325352680850699</v>
      </c>
      <c r="J8611" s="264">
        <v>17.9256349890458</v>
      </c>
    </row>
    <row r="8612" spans="1:10" x14ac:dyDescent="0.25">
      <c r="A8612" t="s">
        <v>8898</v>
      </c>
      <c r="B8612" t="s">
        <v>88</v>
      </c>
      <c r="C8612" t="s">
        <v>132</v>
      </c>
      <c r="D8612" t="s">
        <v>56</v>
      </c>
      <c r="E8612" t="s">
        <v>64</v>
      </c>
      <c r="F8612" s="263">
        <v>2.3333333333333335</v>
      </c>
      <c r="G8612" s="139">
        <v>5.3818416662181798</v>
      </c>
      <c r="H8612" s="264">
        <v>5.3201375690232702</v>
      </c>
      <c r="I8612" s="264">
        <v>2.1163499840540099</v>
      </c>
      <c r="J8612" s="264">
        <v>10.988630839983699</v>
      </c>
    </row>
    <row r="8613" spans="1:10" x14ac:dyDescent="0.25">
      <c r="A8613" t="s">
        <v>8899</v>
      </c>
      <c r="B8613" t="s">
        <v>88</v>
      </c>
      <c r="C8613" t="s">
        <v>132</v>
      </c>
      <c r="D8613" t="s">
        <v>57</v>
      </c>
      <c r="E8613" t="s">
        <v>64</v>
      </c>
      <c r="F8613" s="263">
        <v>7.333333333333333</v>
      </c>
      <c r="G8613" s="139">
        <v>10.7991360691145</v>
      </c>
      <c r="H8613" s="264">
        <v>11.5220127490125</v>
      </c>
      <c r="I8613" s="264">
        <v>7.1986716090131004</v>
      </c>
      <c r="J8613" s="264">
        <v>17.472239537370601</v>
      </c>
    </row>
    <row r="8614" spans="1:10" x14ac:dyDescent="0.25">
      <c r="A8614" t="s">
        <v>8900</v>
      </c>
      <c r="B8614" t="s">
        <v>88</v>
      </c>
      <c r="C8614" t="s">
        <v>133</v>
      </c>
      <c r="D8614" t="s">
        <v>5</v>
      </c>
      <c r="E8614" t="s">
        <v>64</v>
      </c>
      <c r="F8614" s="263">
        <v>245.66666666666666</v>
      </c>
      <c r="G8614" s="139">
        <v>16.857466347968298</v>
      </c>
      <c r="H8614" s="264">
        <v>17.909133817953599</v>
      </c>
      <c r="I8614" s="264">
        <v>16.629726424059601</v>
      </c>
      <c r="J8614" s="264">
        <v>19.260280680322001</v>
      </c>
    </row>
    <row r="8615" spans="1:10" x14ac:dyDescent="0.25">
      <c r="A8615" t="s">
        <v>8901</v>
      </c>
      <c r="B8615" t="s">
        <v>88</v>
      </c>
      <c r="C8615" t="s">
        <v>133</v>
      </c>
      <c r="D8615" t="s">
        <v>122</v>
      </c>
      <c r="E8615" t="s">
        <v>64</v>
      </c>
      <c r="F8615" s="263">
        <v>23.333333333333332</v>
      </c>
      <c r="G8615" s="139">
        <v>8.0603559453185394</v>
      </c>
      <c r="H8615" s="264">
        <v>8.3331394839149606</v>
      </c>
      <c r="I8615" s="264">
        <v>6.4805235066482298</v>
      </c>
      <c r="J8615" s="264">
        <v>10.5468422124071</v>
      </c>
    </row>
    <row r="8616" spans="1:10" x14ac:dyDescent="0.25">
      <c r="A8616" t="s">
        <v>8902</v>
      </c>
      <c r="B8616" t="s">
        <v>88</v>
      </c>
      <c r="C8616" t="s">
        <v>133</v>
      </c>
      <c r="D8616" t="s">
        <v>123</v>
      </c>
      <c r="E8616" t="s">
        <v>64</v>
      </c>
      <c r="F8616" s="263">
        <v>36.666666666666664</v>
      </c>
      <c r="G8616" s="139">
        <v>12.3701833598543</v>
      </c>
      <c r="H8616" s="264">
        <v>12.7130199067095</v>
      </c>
      <c r="I8616" s="264">
        <v>10.4111275482558</v>
      </c>
      <c r="J8616" s="264">
        <v>15.3656492065899</v>
      </c>
    </row>
    <row r="8617" spans="1:10" x14ac:dyDescent="0.25">
      <c r="A8617" t="s">
        <v>8903</v>
      </c>
      <c r="B8617" t="s">
        <v>88</v>
      </c>
      <c r="C8617" t="s">
        <v>133</v>
      </c>
      <c r="D8617" t="s">
        <v>124</v>
      </c>
      <c r="E8617" t="s">
        <v>64</v>
      </c>
      <c r="F8617" s="263">
        <v>45</v>
      </c>
      <c r="G8617" s="139">
        <v>15.0341107267823</v>
      </c>
      <c r="H8617" s="264">
        <v>15.708574700787899</v>
      </c>
      <c r="I8617" s="264">
        <v>13.155062838866799</v>
      </c>
      <c r="J8617" s="264">
        <v>18.610586094830101</v>
      </c>
    </row>
    <row r="8618" spans="1:10" x14ac:dyDescent="0.25">
      <c r="A8618" t="s">
        <v>8904</v>
      </c>
      <c r="B8618" t="s">
        <v>88</v>
      </c>
      <c r="C8618" t="s">
        <v>133</v>
      </c>
      <c r="D8618" t="s">
        <v>125</v>
      </c>
      <c r="E8618" t="s">
        <v>64</v>
      </c>
      <c r="F8618" s="263">
        <v>60.666666666666664</v>
      </c>
      <c r="G8618" s="139">
        <v>20.727253263118801</v>
      </c>
      <c r="H8618" s="264">
        <v>22.462315799033</v>
      </c>
      <c r="I8618" s="264">
        <v>19.3029175674417</v>
      </c>
      <c r="J8618" s="264">
        <v>25.989403960707101</v>
      </c>
    </row>
    <row r="8619" spans="1:10" x14ac:dyDescent="0.25">
      <c r="A8619" t="s">
        <v>8905</v>
      </c>
      <c r="B8619" t="s">
        <v>88</v>
      </c>
      <c r="C8619" t="s">
        <v>133</v>
      </c>
      <c r="D8619" t="s">
        <v>126</v>
      </c>
      <c r="E8619" t="s">
        <v>64</v>
      </c>
      <c r="F8619" s="263">
        <v>80</v>
      </c>
      <c r="G8619" s="139">
        <v>28.631486522920699</v>
      </c>
      <c r="H8619" s="264">
        <v>33.381074302260501</v>
      </c>
      <c r="I8619" s="264">
        <v>29.262957603828799</v>
      </c>
      <c r="J8619" s="264">
        <v>37.913238054006001</v>
      </c>
    </row>
    <row r="8620" spans="1:10" x14ac:dyDescent="0.25">
      <c r="A8620" t="s">
        <v>8906</v>
      </c>
      <c r="B8620" t="s">
        <v>88</v>
      </c>
      <c r="C8620" t="s">
        <v>133</v>
      </c>
      <c r="D8620" t="s">
        <v>6</v>
      </c>
      <c r="E8620" t="s">
        <v>64</v>
      </c>
      <c r="F8620" s="263">
        <v>54.333333333333336</v>
      </c>
      <c r="G8620" s="139">
        <v>16.4783118121189</v>
      </c>
      <c r="H8620" s="264">
        <v>16.811001268661901</v>
      </c>
      <c r="I8620" s="264">
        <v>14.3034127600302</v>
      </c>
      <c r="J8620" s="264">
        <v>19.6280420903852</v>
      </c>
    </row>
    <row r="8621" spans="1:10" x14ac:dyDescent="0.25">
      <c r="A8621" t="s">
        <v>8907</v>
      </c>
      <c r="B8621" t="s">
        <v>88</v>
      </c>
      <c r="C8621" t="s">
        <v>133</v>
      </c>
      <c r="D8621" t="s">
        <v>37</v>
      </c>
      <c r="E8621" t="s">
        <v>64</v>
      </c>
      <c r="F8621" s="263">
        <v>4</v>
      </c>
      <c r="G8621" s="139">
        <v>11.769321302471599</v>
      </c>
      <c r="H8621" s="264">
        <v>11.3185594348314</v>
      </c>
      <c r="I8621" s="264">
        <v>5.8065968490840199</v>
      </c>
      <c r="J8621" s="264">
        <v>19.826786766279501</v>
      </c>
    </row>
    <row r="8622" spans="1:10" x14ac:dyDescent="0.25">
      <c r="A8622" t="s">
        <v>8908</v>
      </c>
      <c r="B8622" t="s">
        <v>88</v>
      </c>
      <c r="C8622" t="s">
        <v>133</v>
      </c>
      <c r="D8622" t="s">
        <v>38</v>
      </c>
      <c r="E8622" t="s">
        <v>64</v>
      </c>
      <c r="F8622" s="263">
        <v>8</v>
      </c>
      <c r="G8622" s="139">
        <v>13.866500268663399</v>
      </c>
      <c r="H8622" s="264">
        <v>14.1315074217112</v>
      </c>
      <c r="I8622" s="264">
        <v>9.0146118942737203</v>
      </c>
      <c r="J8622" s="264">
        <v>21.077743546043401</v>
      </c>
    </row>
    <row r="8623" spans="1:10" x14ac:dyDescent="0.25">
      <c r="A8623" t="s">
        <v>8909</v>
      </c>
      <c r="B8623" t="s">
        <v>88</v>
      </c>
      <c r="C8623" t="s">
        <v>133</v>
      </c>
      <c r="D8623" t="s">
        <v>39</v>
      </c>
      <c r="E8623" t="s">
        <v>64</v>
      </c>
      <c r="F8623" s="263">
        <v>11</v>
      </c>
      <c r="G8623" s="139">
        <v>20.2476347081273</v>
      </c>
      <c r="H8623" s="264">
        <v>19.997929145584799</v>
      </c>
      <c r="I8623" s="264">
        <v>13.6995814961503</v>
      </c>
      <c r="J8623" s="264">
        <v>28.1682293208484</v>
      </c>
    </row>
    <row r="8624" spans="1:10" x14ac:dyDescent="0.25">
      <c r="A8624" t="s">
        <v>8910</v>
      </c>
      <c r="B8624" t="s">
        <v>88</v>
      </c>
      <c r="C8624" t="s">
        <v>133</v>
      </c>
      <c r="D8624" t="s">
        <v>40</v>
      </c>
      <c r="E8624" t="s">
        <v>64</v>
      </c>
      <c r="F8624" s="263">
        <v>9.6666666666666661</v>
      </c>
      <c r="G8624" s="139">
        <v>21.2013100947479</v>
      </c>
      <c r="H8624" s="264">
        <v>20.864760724931699</v>
      </c>
      <c r="I8624" s="264">
        <v>13.929797317332101</v>
      </c>
      <c r="J8624" s="264">
        <v>30.020184910202701</v>
      </c>
    </row>
    <row r="8625" spans="1:10" x14ac:dyDescent="0.25">
      <c r="A8625" t="s">
        <v>8911</v>
      </c>
      <c r="B8625" t="s">
        <v>88</v>
      </c>
      <c r="C8625" t="s">
        <v>133</v>
      </c>
      <c r="D8625" t="s">
        <v>41</v>
      </c>
      <c r="E8625" t="s">
        <v>64</v>
      </c>
      <c r="F8625" s="263">
        <v>12.333333333333334</v>
      </c>
      <c r="G8625" s="139">
        <v>16.674553279704401</v>
      </c>
      <c r="H8625" s="264">
        <v>17.285071440837399</v>
      </c>
      <c r="I8625" s="264">
        <v>12.1091807876457</v>
      </c>
      <c r="J8625" s="264">
        <v>23.901936870724199</v>
      </c>
    </row>
    <row r="8626" spans="1:10" x14ac:dyDescent="0.25">
      <c r="A8626" t="s">
        <v>8912</v>
      </c>
      <c r="B8626" t="s">
        <v>88</v>
      </c>
      <c r="C8626" t="s">
        <v>133</v>
      </c>
      <c r="D8626" t="s">
        <v>42</v>
      </c>
      <c r="E8626" t="s">
        <v>64</v>
      </c>
      <c r="F8626" s="263">
        <v>9.3333333333333339</v>
      </c>
      <c r="G8626" s="139">
        <v>14.5470414954359</v>
      </c>
      <c r="H8626" s="264">
        <v>15.2464995397601</v>
      </c>
      <c r="I8626" s="264">
        <v>10.090210326536001</v>
      </c>
      <c r="J8626" s="264">
        <v>22.087659628524101</v>
      </c>
    </row>
    <row r="8627" spans="1:10" x14ac:dyDescent="0.25">
      <c r="A8627" t="s">
        <v>8913</v>
      </c>
      <c r="B8627" t="s">
        <v>88</v>
      </c>
      <c r="C8627" t="s">
        <v>133</v>
      </c>
      <c r="D8627" t="s">
        <v>102</v>
      </c>
      <c r="E8627" t="s">
        <v>64</v>
      </c>
      <c r="F8627" s="263">
        <v>6.333333333333333</v>
      </c>
      <c r="G8627" s="139">
        <v>9.7804545337554405</v>
      </c>
      <c r="H8627" s="264">
        <v>9.5780659787859399</v>
      </c>
      <c r="I8627" s="264">
        <v>5.7479622879150396</v>
      </c>
      <c r="J8627" s="264">
        <v>14.980668116491801</v>
      </c>
    </row>
    <row r="8628" spans="1:10" x14ac:dyDescent="0.25">
      <c r="A8628" t="s">
        <v>8914</v>
      </c>
      <c r="B8628" t="s">
        <v>88</v>
      </c>
      <c r="C8628" t="s">
        <v>133</v>
      </c>
      <c r="D8628" t="s">
        <v>103</v>
      </c>
      <c r="E8628" t="s">
        <v>64</v>
      </c>
      <c r="F8628" s="263">
        <v>34.333333333333336</v>
      </c>
      <c r="G8628" s="139">
        <v>18.8877152832791</v>
      </c>
      <c r="H8628" s="264">
        <v>18.797723615336601</v>
      </c>
      <c r="I8628" s="264">
        <v>15.3209384070665</v>
      </c>
      <c r="J8628" s="264">
        <v>22.8234270429293</v>
      </c>
    </row>
    <row r="8629" spans="1:10" x14ac:dyDescent="0.25">
      <c r="A8629" t="s">
        <v>8915</v>
      </c>
      <c r="B8629" t="s">
        <v>88</v>
      </c>
      <c r="C8629" t="s">
        <v>133</v>
      </c>
      <c r="D8629" t="s">
        <v>43</v>
      </c>
      <c r="E8629" t="s">
        <v>64</v>
      </c>
      <c r="F8629" s="263">
        <v>5.333333333333333</v>
      </c>
      <c r="G8629" s="139">
        <v>14.34617315831</v>
      </c>
      <c r="H8629" s="264">
        <v>15.2762964940038</v>
      </c>
      <c r="I8629" s="264">
        <v>8.6499175478619499</v>
      </c>
      <c r="J8629" s="264">
        <v>24.9200188241708</v>
      </c>
    </row>
    <row r="8630" spans="1:10" x14ac:dyDescent="0.25">
      <c r="A8630" t="s">
        <v>8916</v>
      </c>
      <c r="B8630" t="s">
        <v>88</v>
      </c>
      <c r="C8630" t="s">
        <v>133</v>
      </c>
      <c r="D8630" t="s">
        <v>44</v>
      </c>
      <c r="E8630" t="s">
        <v>64</v>
      </c>
      <c r="F8630" s="263">
        <v>14</v>
      </c>
      <c r="G8630" s="139">
        <v>24.3715618689506</v>
      </c>
      <c r="H8630" s="264">
        <v>23.860509681131798</v>
      </c>
      <c r="I8630" s="264">
        <v>17.153188250790699</v>
      </c>
      <c r="J8630" s="264">
        <v>32.3056194075359</v>
      </c>
    </row>
    <row r="8631" spans="1:10" x14ac:dyDescent="0.25">
      <c r="A8631" t="s">
        <v>8917</v>
      </c>
      <c r="B8631" t="s">
        <v>88</v>
      </c>
      <c r="C8631" t="s">
        <v>133</v>
      </c>
      <c r="D8631" t="s">
        <v>45</v>
      </c>
      <c r="E8631" t="s">
        <v>64</v>
      </c>
      <c r="F8631" s="263">
        <v>15</v>
      </c>
      <c r="G8631" s="139">
        <v>17.210519069255099</v>
      </c>
      <c r="H8631" s="264">
        <v>16.922523318897099</v>
      </c>
      <c r="I8631" s="264">
        <v>12.321764400424801</v>
      </c>
      <c r="J8631" s="264">
        <v>22.669799800626599</v>
      </c>
    </row>
    <row r="8632" spans="1:10" x14ac:dyDescent="0.25">
      <c r="A8632" t="s">
        <v>8918</v>
      </c>
      <c r="B8632" t="s">
        <v>88</v>
      </c>
      <c r="C8632" t="s">
        <v>133</v>
      </c>
      <c r="D8632" t="s">
        <v>18</v>
      </c>
      <c r="E8632" t="s">
        <v>64</v>
      </c>
      <c r="F8632" s="263">
        <v>45.333333333333336</v>
      </c>
      <c r="G8632" s="139">
        <v>18.453313794530501</v>
      </c>
      <c r="H8632" s="264">
        <v>19.673019742838999</v>
      </c>
      <c r="I8632" s="264">
        <v>16.493245457633101</v>
      </c>
      <c r="J8632" s="264">
        <v>23.285052287257901</v>
      </c>
    </row>
    <row r="8633" spans="1:10" x14ac:dyDescent="0.25">
      <c r="A8633" t="s">
        <v>8919</v>
      </c>
      <c r="B8633" t="s">
        <v>88</v>
      </c>
      <c r="C8633" t="s">
        <v>133</v>
      </c>
      <c r="D8633" t="s">
        <v>46</v>
      </c>
      <c r="E8633" t="s">
        <v>64</v>
      </c>
      <c r="F8633" s="263">
        <v>21</v>
      </c>
      <c r="G8633" s="139">
        <v>18.619992552003001</v>
      </c>
      <c r="H8633" s="264">
        <v>20.431617830216101</v>
      </c>
      <c r="I8633" s="264">
        <v>15.688166256673499</v>
      </c>
      <c r="J8633" s="264">
        <v>26.154906708750602</v>
      </c>
    </row>
    <row r="8634" spans="1:10" x14ac:dyDescent="0.25">
      <c r="A8634" t="s">
        <v>8920</v>
      </c>
      <c r="B8634" t="s">
        <v>88</v>
      </c>
      <c r="C8634" t="s">
        <v>133</v>
      </c>
      <c r="D8634" t="s">
        <v>47</v>
      </c>
      <c r="E8634" t="s">
        <v>64</v>
      </c>
      <c r="F8634" s="263">
        <v>9.3333333333333339</v>
      </c>
      <c r="G8634" s="139">
        <v>13.8896467565195</v>
      </c>
      <c r="H8634" s="264">
        <v>14.322806746672301</v>
      </c>
      <c r="I8634" s="264">
        <v>9.4923985447805492</v>
      </c>
      <c r="J8634" s="264">
        <v>20.731600830306899</v>
      </c>
    </row>
    <row r="8635" spans="1:10" x14ac:dyDescent="0.25">
      <c r="A8635" t="s">
        <v>8921</v>
      </c>
      <c r="B8635" t="s">
        <v>88</v>
      </c>
      <c r="C8635" t="s">
        <v>133</v>
      </c>
      <c r="D8635" t="s">
        <v>48</v>
      </c>
      <c r="E8635" t="s">
        <v>64</v>
      </c>
      <c r="F8635" s="263">
        <v>15</v>
      </c>
      <c r="G8635" s="139">
        <v>22.835684563077201</v>
      </c>
      <c r="H8635" s="264">
        <v>24.041046502545999</v>
      </c>
      <c r="I8635" s="264">
        <v>17.485596968597999</v>
      </c>
      <c r="J8635" s="264">
        <v>32.230126087297101</v>
      </c>
    </row>
    <row r="8636" spans="1:10" x14ac:dyDescent="0.25">
      <c r="A8636" t="s">
        <v>8922</v>
      </c>
      <c r="B8636" t="s">
        <v>88</v>
      </c>
      <c r="C8636" t="s">
        <v>133</v>
      </c>
      <c r="D8636" t="s">
        <v>104</v>
      </c>
      <c r="E8636" t="s">
        <v>64</v>
      </c>
      <c r="F8636" s="263">
        <v>36.333333333333336</v>
      </c>
      <c r="G8636" s="139">
        <v>16.6344660031193</v>
      </c>
      <c r="H8636" s="264">
        <v>20.511913961716999</v>
      </c>
      <c r="I8636" s="264">
        <v>16.801565195889001</v>
      </c>
      <c r="J8636" s="264">
        <v>24.790399013873198</v>
      </c>
    </row>
    <row r="8637" spans="1:10" x14ac:dyDescent="0.25">
      <c r="A8637" t="s">
        <v>8923</v>
      </c>
      <c r="B8637" t="s">
        <v>88</v>
      </c>
      <c r="C8637" t="s">
        <v>133</v>
      </c>
      <c r="D8637" t="s">
        <v>49</v>
      </c>
      <c r="E8637" t="s">
        <v>64</v>
      </c>
      <c r="F8637" s="263">
        <v>11.666666666666666</v>
      </c>
      <c r="G8637" s="139">
        <v>19.449306771137199</v>
      </c>
      <c r="H8637" s="264">
        <v>20.674834138386501</v>
      </c>
      <c r="I8637" s="264">
        <v>14.3568295050529</v>
      </c>
      <c r="J8637" s="264">
        <v>28.8084283047687</v>
      </c>
    </row>
    <row r="8638" spans="1:10" x14ac:dyDescent="0.25">
      <c r="A8638" t="s">
        <v>8924</v>
      </c>
      <c r="B8638" t="s">
        <v>88</v>
      </c>
      <c r="C8638" t="s">
        <v>133</v>
      </c>
      <c r="D8638" t="s">
        <v>50</v>
      </c>
      <c r="E8638" t="s">
        <v>64</v>
      </c>
      <c r="F8638" s="263">
        <v>24.666666666666668</v>
      </c>
      <c r="G8638" s="139">
        <v>15.5687539316363</v>
      </c>
      <c r="H8638" s="264">
        <v>20.6887175629338</v>
      </c>
      <c r="I8638" s="264">
        <v>16.184926928019902</v>
      </c>
      <c r="J8638" s="264">
        <v>26.043931774974901</v>
      </c>
    </row>
    <row r="8639" spans="1:10" x14ac:dyDescent="0.25">
      <c r="A8639" t="s">
        <v>8925</v>
      </c>
      <c r="B8639" t="s">
        <v>88</v>
      </c>
      <c r="C8639" t="s">
        <v>133</v>
      </c>
      <c r="D8639" t="s">
        <v>105</v>
      </c>
      <c r="E8639" t="s">
        <v>64</v>
      </c>
      <c r="F8639" s="263">
        <v>32.333333333333336</v>
      </c>
      <c r="G8639" s="139">
        <v>22.7854107598817</v>
      </c>
      <c r="H8639" s="264">
        <v>24.282179783256101</v>
      </c>
      <c r="I8639" s="264">
        <v>19.6531761910942</v>
      </c>
      <c r="J8639" s="264">
        <v>29.6661696997995</v>
      </c>
    </row>
    <row r="8640" spans="1:10" x14ac:dyDescent="0.25">
      <c r="A8640" t="s">
        <v>8926</v>
      </c>
      <c r="B8640" t="s">
        <v>88</v>
      </c>
      <c r="C8640" t="s">
        <v>133</v>
      </c>
      <c r="D8640" t="s">
        <v>51</v>
      </c>
      <c r="E8640" t="s">
        <v>64</v>
      </c>
      <c r="F8640" s="263">
        <v>25.666666666666668</v>
      </c>
      <c r="G8640" s="139">
        <v>22.446231073746102</v>
      </c>
      <c r="H8640" s="264">
        <v>24.142329243623301</v>
      </c>
      <c r="I8640" s="264">
        <v>19.003707938944999</v>
      </c>
      <c r="J8640" s="264">
        <v>30.231451885077501</v>
      </c>
    </row>
    <row r="8641" spans="1:10" x14ac:dyDescent="0.25">
      <c r="A8641" t="s">
        <v>8927</v>
      </c>
      <c r="B8641" t="s">
        <v>88</v>
      </c>
      <c r="C8641" t="s">
        <v>133</v>
      </c>
      <c r="D8641" t="s">
        <v>52</v>
      </c>
      <c r="E8641" t="s">
        <v>64</v>
      </c>
      <c r="F8641" s="263">
        <v>6.666666666666667</v>
      </c>
      <c r="G8641" s="139">
        <v>24.192865523957</v>
      </c>
      <c r="H8641" s="264">
        <v>24.722339294634398</v>
      </c>
      <c r="I8641" s="264">
        <v>15.0699645906002</v>
      </c>
      <c r="J8641" s="264">
        <v>38.218165881708103</v>
      </c>
    </row>
    <row r="8642" spans="1:10" x14ac:dyDescent="0.25">
      <c r="A8642" t="s">
        <v>8928</v>
      </c>
      <c r="B8642" t="s">
        <v>88</v>
      </c>
      <c r="C8642" t="s">
        <v>133</v>
      </c>
      <c r="D8642" t="s">
        <v>106</v>
      </c>
      <c r="E8642" t="s">
        <v>64</v>
      </c>
      <c r="F8642" s="263">
        <v>36.666666666666664</v>
      </c>
      <c r="G8642" s="139">
        <v>13.3300048715109</v>
      </c>
      <c r="H8642" s="264">
        <v>14.139197448293601</v>
      </c>
      <c r="I8642" s="264">
        <v>11.5944011261409</v>
      </c>
      <c r="J8642" s="264">
        <v>17.071741735857302</v>
      </c>
    </row>
    <row r="8643" spans="1:10" x14ac:dyDescent="0.25">
      <c r="A8643" t="s">
        <v>8929</v>
      </c>
      <c r="B8643" t="s">
        <v>88</v>
      </c>
      <c r="C8643" t="s">
        <v>133</v>
      </c>
      <c r="D8643" t="s">
        <v>53</v>
      </c>
      <c r="E8643" t="s">
        <v>64</v>
      </c>
      <c r="F8643" s="263">
        <v>11.333333333333334</v>
      </c>
      <c r="G8643" s="139">
        <v>13.3233016708988</v>
      </c>
      <c r="H8643" s="264">
        <v>14.2292793889793</v>
      </c>
      <c r="I8643" s="264">
        <v>9.8088061663796893</v>
      </c>
      <c r="J8643" s="264">
        <v>19.941290408711399</v>
      </c>
    </row>
    <row r="8644" spans="1:10" x14ac:dyDescent="0.25">
      <c r="A8644" t="s">
        <v>8930</v>
      </c>
      <c r="B8644" t="s">
        <v>88</v>
      </c>
      <c r="C8644" t="s">
        <v>133</v>
      </c>
      <c r="D8644" t="s">
        <v>54</v>
      </c>
      <c r="E8644" t="s">
        <v>64</v>
      </c>
      <c r="F8644" s="263">
        <v>7</v>
      </c>
      <c r="G8644" s="139">
        <v>20.697403954189699</v>
      </c>
      <c r="H8644" s="264">
        <v>22.045685511071799</v>
      </c>
      <c r="I8644" s="264">
        <v>13.494989069522999</v>
      </c>
      <c r="J8644" s="264">
        <v>33.903865414652998</v>
      </c>
    </row>
    <row r="8645" spans="1:10" x14ac:dyDescent="0.25">
      <c r="A8645" t="s">
        <v>8931</v>
      </c>
      <c r="B8645" t="s">
        <v>88</v>
      </c>
      <c r="C8645" t="s">
        <v>133</v>
      </c>
      <c r="D8645" t="s">
        <v>55</v>
      </c>
      <c r="E8645" t="s">
        <v>64</v>
      </c>
      <c r="F8645" s="263">
        <v>4.666666666666667</v>
      </c>
      <c r="G8645" s="139">
        <v>10.566835232847801</v>
      </c>
      <c r="H8645" s="264">
        <v>11.0823747580332</v>
      </c>
      <c r="I8645" s="264">
        <v>6.0139264607553402</v>
      </c>
      <c r="J8645" s="264">
        <v>18.6549625594728</v>
      </c>
    </row>
    <row r="8646" spans="1:10" x14ac:dyDescent="0.25">
      <c r="A8646" t="s">
        <v>8932</v>
      </c>
      <c r="B8646" t="s">
        <v>88</v>
      </c>
      <c r="C8646" t="s">
        <v>133</v>
      </c>
      <c r="D8646" t="s">
        <v>56</v>
      </c>
      <c r="E8646" t="s">
        <v>64</v>
      </c>
      <c r="F8646" s="263">
        <v>4.666666666666667</v>
      </c>
      <c r="G8646" s="139">
        <v>10.686288728255301</v>
      </c>
      <c r="H8646" s="264">
        <v>10.5232011797073</v>
      </c>
      <c r="I8646" s="264">
        <v>5.6895242104672397</v>
      </c>
      <c r="J8646" s="264">
        <v>17.7450255145882</v>
      </c>
    </row>
    <row r="8647" spans="1:10" x14ac:dyDescent="0.25">
      <c r="A8647" t="s">
        <v>8933</v>
      </c>
      <c r="B8647" t="s">
        <v>88</v>
      </c>
      <c r="C8647" t="s">
        <v>133</v>
      </c>
      <c r="D8647" t="s">
        <v>57</v>
      </c>
      <c r="E8647" t="s">
        <v>64</v>
      </c>
      <c r="F8647" s="263">
        <v>9</v>
      </c>
      <c r="G8647" s="139">
        <v>13.1673274714342</v>
      </c>
      <c r="H8647" s="264">
        <v>14.042140824726101</v>
      </c>
      <c r="I8647" s="264">
        <v>9.2178398887903299</v>
      </c>
      <c r="J8647" s="264">
        <v>20.476489364318201</v>
      </c>
    </row>
    <row r="8648" spans="1:10" x14ac:dyDescent="0.25">
      <c r="A8648" t="s">
        <v>8934</v>
      </c>
      <c r="B8648" t="s">
        <v>88</v>
      </c>
      <c r="C8648" t="s">
        <v>134</v>
      </c>
      <c r="D8648" t="s">
        <v>5</v>
      </c>
      <c r="E8648" t="s">
        <v>64</v>
      </c>
      <c r="F8648" s="263">
        <v>270.33333333333331</v>
      </c>
      <c r="G8648" s="139">
        <v>18.416791754000698</v>
      </c>
      <c r="H8648" s="264">
        <v>19.484935357658699</v>
      </c>
      <c r="I8648" s="264">
        <v>18.158026690794301</v>
      </c>
      <c r="J8648" s="264">
        <v>20.882670541817799</v>
      </c>
    </row>
    <row r="8649" spans="1:10" x14ac:dyDescent="0.25">
      <c r="A8649" t="s">
        <v>8935</v>
      </c>
      <c r="B8649" t="s">
        <v>88</v>
      </c>
      <c r="C8649" t="s">
        <v>134</v>
      </c>
      <c r="D8649" t="s">
        <v>122</v>
      </c>
      <c r="E8649" t="s">
        <v>64</v>
      </c>
      <c r="F8649" s="263">
        <v>30.333333333333332</v>
      </c>
      <c r="G8649" s="139">
        <v>10.423778127018901</v>
      </c>
      <c r="H8649" s="264">
        <v>10.8689943700077</v>
      </c>
      <c r="I8649" s="264">
        <v>8.7129854774020608</v>
      </c>
      <c r="J8649" s="264">
        <v>13.389054871682401</v>
      </c>
    </row>
    <row r="8650" spans="1:10" x14ac:dyDescent="0.25">
      <c r="A8650" t="s">
        <v>8936</v>
      </c>
      <c r="B8650" t="s">
        <v>88</v>
      </c>
      <c r="C8650" t="s">
        <v>134</v>
      </c>
      <c r="D8650" t="s">
        <v>123</v>
      </c>
      <c r="E8650" t="s">
        <v>64</v>
      </c>
      <c r="F8650" s="263">
        <v>38.333333333333336</v>
      </c>
      <c r="G8650" s="139">
        <v>12.8499373146536</v>
      </c>
      <c r="H8650" s="264">
        <v>12.7338827253111</v>
      </c>
      <c r="I8650" s="264">
        <v>10.5002405056212</v>
      </c>
      <c r="J8650" s="264">
        <v>15.299800116138099</v>
      </c>
    </row>
    <row r="8651" spans="1:10" x14ac:dyDescent="0.25">
      <c r="A8651" t="s">
        <v>8937</v>
      </c>
      <c r="B8651" t="s">
        <v>88</v>
      </c>
      <c r="C8651" t="s">
        <v>134</v>
      </c>
      <c r="D8651" t="s">
        <v>124</v>
      </c>
      <c r="E8651" t="s">
        <v>64</v>
      </c>
      <c r="F8651" s="263">
        <v>50</v>
      </c>
      <c r="G8651" s="139">
        <v>16.5843713307078</v>
      </c>
      <c r="H8651" s="264">
        <v>17.133980368882401</v>
      </c>
      <c r="I8651" s="264">
        <v>14.488898912420501</v>
      </c>
      <c r="J8651" s="264">
        <v>20.120275575023001</v>
      </c>
    </row>
    <row r="8652" spans="1:10" x14ac:dyDescent="0.25">
      <c r="A8652" t="s">
        <v>8938</v>
      </c>
      <c r="B8652" t="s">
        <v>88</v>
      </c>
      <c r="C8652" t="s">
        <v>134</v>
      </c>
      <c r="D8652" t="s">
        <v>125</v>
      </c>
      <c r="E8652" t="s">
        <v>64</v>
      </c>
      <c r="F8652" s="263">
        <v>68</v>
      </c>
      <c r="G8652" s="139">
        <v>23.0259482119335</v>
      </c>
      <c r="H8652" s="264">
        <v>24.9838857694503</v>
      </c>
      <c r="I8652" s="264">
        <v>21.657063866752299</v>
      </c>
      <c r="J8652" s="264">
        <v>28.675161846702899</v>
      </c>
    </row>
    <row r="8653" spans="1:10" x14ac:dyDescent="0.25">
      <c r="A8653" t="s">
        <v>8939</v>
      </c>
      <c r="B8653" t="s">
        <v>88</v>
      </c>
      <c r="C8653" t="s">
        <v>134</v>
      </c>
      <c r="D8653" t="s">
        <v>126</v>
      </c>
      <c r="E8653" t="s">
        <v>64</v>
      </c>
      <c r="F8653" s="263">
        <v>83.666666666666671</v>
      </c>
      <c r="G8653" s="139">
        <v>29.6965158060001</v>
      </c>
      <c r="H8653" s="264">
        <v>34.705851033140803</v>
      </c>
      <c r="I8653" s="264">
        <v>30.514859562393401</v>
      </c>
      <c r="J8653" s="264">
        <v>39.308390753552402</v>
      </c>
    </row>
    <row r="8654" spans="1:10" x14ac:dyDescent="0.25">
      <c r="A8654" t="s">
        <v>8940</v>
      </c>
      <c r="B8654" t="s">
        <v>88</v>
      </c>
      <c r="C8654" t="s">
        <v>134</v>
      </c>
      <c r="D8654" t="s">
        <v>6</v>
      </c>
      <c r="E8654" t="s">
        <v>64</v>
      </c>
      <c r="F8654" s="263">
        <v>64.333333333333329</v>
      </c>
      <c r="G8654" s="139">
        <v>19.3993440408331</v>
      </c>
      <c r="H8654" s="264">
        <v>19.939519637492101</v>
      </c>
      <c r="I8654" s="264">
        <v>17.200379518848401</v>
      </c>
      <c r="J8654" s="264">
        <v>22.987671146454201</v>
      </c>
    </row>
    <row r="8655" spans="1:10" x14ac:dyDescent="0.25">
      <c r="A8655" t="s">
        <v>8941</v>
      </c>
      <c r="B8655" t="s">
        <v>88</v>
      </c>
      <c r="C8655" t="s">
        <v>134</v>
      </c>
      <c r="D8655" t="s">
        <v>37</v>
      </c>
      <c r="E8655" t="s">
        <v>64</v>
      </c>
      <c r="F8655" s="263">
        <v>4.333333333333333</v>
      </c>
      <c r="G8655" s="139">
        <v>12.702383162502599</v>
      </c>
      <c r="H8655" s="264">
        <v>11.800073216987499</v>
      </c>
      <c r="I8655" s="264">
        <v>6.24892116993193</v>
      </c>
      <c r="J8655" s="264">
        <v>20.222217762119801</v>
      </c>
    </row>
    <row r="8656" spans="1:10" x14ac:dyDescent="0.25">
      <c r="A8656" t="s">
        <v>8942</v>
      </c>
      <c r="B8656" t="s">
        <v>88</v>
      </c>
      <c r="C8656" t="s">
        <v>134</v>
      </c>
      <c r="D8656" t="s">
        <v>38</v>
      </c>
      <c r="E8656" t="s">
        <v>64</v>
      </c>
      <c r="F8656" s="263">
        <v>7.333333333333333</v>
      </c>
      <c r="G8656" s="139">
        <v>12.648475858658999</v>
      </c>
      <c r="H8656" s="264">
        <v>12.755364901492699</v>
      </c>
      <c r="I8656" s="264">
        <v>7.9612496682657401</v>
      </c>
      <c r="J8656" s="264">
        <v>19.353519422148199</v>
      </c>
    </row>
    <row r="8657" spans="1:10" x14ac:dyDescent="0.25">
      <c r="A8657" t="s">
        <v>8943</v>
      </c>
      <c r="B8657" t="s">
        <v>88</v>
      </c>
      <c r="C8657" t="s">
        <v>134</v>
      </c>
      <c r="D8657" t="s">
        <v>39</v>
      </c>
      <c r="E8657" t="s">
        <v>64</v>
      </c>
      <c r="F8657" s="263">
        <v>13.666666666666666</v>
      </c>
      <c r="G8657" s="139">
        <v>24.978524561200398</v>
      </c>
      <c r="H8657" s="264">
        <v>23.897812752223899</v>
      </c>
      <c r="I8657" s="264">
        <v>17.119824923233701</v>
      </c>
      <c r="J8657" s="264">
        <v>32.455989999698197</v>
      </c>
    </row>
    <row r="8658" spans="1:10" x14ac:dyDescent="0.25">
      <c r="A8658" t="s">
        <v>8944</v>
      </c>
      <c r="B8658" t="s">
        <v>88</v>
      </c>
      <c r="C8658" t="s">
        <v>134</v>
      </c>
      <c r="D8658" t="s">
        <v>40</v>
      </c>
      <c r="E8658" t="s">
        <v>64</v>
      </c>
      <c r="F8658" s="263">
        <v>11.333333333333334</v>
      </c>
      <c r="G8658" s="139">
        <v>24.732129218101001</v>
      </c>
      <c r="H8658" s="264">
        <v>24.615658604647699</v>
      </c>
      <c r="I8658" s="264">
        <v>17.004579371500402</v>
      </c>
      <c r="J8658" s="264">
        <v>34.4504808651985</v>
      </c>
    </row>
    <row r="8659" spans="1:10" x14ac:dyDescent="0.25">
      <c r="A8659" t="s">
        <v>8945</v>
      </c>
      <c r="B8659" t="s">
        <v>88</v>
      </c>
      <c r="C8659" t="s">
        <v>134</v>
      </c>
      <c r="D8659" t="s">
        <v>41</v>
      </c>
      <c r="E8659" t="s">
        <v>64</v>
      </c>
      <c r="F8659" s="263">
        <v>15.333333333333334</v>
      </c>
      <c r="G8659" s="139">
        <v>20.6429840779766</v>
      </c>
      <c r="H8659" s="264">
        <v>22.3147669046168</v>
      </c>
      <c r="I8659" s="264">
        <v>16.053197889867601</v>
      </c>
      <c r="J8659" s="264">
        <v>30.117560108541799</v>
      </c>
    </row>
    <row r="8660" spans="1:10" x14ac:dyDescent="0.25">
      <c r="A8660" t="s">
        <v>8946</v>
      </c>
      <c r="B8660" t="s">
        <v>88</v>
      </c>
      <c r="C8660" t="s">
        <v>134</v>
      </c>
      <c r="D8660" t="s">
        <v>42</v>
      </c>
      <c r="E8660" t="s">
        <v>64</v>
      </c>
      <c r="F8660" s="263">
        <v>12.333333333333334</v>
      </c>
      <c r="G8660" s="139">
        <v>19.057233507767101</v>
      </c>
      <c r="H8660" s="264">
        <v>21.854122097192899</v>
      </c>
      <c r="I8660" s="264">
        <v>15.2769508953397</v>
      </c>
      <c r="J8660" s="264">
        <v>30.262386426570099</v>
      </c>
    </row>
    <row r="8661" spans="1:10" x14ac:dyDescent="0.25">
      <c r="A8661" t="s">
        <v>8947</v>
      </c>
      <c r="B8661" t="s">
        <v>88</v>
      </c>
      <c r="C8661" t="s">
        <v>134</v>
      </c>
      <c r="D8661" t="s">
        <v>102</v>
      </c>
      <c r="E8661" t="s">
        <v>64</v>
      </c>
      <c r="F8661" s="263">
        <v>6.333333333333333</v>
      </c>
      <c r="G8661" s="139">
        <v>9.7205594949401899</v>
      </c>
      <c r="H8661" s="264">
        <v>9.0613379330541708</v>
      </c>
      <c r="I8661" s="264">
        <v>5.4338238601392401</v>
      </c>
      <c r="J8661" s="264">
        <v>14.1781746734276</v>
      </c>
    </row>
    <row r="8662" spans="1:10" x14ac:dyDescent="0.25">
      <c r="A8662" t="s">
        <v>8948</v>
      </c>
      <c r="B8662" t="s">
        <v>88</v>
      </c>
      <c r="C8662" t="s">
        <v>134</v>
      </c>
      <c r="D8662" t="s">
        <v>103</v>
      </c>
      <c r="E8662" t="s">
        <v>64</v>
      </c>
      <c r="F8662" s="263">
        <v>35</v>
      </c>
      <c r="G8662" s="139">
        <v>19.0951100151124</v>
      </c>
      <c r="H8662" s="264">
        <v>18.808231043324501</v>
      </c>
      <c r="I8662" s="264">
        <v>15.3621439680769</v>
      </c>
      <c r="J8662" s="264">
        <v>22.7927589759916</v>
      </c>
    </row>
    <row r="8663" spans="1:10" x14ac:dyDescent="0.25">
      <c r="A8663" t="s">
        <v>8949</v>
      </c>
      <c r="B8663" t="s">
        <v>88</v>
      </c>
      <c r="C8663" t="s">
        <v>134</v>
      </c>
      <c r="D8663" t="s">
        <v>43</v>
      </c>
      <c r="E8663" t="s">
        <v>64</v>
      </c>
      <c r="F8663" s="263">
        <v>6.666666666666667</v>
      </c>
      <c r="G8663" s="139">
        <v>17.957835003412001</v>
      </c>
      <c r="H8663" s="264">
        <v>18.586890412114101</v>
      </c>
      <c r="I8663" s="264">
        <v>11.2690138320147</v>
      </c>
      <c r="J8663" s="264">
        <v>28.8186516458914</v>
      </c>
    </row>
    <row r="8664" spans="1:10" x14ac:dyDescent="0.25">
      <c r="A8664" t="s">
        <v>8950</v>
      </c>
      <c r="B8664" t="s">
        <v>88</v>
      </c>
      <c r="C8664" t="s">
        <v>134</v>
      </c>
      <c r="D8664" t="s">
        <v>44</v>
      </c>
      <c r="E8664" t="s">
        <v>64</v>
      </c>
      <c r="F8664" s="263">
        <v>14.666666666666666</v>
      </c>
      <c r="G8664" s="139">
        <v>25.197571870347002</v>
      </c>
      <c r="H8664" s="264">
        <v>24.494294107884802</v>
      </c>
      <c r="I8664" s="264">
        <v>17.754603844925601</v>
      </c>
      <c r="J8664" s="264">
        <v>32.934918129020701</v>
      </c>
    </row>
    <row r="8665" spans="1:10" x14ac:dyDescent="0.25">
      <c r="A8665" t="s">
        <v>8951</v>
      </c>
      <c r="B8665" t="s">
        <v>88</v>
      </c>
      <c r="C8665" t="s">
        <v>134</v>
      </c>
      <c r="D8665" t="s">
        <v>45</v>
      </c>
      <c r="E8665" t="s">
        <v>64</v>
      </c>
      <c r="F8665" s="263">
        <v>13.666666666666666</v>
      </c>
      <c r="G8665" s="139">
        <v>15.536953317139499</v>
      </c>
      <c r="H8665" s="264">
        <v>15.0703131797178</v>
      </c>
      <c r="I8665" s="264">
        <v>10.7948281979443</v>
      </c>
      <c r="J8665" s="264">
        <v>20.468723329767101</v>
      </c>
    </row>
    <row r="8666" spans="1:10" x14ac:dyDescent="0.25">
      <c r="A8666" t="s">
        <v>8952</v>
      </c>
      <c r="B8666" t="s">
        <v>88</v>
      </c>
      <c r="C8666" t="s">
        <v>134</v>
      </c>
      <c r="D8666" t="s">
        <v>18</v>
      </c>
      <c r="E8666" t="s">
        <v>64</v>
      </c>
      <c r="F8666" s="263">
        <v>46.666666666666664</v>
      </c>
      <c r="G8666" s="139">
        <v>18.829529544204298</v>
      </c>
      <c r="H8666" s="264">
        <v>19.921316327925702</v>
      </c>
      <c r="I8666" s="264">
        <v>16.7465466441896</v>
      </c>
      <c r="J8666" s="264">
        <v>23.521016718519601</v>
      </c>
    </row>
    <row r="8667" spans="1:10" x14ac:dyDescent="0.25">
      <c r="A8667" t="s">
        <v>8953</v>
      </c>
      <c r="B8667" t="s">
        <v>88</v>
      </c>
      <c r="C8667" t="s">
        <v>134</v>
      </c>
      <c r="D8667" t="s">
        <v>46</v>
      </c>
      <c r="E8667" t="s">
        <v>64</v>
      </c>
      <c r="F8667" s="263">
        <v>20.666666666666668</v>
      </c>
      <c r="G8667" s="139">
        <v>18.1745696730923</v>
      </c>
      <c r="H8667" s="264">
        <v>19.926995269010298</v>
      </c>
      <c r="I8667" s="264">
        <v>15.2661326300088</v>
      </c>
      <c r="J8667" s="264">
        <v>25.559192858700001</v>
      </c>
    </row>
    <row r="8668" spans="1:10" x14ac:dyDescent="0.25">
      <c r="A8668" t="s">
        <v>8954</v>
      </c>
      <c r="B8668" t="s">
        <v>88</v>
      </c>
      <c r="C8668" t="s">
        <v>134</v>
      </c>
      <c r="D8668" t="s">
        <v>47</v>
      </c>
      <c r="E8668" t="s">
        <v>64</v>
      </c>
      <c r="F8668" s="263">
        <v>9.6666666666666661</v>
      </c>
      <c r="G8668" s="139">
        <v>14.296137085165499</v>
      </c>
      <c r="H8668" s="264">
        <v>14.408991189219201</v>
      </c>
      <c r="I8668" s="264">
        <v>9.6278627663942693</v>
      </c>
      <c r="J8668" s="264">
        <v>20.720957990262502</v>
      </c>
    </row>
    <row r="8669" spans="1:10" x14ac:dyDescent="0.25">
      <c r="A8669" t="s">
        <v>8955</v>
      </c>
      <c r="B8669" t="s">
        <v>88</v>
      </c>
      <c r="C8669" t="s">
        <v>134</v>
      </c>
      <c r="D8669" t="s">
        <v>48</v>
      </c>
      <c r="E8669" t="s">
        <v>64</v>
      </c>
      <c r="F8669" s="263">
        <v>16.333333333333332</v>
      </c>
      <c r="G8669" s="139">
        <v>24.5583260243077</v>
      </c>
      <c r="H8669" s="264">
        <v>25.663905110153198</v>
      </c>
      <c r="I8669" s="264">
        <v>18.935757153580798</v>
      </c>
      <c r="J8669" s="264">
        <v>33.990443780498801</v>
      </c>
    </row>
    <row r="8670" spans="1:10" x14ac:dyDescent="0.25">
      <c r="A8670" t="s">
        <v>8956</v>
      </c>
      <c r="B8670" t="s">
        <v>88</v>
      </c>
      <c r="C8670" t="s">
        <v>134</v>
      </c>
      <c r="D8670" t="s">
        <v>104</v>
      </c>
      <c r="E8670" t="s">
        <v>64</v>
      </c>
      <c r="F8670" s="263">
        <v>41.333333333333336</v>
      </c>
      <c r="G8670" s="139">
        <v>18.713252604764001</v>
      </c>
      <c r="H8670" s="264">
        <v>22.670055419263299</v>
      </c>
      <c r="I8670" s="264">
        <v>18.8111534558744</v>
      </c>
      <c r="J8670" s="264">
        <v>27.080192615502199</v>
      </c>
    </row>
    <row r="8671" spans="1:10" x14ac:dyDescent="0.25">
      <c r="A8671" t="s">
        <v>8957</v>
      </c>
      <c r="B8671" t="s">
        <v>88</v>
      </c>
      <c r="C8671" t="s">
        <v>134</v>
      </c>
      <c r="D8671" t="s">
        <v>49</v>
      </c>
      <c r="E8671" t="s">
        <v>64</v>
      </c>
      <c r="F8671" s="263">
        <v>12.666666666666666</v>
      </c>
      <c r="G8671" s="139">
        <v>20.9462178296411</v>
      </c>
      <c r="H8671" s="264">
        <v>21.945489165804499</v>
      </c>
      <c r="I8671" s="264">
        <v>15.485537356086599</v>
      </c>
      <c r="J8671" s="264">
        <v>30.1768182493736</v>
      </c>
    </row>
    <row r="8672" spans="1:10" x14ac:dyDescent="0.25">
      <c r="A8672" t="s">
        <v>8958</v>
      </c>
      <c r="B8672" t="s">
        <v>88</v>
      </c>
      <c r="C8672" t="s">
        <v>134</v>
      </c>
      <c r="D8672" t="s">
        <v>50</v>
      </c>
      <c r="E8672" t="s">
        <v>64</v>
      </c>
      <c r="F8672" s="263">
        <v>28.666666666666668</v>
      </c>
      <c r="G8672" s="139">
        <v>17.871429610465199</v>
      </c>
      <c r="H8672" s="264">
        <v>22.897117684994601</v>
      </c>
      <c r="I8672" s="264">
        <v>18.237612931603099</v>
      </c>
      <c r="J8672" s="264">
        <v>28.367984623029301</v>
      </c>
    </row>
    <row r="8673" spans="1:10" x14ac:dyDescent="0.25">
      <c r="A8673" t="s">
        <v>8959</v>
      </c>
      <c r="B8673" t="s">
        <v>88</v>
      </c>
      <c r="C8673" t="s">
        <v>134</v>
      </c>
      <c r="D8673" t="s">
        <v>105</v>
      </c>
      <c r="E8673" t="s">
        <v>64</v>
      </c>
      <c r="F8673" s="263">
        <v>37.333333333333336</v>
      </c>
      <c r="G8673" s="139">
        <v>26.225516022151201</v>
      </c>
      <c r="H8673" s="264">
        <v>27.796929305069298</v>
      </c>
      <c r="I8673" s="264">
        <v>22.852851879503799</v>
      </c>
      <c r="J8673" s="264">
        <v>33.487041563316701</v>
      </c>
    </row>
    <row r="8674" spans="1:10" x14ac:dyDescent="0.25">
      <c r="A8674" t="s">
        <v>8960</v>
      </c>
      <c r="B8674" t="s">
        <v>88</v>
      </c>
      <c r="C8674" t="s">
        <v>134</v>
      </c>
      <c r="D8674" t="s">
        <v>51</v>
      </c>
      <c r="E8674" t="s">
        <v>64</v>
      </c>
      <c r="F8674" s="263">
        <v>31.333333333333332</v>
      </c>
      <c r="G8674" s="139">
        <v>27.358586667054698</v>
      </c>
      <c r="H8674" s="264">
        <v>29.207627659826201</v>
      </c>
      <c r="I8674" s="264">
        <v>23.5574803636948</v>
      </c>
      <c r="J8674" s="264">
        <v>35.795157190425698</v>
      </c>
    </row>
    <row r="8675" spans="1:10" x14ac:dyDescent="0.25">
      <c r="A8675" t="s">
        <v>8961</v>
      </c>
      <c r="B8675" t="s">
        <v>88</v>
      </c>
      <c r="C8675" t="s">
        <v>134</v>
      </c>
      <c r="D8675" t="s">
        <v>52</v>
      </c>
      <c r="E8675" t="s">
        <v>64</v>
      </c>
      <c r="F8675" s="263">
        <v>6</v>
      </c>
      <c r="G8675" s="139">
        <v>21.562050790608499</v>
      </c>
      <c r="H8675" s="264">
        <v>21.947498334376501</v>
      </c>
      <c r="I8675" s="264">
        <v>12.977560637489599</v>
      </c>
      <c r="J8675" s="264">
        <v>34.721462774880898</v>
      </c>
    </row>
    <row r="8676" spans="1:10" x14ac:dyDescent="0.25">
      <c r="A8676" t="s">
        <v>8962</v>
      </c>
      <c r="B8676" t="s">
        <v>88</v>
      </c>
      <c r="C8676" t="s">
        <v>134</v>
      </c>
      <c r="D8676" t="s">
        <v>106</v>
      </c>
      <c r="E8676" t="s">
        <v>64</v>
      </c>
      <c r="F8676" s="263">
        <v>39.333333333333336</v>
      </c>
      <c r="G8676" s="139">
        <v>14.2141273971283</v>
      </c>
      <c r="H8676" s="264">
        <v>14.9890421424153</v>
      </c>
      <c r="I8676" s="264">
        <v>12.384077265280199</v>
      </c>
      <c r="J8676" s="264">
        <v>17.976181568916399</v>
      </c>
    </row>
    <row r="8677" spans="1:10" x14ac:dyDescent="0.25">
      <c r="A8677" t="s">
        <v>8963</v>
      </c>
      <c r="B8677" t="s">
        <v>88</v>
      </c>
      <c r="C8677" t="s">
        <v>134</v>
      </c>
      <c r="D8677" t="s">
        <v>53</v>
      </c>
      <c r="E8677" t="s">
        <v>64</v>
      </c>
      <c r="F8677" s="263">
        <v>11.666666666666666</v>
      </c>
      <c r="G8677" s="139">
        <v>13.62100904435</v>
      </c>
      <c r="H8677" s="264">
        <v>14.152841361797901</v>
      </c>
      <c r="I8677" s="264">
        <v>9.8272167222875595</v>
      </c>
      <c r="J8677" s="264">
        <v>19.721510170341801</v>
      </c>
    </row>
    <row r="8678" spans="1:10" x14ac:dyDescent="0.25">
      <c r="A8678" t="s">
        <v>8964</v>
      </c>
      <c r="B8678" t="s">
        <v>88</v>
      </c>
      <c r="C8678" t="s">
        <v>134</v>
      </c>
      <c r="D8678" t="s">
        <v>54</v>
      </c>
      <c r="E8678" t="s">
        <v>64</v>
      </c>
      <c r="F8678" s="263">
        <v>8.3333333333333339</v>
      </c>
      <c r="G8678" s="139">
        <v>24.538432092343001</v>
      </c>
      <c r="H8678" s="264">
        <v>26.0251666413807</v>
      </c>
      <c r="I8678" s="264">
        <v>16.725592510329999</v>
      </c>
      <c r="J8678" s="264">
        <v>38.5708563105701</v>
      </c>
    </row>
    <row r="8679" spans="1:10" x14ac:dyDescent="0.25">
      <c r="A8679" t="s">
        <v>8965</v>
      </c>
      <c r="B8679" t="s">
        <v>88</v>
      </c>
      <c r="C8679" t="s">
        <v>134</v>
      </c>
      <c r="D8679" t="s">
        <v>55</v>
      </c>
      <c r="E8679" t="s">
        <v>64</v>
      </c>
      <c r="F8679" s="263">
        <v>4</v>
      </c>
      <c r="G8679" s="139">
        <v>9.0390032992361995</v>
      </c>
      <c r="H8679" s="264">
        <v>9.3862811780321405</v>
      </c>
      <c r="I8679" s="264">
        <v>4.8097198002416297</v>
      </c>
      <c r="J8679" s="264">
        <v>16.4506296732946</v>
      </c>
    </row>
    <row r="8680" spans="1:10" x14ac:dyDescent="0.25">
      <c r="A8680" t="s">
        <v>8966</v>
      </c>
      <c r="B8680" t="s">
        <v>88</v>
      </c>
      <c r="C8680" t="s">
        <v>134</v>
      </c>
      <c r="D8680" t="s">
        <v>56</v>
      </c>
      <c r="E8680" t="s">
        <v>64</v>
      </c>
      <c r="F8680" s="263">
        <v>5</v>
      </c>
      <c r="G8680" s="139">
        <v>11.3821755131464</v>
      </c>
      <c r="H8680" s="264">
        <v>10.9583023101692</v>
      </c>
      <c r="I8680" s="264">
        <v>6.0769553177903797</v>
      </c>
      <c r="J8680" s="264">
        <v>18.151492743614899</v>
      </c>
    </row>
    <row r="8681" spans="1:10" x14ac:dyDescent="0.25">
      <c r="A8681" t="s">
        <v>8967</v>
      </c>
      <c r="B8681" t="s">
        <v>88</v>
      </c>
      <c r="C8681" t="s">
        <v>134</v>
      </c>
      <c r="D8681" t="s">
        <v>57</v>
      </c>
      <c r="E8681" t="s">
        <v>64</v>
      </c>
      <c r="F8681" s="263">
        <v>10.333333333333334</v>
      </c>
      <c r="G8681" s="139">
        <v>14.991778702002099</v>
      </c>
      <c r="H8681" s="264">
        <v>16.499005265659299</v>
      </c>
      <c r="I8681" s="264">
        <v>11.164110105000301</v>
      </c>
      <c r="J8681" s="264">
        <v>23.4775229812365</v>
      </c>
    </row>
    <row r="8682" spans="1:10" x14ac:dyDescent="0.25">
      <c r="A8682" t="s">
        <v>8968</v>
      </c>
      <c r="B8682" t="s">
        <v>88</v>
      </c>
      <c r="C8682" t="s">
        <v>135</v>
      </c>
      <c r="D8682" t="s">
        <v>5</v>
      </c>
      <c r="E8682" t="s">
        <v>64</v>
      </c>
      <c r="F8682" s="263">
        <v>287.66666666666669</v>
      </c>
      <c r="G8682" s="139">
        <v>19.455437129630901</v>
      </c>
      <c r="H8682" s="264">
        <v>20.573078213365999</v>
      </c>
      <c r="I8682" s="264">
        <v>19.213188569493301</v>
      </c>
      <c r="J8682" s="264">
        <v>22.0032715172397</v>
      </c>
    </row>
    <row r="8683" spans="1:10" x14ac:dyDescent="0.25">
      <c r="A8683" t="s">
        <v>8969</v>
      </c>
      <c r="B8683" t="s">
        <v>88</v>
      </c>
      <c r="C8683" t="s">
        <v>135</v>
      </c>
      <c r="D8683" t="s">
        <v>122</v>
      </c>
      <c r="E8683" t="s">
        <v>64</v>
      </c>
      <c r="F8683" s="263">
        <v>36.333333333333336</v>
      </c>
      <c r="G8683" s="139">
        <v>12.419402068457099</v>
      </c>
      <c r="H8683" s="264">
        <v>12.80550205894</v>
      </c>
      <c r="I8683" s="264">
        <v>10.4827292731227</v>
      </c>
      <c r="J8683" s="264">
        <v>15.483942623665801</v>
      </c>
    </row>
    <row r="8684" spans="1:10" x14ac:dyDescent="0.25">
      <c r="A8684" t="s">
        <v>8970</v>
      </c>
      <c r="B8684" t="s">
        <v>88</v>
      </c>
      <c r="C8684" t="s">
        <v>135</v>
      </c>
      <c r="D8684" t="s">
        <v>123</v>
      </c>
      <c r="E8684" t="s">
        <v>64</v>
      </c>
      <c r="F8684" s="263">
        <v>39.666666666666664</v>
      </c>
      <c r="G8684" s="139">
        <v>13.205451299072401</v>
      </c>
      <c r="H8684" s="264">
        <v>13.0642500438322</v>
      </c>
      <c r="I8684" s="264">
        <v>10.8093025701139</v>
      </c>
      <c r="J8684" s="264">
        <v>15.6485215350683</v>
      </c>
    </row>
    <row r="8685" spans="1:10" x14ac:dyDescent="0.25">
      <c r="A8685" t="s">
        <v>8971</v>
      </c>
      <c r="B8685" t="s">
        <v>88</v>
      </c>
      <c r="C8685" t="s">
        <v>135</v>
      </c>
      <c r="D8685" t="s">
        <v>124</v>
      </c>
      <c r="E8685" t="s">
        <v>64</v>
      </c>
      <c r="F8685" s="263">
        <v>48.666666666666664</v>
      </c>
      <c r="G8685" s="139">
        <v>16.0278929248929</v>
      </c>
      <c r="H8685" s="264">
        <v>16.352984657147999</v>
      </c>
      <c r="I8685" s="264">
        <v>13.7971874609787</v>
      </c>
      <c r="J8685" s="264">
        <v>19.243273232575199</v>
      </c>
    </row>
    <row r="8686" spans="1:10" x14ac:dyDescent="0.25">
      <c r="A8686" t="s">
        <v>8972</v>
      </c>
      <c r="B8686" t="s">
        <v>88</v>
      </c>
      <c r="C8686" t="s">
        <v>135</v>
      </c>
      <c r="D8686" t="s">
        <v>125</v>
      </c>
      <c r="E8686" t="s">
        <v>64</v>
      </c>
      <c r="F8686" s="263">
        <v>67</v>
      </c>
      <c r="G8686" s="139">
        <v>22.496508004727598</v>
      </c>
      <c r="H8686" s="264">
        <v>24.6608574998249</v>
      </c>
      <c r="I8686" s="264">
        <v>21.332836595972299</v>
      </c>
      <c r="J8686" s="264">
        <v>28.356333617050101</v>
      </c>
    </row>
    <row r="8687" spans="1:10" x14ac:dyDescent="0.25">
      <c r="A8687" t="s">
        <v>8973</v>
      </c>
      <c r="B8687" t="s">
        <v>88</v>
      </c>
      <c r="C8687" t="s">
        <v>135</v>
      </c>
      <c r="D8687" t="s">
        <v>126</v>
      </c>
      <c r="E8687" t="s">
        <v>64</v>
      </c>
      <c r="F8687" s="263">
        <v>96</v>
      </c>
      <c r="G8687" s="139">
        <v>33.779345806669497</v>
      </c>
      <c r="H8687" s="264">
        <v>39.4563480738218</v>
      </c>
      <c r="I8687" s="264">
        <v>34.993640337923502</v>
      </c>
      <c r="J8687" s="264">
        <v>44.3267469112496</v>
      </c>
    </row>
    <row r="8688" spans="1:10" x14ac:dyDescent="0.25">
      <c r="A8688" t="s">
        <v>8974</v>
      </c>
      <c r="B8688" t="s">
        <v>88</v>
      </c>
      <c r="C8688" t="s">
        <v>135</v>
      </c>
      <c r="D8688" t="s">
        <v>6</v>
      </c>
      <c r="E8688" t="s">
        <v>64</v>
      </c>
      <c r="F8688" s="263">
        <v>65.333333333333329</v>
      </c>
      <c r="G8688" s="139">
        <v>19.587464023025301</v>
      </c>
      <c r="H8688" s="264">
        <v>20.002948644929901</v>
      </c>
      <c r="I8688" s="264">
        <v>17.2778410205303</v>
      </c>
      <c r="J8688" s="264">
        <v>23.032982524387101</v>
      </c>
    </row>
    <row r="8689" spans="1:10" x14ac:dyDescent="0.25">
      <c r="A8689" t="s">
        <v>8975</v>
      </c>
      <c r="B8689" t="s">
        <v>88</v>
      </c>
      <c r="C8689" t="s">
        <v>135</v>
      </c>
      <c r="D8689" t="s">
        <v>37</v>
      </c>
      <c r="E8689" t="s">
        <v>64</v>
      </c>
      <c r="F8689" s="263">
        <v>5.333333333333333</v>
      </c>
      <c r="G8689" s="139">
        <v>15.583606046439099</v>
      </c>
      <c r="H8689" s="264">
        <v>14.859602181715401</v>
      </c>
      <c r="I8689" s="264">
        <v>8.4642064622983799</v>
      </c>
      <c r="J8689" s="264">
        <v>24.167162315369801</v>
      </c>
    </row>
    <row r="8690" spans="1:10" x14ac:dyDescent="0.25">
      <c r="A8690" t="s">
        <v>8976</v>
      </c>
      <c r="B8690" t="s">
        <v>88</v>
      </c>
      <c r="C8690" t="s">
        <v>135</v>
      </c>
      <c r="D8690" t="s">
        <v>38</v>
      </c>
      <c r="E8690" t="s">
        <v>64</v>
      </c>
      <c r="F8690" s="263">
        <v>10.333333333333334</v>
      </c>
      <c r="G8690" s="139">
        <v>17.7240085990029</v>
      </c>
      <c r="H8690" s="264">
        <v>17.7886678698172</v>
      </c>
      <c r="I8690" s="264">
        <v>12.048418591903101</v>
      </c>
      <c r="J8690" s="264">
        <v>25.297424850302299</v>
      </c>
    </row>
    <row r="8691" spans="1:10" x14ac:dyDescent="0.25">
      <c r="A8691" t="s">
        <v>8977</v>
      </c>
      <c r="B8691" t="s">
        <v>88</v>
      </c>
      <c r="C8691" t="s">
        <v>135</v>
      </c>
      <c r="D8691" t="s">
        <v>39</v>
      </c>
      <c r="E8691" t="s">
        <v>64</v>
      </c>
      <c r="F8691" s="263">
        <v>12.666666666666666</v>
      </c>
      <c r="G8691" s="139">
        <v>23.002003595576401</v>
      </c>
      <c r="H8691" s="264">
        <v>22.207458276253998</v>
      </c>
      <c r="I8691" s="264">
        <v>15.673879910514501</v>
      </c>
      <c r="J8691" s="264">
        <v>30.5326029841119</v>
      </c>
    </row>
    <row r="8692" spans="1:10" x14ac:dyDescent="0.25">
      <c r="A8692" t="s">
        <v>8978</v>
      </c>
      <c r="B8692" t="s">
        <v>88</v>
      </c>
      <c r="C8692" t="s">
        <v>135</v>
      </c>
      <c r="D8692" t="s">
        <v>40</v>
      </c>
      <c r="E8692" t="s">
        <v>64</v>
      </c>
      <c r="F8692" s="263">
        <v>8.3333333333333339</v>
      </c>
      <c r="G8692" s="139">
        <v>18.0935217954564</v>
      </c>
      <c r="H8692" s="264">
        <v>18.240019648205202</v>
      </c>
      <c r="I8692" s="264">
        <v>11.775151756106</v>
      </c>
      <c r="J8692" s="264">
        <v>26.961518631236601</v>
      </c>
    </row>
    <row r="8693" spans="1:10" x14ac:dyDescent="0.25">
      <c r="A8693" t="s">
        <v>8979</v>
      </c>
      <c r="B8693" t="s">
        <v>88</v>
      </c>
      <c r="C8693" t="s">
        <v>135</v>
      </c>
      <c r="D8693" t="s">
        <v>41</v>
      </c>
      <c r="E8693" t="s">
        <v>64</v>
      </c>
      <c r="F8693" s="263">
        <v>15</v>
      </c>
      <c r="G8693" s="139">
        <v>20.114608569717198</v>
      </c>
      <c r="H8693" s="264">
        <v>21.728674373925699</v>
      </c>
      <c r="I8693" s="264">
        <v>15.588387024383801</v>
      </c>
      <c r="J8693" s="264">
        <v>29.3991325962402</v>
      </c>
    </row>
    <row r="8694" spans="1:10" x14ac:dyDescent="0.25">
      <c r="A8694" t="s">
        <v>8980</v>
      </c>
      <c r="B8694" t="s">
        <v>88</v>
      </c>
      <c r="C8694" t="s">
        <v>135</v>
      </c>
      <c r="D8694" t="s">
        <v>42</v>
      </c>
      <c r="E8694" t="s">
        <v>64</v>
      </c>
      <c r="F8694" s="263">
        <v>13.666666666666666</v>
      </c>
      <c r="G8694" s="139">
        <v>20.921356112097602</v>
      </c>
      <c r="H8694" s="264">
        <v>23.0499553432963</v>
      </c>
      <c r="I8694" s="264">
        <v>16.432744303455699</v>
      </c>
      <c r="J8694" s="264">
        <v>31.4051289422633</v>
      </c>
    </row>
    <row r="8695" spans="1:10" x14ac:dyDescent="0.25">
      <c r="A8695" t="s">
        <v>8981</v>
      </c>
      <c r="B8695" t="s">
        <v>88</v>
      </c>
      <c r="C8695" t="s">
        <v>135</v>
      </c>
      <c r="D8695" t="s">
        <v>102</v>
      </c>
      <c r="E8695" t="s">
        <v>64</v>
      </c>
      <c r="F8695" s="263">
        <v>7</v>
      </c>
      <c r="G8695" s="139">
        <v>10.6874580135578</v>
      </c>
      <c r="H8695" s="264">
        <v>9.9999284560296093</v>
      </c>
      <c r="I8695" s="264">
        <v>6.1619076704926199</v>
      </c>
      <c r="J8695" s="264">
        <v>15.322528931873199</v>
      </c>
    </row>
    <row r="8696" spans="1:10" x14ac:dyDescent="0.25">
      <c r="A8696" t="s">
        <v>8982</v>
      </c>
      <c r="B8696" t="s">
        <v>88</v>
      </c>
      <c r="C8696" t="s">
        <v>135</v>
      </c>
      <c r="D8696" t="s">
        <v>103</v>
      </c>
      <c r="E8696" t="s">
        <v>64</v>
      </c>
      <c r="F8696" s="263">
        <v>32.666666666666664</v>
      </c>
      <c r="G8696" s="139">
        <v>17.6984118384316</v>
      </c>
      <c r="H8696" s="264">
        <v>17.228181045038699</v>
      </c>
      <c r="I8696" s="264">
        <v>13.9649206169458</v>
      </c>
      <c r="J8696" s="264">
        <v>21.020724129566101</v>
      </c>
    </row>
    <row r="8697" spans="1:10" x14ac:dyDescent="0.25">
      <c r="A8697" t="s">
        <v>8983</v>
      </c>
      <c r="B8697" t="s">
        <v>88</v>
      </c>
      <c r="C8697" t="s">
        <v>135</v>
      </c>
      <c r="D8697" t="s">
        <v>43</v>
      </c>
      <c r="E8697" t="s">
        <v>64</v>
      </c>
      <c r="F8697" s="263">
        <v>6.333333333333333</v>
      </c>
      <c r="G8697" s="139">
        <v>17.088482362887401</v>
      </c>
      <c r="H8697" s="264">
        <v>17.4273644222549</v>
      </c>
      <c r="I8697" s="264">
        <v>10.4083072033227</v>
      </c>
      <c r="J8697" s="264">
        <v>27.328186069999902</v>
      </c>
    </row>
    <row r="8698" spans="1:10" x14ac:dyDescent="0.25">
      <c r="A8698" t="s">
        <v>8984</v>
      </c>
      <c r="B8698" t="s">
        <v>88</v>
      </c>
      <c r="C8698" t="s">
        <v>135</v>
      </c>
      <c r="D8698" t="s">
        <v>44</v>
      </c>
      <c r="E8698" t="s">
        <v>64</v>
      </c>
      <c r="F8698" s="263">
        <v>13.666666666666666</v>
      </c>
      <c r="G8698" s="139">
        <v>23.211707758937902</v>
      </c>
      <c r="H8698" s="264">
        <v>22.638136308948202</v>
      </c>
      <c r="I8698" s="264">
        <v>16.202458996757599</v>
      </c>
      <c r="J8698" s="264">
        <v>30.764097661328101</v>
      </c>
    </row>
    <row r="8699" spans="1:10" x14ac:dyDescent="0.25">
      <c r="A8699" t="s">
        <v>8985</v>
      </c>
      <c r="B8699" t="s">
        <v>88</v>
      </c>
      <c r="C8699" t="s">
        <v>135</v>
      </c>
      <c r="D8699" t="s">
        <v>45</v>
      </c>
      <c r="E8699" t="s">
        <v>64</v>
      </c>
      <c r="F8699" s="263">
        <v>12.666666666666666</v>
      </c>
      <c r="G8699" s="139">
        <v>14.2910331288713</v>
      </c>
      <c r="H8699" s="264">
        <v>13.5058788666953</v>
      </c>
      <c r="I8699" s="264">
        <v>9.5353809099420204</v>
      </c>
      <c r="J8699" s="264">
        <v>18.565123311601099</v>
      </c>
    </row>
    <row r="8700" spans="1:10" x14ac:dyDescent="0.25">
      <c r="A8700" t="s">
        <v>8986</v>
      </c>
      <c r="B8700" t="s">
        <v>88</v>
      </c>
      <c r="C8700" t="s">
        <v>135</v>
      </c>
      <c r="D8700" t="s">
        <v>18</v>
      </c>
      <c r="E8700" t="s">
        <v>64</v>
      </c>
      <c r="F8700" s="263">
        <v>52.333333333333336</v>
      </c>
      <c r="G8700" s="139">
        <v>20.940034144259499</v>
      </c>
      <c r="H8700" s="264">
        <v>22.309317910562999</v>
      </c>
      <c r="I8700" s="264">
        <v>18.942492750673999</v>
      </c>
      <c r="J8700" s="264">
        <v>26.100018314912202</v>
      </c>
    </row>
    <row r="8701" spans="1:10" x14ac:dyDescent="0.25">
      <c r="A8701" t="s">
        <v>8987</v>
      </c>
      <c r="B8701" t="s">
        <v>88</v>
      </c>
      <c r="C8701" t="s">
        <v>135</v>
      </c>
      <c r="D8701" t="s">
        <v>46</v>
      </c>
      <c r="E8701" t="s">
        <v>64</v>
      </c>
      <c r="F8701" s="263">
        <v>23.666666666666668</v>
      </c>
      <c r="G8701" s="139">
        <v>20.625324994117399</v>
      </c>
      <c r="H8701" s="264">
        <v>22.868268562437802</v>
      </c>
      <c r="I8701" s="264">
        <v>17.845020355445399</v>
      </c>
      <c r="J8701" s="264">
        <v>28.862972894565001</v>
      </c>
    </row>
    <row r="8702" spans="1:10" x14ac:dyDescent="0.25">
      <c r="A8702" t="s">
        <v>8988</v>
      </c>
      <c r="B8702" t="s">
        <v>88</v>
      </c>
      <c r="C8702" t="s">
        <v>135</v>
      </c>
      <c r="D8702" t="s">
        <v>47</v>
      </c>
      <c r="E8702" t="s">
        <v>64</v>
      </c>
      <c r="F8702" s="263">
        <v>10.666666666666666</v>
      </c>
      <c r="G8702" s="139">
        <v>15.6994343297568</v>
      </c>
      <c r="H8702" s="264">
        <v>16.088037788637902</v>
      </c>
      <c r="I8702" s="264">
        <v>10.9807131064125</v>
      </c>
      <c r="J8702" s="264">
        <v>22.740387540873598</v>
      </c>
    </row>
    <row r="8703" spans="1:10" x14ac:dyDescent="0.25">
      <c r="A8703" t="s">
        <v>8989</v>
      </c>
      <c r="B8703" t="s">
        <v>88</v>
      </c>
      <c r="C8703" t="s">
        <v>135</v>
      </c>
      <c r="D8703" t="s">
        <v>48</v>
      </c>
      <c r="E8703" t="s">
        <v>64</v>
      </c>
      <c r="F8703" s="263">
        <v>18</v>
      </c>
      <c r="G8703" s="139">
        <v>26.7732307356689</v>
      </c>
      <c r="H8703" s="264">
        <v>27.683181496383899</v>
      </c>
      <c r="I8703" s="264">
        <v>20.7537013739678</v>
      </c>
      <c r="J8703" s="264">
        <v>36.171909141073797</v>
      </c>
    </row>
    <row r="8704" spans="1:10" x14ac:dyDescent="0.25">
      <c r="A8704" t="s">
        <v>8990</v>
      </c>
      <c r="B8704" t="s">
        <v>88</v>
      </c>
      <c r="C8704" t="s">
        <v>135</v>
      </c>
      <c r="D8704" t="s">
        <v>104</v>
      </c>
      <c r="E8704" t="s">
        <v>64</v>
      </c>
      <c r="F8704" s="263">
        <v>42.666666666666664</v>
      </c>
      <c r="G8704" s="139">
        <v>19.061631616098701</v>
      </c>
      <c r="H8704" s="264">
        <v>22.798604896863999</v>
      </c>
      <c r="I8704" s="264">
        <v>18.9768063928727</v>
      </c>
      <c r="J8704" s="264">
        <v>27.157107208677701</v>
      </c>
    </row>
    <row r="8705" spans="1:10" x14ac:dyDescent="0.25">
      <c r="A8705" t="s">
        <v>8991</v>
      </c>
      <c r="B8705" t="s">
        <v>88</v>
      </c>
      <c r="C8705" t="s">
        <v>135</v>
      </c>
      <c r="D8705" t="s">
        <v>49</v>
      </c>
      <c r="E8705" t="s">
        <v>64</v>
      </c>
      <c r="F8705" s="263">
        <v>12</v>
      </c>
      <c r="G8705" s="139">
        <v>19.6949471518918</v>
      </c>
      <c r="H8705" s="264">
        <v>20.5966990617565</v>
      </c>
      <c r="I8705" s="264">
        <v>14.3820063643078</v>
      </c>
      <c r="J8705" s="264">
        <v>28.568799286885</v>
      </c>
    </row>
    <row r="8706" spans="1:10" x14ac:dyDescent="0.25">
      <c r="A8706" t="s">
        <v>8992</v>
      </c>
      <c r="B8706" t="s">
        <v>88</v>
      </c>
      <c r="C8706" t="s">
        <v>135</v>
      </c>
      <c r="D8706" t="s">
        <v>50</v>
      </c>
      <c r="E8706" t="s">
        <v>64</v>
      </c>
      <c r="F8706" s="263">
        <v>30.666666666666668</v>
      </c>
      <c r="G8706" s="139">
        <v>18.8247619281467</v>
      </c>
      <c r="H8706" s="264">
        <v>23.370984075109099</v>
      </c>
      <c r="I8706" s="264">
        <v>18.764976420779799</v>
      </c>
      <c r="J8706" s="264">
        <v>28.750128671620601</v>
      </c>
    </row>
    <row r="8707" spans="1:10" x14ac:dyDescent="0.25">
      <c r="A8707" t="s">
        <v>8993</v>
      </c>
      <c r="B8707" t="s">
        <v>88</v>
      </c>
      <c r="C8707" t="s">
        <v>135</v>
      </c>
      <c r="D8707" t="s">
        <v>105</v>
      </c>
      <c r="E8707" t="s">
        <v>64</v>
      </c>
      <c r="F8707" s="263">
        <v>39</v>
      </c>
      <c r="G8707" s="139">
        <v>27.310605618515201</v>
      </c>
      <c r="H8707" s="264">
        <v>29.0684987690471</v>
      </c>
      <c r="I8707" s="264">
        <v>24.003926253671398</v>
      </c>
      <c r="J8707" s="264">
        <v>34.879508012831799</v>
      </c>
    </row>
    <row r="8708" spans="1:10" x14ac:dyDescent="0.25">
      <c r="A8708" t="s">
        <v>8994</v>
      </c>
      <c r="B8708" t="s">
        <v>88</v>
      </c>
      <c r="C8708" t="s">
        <v>135</v>
      </c>
      <c r="D8708" t="s">
        <v>51</v>
      </c>
      <c r="E8708" t="s">
        <v>64</v>
      </c>
      <c r="F8708" s="263">
        <v>32.333333333333336</v>
      </c>
      <c r="G8708" s="139">
        <v>28.1912002766806</v>
      </c>
      <c r="H8708" s="264">
        <v>30.128779268810302</v>
      </c>
      <c r="I8708" s="264">
        <v>24.387472011452001</v>
      </c>
      <c r="J8708" s="264">
        <v>36.806488578376602</v>
      </c>
    </row>
    <row r="8709" spans="1:10" x14ac:dyDescent="0.25">
      <c r="A8709" t="s">
        <v>8995</v>
      </c>
      <c r="B8709" t="s">
        <v>88</v>
      </c>
      <c r="C8709" t="s">
        <v>135</v>
      </c>
      <c r="D8709" t="s">
        <v>52</v>
      </c>
      <c r="E8709" t="s">
        <v>64</v>
      </c>
      <c r="F8709" s="263">
        <v>6.666666666666667</v>
      </c>
      <c r="G8709" s="139">
        <v>23.717477409102798</v>
      </c>
      <c r="H8709" s="264">
        <v>24.608150793834699</v>
      </c>
      <c r="I8709" s="264">
        <v>14.9743917502055</v>
      </c>
      <c r="J8709" s="264">
        <v>38.0779492031456</v>
      </c>
    </row>
    <row r="8710" spans="1:10" x14ac:dyDescent="0.25">
      <c r="A8710" t="s">
        <v>8996</v>
      </c>
      <c r="B8710" t="s">
        <v>88</v>
      </c>
      <c r="C8710" t="s">
        <v>135</v>
      </c>
      <c r="D8710" t="s">
        <v>106</v>
      </c>
      <c r="E8710" t="s">
        <v>64</v>
      </c>
      <c r="F8710" s="263">
        <v>48.666666666666664</v>
      </c>
      <c r="G8710" s="139">
        <v>17.479733685482099</v>
      </c>
      <c r="H8710" s="264">
        <v>18.736754967625199</v>
      </c>
      <c r="I8710" s="264">
        <v>15.7608051536668</v>
      </c>
      <c r="J8710" s="264">
        <v>22.102183868330201</v>
      </c>
    </row>
    <row r="8711" spans="1:10" x14ac:dyDescent="0.25">
      <c r="A8711" t="s">
        <v>8997</v>
      </c>
      <c r="B8711" t="s">
        <v>88</v>
      </c>
      <c r="C8711" t="s">
        <v>135</v>
      </c>
      <c r="D8711" t="s">
        <v>53</v>
      </c>
      <c r="E8711" t="s">
        <v>64</v>
      </c>
      <c r="F8711" s="263">
        <v>15.666666666666666</v>
      </c>
      <c r="G8711" s="139">
        <v>18.1621454517351</v>
      </c>
      <c r="H8711" s="264">
        <v>20.309106075968401</v>
      </c>
      <c r="I8711" s="264">
        <v>14.522363917346899</v>
      </c>
      <c r="J8711" s="264">
        <v>27.5030945232396</v>
      </c>
    </row>
    <row r="8712" spans="1:10" x14ac:dyDescent="0.25">
      <c r="A8712" t="s">
        <v>8998</v>
      </c>
      <c r="B8712" t="s">
        <v>88</v>
      </c>
      <c r="C8712" t="s">
        <v>135</v>
      </c>
      <c r="D8712" t="s">
        <v>54</v>
      </c>
      <c r="E8712" t="s">
        <v>64</v>
      </c>
      <c r="F8712" s="263">
        <v>10</v>
      </c>
      <c r="G8712" s="139">
        <v>29.351622655539099</v>
      </c>
      <c r="H8712" s="264">
        <v>30.666486175174398</v>
      </c>
      <c r="I8712" s="264">
        <v>20.574515388682698</v>
      </c>
      <c r="J8712" s="264">
        <v>43.927035926288703</v>
      </c>
    </row>
    <row r="8713" spans="1:10" x14ac:dyDescent="0.25">
      <c r="A8713" t="s">
        <v>8999</v>
      </c>
      <c r="B8713" t="s">
        <v>88</v>
      </c>
      <c r="C8713" t="s">
        <v>135</v>
      </c>
      <c r="D8713" t="s">
        <v>55</v>
      </c>
      <c r="E8713" t="s">
        <v>64</v>
      </c>
      <c r="F8713" s="263">
        <v>5.333333333333333</v>
      </c>
      <c r="G8713" s="139">
        <v>12.032608368679099</v>
      </c>
      <c r="H8713" s="264">
        <v>12.912827043591401</v>
      </c>
      <c r="I8713" s="264">
        <v>7.3421818976873796</v>
      </c>
      <c r="J8713" s="264">
        <v>21.020083725352698</v>
      </c>
    </row>
    <row r="8714" spans="1:10" x14ac:dyDescent="0.25">
      <c r="A8714" t="s">
        <v>9000</v>
      </c>
      <c r="B8714" t="s">
        <v>88</v>
      </c>
      <c r="C8714" t="s">
        <v>135</v>
      </c>
      <c r="D8714" t="s">
        <v>56</v>
      </c>
      <c r="E8714" t="s">
        <v>64</v>
      </c>
      <c r="F8714" s="263">
        <v>6.333333333333333</v>
      </c>
      <c r="G8714" s="139">
        <v>14.335835816954001</v>
      </c>
      <c r="H8714" s="264">
        <v>13.705432310929501</v>
      </c>
      <c r="I8714" s="264">
        <v>8.1974928288854194</v>
      </c>
      <c r="J8714" s="264">
        <v>21.474727354030499</v>
      </c>
    </row>
    <row r="8715" spans="1:10" x14ac:dyDescent="0.25">
      <c r="A8715" t="s">
        <v>9001</v>
      </c>
      <c r="B8715" t="s">
        <v>88</v>
      </c>
      <c r="C8715" t="s">
        <v>135</v>
      </c>
      <c r="D8715" t="s">
        <v>57</v>
      </c>
      <c r="E8715" t="s">
        <v>64</v>
      </c>
      <c r="F8715" s="263">
        <v>11.333333333333334</v>
      </c>
      <c r="G8715" s="139">
        <v>16.286879002859799</v>
      </c>
      <c r="H8715" s="264">
        <v>18.127726467483701</v>
      </c>
      <c r="I8715" s="264">
        <v>12.4985390569292</v>
      </c>
      <c r="J8715" s="264">
        <v>25.401603924050399</v>
      </c>
    </row>
    <row r="8716" spans="1:10" x14ac:dyDescent="0.25">
      <c r="A8716" t="s">
        <v>9002</v>
      </c>
      <c r="B8716" t="s">
        <v>88</v>
      </c>
      <c r="C8716" t="s">
        <v>136</v>
      </c>
      <c r="D8716" t="s">
        <v>5</v>
      </c>
      <c r="E8716" t="s">
        <v>64</v>
      </c>
      <c r="F8716" s="263">
        <v>279.66666666666669</v>
      </c>
      <c r="G8716" s="139">
        <v>18.800126200608801</v>
      </c>
      <c r="H8716" s="264">
        <v>19.752266654013201</v>
      </c>
      <c r="I8716" s="264">
        <v>18.429460429773702</v>
      </c>
      <c r="J8716" s="264">
        <v>21.144458331165701</v>
      </c>
    </row>
    <row r="8717" spans="1:10" x14ac:dyDescent="0.25">
      <c r="A8717" t="s">
        <v>9003</v>
      </c>
      <c r="B8717" t="s">
        <v>88</v>
      </c>
      <c r="C8717" t="s">
        <v>136</v>
      </c>
      <c r="D8717" t="s">
        <v>122</v>
      </c>
      <c r="E8717" t="s">
        <v>64</v>
      </c>
      <c r="F8717" s="263">
        <v>34.666666666666664</v>
      </c>
      <c r="G8717" s="139">
        <v>11.8097137166418</v>
      </c>
      <c r="H8717" s="264">
        <v>12.061917443760001</v>
      </c>
      <c r="I8717" s="264">
        <v>9.8268216447531493</v>
      </c>
      <c r="J8717" s="264">
        <v>14.648052458880001</v>
      </c>
    </row>
    <row r="8718" spans="1:10" x14ac:dyDescent="0.25">
      <c r="A8718" t="s">
        <v>9004</v>
      </c>
      <c r="B8718" t="s">
        <v>88</v>
      </c>
      <c r="C8718" t="s">
        <v>136</v>
      </c>
      <c r="D8718" t="s">
        <v>123</v>
      </c>
      <c r="E8718" t="s">
        <v>64</v>
      </c>
      <c r="F8718" s="263">
        <v>34.333333333333336</v>
      </c>
      <c r="G8718" s="139">
        <v>11.374817920086899</v>
      </c>
      <c r="H8718" s="264">
        <v>11.2544894055484</v>
      </c>
      <c r="I8718" s="264">
        <v>9.1737378504157796</v>
      </c>
      <c r="J8718" s="264">
        <v>13.6637520334329</v>
      </c>
    </row>
    <row r="8719" spans="1:10" x14ac:dyDescent="0.25">
      <c r="A8719" t="s">
        <v>9005</v>
      </c>
      <c r="B8719" t="s">
        <v>88</v>
      </c>
      <c r="C8719" t="s">
        <v>136</v>
      </c>
      <c r="D8719" t="s">
        <v>124</v>
      </c>
      <c r="E8719" t="s">
        <v>64</v>
      </c>
      <c r="F8719" s="263">
        <v>51.333333333333336</v>
      </c>
      <c r="G8719" s="139">
        <v>16.800745342157001</v>
      </c>
      <c r="H8719" s="264">
        <v>17.070105055967801</v>
      </c>
      <c r="I8719" s="264">
        <v>14.4702024104788</v>
      </c>
      <c r="J8719" s="264">
        <v>20.000715009103999</v>
      </c>
    </row>
    <row r="8720" spans="1:10" x14ac:dyDescent="0.25">
      <c r="A8720" t="s">
        <v>9006</v>
      </c>
      <c r="B8720" t="s">
        <v>88</v>
      </c>
      <c r="C8720" t="s">
        <v>136</v>
      </c>
      <c r="D8720" t="s">
        <v>125</v>
      </c>
      <c r="E8720" t="s">
        <v>64</v>
      </c>
      <c r="F8720" s="263">
        <v>65.666666666666671</v>
      </c>
      <c r="G8720" s="139">
        <v>21.8722173987383</v>
      </c>
      <c r="H8720" s="264">
        <v>24.011539290279199</v>
      </c>
      <c r="I8720" s="264">
        <v>20.7433404468165</v>
      </c>
      <c r="J8720" s="264">
        <v>27.644449257825499</v>
      </c>
    </row>
    <row r="8721" spans="1:10" x14ac:dyDescent="0.25">
      <c r="A8721" t="s">
        <v>9007</v>
      </c>
      <c r="B8721" t="s">
        <v>88</v>
      </c>
      <c r="C8721" t="s">
        <v>136</v>
      </c>
      <c r="D8721" t="s">
        <v>126</v>
      </c>
      <c r="E8721" t="s">
        <v>64</v>
      </c>
      <c r="F8721" s="263">
        <v>93.666666666666671</v>
      </c>
      <c r="G8721" s="139">
        <v>32.701644625059899</v>
      </c>
      <c r="H8721" s="264">
        <v>37.942944154026897</v>
      </c>
      <c r="I8721" s="264">
        <v>33.602850151127797</v>
      </c>
      <c r="J8721" s="264">
        <v>42.684679008374701</v>
      </c>
    </row>
    <row r="8722" spans="1:10" x14ac:dyDescent="0.25">
      <c r="A8722" t="s">
        <v>9008</v>
      </c>
      <c r="B8722" t="s">
        <v>88</v>
      </c>
      <c r="C8722" t="s">
        <v>136</v>
      </c>
      <c r="D8722" t="s">
        <v>6</v>
      </c>
      <c r="E8722" t="s">
        <v>64</v>
      </c>
      <c r="F8722" s="263">
        <v>65.666666666666671</v>
      </c>
      <c r="G8722" s="139">
        <v>19.592242665340599</v>
      </c>
      <c r="H8722" s="264">
        <v>19.931579195328201</v>
      </c>
      <c r="I8722" s="264">
        <v>17.223856329792302</v>
      </c>
      <c r="J8722" s="264">
        <v>22.941467472852899</v>
      </c>
    </row>
    <row r="8723" spans="1:10" x14ac:dyDescent="0.25">
      <c r="A8723" t="s">
        <v>9009</v>
      </c>
      <c r="B8723" t="s">
        <v>88</v>
      </c>
      <c r="C8723" t="s">
        <v>136</v>
      </c>
      <c r="D8723" t="s">
        <v>37</v>
      </c>
      <c r="E8723" t="s">
        <v>64</v>
      </c>
      <c r="F8723" s="263">
        <v>7.666666666666667</v>
      </c>
      <c r="G8723" s="139">
        <v>22.3698415631656</v>
      </c>
      <c r="H8723" s="264">
        <v>21.177690807401198</v>
      </c>
      <c r="I8723" s="264">
        <v>13.387289465285001</v>
      </c>
      <c r="J8723" s="264">
        <v>31.8237868263829</v>
      </c>
    </row>
    <row r="8724" spans="1:10" x14ac:dyDescent="0.25">
      <c r="A8724" t="s">
        <v>9010</v>
      </c>
      <c r="B8724" t="s">
        <v>88</v>
      </c>
      <c r="C8724" t="s">
        <v>136</v>
      </c>
      <c r="D8724" t="s">
        <v>38</v>
      </c>
      <c r="E8724" t="s">
        <v>64</v>
      </c>
      <c r="F8724" s="263">
        <v>9.6666666666666661</v>
      </c>
      <c r="G8724" s="139">
        <v>16.4516604831115</v>
      </c>
      <c r="H8724" s="264">
        <v>16.584425150682399</v>
      </c>
      <c r="I8724" s="264">
        <v>11.0792370635899</v>
      </c>
      <c r="J8724" s="264">
        <v>23.8522835653065</v>
      </c>
    </row>
    <row r="8725" spans="1:10" x14ac:dyDescent="0.25">
      <c r="A8725" t="s">
        <v>9011</v>
      </c>
      <c r="B8725" t="s">
        <v>88</v>
      </c>
      <c r="C8725" t="s">
        <v>136</v>
      </c>
      <c r="D8725" t="s">
        <v>39</v>
      </c>
      <c r="E8725" t="s">
        <v>64</v>
      </c>
      <c r="F8725" s="263">
        <v>12.666666666666666</v>
      </c>
      <c r="G8725" s="139">
        <v>22.917659262654499</v>
      </c>
      <c r="H8725" s="264">
        <v>21.874121997471899</v>
      </c>
      <c r="I8725" s="264">
        <v>15.4294132921938</v>
      </c>
      <c r="J8725" s="264">
        <v>30.086028179354699</v>
      </c>
    </row>
    <row r="8726" spans="1:10" x14ac:dyDescent="0.25">
      <c r="A8726" t="s">
        <v>9012</v>
      </c>
      <c r="B8726" t="s">
        <v>88</v>
      </c>
      <c r="C8726" t="s">
        <v>136</v>
      </c>
      <c r="D8726" t="s">
        <v>40</v>
      </c>
      <c r="E8726" t="s">
        <v>64</v>
      </c>
      <c r="F8726" s="263">
        <v>9.6666666666666661</v>
      </c>
      <c r="G8726" s="139">
        <v>20.949064877086801</v>
      </c>
      <c r="H8726" s="264">
        <v>21.138483484747301</v>
      </c>
      <c r="I8726" s="264">
        <v>14.0933205740783</v>
      </c>
      <c r="J8726" s="264">
        <v>30.439391234430602</v>
      </c>
    </row>
    <row r="8727" spans="1:10" x14ac:dyDescent="0.25">
      <c r="A8727" t="s">
        <v>9013</v>
      </c>
      <c r="B8727" t="s">
        <v>88</v>
      </c>
      <c r="C8727" t="s">
        <v>136</v>
      </c>
      <c r="D8727" t="s">
        <v>41</v>
      </c>
      <c r="E8727" t="s">
        <v>64</v>
      </c>
      <c r="F8727" s="263">
        <v>11.666666666666666</v>
      </c>
      <c r="G8727" s="139">
        <v>15.594090285327299</v>
      </c>
      <c r="H8727" s="264">
        <v>17.282010337007101</v>
      </c>
      <c r="I8727" s="264">
        <v>11.7940496644504</v>
      </c>
      <c r="J8727" s="264">
        <v>24.3470328404951</v>
      </c>
    </row>
    <row r="8728" spans="1:10" x14ac:dyDescent="0.25">
      <c r="A8728" t="s">
        <v>9014</v>
      </c>
      <c r="B8728" t="s">
        <v>88</v>
      </c>
      <c r="C8728" t="s">
        <v>136</v>
      </c>
      <c r="D8728" t="s">
        <v>42</v>
      </c>
      <c r="E8728" t="s">
        <v>64</v>
      </c>
      <c r="F8728" s="263">
        <v>14.333333333333334</v>
      </c>
      <c r="G8728" s="139">
        <v>21.747596384841401</v>
      </c>
      <c r="H8728" s="264">
        <v>23.607479734788999</v>
      </c>
      <c r="I8728" s="264">
        <v>16.9852596016908</v>
      </c>
      <c r="J8728" s="264">
        <v>31.9227938201401</v>
      </c>
    </row>
    <row r="8729" spans="1:10" x14ac:dyDescent="0.25">
      <c r="A8729" t="s">
        <v>9015</v>
      </c>
      <c r="B8729" t="s">
        <v>88</v>
      </c>
      <c r="C8729" t="s">
        <v>136</v>
      </c>
      <c r="D8729" t="s">
        <v>102</v>
      </c>
      <c r="E8729" t="s">
        <v>64</v>
      </c>
      <c r="F8729" s="263">
        <v>7.666666666666667</v>
      </c>
      <c r="G8729" s="139">
        <v>11.678150181011301</v>
      </c>
      <c r="H8729" s="264">
        <v>11.007378713187499</v>
      </c>
      <c r="I8729" s="264">
        <v>6.91220702170805</v>
      </c>
      <c r="J8729" s="264">
        <v>16.603700279576</v>
      </c>
    </row>
    <row r="8730" spans="1:10" x14ac:dyDescent="0.25">
      <c r="A8730" t="s">
        <v>9016</v>
      </c>
      <c r="B8730" t="s">
        <v>88</v>
      </c>
      <c r="C8730" t="s">
        <v>136</v>
      </c>
      <c r="D8730" t="s">
        <v>103</v>
      </c>
      <c r="E8730" t="s">
        <v>64</v>
      </c>
      <c r="F8730" s="263">
        <v>31</v>
      </c>
      <c r="G8730" s="139">
        <v>16.7133322071303</v>
      </c>
      <c r="H8730" s="264">
        <v>16.110204930334302</v>
      </c>
      <c r="I8730" s="264">
        <v>12.985558887456101</v>
      </c>
      <c r="J8730" s="264">
        <v>19.756262936614899</v>
      </c>
    </row>
    <row r="8731" spans="1:10" x14ac:dyDescent="0.25">
      <c r="A8731" t="s">
        <v>9017</v>
      </c>
      <c r="B8731" t="s">
        <v>88</v>
      </c>
      <c r="C8731" t="s">
        <v>136</v>
      </c>
      <c r="D8731" t="s">
        <v>43</v>
      </c>
      <c r="E8731" t="s">
        <v>64</v>
      </c>
      <c r="F8731" s="263">
        <v>5.333333333333333</v>
      </c>
      <c r="G8731" s="139">
        <v>14.373495274713401</v>
      </c>
      <c r="H8731" s="264">
        <v>14.922675200762299</v>
      </c>
      <c r="I8731" s="264">
        <v>8.4677617801468301</v>
      </c>
      <c r="J8731" s="264">
        <v>24.316854616041301</v>
      </c>
    </row>
    <row r="8732" spans="1:10" x14ac:dyDescent="0.25">
      <c r="A8732" t="s">
        <v>9018</v>
      </c>
      <c r="B8732" t="s">
        <v>88</v>
      </c>
      <c r="C8732" t="s">
        <v>136</v>
      </c>
      <c r="D8732" t="s">
        <v>44</v>
      </c>
      <c r="E8732" t="s">
        <v>64</v>
      </c>
      <c r="F8732" s="263">
        <v>10.666666666666666</v>
      </c>
      <c r="G8732" s="139">
        <v>17.980255432003698</v>
      </c>
      <c r="H8732" s="264">
        <v>16.8898531039322</v>
      </c>
      <c r="I8732" s="264">
        <v>11.526470340083799</v>
      </c>
      <c r="J8732" s="264">
        <v>23.8757214832039</v>
      </c>
    </row>
    <row r="8733" spans="1:10" x14ac:dyDescent="0.25">
      <c r="A8733" t="s">
        <v>9019</v>
      </c>
      <c r="B8733" t="s">
        <v>88</v>
      </c>
      <c r="C8733" t="s">
        <v>136</v>
      </c>
      <c r="D8733" t="s">
        <v>45</v>
      </c>
      <c r="E8733" t="s">
        <v>64</v>
      </c>
      <c r="F8733" s="263">
        <v>15</v>
      </c>
      <c r="G8733" s="139">
        <v>16.8442802439052</v>
      </c>
      <c r="H8733" s="264">
        <v>16.075465971501199</v>
      </c>
      <c r="I8733" s="264">
        <v>11.7039607624029</v>
      </c>
      <c r="J8733" s="264">
        <v>21.536358298880799</v>
      </c>
    </row>
    <row r="8734" spans="1:10" x14ac:dyDescent="0.25">
      <c r="A8734" t="s">
        <v>9020</v>
      </c>
      <c r="B8734" t="s">
        <v>88</v>
      </c>
      <c r="C8734" t="s">
        <v>136</v>
      </c>
      <c r="D8734" t="s">
        <v>18</v>
      </c>
      <c r="E8734" t="s">
        <v>64</v>
      </c>
      <c r="F8734" s="263">
        <v>52.333333333333336</v>
      </c>
      <c r="G8734" s="139">
        <v>20.792691567570301</v>
      </c>
      <c r="H8734" s="264">
        <v>22.063776589527698</v>
      </c>
      <c r="I8734" s="264">
        <v>18.7358118036348</v>
      </c>
      <c r="J8734" s="264">
        <v>25.810724191630101</v>
      </c>
    </row>
    <row r="8735" spans="1:10" x14ac:dyDescent="0.25">
      <c r="A8735" t="s">
        <v>9021</v>
      </c>
      <c r="B8735" t="s">
        <v>88</v>
      </c>
      <c r="C8735" t="s">
        <v>136</v>
      </c>
      <c r="D8735" t="s">
        <v>46</v>
      </c>
      <c r="E8735" t="s">
        <v>64</v>
      </c>
      <c r="F8735" s="263">
        <v>23</v>
      </c>
      <c r="G8735" s="139">
        <v>19.860344361101401</v>
      </c>
      <c r="H8735" s="264">
        <v>21.973953862008798</v>
      </c>
      <c r="I8735" s="264">
        <v>17.083176348007001</v>
      </c>
      <c r="J8735" s="264">
        <v>27.825552795370299</v>
      </c>
    </row>
    <row r="8736" spans="1:10" x14ac:dyDescent="0.25">
      <c r="A8736" t="s">
        <v>9022</v>
      </c>
      <c r="B8736" t="s">
        <v>88</v>
      </c>
      <c r="C8736" t="s">
        <v>136</v>
      </c>
      <c r="D8736" t="s">
        <v>47</v>
      </c>
      <c r="E8736" t="s">
        <v>64</v>
      </c>
      <c r="F8736" s="263">
        <v>11.666666666666666</v>
      </c>
      <c r="G8736" s="139">
        <v>17.122785045448801</v>
      </c>
      <c r="H8736" s="264">
        <v>17.362122564999499</v>
      </c>
      <c r="I8736" s="264">
        <v>12.0746201023619</v>
      </c>
      <c r="J8736" s="264">
        <v>24.169081673250499</v>
      </c>
    </row>
    <row r="8737" spans="1:10" x14ac:dyDescent="0.25">
      <c r="A8737" t="s">
        <v>9023</v>
      </c>
      <c r="B8737" t="s">
        <v>88</v>
      </c>
      <c r="C8737" t="s">
        <v>136</v>
      </c>
      <c r="D8737" t="s">
        <v>48</v>
      </c>
      <c r="E8737" t="s">
        <v>64</v>
      </c>
      <c r="F8737" s="263">
        <v>17.666666666666668</v>
      </c>
      <c r="G8737" s="139">
        <v>26.0774154821124</v>
      </c>
      <c r="H8737" s="264">
        <v>26.797441748679901</v>
      </c>
      <c r="I8737" s="264">
        <v>20.041035706368099</v>
      </c>
      <c r="J8737" s="264">
        <v>35.0900753826363</v>
      </c>
    </row>
    <row r="8738" spans="1:10" x14ac:dyDescent="0.25">
      <c r="A8738" t="s">
        <v>9024</v>
      </c>
      <c r="B8738" t="s">
        <v>88</v>
      </c>
      <c r="C8738" t="s">
        <v>136</v>
      </c>
      <c r="D8738" t="s">
        <v>104</v>
      </c>
      <c r="E8738" t="s">
        <v>64</v>
      </c>
      <c r="F8738" s="263">
        <v>42</v>
      </c>
      <c r="G8738" s="139">
        <v>18.541736566070401</v>
      </c>
      <c r="H8738" s="264">
        <v>21.848900714186701</v>
      </c>
      <c r="I8738" s="264">
        <v>18.1599877722835</v>
      </c>
      <c r="J8738" s="264">
        <v>26.060255603989201</v>
      </c>
    </row>
    <row r="8739" spans="1:10" x14ac:dyDescent="0.25">
      <c r="A8739" t="s">
        <v>9025</v>
      </c>
      <c r="B8739" t="s">
        <v>88</v>
      </c>
      <c r="C8739" t="s">
        <v>136</v>
      </c>
      <c r="D8739" t="s">
        <v>49</v>
      </c>
      <c r="E8739" t="s">
        <v>64</v>
      </c>
      <c r="F8739" s="263">
        <v>10</v>
      </c>
      <c r="G8739" s="139">
        <v>16.316940247364801</v>
      </c>
      <c r="H8739" s="264">
        <v>16.831051320497899</v>
      </c>
      <c r="I8739" s="264">
        <v>11.321443347043701</v>
      </c>
      <c r="J8739" s="264">
        <v>24.070512490849001</v>
      </c>
    </row>
    <row r="8740" spans="1:10" x14ac:dyDescent="0.25">
      <c r="A8740" t="s">
        <v>9026</v>
      </c>
      <c r="B8740" t="s">
        <v>88</v>
      </c>
      <c r="C8740" t="s">
        <v>136</v>
      </c>
      <c r="D8740" t="s">
        <v>50</v>
      </c>
      <c r="E8740" t="s">
        <v>64</v>
      </c>
      <c r="F8740" s="263">
        <v>32</v>
      </c>
      <c r="G8740" s="139">
        <v>19.366943049083101</v>
      </c>
      <c r="H8740" s="264">
        <v>23.910296990324099</v>
      </c>
      <c r="I8740" s="264">
        <v>19.2937492343078</v>
      </c>
      <c r="J8740" s="264">
        <v>29.284044688241401</v>
      </c>
    </row>
    <row r="8741" spans="1:10" x14ac:dyDescent="0.25">
      <c r="A8741" t="s">
        <v>9027</v>
      </c>
      <c r="B8741" t="s">
        <v>88</v>
      </c>
      <c r="C8741" t="s">
        <v>136</v>
      </c>
      <c r="D8741" t="s">
        <v>105</v>
      </c>
      <c r="E8741" t="s">
        <v>64</v>
      </c>
      <c r="F8741" s="263">
        <v>32.666666666666664</v>
      </c>
      <c r="G8741" s="139">
        <v>22.8333376048761</v>
      </c>
      <c r="H8741" s="264">
        <v>24.0592849440131</v>
      </c>
      <c r="I8741" s="264">
        <v>19.502206902290499</v>
      </c>
      <c r="J8741" s="264">
        <v>29.3554956491108</v>
      </c>
    </row>
    <row r="8742" spans="1:10" x14ac:dyDescent="0.25">
      <c r="A8742" t="s">
        <v>9028</v>
      </c>
      <c r="B8742" t="s">
        <v>88</v>
      </c>
      <c r="C8742" t="s">
        <v>136</v>
      </c>
      <c r="D8742" t="s">
        <v>51</v>
      </c>
      <c r="E8742" t="s">
        <v>64</v>
      </c>
      <c r="F8742" s="263">
        <v>26.666666666666668</v>
      </c>
      <c r="G8742" s="139">
        <v>23.246961186292399</v>
      </c>
      <c r="H8742" s="264">
        <v>24.596698231296202</v>
      </c>
      <c r="I8742" s="264">
        <v>19.467465849545899</v>
      </c>
      <c r="J8742" s="264">
        <v>30.655056457468699</v>
      </c>
    </row>
    <row r="8743" spans="1:10" x14ac:dyDescent="0.25">
      <c r="A8743" t="s">
        <v>9029</v>
      </c>
      <c r="B8743" t="s">
        <v>88</v>
      </c>
      <c r="C8743" t="s">
        <v>136</v>
      </c>
      <c r="D8743" t="s">
        <v>52</v>
      </c>
      <c r="E8743" t="s">
        <v>64</v>
      </c>
      <c r="F8743" s="263">
        <v>6</v>
      </c>
      <c r="G8743" s="139">
        <v>21.1600404391884</v>
      </c>
      <c r="H8743" s="264">
        <v>21.805459564775099</v>
      </c>
      <c r="I8743" s="264">
        <v>12.8747528074342</v>
      </c>
      <c r="J8743" s="264">
        <v>34.523555765871102</v>
      </c>
    </row>
    <row r="8744" spans="1:10" x14ac:dyDescent="0.25">
      <c r="A8744" t="s">
        <v>9030</v>
      </c>
      <c r="B8744" t="s">
        <v>88</v>
      </c>
      <c r="C8744" t="s">
        <v>136</v>
      </c>
      <c r="D8744" t="s">
        <v>106</v>
      </c>
      <c r="E8744" t="s">
        <v>64</v>
      </c>
      <c r="F8744" s="263">
        <v>48.333333333333336</v>
      </c>
      <c r="G8744" s="139">
        <v>17.261349932799799</v>
      </c>
      <c r="H8744" s="264">
        <v>18.412990776967899</v>
      </c>
      <c r="I8744" s="264">
        <v>15.4882376166975</v>
      </c>
      <c r="J8744" s="264">
        <v>21.7219314575254</v>
      </c>
    </row>
    <row r="8745" spans="1:10" x14ac:dyDescent="0.25">
      <c r="A8745" t="s">
        <v>9031</v>
      </c>
      <c r="B8745" t="s">
        <v>88</v>
      </c>
      <c r="C8745" t="s">
        <v>136</v>
      </c>
      <c r="D8745" t="s">
        <v>53</v>
      </c>
      <c r="E8745" t="s">
        <v>64</v>
      </c>
      <c r="F8745" s="263">
        <v>15.333333333333334</v>
      </c>
      <c r="G8745" s="139">
        <v>17.660654365637001</v>
      </c>
      <c r="H8745" s="264">
        <v>19.428300102018198</v>
      </c>
      <c r="I8745" s="264">
        <v>13.8758107309277</v>
      </c>
      <c r="J8745" s="264">
        <v>26.347480618524202</v>
      </c>
    </row>
    <row r="8746" spans="1:10" x14ac:dyDescent="0.25">
      <c r="A8746" t="s">
        <v>9032</v>
      </c>
      <c r="B8746" t="s">
        <v>88</v>
      </c>
      <c r="C8746" t="s">
        <v>136</v>
      </c>
      <c r="D8746" t="s">
        <v>54</v>
      </c>
      <c r="E8746" t="s">
        <v>64</v>
      </c>
      <c r="F8746" s="263">
        <v>11.666666666666666</v>
      </c>
      <c r="G8746" s="139">
        <v>34.165007223458701</v>
      </c>
      <c r="H8746" s="264">
        <v>35.259106144882999</v>
      </c>
      <c r="I8746" s="264">
        <v>24.471613785009701</v>
      </c>
      <c r="J8746" s="264">
        <v>49.146573790164503</v>
      </c>
    </row>
    <row r="8747" spans="1:10" x14ac:dyDescent="0.25">
      <c r="A8747" t="s">
        <v>9033</v>
      </c>
      <c r="B8747" t="s">
        <v>88</v>
      </c>
      <c r="C8747" t="s">
        <v>136</v>
      </c>
      <c r="D8747" t="s">
        <v>55</v>
      </c>
      <c r="E8747" t="s">
        <v>64</v>
      </c>
      <c r="F8747" s="263">
        <v>5.333333333333333</v>
      </c>
      <c r="G8747" s="139">
        <v>12.025644687295699</v>
      </c>
      <c r="H8747" s="264">
        <v>12.858210599382501</v>
      </c>
      <c r="I8747" s="264">
        <v>7.3093426772428201</v>
      </c>
      <c r="J8747" s="264">
        <v>20.9337737271211</v>
      </c>
    </row>
    <row r="8748" spans="1:10" x14ac:dyDescent="0.25">
      <c r="A8748" t="s">
        <v>9034</v>
      </c>
      <c r="B8748" t="s">
        <v>88</v>
      </c>
      <c r="C8748" t="s">
        <v>136</v>
      </c>
      <c r="D8748" t="s">
        <v>56</v>
      </c>
      <c r="E8748" t="s">
        <v>64</v>
      </c>
      <c r="F8748" s="263">
        <v>4.666666666666667</v>
      </c>
      <c r="G8748" s="139">
        <v>10.501995379122</v>
      </c>
      <c r="H8748" s="264">
        <v>10.273274343864699</v>
      </c>
      <c r="I8748" s="264">
        <v>5.5923362377256902</v>
      </c>
      <c r="J8748" s="264">
        <v>17.266896991821898</v>
      </c>
    </row>
    <row r="8749" spans="1:10" x14ac:dyDescent="0.25">
      <c r="A8749" t="s">
        <v>9035</v>
      </c>
      <c r="B8749" t="s">
        <v>88</v>
      </c>
      <c r="C8749" t="s">
        <v>136</v>
      </c>
      <c r="D8749" t="s">
        <v>57</v>
      </c>
      <c r="E8749" t="s">
        <v>64</v>
      </c>
      <c r="F8749" s="263">
        <v>11.333333333333334</v>
      </c>
      <c r="G8749" s="139">
        <v>16.132093376352199</v>
      </c>
      <c r="H8749" s="264">
        <v>18.318813113007099</v>
      </c>
      <c r="I8749" s="264">
        <v>12.6371665109905</v>
      </c>
      <c r="J8749" s="264">
        <v>25.6604768595544</v>
      </c>
    </row>
    <row r="8750" spans="1:10" x14ac:dyDescent="0.25">
      <c r="A8750" t="s">
        <v>9036</v>
      </c>
      <c r="B8750" t="s">
        <v>88</v>
      </c>
      <c r="C8750" t="s">
        <v>137</v>
      </c>
      <c r="D8750" t="s">
        <v>5</v>
      </c>
      <c r="E8750" t="s">
        <v>64</v>
      </c>
      <c r="F8750" s="263">
        <v>265.33333333333331</v>
      </c>
      <c r="G8750" s="139">
        <v>17.7369125650428</v>
      </c>
      <c r="H8750" s="264">
        <v>18.636748374282799</v>
      </c>
      <c r="I8750" s="264">
        <v>17.356369536347799</v>
      </c>
      <c r="J8750" s="264">
        <v>19.986129811387499</v>
      </c>
    </row>
    <row r="8751" spans="1:10" x14ac:dyDescent="0.25">
      <c r="A8751" t="s">
        <v>9037</v>
      </c>
      <c r="B8751" t="s">
        <v>88</v>
      </c>
      <c r="C8751" t="s">
        <v>137</v>
      </c>
      <c r="D8751" t="s">
        <v>122</v>
      </c>
      <c r="E8751" t="s">
        <v>64</v>
      </c>
      <c r="F8751" s="263">
        <v>30.333333333333332</v>
      </c>
      <c r="G8751" s="139">
        <v>10.2963073594837</v>
      </c>
      <c r="H8751" s="264">
        <v>10.3444295191401</v>
      </c>
      <c r="I8751" s="264">
        <v>8.3164157083987895</v>
      </c>
      <c r="J8751" s="264">
        <v>12.714882404946</v>
      </c>
    </row>
    <row r="8752" spans="1:10" x14ac:dyDescent="0.25">
      <c r="A8752" t="s">
        <v>9038</v>
      </c>
      <c r="B8752" t="s">
        <v>88</v>
      </c>
      <c r="C8752" t="s">
        <v>137</v>
      </c>
      <c r="D8752" t="s">
        <v>123</v>
      </c>
      <c r="E8752" t="s">
        <v>64</v>
      </c>
      <c r="F8752" s="263">
        <v>30.666666666666668</v>
      </c>
      <c r="G8752" s="139">
        <v>10.126493107380499</v>
      </c>
      <c r="H8752" s="264">
        <v>10.1741618942118</v>
      </c>
      <c r="I8752" s="264">
        <v>8.1886131767801196</v>
      </c>
      <c r="J8752" s="264">
        <v>12.492992963553201</v>
      </c>
    </row>
    <row r="8753" spans="1:10" x14ac:dyDescent="0.25">
      <c r="A8753" t="s">
        <v>9039</v>
      </c>
      <c r="B8753" t="s">
        <v>88</v>
      </c>
      <c r="C8753" t="s">
        <v>137</v>
      </c>
      <c r="D8753" t="s">
        <v>124</v>
      </c>
      <c r="E8753" t="s">
        <v>64</v>
      </c>
      <c r="F8753" s="263">
        <v>51.666666666666664</v>
      </c>
      <c r="G8753" s="139">
        <v>16.821149937219101</v>
      </c>
      <c r="H8753" s="264">
        <v>17.1941640118641</v>
      </c>
      <c r="I8753" s="264">
        <v>14.5705909042158</v>
      </c>
      <c r="J8753" s="264">
        <v>20.1503049455644</v>
      </c>
    </row>
    <row r="8754" spans="1:10" x14ac:dyDescent="0.25">
      <c r="A8754" t="s">
        <v>9040</v>
      </c>
      <c r="B8754" t="s">
        <v>88</v>
      </c>
      <c r="C8754" t="s">
        <v>137</v>
      </c>
      <c r="D8754" t="s">
        <v>125</v>
      </c>
      <c r="E8754" t="s">
        <v>64</v>
      </c>
      <c r="F8754" s="263">
        <v>65</v>
      </c>
      <c r="G8754" s="139">
        <v>21.490350281688901</v>
      </c>
      <c r="H8754" s="264">
        <v>23.809037152215598</v>
      </c>
      <c r="I8754" s="264">
        <v>20.5553187715898</v>
      </c>
      <c r="J8754" s="264">
        <v>27.427818604149099</v>
      </c>
    </row>
    <row r="8755" spans="1:10" x14ac:dyDescent="0.25">
      <c r="A8755" t="s">
        <v>9041</v>
      </c>
      <c r="B8755" t="s">
        <v>88</v>
      </c>
      <c r="C8755" t="s">
        <v>137</v>
      </c>
      <c r="D8755" t="s">
        <v>126</v>
      </c>
      <c r="E8755" t="s">
        <v>64</v>
      </c>
      <c r="F8755" s="263">
        <v>87.666666666666671</v>
      </c>
      <c r="G8755" s="139">
        <v>30.346632389203101</v>
      </c>
      <c r="H8755" s="264">
        <v>35.1869310217429</v>
      </c>
      <c r="I8755" s="264">
        <v>31.029659244692699</v>
      </c>
      <c r="J8755" s="264">
        <v>39.742535645109399</v>
      </c>
    </row>
    <row r="8756" spans="1:10" x14ac:dyDescent="0.25">
      <c r="A8756" t="s">
        <v>9042</v>
      </c>
      <c r="B8756" t="s">
        <v>88</v>
      </c>
      <c r="C8756" t="s">
        <v>137</v>
      </c>
      <c r="D8756" t="s">
        <v>6</v>
      </c>
      <c r="E8756" t="s">
        <v>64</v>
      </c>
      <c r="F8756" s="263">
        <v>60.666666666666664</v>
      </c>
      <c r="G8756" s="139">
        <v>18.016769454646202</v>
      </c>
      <c r="H8756" s="264">
        <v>18.1118755965392</v>
      </c>
      <c r="I8756" s="264">
        <v>15.5636436090473</v>
      </c>
      <c r="J8756" s="264">
        <v>20.956670148366001</v>
      </c>
    </row>
    <row r="8757" spans="1:10" x14ac:dyDescent="0.25">
      <c r="A8757" t="s">
        <v>9043</v>
      </c>
      <c r="B8757" t="s">
        <v>88</v>
      </c>
      <c r="C8757" t="s">
        <v>137</v>
      </c>
      <c r="D8757" t="s">
        <v>37</v>
      </c>
      <c r="E8757" t="s">
        <v>64</v>
      </c>
      <c r="F8757" s="263">
        <v>7.333333333333333</v>
      </c>
      <c r="G8757" s="139">
        <v>21.3689741921071</v>
      </c>
      <c r="H8757" s="264">
        <v>19.378667041292701</v>
      </c>
      <c r="I8757" s="264">
        <v>12.093177268690001</v>
      </c>
      <c r="J8757" s="264">
        <v>29.405707473095401</v>
      </c>
    </row>
    <row r="8758" spans="1:10" x14ac:dyDescent="0.25">
      <c r="A8758" t="s">
        <v>9044</v>
      </c>
      <c r="B8758" t="s">
        <v>88</v>
      </c>
      <c r="C8758" t="s">
        <v>137</v>
      </c>
      <c r="D8758" t="s">
        <v>38</v>
      </c>
      <c r="E8758" t="s">
        <v>64</v>
      </c>
      <c r="F8758" s="263">
        <v>13.666666666666666</v>
      </c>
      <c r="G8758" s="139">
        <v>23.069867939072999</v>
      </c>
      <c r="H8758" s="264">
        <v>23.775320720582599</v>
      </c>
      <c r="I8758" s="264">
        <v>17.0273685232596</v>
      </c>
      <c r="J8758" s="264">
        <v>32.295573695244101</v>
      </c>
    </row>
    <row r="8759" spans="1:10" x14ac:dyDescent="0.25">
      <c r="A8759" t="s">
        <v>9045</v>
      </c>
      <c r="B8759" t="s">
        <v>88</v>
      </c>
      <c r="C8759" t="s">
        <v>137</v>
      </c>
      <c r="D8759" t="s">
        <v>39</v>
      </c>
      <c r="E8759" t="s">
        <v>64</v>
      </c>
      <c r="F8759" s="263">
        <v>11</v>
      </c>
      <c r="G8759" s="139">
        <v>19.821367434094</v>
      </c>
      <c r="H8759" s="264">
        <v>19.510530082434599</v>
      </c>
      <c r="I8759" s="264">
        <v>13.3717845035408</v>
      </c>
      <c r="J8759" s="264">
        <v>27.4737923332309</v>
      </c>
    </row>
    <row r="8760" spans="1:10" x14ac:dyDescent="0.25">
      <c r="A8760" t="s">
        <v>9046</v>
      </c>
      <c r="B8760" t="s">
        <v>88</v>
      </c>
      <c r="C8760" t="s">
        <v>137</v>
      </c>
      <c r="D8760" t="s">
        <v>40</v>
      </c>
      <c r="E8760" t="s">
        <v>64</v>
      </c>
      <c r="F8760" s="263">
        <v>9</v>
      </c>
      <c r="G8760" s="139">
        <v>19.5161441881645</v>
      </c>
      <c r="H8760" s="264">
        <v>19.789825173524999</v>
      </c>
      <c r="I8760" s="264">
        <v>12.977312904949599</v>
      </c>
      <c r="J8760" s="264">
        <v>28.8759246827296</v>
      </c>
    </row>
    <row r="8761" spans="1:10" x14ac:dyDescent="0.25">
      <c r="A8761" t="s">
        <v>9047</v>
      </c>
      <c r="B8761" t="s">
        <v>88</v>
      </c>
      <c r="C8761" t="s">
        <v>137</v>
      </c>
      <c r="D8761" t="s">
        <v>41</v>
      </c>
      <c r="E8761" t="s">
        <v>64</v>
      </c>
      <c r="F8761" s="263">
        <v>9.3333333333333339</v>
      </c>
      <c r="G8761" s="139">
        <v>12.4392476032235</v>
      </c>
      <c r="H8761" s="264">
        <v>13.208890632088499</v>
      </c>
      <c r="I8761" s="264">
        <v>8.7148147889947705</v>
      </c>
      <c r="J8761" s="264">
        <v>19.171452277157101</v>
      </c>
    </row>
    <row r="8762" spans="1:10" x14ac:dyDescent="0.25">
      <c r="A8762" t="s">
        <v>9048</v>
      </c>
      <c r="B8762" t="s">
        <v>88</v>
      </c>
      <c r="C8762" t="s">
        <v>137</v>
      </c>
      <c r="D8762" t="s">
        <v>42</v>
      </c>
      <c r="E8762" t="s">
        <v>64</v>
      </c>
      <c r="F8762" s="263">
        <v>10.333333333333334</v>
      </c>
      <c r="G8762" s="139">
        <v>15.5335524733424</v>
      </c>
      <c r="H8762" s="264">
        <v>16.294253327287599</v>
      </c>
      <c r="I8762" s="264">
        <v>11.0374377709835</v>
      </c>
      <c r="J8762" s="264">
        <v>23.170635970701898</v>
      </c>
    </row>
    <row r="8763" spans="1:10" x14ac:dyDescent="0.25">
      <c r="A8763" t="s">
        <v>9049</v>
      </c>
      <c r="B8763" t="s">
        <v>88</v>
      </c>
      <c r="C8763" t="s">
        <v>137</v>
      </c>
      <c r="D8763" t="s">
        <v>102</v>
      </c>
      <c r="E8763" t="s">
        <v>64</v>
      </c>
      <c r="F8763" s="263">
        <v>9.3333333333333339</v>
      </c>
      <c r="G8763" s="139">
        <v>14.204617515308</v>
      </c>
      <c r="H8763" s="264">
        <v>13.523149018032599</v>
      </c>
      <c r="I8763" s="264">
        <v>8.9121663098226307</v>
      </c>
      <c r="J8763" s="264">
        <v>19.6408180565507</v>
      </c>
    </row>
    <row r="8764" spans="1:10" x14ac:dyDescent="0.25">
      <c r="A8764" t="s">
        <v>9050</v>
      </c>
      <c r="B8764" t="s">
        <v>88</v>
      </c>
      <c r="C8764" t="s">
        <v>137</v>
      </c>
      <c r="D8764" t="s">
        <v>103</v>
      </c>
      <c r="E8764" t="s">
        <v>64</v>
      </c>
      <c r="F8764" s="263">
        <v>28</v>
      </c>
      <c r="G8764" s="139">
        <v>15.0299794411353</v>
      </c>
      <c r="H8764" s="264">
        <v>15.018809909498099</v>
      </c>
      <c r="I8764" s="264">
        <v>11.9324311490205</v>
      </c>
      <c r="J8764" s="264">
        <v>18.649562783818901</v>
      </c>
    </row>
    <row r="8765" spans="1:10" x14ac:dyDescent="0.25">
      <c r="A8765" t="s">
        <v>9051</v>
      </c>
      <c r="B8765" t="s">
        <v>88</v>
      </c>
      <c r="C8765" t="s">
        <v>137</v>
      </c>
      <c r="D8765" t="s">
        <v>43</v>
      </c>
      <c r="E8765" t="s">
        <v>64</v>
      </c>
      <c r="F8765" s="263">
        <v>4.666666666666667</v>
      </c>
      <c r="G8765" s="139">
        <v>12.5243778068025</v>
      </c>
      <c r="H8765" s="264">
        <v>13.414145196089001</v>
      </c>
      <c r="I8765" s="264">
        <v>7.2775056538516303</v>
      </c>
      <c r="J8765" s="264">
        <v>22.582679432560901</v>
      </c>
    </row>
    <row r="8766" spans="1:10" x14ac:dyDescent="0.25">
      <c r="A8766" t="s">
        <v>9052</v>
      </c>
      <c r="B8766" t="s">
        <v>88</v>
      </c>
      <c r="C8766" t="s">
        <v>137</v>
      </c>
      <c r="D8766" t="s">
        <v>44</v>
      </c>
      <c r="E8766" t="s">
        <v>64</v>
      </c>
      <c r="F8766" s="263">
        <v>8.3333333333333339</v>
      </c>
      <c r="G8766" s="139">
        <v>13.977490649058799</v>
      </c>
      <c r="H8766" s="264">
        <v>13.7892721086347</v>
      </c>
      <c r="I8766" s="264">
        <v>8.7825853002262395</v>
      </c>
      <c r="J8766" s="264">
        <v>20.543596347998601</v>
      </c>
    </row>
    <row r="8767" spans="1:10" x14ac:dyDescent="0.25">
      <c r="A8767" t="s">
        <v>9053</v>
      </c>
      <c r="B8767" t="s">
        <v>88</v>
      </c>
      <c r="C8767" t="s">
        <v>137</v>
      </c>
      <c r="D8767" t="s">
        <v>45</v>
      </c>
      <c r="E8767" t="s">
        <v>64</v>
      </c>
      <c r="F8767" s="263">
        <v>15</v>
      </c>
      <c r="G8767" s="139">
        <v>16.775896392063899</v>
      </c>
      <c r="H8767" s="264">
        <v>16.469560547824099</v>
      </c>
      <c r="I8767" s="264">
        <v>11.985578926745299</v>
      </c>
      <c r="J8767" s="264">
        <v>22.0709586154045</v>
      </c>
    </row>
    <row r="8768" spans="1:10" x14ac:dyDescent="0.25">
      <c r="A8768" t="s">
        <v>9054</v>
      </c>
      <c r="B8768" t="s">
        <v>88</v>
      </c>
      <c r="C8768" t="s">
        <v>137</v>
      </c>
      <c r="D8768" t="s">
        <v>18</v>
      </c>
      <c r="E8768" t="s">
        <v>64</v>
      </c>
      <c r="F8768" s="263">
        <v>51.666666666666664</v>
      </c>
      <c r="G8768" s="139">
        <v>20.387440284529699</v>
      </c>
      <c r="H8768" s="264">
        <v>21.810985354304901</v>
      </c>
      <c r="I8768" s="264">
        <v>18.5003672303265</v>
      </c>
      <c r="J8768" s="264">
        <v>25.541262099257199</v>
      </c>
    </row>
    <row r="8769" spans="1:10" x14ac:dyDescent="0.25">
      <c r="A8769" t="s">
        <v>9055</v>
      </c>
      <c r="B8769" t="s">
        <v>88</v>
      </c>
      <c r="C8769" t="s">
        <v>137</v>
      </c>
      <c r="D8769" t="s">
        <v>46</v>
      </c>
      <c r="E8769" t="s">
        <v>64</v>
      </c>
      <c r="F8769" s="263">
        <v>24</v>
      </c>
      <c r="G8769" s="139">
        <v>20.532592639065498</v>
      </c>
      <c r="H8769" s="264">
        <v>22.7459475925119</v>
      </c>
      <c r="I8769" s="264">
        <v>17.780221435443899</v>
      </c>
      <c r="J8769" s="264">
        <v>28.664652624557</v>
      </c>
    </row>
    <row r="8770" spans="1:10" x14ac:dyDescent="0.25">
      <c r="A8770" t="s">
        <v>9056</v>
      </c>
      <c r="B8770" t="s">
        <v>88</v>
      </c>
      <c r="C8770" t="s">
        <v>137</v>
      </c>
      <c r="D8770" t="s">
        <v>47</v>
      </c>
      <c r="E8770" t="s">
        <v>64</v>
      </c>
      <c r="F8770" s="263">
        <v>9</v>
      </c>
      <c r="G8770" s="139">
        <v>13.1823064153891</v>
      </c>
      <c r="H8770" s="264">
        <v>13.6533420532515</v>
      </c>
      <c r="I8770" s="264">
        <v>8.9816427656817002</v>
      </c>
      <c r="J8770" s="264">
        <v>19.8841601318831</v>
      </c>
    </row>
    <row r="8771" spans="1:10" x14ac:dyDescent="0.25">
      <c r="A8771" t="s">
        <v>9057</v>
      </c>
      <c r="B8771" t="s">
        <v>88</v>
      </c>
      <c r="C8771" t="s">
        <v>137</v>
      </c>
      <c r="D8771" t="s">
        <v>48</v>
      </c>
      <c r="E8771" t="s">
        <v>64</v>
      </c>
      <c r="F8771" s="263">
        <v>18.666666666666668</v>
      </c>
      <c r="G8771" s="139">
        <v>27.3450852092387</v>
      </c>
      <c r="H8771" s="264">
        <v>28.646292151667001</v>
      </c>
      <c r="I8771" s="264">
        <v>21.606639118364299</v>
      </c>
      <c r="J8771" s="264">
        <v>37.238238014737099</v>
      </c>
    </row>
    <row r="8772" spans="1:10" x14ac:dyDescent="0.25">
      <c r="A8772" t="s">
        <v>9058</v>
      </c>
      <c r="B8772" t="s">
        <v>88</v>
      </c>
      <c r="C8772" t="s">
        <v>137</v>
      </c>
      <c r="D8772" t="s">
        <v>104</v>
      </c>
      <c r="E8772" t="s">
        <v>64</v>
      </c>
      <c r="F8772" s="263">
        <v>37.666666666666664</v>
      </c>
      <c r="G8772" s="139">
        <v>16.439854863723799</v>
      </c>
      <c r="H8772" s="264">
        <v>19.2550101968082</v>
      </c>
      <c r="I8772" s="264">
        <v>15.833927563967499</v>
      </c>
      <c r="J8772" s="264">
        <v>23.1898469442296</v>
      </c>
    </row>
    <row r="8773" spans="1:10" x14ac:dyDescent="0.25">
      <c r="A8773" t="s">
        <v>9059</v>
      </c>
      <c r="B8773" t="s">
        <v>88</v>
      </c>
      <c r="C8773" t="s">
        <v>137</v>
      </c>
      <c r="D8773" t="s">
        <v>49</v>
      </c>
      <c r="E8773" t="s">
        <v>64</v>
      </c>
      <c r="F8773" s="263">
        <v>10</v>
      </c>
      <c r="G8773" s="139">
        <v>16.249417729198001</v>
      </c>
      <c r="H8773" s="264">
        <v>16.804832486334401</v>
      </c>
      <c r="I8773" s="264">
        <v>11.303763964107199</v>
      </c>
      <c r="J8773" s="264">
        <v>24.0330730715059</v>
      </c>
    </row>
    <row r="8774" spans="1:10" x14ac:dyDescent="0.25">
      <c r="A8774" t="s">
        <v>9060</v>
      </c>
      <c r="B8774" t="s">
        <v>88</v>
      </c>
      <c r="C8774" t="s">
        <v>137</v>
      </c>
      <c r="D8774" t="s">
        <v>50</v>
      </c>
      <c r="E8774" t="s">
        <v>64</v>
      </c>
      <c r="F8774" s="263">
        <v>27.666666666666668</v>
      </c>
      <c r="G8774" s="139">
        <v>16.5097905046824</v>
      </c>
      <c r="H8774" s="264">
        <v>20.3204975818722</v>
      </c>
      <c r="I8774" s="264">
        <v>16.1227956291307</v>
      </c>
      <c r="J8774" s="264">
        <v>25.263443669608701</v>
      </c>
    </row>
    <row r="8775" spans="1:10" x14ac:dyDescent="0.25">
      <c r="A8775" t="s">
        <v>9061</v>
      </c>
      <c r="B8775" t="s">
        <v>88</v>
      </c>
      <c r="C8775" t="s">
        <v>137</v>
      </c>
      <c r="D8775" t="s">
        <v>105</v>
      </c>
      <c r="E8775" t="s">
        <v>64</v>
      </c>
      <c r="F8775" s="263">
        <v>28.666666666666668</v>
      </c>
      <c r="G8775" s="139">
        <v>20.012193476024901</v>
      </c>
      <c r="H8775" s="264">
        <v>21.208947265461401</v>
      </c>
      <c r="I8775" s="264">
        <v>16.923726445881201</v>
      </c>
      <c r="J8775" s="264">
        <v>26.240355997678002</v>
      </c>
    </row>
    <row r="8776" spans="1:10" x14ac:dyDescent="0.25">
      <c r="A8776" t="s">
        <v>9062</v>
      </c>
      <c r="B8776" t="s">
        <v>88</v>
      </c>
      <c r="C8776" t="s">
        <v>137</v>
      </c>
      <c r="D8776" t="s">
        <v>51</v>
      </c>
      <c r="E8776" t="s">
        <v>64</v>
      </c>
      <c r="F8776" s="263">
        <v>22.333333333333332</v>
      </c>
      <c r="G8776" s="139">
        <v>19.476064788437601</v>
      </c>
      <c r="H8776" s="264">
        <v>20.9054238321512</v>
      </c>
      <c r="I8776" s="264">
        <v>16.1538045716064</v>
      </c>
      <c r="J8776" s="264">
        <v>26.605773792467801</v>
      </c>
    </row>
    <row r="8777" spans="1:10" x14ac:dyDescent="0.25">
      <c r="A8777" t="s">
        <v>9063</v>
      </c>
      <c r="B8777" t="s">
        <v>88</v>
      </c>
      <c r="C8777" t="s">
        <v>137</v>
      </c>
      <c r="D8777" t="s">
        <v>52</v>
      </c>
      <c r="E8777" t="s">
        <v>64</v>
      </c>
      <c r="F8777" s="263">
        <v>6.333333333333333</v>
      </c>
      <c r="G8777" s="139">
        <v>22.163637636189701</v>
      </c>
      <c r="H8777" s="264">
        <v>22.473623182558502</v>
      </c>
      <c r="I8777" s="264">
        <v>13.4836325304636</v>
      </c>
      <c r="J8777" s="264">
        <v>35.154570393133802</v>
      </c>
    </row>
    <row r="8778" spans="1:10" x14ac:dyDescent="0.25">
      <c r="A8778" t="s">
        <v>9064</v>
      </c>
      <c r="B8778" t="s">
        <v>88</v>
      </c>
      <c r="C8778" t="s">
        <v>137</v>
      </c>
      <c r="D8778" t="s">
        <v>106</v>
      </c>
      <c r="E8778" t="s">
        <v>64</v>
      </c>
      <c r="F8778" s="263">
        <v>49.333333333333336</v>
      </c>
      <c r="G8778" s="139">
        <v>17.529729473634301</v>
      </c>
      <c r="H8778" s="264">
        <v>18.6946984313172</v>
      </c>
      <c r="I8778" s="264">
        <v>15.7593914124471</v>
      </c>
      <c r="J8778" s="264">
        <v>22.011382596299601</v>
      </c>
    </row>
    <row r="8779" spans="1:10" x14ac:dyDescent="0.25">
      <c r="A8779" t="s">
        <v>9065</v>
      </c>
      <c r="B8779" t="s">
        <v>88</v>
      </c>
      <c r="C8779" t="s">
        <v>137</v>
      </c>
      <c r="D8779" t="s">
        <v>53</v>
      </c>
      <c r="E8779" t="s">
        <v>64</v>
      </c>
      <c r="F8779" s="263">
        <v>14.333333333333334</v>
      </c>
      <c r="G8779" s="139">
        <v>16.425755584756899</v>
      </c>
      <c r="H8779" s="264">
        <v>18.100892605238901</v>
      </c>
      <c r="I8779" s="264">
        <v>12.7843940346196</v>
      </c>
      <c r="J8779" s="264">
        <v>24.776653084426801</v>
      </c>
    </row>
    <row r="8780" spans="1:10" x14ac:dyDescent="0.25">
      <c r="A8780" t="s">
        <v>9066</v>
      </c>
      <c r="B8780" t="s">
        <v>88</v>
      </c>
      <c r="C8780" t="s">
        <v>137</v>
      </c>
      <c r="D8780" t="s">
        <v>54</v>
      </c>
      <c r="E8780" t="s">
        <v>64</v>
      </c>
      <c r="F8780" s="263">
        <v>10</v>
      </c>
      <c r="G8780" s="139">
        <v>29.210726178652799</v>
      </c>
      <c r="H8780" s="264">
        <v>30.2131632674337</v>
      </c>
      <c r="I8780" s="264">
        <v>20.315353685766699</v>
      </c>
      <c r="J8780" s="264">
        <v>43.218590964512799</v>
      </c>
    </row>
    <row r="8781" spans="1:10" x14ac:dyDescent="0.25">
      <c r="A8781" t="s">
        <v>9067</v>
      </c>
      <c r="B8781" t="s">
        <v>88</v>
      </c>
      <c r="C8781" t="s">
        <v>137</v>
      </c>
      <c r="D8781" t="s">
        <v>55</v>
      </c>
      <c r="E8781" t="s">
        <v>64</v>
      </c>
      <c r="F8781" s="263">
        <v>7</v>
      </c>
      <c r="G8781" s="139">
        <v>15.770383220312301</v>
      </c>
      <c r="H8781" s="264">
        <v>17.1341427384687</v>
      </c>
      <c r="I8781" s="264">
        <v>10.5654807400543</v>
      </c>
      <c r="J8781" s="264">
        <v>26.243620105075699</v>
      </c>
    </row>
    <row r="8782" spans="1:10" x14ac:dyDescent="0.25">
      <c r="A8782" t="s">
        <v>9068</v>
      </c>
      <c r="B8782" t="s">
        <v>88</v>
      </c>
      <c r="C8782" t="s">
        <v>137</v>
      </c>
      <c r="D8782" t="s">
        <v>56</v>
      </c>
      <c r="E8782" t="s">
        <v>64</v>
      </c>
      <c r="F8782" s="263">
        <v>5</v>
      </c>
      <c r="G8782" s="139">
        <v>11.1865165187561</v>
      </c>
      <c r="H8782" s="264">
        <v>10.492886685925701</v>
      </c>
      <c r="I8782" s="264">
        <v>5.8468715262642803</v>
      </c>
      <c r="J8782" s="264">
        <v>17.3392903225241</v>
      </c>
    </row>
    <row r="8783" spans="1:10" x14ac:dyDescent="0.25">
      <c r="A8783" t="s">
        <v>9069</v>
      </c>
      <c r="B8783" t="s">
        <v>88</v>
      </c>
      <c r="C8783" t="s">
        <v>137</v>
      </c>
      <c r="D8783" t="s">
        <v>57</v>
      </c>
      <c r="E8783" t="s">
        <v>64</v>
      </c>
      <c r="F8783" s="263">
        <v>13</v>
      </c>
      <c r="G8783" s="139">
        <v>18.3492281561849</v>
      </c>
      <c r="H8783" s="264">
        <v>20.845390879812101</v>
      </c>
      <c r="I8783" s="264">
        <v>14.772495809968399</v>
      </c>
      <c r="J8783" s="264">
        <v>28.5591390438396</v>
      </c>
    </row>
    <row r="8784" spans="1:10" x14ac:dyDescent="0.25">
      <c r="A8784" t="s">
        <v>9070</v>
      </c>
      <c r="B8784" t="s">
        <v>88</v>
      </c>
      <c r="C8784" t="s">
        <v>138</v>
      </c>
      <c r="D8784" t="s">
        <v>5</v>
      </c>
      <c r="E8784" t="s">
        <v>64</v>
      </c>
      <c r="F8784" s="263">
        <v>260.66666666666669</v>
      </c>
      <c r="G8784" s="139">
        <v>17.3396152113216</v>
      </c>
      <c r="H8784" s="264">
        <v>18.145579367008001</v>
      </c>
      <c r="I8784" s="264">
        <v>16.8897772209653</v>
      </c>
      <c r="J8784" s="264">
        <v>19.469680574129001</v>
      </c>
    </row>
    <row r="8785" spans="1:10" x14ac:dyDescent="0.25">
      <c r="A8785" t="s">
        <v>9071</v>
      </c>
      <c r="B8785" t="s">
        <v>88</v>
      </c>
      <c r="C8785" t="s">
        <v>138</v>
      </c>
      <c r="D8785" t="s">
        <v>122</v>
      </c>
      <c r="E8785" t="s">
        <v>64</v>
      </c>
      <c r="F8785" s="263">
        <v>32</v>
      </c>
      <c r="G8785" s="139">
        <v>10.822547424741</v>
      </c>
      <c r="H8785" s="264">
        <v>10.832399459091199</v>
      </c>
      <c r="I8785" s="264">
        <v>8.7596097296926292</v>
      </c>
      <c r="J8785" s="264">
        <v>13.2451653667125</v>
      </c>
    </row>
    <row r="8786" spans="1:10" x14ac:dyDescent="0.25">
      <c r="A8786" t="s">
        <v>9072</v>
      </c>
      <c r="B8786" t="s">
        <v>88</v>
      </c>
      <c r="C8786" t="s">
        <v>138</v>
      </c>
      <c r="D8786" t="s">
        <v>123</v>
      </c>
      <c r="E8786" t="s">
        <v>64</v>
      </c>
      <c r="F8786" s="263">
        <v>34</v>
      </c>
      <c r="G8786" s="139">
        <v>11.201258055022301</v>
      </c>
      <c r="H8786" s="264">
        <v>11.2009956225072</v>
      </c>
      <c r="I8786" s="264">
        <v>9.1195179026106405</v>
      </c>
      <c r="J8786" s="264">
        <v>13.612838967013101</v>
      </c>
    </row>
    <row r="8787" spans="1:10" x14ac:dyDescent="0.25">
      <c r="A8787" t="s">
        <v>9073</v>
      </c>
      <c r="B8787" t="s">
        <v>88</v>
      </c>
      <c r="C8787" t="s">
        <v>138</v>
      </c>
      <c r="D8787" t="s">
        <v>124</v>
      </c>
      <c r="E8787" t="s">
        <v>64</v>
      </c>
      <c r="F8787" s="263">
        <v>51.666666666666664</v>
      </c>
      <c r="G8787" s="139">
        <v>16.744519680752202</v>
      </c>
      <c r="H8787" s="264">
        <v>17.118897194556901</v>
      </c>
      <c r="I8787" s="264">
        <v>14.509247663604</v>
      </c>
      <c r="J8787" s="264">
        <v>20.059349579349298</v>
      </c>
    </row>
    <row r="8788" spans="1:10" x14ac:dyDescent="0.25">
      <c r="A8788" t="s">
        <v>9074</v>
      </c>
      <c r="B8788" t="s">
        <v>88</v>
      </c>
      <c r="C8788" t="s">
        <v>138</v>
      </c>
      <c r="D8788" t="s">
        <v>125</v>
      </c>
      <c r="E8788" t="s">
        <v>64</v>
      </c>
      <c r="F8788" s="263">
        <v>61.666666666666664</v>
      </c>
      <c r="G8788" s="139">
        <v>20.251867550596799</v>
      </c>
      <c r="H8788" s="264">
        <v>22.2552653124175</v>
      </c>
      <c r="I8788" s="264">
        <v>19.149740539826698</v>
      </c>
      <c r="J8788" s="264">
        <v>25.719087930293099</v>
      </c>
    </row>
    <row r="8789" spans="1:10" x14ac:dyDescent="0.25">
      <c r="A8789" t="s">
        <v>9075</v>
      </c>
      <c r="B8789" t="s">
        <v>88</v>
      </c>
      <c r="C8789" t="s">
        <v>138</v>
      </c>
      <c r="D8789" t="s">
        <v>126</v>
      </c>
      <c r="E8789" t="s">
        <v>64</v>
      </c>
      <c r="F8789" s="263">
        <v>81.333333333333329</v>
      </c>
      <c r="G8789" s="139">
        <v>27.946942043310901</v>
      </c>
      <c r="H8789" s="264">
        <v>32.327037927973798</v>
      </c>
      <c r="I8789" s="264">
        <v>28.366983343608201</v>
      </c>
      <c r="J8789" s="264">
        <v>36.681796313738197</v>
      </c>
    </row>
    <row r="8790" spans="1:10" x14ac:dyDescent="0.25">
      <c r="A8790" t="s">
        <v>9076</v>
      </c>
      <c r="B8790" t="s">
        <v>88</v>
      </c>
      <c r="C8790" t="s">
        <v>138</v>
      </c>
      <c r="D8790" t="s">
        <v>6</v>
      </c>
      <c r="E8790" t="s">
        <v>64</v>
      </c>
      <c r="F8790" s="263">
        <v>58.333333333333336</v>
      </c>
      <c r="G8790" s="139">
        <v>17.2454910431847</v>
      </c>
      <c r="H8790" s="264">
        <v>17.212330074871499</v>
      </c>
      <c r="I8790" s="264">
        <v>14.745560493991499</v>
      </c>
      <c r="J8790" s="264">
        <v>19.9722247466525</v>
      </c>
    </row>
    <row r="8791" spans="1:10" x14ac:dyDescent="0.25">
      <c r="A8791" t="s">
        <v>9077</v>
      </c>
      <c r="B8791" t="s">
        <v>88</v>
      </c>
      <c r="C8791" t="s">
        <v>138</v>
      </c>
      <c r="D8791" t="s">
        <v>37</v>
      </c>
      <c r="E8791" t="s">
        <v>64</v>
      </c>
      <c r="F8791" s="263">
        <v>7</v>
      </c>
      <c r="G8791" s="139">
        <v>20.366796302941498</v>
      </c>
      <c r="H8791" s="264">
        <v>18.3264150317979</v>
      </c>
      <c r="I8791" s="264">
        <v>11.294576847361499</v>
      </c>
      <c r="J8791" s="264">
        <v>28.078229145879</v>
      </c>
    </row>
    <row r="8792" spans="1:10" x14ac:dyDescent="0.25">
      <c r="A8792" t="s">
        <v>9078</v>
      </c>
      <c r="B8792" t="s">
        <v>88</v>
      </c>
      <c r="C8792" t="s">
        <v>138</v>
      </c>
      <c r="D8792" t="s">
        <v>38</v>
      </c>
      <c r="E8792" t="s">
        <v>64</v>
      </c>
      <c r="F8792" s="263">
        <v>12</v>
      </c>
      <c r="G8792" s="139">
        <v>20.080209280403398</v>
      </c>
      <c r="H8792" s="264">
        <v>20.9112309520563</v>
      </c>
      <c r="I8792" s="264">
        <v>14.615768336164701</v>
      </c>
      <c r="J8792" s="264">
        <v>28.986941430555198</v>
      </c>
    </row>
    <row r="8793" spans="1:10" x14ac:dyDescent="0.25">
      <c r="A8793" t="s">
        <v>9079</v>
      </c>
      <c r="B8793" t="s">
        <v>88</v>
      </c>
      <c r="C8793" t="s">
        <v>138</v>
      </c>
      <c r="D8793" t="s">
        <v>39</v>
      </c>
      <c r="E8793" t="s">
        <v>64</v>
      </c>
      <c r="F8793" s="263">
        <v>9.3333333333333339</v>
      </c>
      <c r="G8793" s="139">
        <v>16.762452107279699</v>
      </c>
      <c r="H8793" s="264">
        <v>16.049832248821598</v>
      </c>
      <c r="I8793" s="264">
        <v>10.6174273597343</v>
      </c>
      <c r="J8793" s="264">
        <v>23.257331668737098</v>
      </c>
    </row>
    <row r="8794" spans="1:10" x14ac:dyDescent="0.25">
      <c r="A8794" t="s">
        <v>9080</v>
      </c>
      <c r="B8794" t="s">
        <v>88</v>
      </c>
      <c r="C8794" t="s">
        <v>138</v>
      </c>
      <c r="D8794" t="s">
        <v>40</v>
      </c>
      <c r="E8794" t="s">
        <v>64</v>
      </c>
      <c r="F8794" s="263">
        <v>10.333333333333334</v>
      </c>
      <c r="G8794" s="139">
        <v>22.388490871273401</v>
      </c>
      <c r="H8794" s="264">
        <v>22.3483854605986</v>
      </c>
      <c r="I8794" s="264">
        <v>15.111982811094601</v>
      </c>
      <c r="J8794" s="264">
        <v>31.814244219925602</v>
      </c>
    </row>
    <row r="8795" spans="1:10" x14ac:dyDescent="0.25">
      <c r="A8795" t="s">
        <v>9081</v>
      </c>
      <c r="B8795" t="s">
        <v>88</v>
      </c>
      <c r="C8795" t="s">
        <v>138</v>
      </c>
      <c r="D8795" t="s">
        <v>41</v>
      </c>
      <c r="E8795" t="s">
        <v>64</v>
      </c>
      <c r="F8795" s="263">
        <v>9</v>
      </c>
      <c r="G8795" s="139">
        <v>11.967448539971301</v>
      </c>
      <c r="H8795" s="264">
        <v>12.434897365472199</v>
      </c>
      <c r="I8795" s="264">
        <v>8.1440496074824704</v>
      </c>
      <c r="J8795" s="264">
        <v>18.157759676895999</v>
      </c>
    </row>
    <row r="8796" spans="1:10" x14ac:dyDescent="0.25">
      <c r="A8796" t="s">
        <v>9082</v>
      </c>
      <c r="B8796" t="s">
        <v>88</v>
      </c>
      <c r="C8796" t="s">
        <v>138</v>
      </c>
      <c r="D8796" t="s">
        <v>42</v>
      </c>
      <c r="E8796" t="s">
        <v>64</v>
      </c>
      <c r="F8796" s="263">
        <v>10.666666666666666</v>
      </c>
      <c r="G8796" s="139">
        <v>15.9004631009878</v>
      </c>
      <c r="H8796" s="264">
        <v>17.053111375101199</v>
      </c>
      <c r="I8796" s="264">
        <v>11.625066801946501</v>
      </c>
      <c r="J8796" s="264">
        <v>24.123202512447101</v>
      </c>
    </row>
    <row r="8797" spans="1:10" x14ac:dyDescent="0.25">
      <c r="A8797" t="s">
        <v>9083</v>
      </c>
      <c r="B8797" t="s">
        <v>88</v>
      </c>
      <c r="C8797" t="s">
        <v>138</v>
      </c>
      <c r="D8797" t="s">
        <v>102</v>
      </c>
      <c r="E8797" t="s">
        <v>64</v>
      </c>
      <c r="F8797" s="263">
        <v>8.3333333333333339</v>
      </c>
      <c r="G8797" s="139">
        <v>12.6881654942802</v>
      </c>
      <c r="H8797" s="264">
        <v>12.1036417568851</v>
      </c>
      <c r="I8797" s="264">
        <v>7.7597252079775796</v>
      </c>
      <c r="J8797" s="264">
        <v>17.963848708673002</v>
      </c>
    </row>
    <row r="8798" spans="1:10" x14ac:dyDescent="0.25">
      <c r="A8798" t="s">
        <v>9084</v>
      </c>
      <c r="B8798" t="s">
        <v>88</v>
      </c>
      <c r="C8798" t="s">
        <v>138</v>
      </c>
      <c r="D8798" t="s">
        <v>103</v>
      </c>
      <c r="E8798" t="s">
        <v>64</v>
      </c>
      <c r="F8798" s="263">
        <v>26</v>
      </c>
      <c r="G8798" s="139">
        <v>13.883425503852701</v>
      </c>
      <c r="H8798" s="264">
        <v>14.1414795009632</v>
      </c>
      <c r="I8798" s="264">
        <v>11.1377261824102</v>
      </c>
      <c r="J8798" s="264">
        <v>17.696931504049498</v>
      </c>
    </row>
    <row r="8799" spans="1:10" x14ac:dyDescent="0.25">
      <c r="A8799" t="s">
        <v>9085</v>
      </c>
      <c r="B8799" t="s">
        <v>88</v>
      </c>
      <c r="C8799" t="s">
        <v>138</v>
      </c>
      <c r="D8799" t="s">
        <v>43</v>
      </c>
      <c r="E8799" t="s">
        <v>64</v>
      </c>
      <c r="F8799" s="263">
        <v>3.3333333333333335</v>
      </c>
      <c r="G8799" s="139">
        <v>8.8617129691169296</v>
      </c>
      <c r="H8799" s="264">
        <v>10.425257170393101</v>
      </c>
      <c r="I8799" s="264">
        <v>4.9422096103823696</v>
      </c>
      <c r="J8799" s="264">
        <v>19.252177943109501</v>
      </c>
    </row>
    <row r="8800" spans="1:10" x14ac:dyDescent="0.25">
      <c r="A8800" t="s">
        <v>9086</v>
      </c>
      <c r="B8800" t="s">
        <v>88</v>
      </c>
      <c r="C8800" t="s">
        <v>138</v>
      </c>
      <c r="D8800" t="s">
        <v>44</v>
      </c>
      <c r="E8800" t="s">
        <v>64</v>
      </c>
      <c r="F8800" s="263">
        <v>7</v>
      </c>
      <c r="G8800" s="139">
        <v>11.689851538885501</v>
      </c>
      <c r="H8800" s="264">
        <v>11.6607985650512</v>
      </c>
      <c r="I8800" s="264">
        <v>7.1051461810912704</v>
      </c>
      <c r="J8800" s="264">
        <v>17.978616758745599</v>
      </c>
    </row>
    <row r="8801" spans="1:10" x14ac:dyDescent="0.25">
      <c r="A8801" t="s">
        <v>9087</v>
      </c>
      <c r="B8801" t="s">
        <v>88</v>
      </c>
      <c r="C8801" t="s">
        <v>138</v>
      </c>
      <c r="D8801" t="s">
        <v>45</v>
      </c>
      <c r="E8801" t="s">
        <v>64</v>
      </c>
      <c r="F8801" s="263">
        <v>15.666666666666666</v>
      </c>
      <c r="G8801" s="139">
        <v>17.450516646678999</v>
      </c>
      <c r="H8801" s="264">
        <v>17.296220192452498</v>
      </c>
      <c r="I8801" s="264">
        <v>12.683455741068601</v>
      </c>
      <c r="J8801" s="264">
        <v>23.030737691871298</v>
      </c>
    </row>
    <row r="8802" spans="1:10" x14ac:dyDescent="0.25">
      <c r="A8802" t="s">
        <v>9088</v>
      </c>
      <c r="B8802" t="s">
        <v>88</v>
      </c>
      <c r="C8802" t="s">
        <v>138</v>
      </c>
      <c r="D8802" t="s">
        <v>18</v>
      </c>
      <c r="E8802" t="s">
        <v>64</v>
      </c>
      <c r="F8802" s="263">
        <v>50</v>
      </c>
      <c r="G8802" s="139">
        <v>19.6142017281419</v>
      </c>
      <c r="H8802" s="264">
        <v>20.9797863315036</v>
      </c>
      <c r="I8802" s="264">
        <v>17.744754196299901</v>
      </c>
      <c r="J8802" s="264">
        <v>24.632135461799098</v>
      </c>
    </row>
    <row r="8803" spans="1:10" x14ac:dyDescent="0.25">
      <c r="A8803" t="s">
        <v>9089</v>
      </c>
      <c r="B8803" t="s">
        <v>88</v>
      </c>
      <c r="C8803" t="s">
        <v>138</v>
      </c>
      <c r="D8803" t="s">
        <v>46</v>
      </c>
      <c r="E8803" t="s">
        <v>64</v>
      </c>
      <c r="F8803" s="263">
        <v>24.666666666666668</v>
      </c>
      <c r="G8803" s="139">
        <v>20.932278421932502</v>
      </c>
      <c r="H8803" s="264">
        <v>23.002505660050399</v>
      </c>
      <c r="I8803" s="264">
        <v>18.046517802019402</v>
      </c>
      <c r="J8803" s="264">
        <v>28.8954031687148</v>
      </c>
    </row>
    <row r="8804" spans="1:10" x14ac:dyDescent="0.25">
      <c r="A8804" t="s">
        <v>9090</v>
      </c>
      <c r="B8804" t="s">
        <v>88</v>
      </c>
      <c r="C8804" t="s">
        <v>138</v>
      </c>
      <c r="D8804" t="s">
        <v>47</v>
      </c>
      <c r="E8804" t="s">
        <v>64</v>
      </c>
      <c r="F8804" s="263">
        <v>9</v>
      </c>
      <c r="G8804" s="139">
        <v>13.1580871065366</v>
      </c>
      <c r="H8804" s="264">
        <v>13.784312368884301</v>
      </c>
      <c r="I8804" s="264">
        <v>9.0574553491028293</v>
      </c>
      <c r="J8804" s="264">
        <v>20.088696354455902</v>
      </c>
    </row>
    <row r="8805" spans="1:10" x14ac:dyDescent="0.25">
      <c r="A8805" t="s">
        <v>9091</v>
      </c>
      <c r="B8805" t="s">
        <v>88</v>
      </c>
      <c r="C8805" t="s">
        <v>138</v>
      </c>
      <c r="D8805" t="s">
        <v>48</v>
      </c>
      <c r="E8805" t="s">
        <v>64</v>
      </c>
      <c r="F8805" s="263">
        <v>16.333333333333332</v>
      </c>
      <c r="G8805" s="139">
        <v>23.782482502887898</v>
      </c>
      <c r="H8805" s="264">
        <v>25.121556227130899</v>
      </c>
      <c r="I8805" s="264">
        <v>18.554871429066299</v>
      </c>
      <c r="J8805" s="264">
        <v>33.248273305883998</v>
      </c>
    </row>
    <row r="8806" spans="1:10" x14ac:dyDescent="0.25">
      <c r="A8806" t="s">
        <v>9092</v>
      </c>
      <c r="B8806" t="s">
        <v>88</v>
      </c>
      <c r="C8806" t="s">
        <v>138</v>
      </c>
      <c r="D8806" t="s">
        <v>104</v>
      </c>
      <c r="E8806" t="s">
        <v>64</v>
      </c>
      <c r="F8806" s="263">
        <v>40.333333333333336</v>
      </c>
      <c r="G8806" s="139">
        <v>17.4469490188614</v>
      </c>
      <c r="H8806" s="264">
        <v>20.651880368720999</v>
      </c>
      <c r="I8806" s="264">
        <v>17.1015930931874</v>
      </c>
      <c r="J8806" s="264">
        <v>24.716040475953999</v>
      </c>
    </row>
    <row r="8807" spans="1:10" x14ac:dyDescent="0.25">
      <c r="A8807" t="s">
        <v>9093</v>
      </c>
      <c r="B8807" t="s">
        <v>88</v>
      </c>
      <c r="C8807" t="s">
        <v>138</v>
      </c>
      <c r="D8807" t="s">
        <v>49</v>
      </c>
      <c r="E8807" t="s">
        <v>64</v>
      </c>
      <c r="F8807" s="263">
        <v>11.333333333333334</v>
      </c>
      <c r="G8807" s="139">
        <v>18.3711292300876</v>
      </c>
      <c r="H8807" s="264">
        <v>19.010408854316999</v>
      </c>
      <c r="I8807" s="264">
        <v>13.1387463351835</v>
      </c>
      <c r="J8807" s="264">
        <v>26.597605818201099</v>
      </c>
    </row>
    <row r="8808" spans="1:10" x14ac:dyDescent="0.25">
      <c r="A8808" t="s">
        <v>9094</v>
      </c>
      <c r="B8808" t="s">
        <v>88</v>
      </c>
      <c r="C8808" t="s">
        <v>138</v>
      </c>
      <c r="D8808" t="s">
        <v>50</v>
      </c>
      <c r="E8808" t="s">
        <v>64</v>
      </c>
      <c r="F8808" s="263">
        <v>29</v>
      </c>
      <c r="G8808" s="139">
        <v>17.110557804184399</v>
      </c>
      <c r="H8808" s="264">
        <v>21.735443134122299</v>
      </c>
      <c r="I8808" s="264">
        <v>17.3455566961592</v>
      </c>
      <c r="J8808" s="264">
        <v>26.884942092017798</v>
      </c>
    </row>
    <row r="8809" spans="1:10" x14ac:dyDescent="0.25">
      <c r="A8809" t="s">
        <v>9095</v>
      </c>
      <c r="B8809" t="s">
        <v>88</v>
      </c>
      <c r="C8809" t="s">
        <v>138</v>
      </c>
      <c r="D8809" t="s">
        <v>105</v>
      </c>
      <c r="E8809" t="s">
        <v>64</v>
      </c>
      <c r="F8809" s="263">
        <v>31</v>
      </c>
      <c r="G8809" s="139">
        <v>21.5916530848204</v>
      </c>
      <c r="H8809" s="264">
        <v>22.696416247096401</v>
      </c>
      <c r="I8809" s="264">
        <v>18.284360575463101</v>
      </c>
      <c r="J8809" s="264">
        <v>27.844714865552501</v>
      </c>
    </row>
    <row r="8810" spans="1:10" x14ac:dyDescent="0.25">
      <c r="A8810" t="s">
        <v>9096</v>
      </c>
      <c r="B8810" t="s">
        <v>88</v>
      </c>
      <c r="C8810" t="s">
        <v>138</v>
      </c>
      <c r="D8810" t="s">
        <v>51</v>
      </c>
      <c r="E8810" t="s">
        <v>64</v>
      </c>
      <c r="F8810" s="263">
        <v>25</v>
      </c>
      <c r="G8810" s="139">
        <v>21.767522855898999</v>
      </c>
      <c r="H8810" s="264">
        <v>23.238457081065501</v>
      </c>
      <c r="I8810" s="264">
        <v>18.237037436891999</v>
      </c>
      <c r="J8810" s="264">
        <v>29.178439102074201</v>
      </c>
    </row>
    <row r="8811" spans="1:10" x14ac:dyDescent="0.25">
      <c r="A8811" t="s">
        <v>9097</v>
      </c>
      <c r="B8811" t="s">
        <v>88</v>
      </c>
      <c r="C8811" t="s">
        <v>138</v>
      </c>
      <c r="D8811" t="s">
        <v>52</v>
      </c>
      <c r="E8811" t="s">
        <v>64</v>
      </c>
      <c r="F8811" s="263">
        <v>6</v>
      </c>
      <c r="G8811" s="139">
        <v>20.888455646845799</v>
      </c>
      <c r="H8811" s="264">
        <v>20.702897193369601</v>
      </c>
      <c r="I8811" s="264">
        <v>12.249574348516701</v>
      </c>
      <c r="J8811" s="264">
        <v>32.741157555170098</v>
      </c>
    </row>
    <row r="8812" spans="1:10" x14ac:dyDescent="0.25">
      <c r="A8812" t="s">
        <v>9098</v>
      </c>
      <c r="B8812" t="s">
        <v>88</v>
      </c>
      <c r="C8812" t="s">
        <v>138</v>
      </c>
      <c r="D8812" t="s">
        <v>106</v>
      </c>
      <c r="E8812" t="s">
        <v>64</v>
      </c>
      <c r="F8812" s="263">
        <v>46.666666666666664</v>
      </c>
      <c r="G8812" s="139">
        <v>16.5233463080943</v>
      </c>
      <c r="H8812" s="264">
        <v>17.2411282935755</v>
      </c>
      <c r="I8812" s="264">
        <v>14.4858351099756</v>
      </c>
      <c r="J8812" s="264">
        <v>20.365206868476498</v>
      </c>
    </row>
    <row r="8813" spans="1:10" x14ac:dyDescent="0.25">
      <c r="A8813" t="s">
        <v>9099</v>
      </c>
      <c r="B8813" t="s">
        <v>88</v>
      </c>
      <c r="C8813" t="s">
        <v>138</v>
      </c>
      <c r="D8813" t="s">
        <v>53</v>
      </c>
      <c r="E8813" t="s">
        <v>64</v>
      </c>
      <c r="F8813" s="263">
        <v>11</v>
      </c>
      <c r="G8813" s="139">
        <v>12.561283839337399</v>
      </c>
      <c r="H8813" s="264">
        <v>12.864674430130201</v>
      </c>
      <c r="I8813" s="264">
        <v>8.8335542242407303</v>
      </c>
      <c r="J8813" s="264">
        <v>18.093897070395801</v>
      </c>
    </row>
    <row r="8814" spans="1:10" x14ac:dyDescent="0.25">
      <c r="A8814" t="s">
        <v>9100</v>
      </c>
      <c r="B8814" t="s">
        <v>88</v>
      </c>
      <c r="C8814" t="s">
        <v>138</v>
      </c>
      <c r="D8814" t="s">
        <v>54</v>
      </c>
      <c r="E8814" t="s">
        <v>64</v>
      </c>
      <c r="F8814" s="263">
        <v>10.666666666666666</v>
      </c>
      <c r="G8814" s="139">
        <v>31.1250741652158</v>
      </c>
      <c r="H8814" s="264">
        <v>32.0345114173669</v>
      </c>
      <c r="I8814" s="264">
        <v>21.850681690605299</v>
      </c>
      <c r="J8814" s="264">
        <v>45.299067985584699</v>
      </c>
    </row>
    <row r="8815" spans="1:10" x14ac:dyDescent="0.25">
      <c r="A8815" t="s">
        <v>9101</v>
      </c>
      <c r="B8815" t="s">
        <v>88</v>
      </c>
      <c r="C8815" t="s">
        <v>138</v>
      </c>
      <c r="D8815" t="s">
        <v>55</v>
      </c>
      <c r="E8815" t="s">
        <v>64</v>
      </c>
      <c r="F8815" s="263">
        <v>6.666666666666667</v>
      </c>
      <c r="G8815" s="139">
        <v>15.0071283859833</v>
      </c>
      <c r="H8815" s="264">
        <v>15.657828502584399</v>
      </c>
      <c r="I8815" s="264">
        <v>9.5212289103238508</v>
      </c>
      <c r="J8815" s="264">
        <v>24.2379433935699</v>
      </c>
    </row>
    <row r="8816" spans="1:10" x14ac:dyDescent="0.25">
      <c r="A8816" t="s">
        <v>9102</v>
      </c>
      <c r="B8816" t="s">
        <v>88</v>
      </c>
      <c r="C8816" t="s">
        <v>138</v>
      </c>
      <c r="D8816" t="s">
        <v>56</v>
      </c>
      <c r="E8816" t="s">
        <v>64</v>
      </c>
      <c r="F8816" s="263">
        <v>5.333333333333333</v>
      </c>
      <c r="G8816" s="139">
        <v>11.8810704844506</v>
      </c>
      <c r="H8816" s="264">
        <v>10.967472205642199</v>
      </c>
      <c r="I8816" s="264">
        <v>6.2487481166094296</v>
      </c>
      <c r="J8816" s="264">
        <v>17.834882783450599</v>
      </c>
    </row>
    <row r="8817" spans="1:10" x14ac:dyDescent="0.25">
      <c r="A8817" t="s">
        <v>9103</v>
      </c>
      <c r="B8817" t="s">
        <v>88</v>
      </c>
      <c r="C8817" t="s">
        <v>138</v>
      </c>
      <c r="D8817" t="s">
        <v>57</v>
      </c>
      <c r="E8817" t="s">
        <v>64</v>
      </c>
      <c r="F8817" s="263">
        <v>13</v>
      </c>
      <c r="G8817" s="139">
        <v>18.239214310768201</v>
      </c>
      <c r="H8817" s="264">
        <v>20.876362666519</v>
      </c>
      <c r="I8817" s="264">
        <v>14.8042760357876</v>
      </c>
      <c r="J8817" s="264">
        <v>28.5890839569307</v>
      </c>
    </row>
    <row r="8818" spans="1:10" x14ac:dyDescent="0.25">
      <c r="A8818" t="s">
        <v>9104</v>
      </c>
      <c r="B8818" t="s">
        <v>88</v>
      </c>
      <c r="C8818" t="s">
        <v>297</v>
      </c>
      <c r="D8818" t="s">
        <v>5</v>
      </c>
      <c r="E8818" t="s">
        <v>65</v>
      </c>
      <c r="F8818" s="263">
        <v>132.47887323943667</v>
      </c>
      <c r="G8818" s="139">
        <v>8.7585959708068604</v>
      </c>
      <c r="H8818" s="264">
        <v>9.0404654661036705</v>
      </c>
      <c r="I8818" s="264">
        <v>8.1696430619682694</v>
      </c>
      <c r="J8818" s="264">
        <v>9.9785187146114591</v>
      </c>
    </row>
    <row r="8819" spans="1:10" x14ac:dyDescent="0.25">
      <c r="A8819" t="s">
        <v>9105</v>
      </c>
      <c r="B8819" t="s">
        <v>88</v>
      </c>
      <c r="C8819" t="s">
        <v>297</v>
      </c>
      <c r="D8819" t="s">
        <v>122</v>
      </c>
      <c r="E8819" t="s">
        <v>65</v>
      </c>
      <c r="F8819" s="263">
        <v>14.802816901408468</v>
      </c>
      <c r="G8819" s="139">
        <v>4.9433295787754803</v>
      </c>
      <c r="H8819" s="264">
        <v>4.8583157593847099</v>
      </c>
      <c r="I8819" s="264">
        <v>3.5289665295536401</v>
      </c>
      <c r="J8819" s="264">
        <v>6.5214184753752598</v>
      </c>
    </row>
    <row r="8820" spans="1:10" x14ac:dyDescent="0.25">
      <c r="A8820" t="s">
        <v>9106</v>
      </c>
      <c r="B8820" t="s">
        <v>88</v>
      </c>
      <c r="C8820" t="s">
        <v>297</v>
      </c>
      <c r="D8820" t="s">
        <v>123</v>
      </c>
      <c r="E8820" t="s">
        <v>65</v>
      </c>
      <c r="F8820" s="263">
        <v>24.079812206572768</v>
      </c>
      <c r="G8820" s="139">
        <v>7.9236668326275002</v>
      </c>
      <c r="H8820" s="264">
        <v>7.8487901889312202</v>
      </c>
      <c r="I8820" s="264">
        <v>6.1359978421864598</v>
      </c>
      <c r="J8820" s="264">
        <v>9.8896877752371104</v>
      </c>
    </row>
    <row r="8821" spans="1:10" x14ac:dyDescent="0.25">
      <c r="A8821" t="s">
        <v>9107</v>
      </c>
      <c r="B8821" t="s">
        <v>88</v>
      </c>
      <c r="C8821" t="s">
        <v>297</v>
      </c>
      <c r="D8821" t="s">
        <v>124</v>
      </c>
      <c r="E8821" t="s">
        <v>65</v>
      </c>
      <c r="F8821" s="263">
        <v>29.4131455399061</v>
      </c>
      <c r="G8821" s="139">
        <v>9.5083345674691309</v>
      </c>
      <c r="H8821" s="264">
        <v>9.4469451207725008</v>
      </c>
      <c r="I8821" s="264">
        <v>7.5694475840970696</v>
      </c>
      <c r="J8821" s="264">
        <v>11.6468255667727</v>
      </c>
    </row>
    <row r="8822" spans="1:10" x14ac:dyDescent="0.25">
      <c r="A8822" t="s">
        <v>9108</v>
      </c>
      <c r="B8822" t="s">
        <v>88</v>
      </c>
      <c r="C8822" t="s">
        <v>297</v>
      </c>
      <c r="D8822" t="s">
        <v>125</v>
      </c>
      <c r="E8822" t="s">
        <v>65</v>
      </c>
      <c r="F8822" s="263">
        <v>28.521126760563401</v>
      </c>
      <c r="G8822" s="139">
        <v>9.37267968321793</v>
      </c>
      <c r="H8822" s="264">
        <v>9.9694376584664806</v>
      </c>
      <c r="I8822" s="264">
        <v>7.95934860692428</v>
      </c>
      <c r="J8822" s="264">
        <v>12.3305172282213</v>
      </c>
    </row>
    <row r="8823" spans="1:10" x14ac:dyDescent="0.25">
      <c r="A8823" t="s">
        <v>9109</v>
      </c>
      <c r="B8823" t="s">
        <v>88</v>
      </c>
      <c r="C8823" t="s">
        <v>297</v>
      </c>
      <c r="D8823" t="s">
        <v>126</v>
      </c>
      <c r="E8823" t="s">
        <v>65</v>
      </c>
      <c r="F8823" s="263">
        <v>35.661971830985998</v>
      </c>
      <c r="G8823" s="139">
        <v>12.0655182419644</v>
      </c>
      <c r="H8823" s="264">
        <v>13.733416738651201</v>
      </c>
      <c r="I8823" s="264">
        <v>11.2419025786514</v>
      </c>
      <c r="J8823" s="264">
        <v>16.6102996281396</v>
      </c>
    </row>
    <row r="8824" spans="1:10" x14ac:dyDescent="0.25">
      <c r="A8824" t="s">
        <v>9110</v>
      </c>
      <c r="B8824" t="s">
        <v>88</v>
      </c>
      <c r="C8824" t="s">
        <v>297</v>
      </c>
      <c r="D8824" t="s">
        <v>6</v>
      </c>
      <c r="E8824" t="s">
        <v>65</v>
      </c>
      <c r="F8824" s="263">
        <v>35.746478873239333</v>
      </c>
      <c r="G8824" s="139">
        <v>10.366035552452299</v>
      </c>
      <c r="H8824" s="264">
        <v>10.424354162284599</v>
      </c>
      <c r="I8824" s="264">
        <v>8.5381242025443704</v>
      </c>
      <c r="J8824" s="264">
        <v>12.601959150871201</v>
      </c>
    </row>
    <row r="8825" spans="1:10" x14ac:dyDescent="0.25">
      <c r="A8825" t="s">
        <v>9111</v>
      </c>
      <c r="B8825" t="s">
        <v>88</v>
      </c>
      <c r="C8825" t="s">
        <v>297</v>
      </c>
      <c r="D8825" t="s">
        <v>37</v>
      </c>
      <c r="E8825" t="s">
        <v>65</v>
      </c>
      <c r="F8825" s="263">
        <v>3.9718309859154997</v>
      </c>
      <c r="G8825" s="139">
        <v>11.3198428281303</v>
      </c>
      <c r="H8825" s="264">
        <v>11.050300940722501</v>
      </c>
      <c r="I8825" s="264">
        <v>5.6693535623931401</v>
      </c>
      <c r="J8825" s="264">
        <v>19.369240681800399</v>
      </c>
    </row>
    <row r="8826" spans="1:10" x14ac:dyDescent="0.25">
      <c r="A8826" t="s">
        <v>9112</v>
      </c>
      <c r="B8826" t="s">
        <v>88</v>
      </c>
      <c r="C8826" t="s">
        <v>297</v>
      </c>
      <c r="D8826" t="s">
        <v>38</v>
      </c>
      <c r="E8826" t="s">
        <v>65</v>
      </c>
      <c r="F8826" s="263">
        <v>4.333333333333333</v>
      </c>
      <c r="G8826" s="139">
        <v>7.0817671732854004</v>
      </c>
      <c r="H8826" s="264">
        <v>7.4500729127705201</v>
      </c>
      <c r="I8826" s="264">
        <v>3.9545338683080602</v>
      </c>
      <c r="J8826" s="264">
        <v>12.753464865659399</v>
      </c>
    </row>
    <row r="8827" spans="1:10" x14ac:dyDescent="0.25">
      <c r="A8827" t="s">
        <v>9113</v>
      </c>
      <c r="B8827" t="s">
        <v>88</v>
      </c>
      <c r="C8827" t="s">
        <v>297</v>
      </c>
      <c r="D8827" t="s">
        <v>39</v>
      </c>
      <c r="E8827" t="s">
        <v>65</v>
      </c>
      <c r="F8827" s="263">
        <v>7.8591549295774668</v>
      </c>
      <c r="G8827" s="139">
        <v>13.511596000373901</v>
      </c>
      <c r="H8827" s="264">
        <v>12.190538820597601</v>
      </c>
      <c r="I8827" s="264">
        <v>7.6893817188825402</v>
      </c>
      <c r="J8827" s="264">
        <v>18.317776086464502</v>
      </c>
    </row>
    <row r="8828" spans="1:10" x14ac:dyDescent="0.25">
      <c r="A8828" t="s">
        <v>9114</v>
      </c>
      <c r="B8828" t="s">
        <v>88</v>
      </c>
      <c r="C8828" t="s">
        <v>297</v>
      </c>
      <c r="D8828" t="s">
        <v>40</v>
      </c>
      <c r="E8828" t="s">
        <v>65</v>
      </c>
      <c r="F8828" s="263">
        <v>6.9436619718309993</v>
      </c>
      <c r="G8828" s="139">
        <v>14.263988328797801</v>
      </c>
      <c r="H8828" s="264">
        <v>14.0623637136006</v>
      </c>
      <c r="I8828" s="264">
        <v>8.6546599765056502</v>
      </c>
      <c r="J8828" s="264">
        <v>21.571865513591298</v>
      </c>
    </row>
    <row r="8829" spans="1:10" x14ac:dyDescent="0.25">
      <c r="A8829" t="s">
        <v>9115</v>
      </c>
      <c r="B8829" t="s">
        <v>88</v>
      </c>
      <c r="C8829" t="s">
        <v>297</v>
      </c>
      <c r="D8829" t="s">
        <v>41</v>
      </c>
      <c r="E8829" t="s">
        <v>65</v>
      </c>
      <c r="F8829" s="263">
        <v>7</v>
      </c>
      <c r="G8829" s="139">
        <v>9.2070534798277794</v>
      </c>
      <c r="H8829" s="264">
        <v>9.7123749257047098</v>
      </c>
      <c r="I8829" s="264">
        <v>5.9918961649314602</v>
      </c>
      <c r="J8829" s="264">
        <v>14.8719671032877</v>
      </c>
    </row>
    <row r="8830" spans="1:10" x14ac:dyDescent="0.25">
      <c r="A8830" t="s">
        <v>9116</v>
      </c>
      <c r="B8830" t="s">
        <v>88</v>
      </c>
      <c r="C8830" t="s">
        <v>297</v>
      </c>
      <c r="D8830" t="s">
        <v>42</v>
      </c>
      <c r="E8830" t="s">
        <v>65</v>
      </c>
      <c r="F8830" s="263">
        <v>5.6384976525821671</v>
      </c>
      <c r="G8830" s="139">
        <v>8.5834075656341202</v>
      </c>
      <c r="H8830" s="264">
        <v>8.8854801773426306</v>
      </c>
      <c r="I8830" s="264">
        <v>5.1499302537680496</v>
      </c>
      <c r="J8830" s="264">
        <v>14.265657828324001</v>
      </c>
    </row>
    <row r="8831" spans="1:10" x14ac:dyDescent="0.25">
      <c r="A8831" t="s">
        <v>9117</v>
      </c>
      <c r="B8831" t="s">
        <v>88</v>
      </c>
      <c r="C8831" t="s">
        <v>297</v>
      </c>
      <c r="D8831" t="s">
        <v>102</v>
      </c>
      <c r="E8831" t="s">
        <v>65</v>
      </c>
      <c r="F8831" s="263">
        <v>5.9436619718309993</v>
      </c>
      <c r="G8831" s="139">
        <v>9.1561626941625391</v>
      </c>
      <c r="H8831" s="264">
        <v>8.3615693303431904</v>
      </c>
      <c r="I8831" s="264">
        <v>4.9123000467412501</v>
      </c>
      <c r="J8831" s="264">
        <v>13.2819441420678</v>
      </c>
    </row>
    <row r="8832" spans="1:10" x14ac:dyDescent="0.25">
      <c r="A8832" t="s">
        <v>9118</v>
      </c>
      <c r="B8832" t="s">
        <v>88</v>
      </c>
      <c r="C8832" t="s">
        <v>297</v>
      </c>
      <c r="D8832" t="s">
        <v>103</v>
      </c>
      <c r="E8832" t="s">
        <v>65</v>
      </c>
      <c r="F8832" s="263">
        <v>15.6619718309859</v>
      </c>
      <c r="G8832" s="139">
        <v>8.2696785814407505</v>
      </c>
      <c r="H8832" s="264">
        <v>7.9278715516777201</v>
      </c>
      <c r="I8832" s="264">
        <v>5.8049508804159</v>
      </c>
      <c r="J8832" s="264">
        <v>10.5671406056825</v>
      </c>
    </row>
    <row r="8833" spans="1:10" x14ac:dyDescent="0.25">
      <c r="A8833" t="s">
        <v>9119</v>
      </c>
      <c r="B8833" t="s">
        <v>88</v>
      </c>
      <c r="C8833" t="s">
        <v>297</v>
      </c>
      <c r="D8833" t="s">
        <v>43</v>
      </c>
      <c r="E8833" t="s">
        <v>65</v>
      </c>
      <c r="F8833" s="263">
        <v>1.9436619718309867</v>
      </c>
      <c r="G8833" s="139">
        <v>5.0257588349562603</v>
      </c>
      <c r="H8833" s="264">
        <v>5.1885673976731699</v>
      </c>
      <c r="I8833" s="264">
        <v>1.8573883793014501</v>
      </c>
      <c r="J8833" s="264">
        <v>11.418618273817801</v>
      </c>
    </row>
    <row r="8834" spans="1:10" x14ac:dyDescent="0.25">
      <c r="A8834" t="s">
        <v>9120</v>
      </c>
      <c r="B8834" t="s">
        <v>88</v>
      </c>
      <c r="C8834" t="s">
        <v>297</v>
      </c>
      <c r="D8834" t="s">
        <v>44</v>
      </c>
      <c r="E8834" t="s">
        <v>65</v>
      </c>
      <c r="F8834" s="263">
        <v>4.9154929577464666</v>
      </c>
      <c r="G8834" s="139">
        <v>8.2395912596115792</v>
      </c>
      <c r="H8834" s="264">
        <v>7.6672399956282602</v>
      </c>
      <c r="I8834" s="264">
        <v>4.2376449672448802</v>
      </c>
      <c r="J8834" s="264">
        <v>12.738133473970301</v>
      </c>
    </row>
    <row r="8835" spans="1:10" x14ac:dyDescent="0.25">
      <c r="A8835" t="s">
        <v>9121</v>
      </c>
      <c r="B8835" t="s">
        <v>88</v>
      </c>
      <c r="C8835" t="s">
        <v>297</v>
      </c>
      <c r="D8835" t="s">
        <v>45</v>
      </c>
      <c r="E8835" t="s">
        <v>65</v>
      </c>
      <c r="F8835" s="263">
        <v>8.8028169014084678</v>
      </c>
      <c r="G8835" s="139">
        <v>9.6671220611562205</v>
      </c>
      <c r="H8835" s="264">
        <v>9.2360068079582494</v>
      </c>
      <c r="I8835" s="264">
        <v>6.01818728429547</v>
      </c>
      <c r="J8835" s="264">
        <v>13.541670430984199</v>
      </c>
    </row>
    <row r="8836" spans="1:10" x14ac:dyDescent="0.25">
      <c r="A8836" t="s">
        <v>9122</v>
      </c>
      <c r="B8836" t="s">
        <v>88</v>
      </c>
      <c r="C8836" t="s">
        <v>297</v>
      </c>
      <c r="D8836" t="s">
        <v>18</v>
      </c>
      <c r="E8836" t="s">
        <v>65</v>
      </c>
      <c r="F8836" s="263">
        <v>21.3849765258216</v>
      </c>
      <c r="G8836" s="139">
        <v>8.4292046644757406</v>
      </c>
      <c r="H8836" s="264">
        <v>8.5078582489728198</v>
      </c>
      <c r="I8836" s="264">
        <v>6.5436749803675003</v>
      </c>
      <c r="J8836" s="264">
        <v>10.8737228955688</v>
      </c>
    </row>
    <row r="8837" spans="1:10" x14ac:dyDescent="0.25">
      <c r="A8837" t="s">
        <v>9123</v>
      </c>
      <c r="B8837" t="s">
        <v>88</v>
      </c>
      <c r="C8837" t="s">
        <v>297</v>
      </c>
      <c r="D8837" t="s">
        <v>46</v>
      </c>
      <c r="E8837" t="s">
        <v>65</v>
      </c>
      <c r="F8837" s="263">
        <v>13.220657276995299</v>
      </c>
      <c r="G8837" s="139">
        <v>11.363485038817799</v>
      </c>
      <c r="H8837" s="264">
        <v>11.5898130741879</v>
      </c>
      <c r="I8837" s="264">
        <v>8.2431656829539008</v>
      </c>
      <c r="J8837" s="264">
        <v>15.8321082370139</v>
      </c>
    </row>
    <row r="8838" spans="1:10" x14ac:dyDescent="0.25">
      <c r="A8838" t="s">
        <v>9124</v>
      </c>
      <c r="B8838" t="s">
        <v>88</v>
      </c>
      <c r="C8838" t="s">
        <v>297</v>
      </c>
      <c r="D8838" t="s">
        <v>47</v>
      </c>
      <c r="E8838" t="s">
        <v>65</v>
      </c>
      <c r="F8838" s="263">
        <v>5.1924882629107998</v>
      </c>
      <c r="G8838" s="139">
        <v>7.3941790027779604</v>
      </c>
      <c r="H8838" s="264">
        <v>7.3514996895413702</v>
      </c>
      <c r="I8838" s="264">
        <v>4.1571219798073997</v>
      </c>
      <c r="J8838" s="264">
        <v>12.024308442569801</v>
      </c>
    </row>
    <row r="8839" spans="1:10" x14ac:dyDescent="0.25">
      <c r="A8839" t="s">
        <v>9125</v>
      </c>
      <c r="B8839" t="s">
        <v>88</v>
      </c>
      <c r="C8839" t="s">
        <v>297</v>
      </c>
      <c r="D8839" t="s">
        <v>48</v>
      </c>
      <c r="E8839" t="s">
        <v>65</v>
      </c>
      <c r="F8839" s="263">
        <v>2.9718309859154934</v>
      </c>
      <c r="G8839" s="139">
        <v>4.4267371848930601</v>
      </c>
      <c r="H8839" s="264">
        <v>4.3728643800536497</v>
      </c>
      <c r="I8839" s="264">
        <v>1.9682177373290199</v>
      </c>
      <c r="J8839" s="264">
        <v>8.3560826361109708</v>
      </c>
    </row>
    <row r="8840" spans="1:10" x14ac:dyDescent="0.25">
      <c r="A8840" t="s">
        <v>9126</v>
      </c>
      <c r="B8840" t="s">
        <v>88</v>
      </c>
      <c r="C8840" t="s">
        <v>297</v>
      </c>
      <c r="D8840" t="s">
        <v>104</v>
      </c>
      <c r="E8840" t="s">
        <v>65</v>
      </c>
      <c r="F8840" s="263">
        <v>17.276995305164334</v>
      </c>
      <c r="G8840" s="139">
        <v>7.6788465971775599</v>
      </c>
      <c r="H8840" s="264">
        <v>8.8914121985080801</v>
      </c>
      <c r="I8840" s="264">
        <v>6.6171372229383998</v>
      </c>
      <c r="J8840" s="264">
        <v>11.6892736919489</v>
      </c>
    </row>
    <row r="8841" spans="1:10" x14ac:dyDescent="0.25">
      <c r="A8841" t="s">
        <v>9127</v>
      </c>
      <c r="B8841" t="s">
        <v>88</v>
      </c>
      <c r="C8841" t="s">
        <v>297</v>
      </c>
      <c r="D8841" t="s">
        <v>49</v>
      </c>
      <c r="E8841" t="s">
        <v>65</v>
      </c>
      <c r="F8841" s="263">
        <v>6</v>
      </c>
      <c r="G8841" s="139">
        <v>9.5622101455049595</v>
      </c>
      <c r="H8841" s="264">
        <v>10.0136913857663</v>
      </c>
      <c r="I8841" s="264">
        <v>5.9079254963653201</v>
      </c>
      <c r="J8841" s="264">
        <v>15.860655907097</v>
      </c>
    </row>
    <row r="8842" spans="1:10" x14ac:dyDescent="0.25">
      <c r="A8842" t="s">
        <v>9128</v>
      </c>
      <c r="B8842" t="s">
        <v>88</v>
      </c>
      <c r="C8842" t="s">
        <v>297</v>
      </c>
      <c r="D8842" t="s">
        <v>50</v>
      </c>
      <c r="E8842" t="s">
        <v>65</v>
      </c>
      <c r="F8842" s="263">
        <v>11.276995305164334</v>
      </c>
      <c r="G8842" s="139">
        <v>6.9504822700055202</v>
      </c>
      <c r="H8842" s="264">
        <v>8.4251271901622307</v>
      </c>
      <c r="I8842" s="264">
        <v>5.7990176770487496</v>
      </c>
      <c r="J8842" s="264">
        <v>11.820704507924599</v>
      </c>
    </row>
    <row r="8843" spans="1:10" x14ac:dyDescent="0.25">
      <c r="A8843" t="s">
        <v>9129</v>
      </c>
      <c r="B8843" t="s">
        <v>88</v>
      </c>
      <c r="C8843" t="s">
        <v>297</v>
      </c>
      <c r="D8843" t="s">
        <v>105</v>
      </c>
      <c r="E8843" t="s">
        <v>65</v>
      </c>
      <c r="F8843" s="263">
        <v>12.497652582159633</v>
      </c>
      <c r="G8843" s="139">
        <v>8.4162299311487896</v>
      </c>
      <c r="H8843" s="264">
        <v>9.0865826055802899</v>
      </c>
      <c r="I8843" s="264">
        <v>6.4047418524417701</v>
      </c>
      <c r="J8843" s="264">
        <v>12.509447909055901</v>
      </c>
    </row>
    <row r="8844" spans="1:10" x14ac:dyDescent="0.25">
      <c r="A8844" t="s">
        <v>9130</v>
      </c>
      <c r="B8844" t="s">
        <v>88</v>
      </c>
      <c r="C8844" t="s">
        <v>297</v>
      </c>
      <c r="D8844" t="s">
        <v>51</v>
      </c>
      <c r="E8844" t="s">
        <v>65</v>
      </c>
      <c r="F8844" s="263">
        <v>9.8309859154929669</v>
      </c>
      <c r="G8844" s="139">
        <v>8.2187425794841502</v>
      </c>
      <c r="H8844" s="264">
        <v>8.8742217455421404</v>
      </c>
      <c r="I8844" s="264">
        <v>5.9553178907657403</v>
      </c>
      <c r="J8844" s="264">
        <v>12.718643643002199</v>
      </c>
    </row>
    <row r="8845" spans="1:10" x14ac:dyDescent="0.25">
      <c r="A8845" t="s">
        <v>9131</v>
      </c>
      <c r="B8845" t="s">
        <v>88</v>
      </c>
      <c r="C8845" t="s">
        <v>297</v>
      </c>
      <c r="D8845" t="s">
        <v>52</v>
      </c>
      <c r="E8845" t="s">
        <v>65</v>
      </c>
      <c r="F8845" s="263">
        <v>2.6666666666666665</v>
      </c>
      <c r="G8845" s="139">
        <v>9.2342498326292208</v>
      </c>
      <c r="H8845" s="264">
        <v>10.0702700662476</v>
      </c>
      <c r="I8845" s="264">
        <v>4.3071985883797304</v>
      </c>
      <c r="J8845" s="264">
        <v>19.892762099111799</v>
      </c>
    </row>
    <row r="8846" spans="1:10" x14ac:dyDescent="0.25">
      <c r="A8846" t="s">
        <v>9132</v>
      </c>
      <c r="B8846" t="s">
        <v>88</v>
      </c>
      <c r="C8846" t="s">
        <v>297</v>
      </c>
      <c r="D8846" t="s">
        <v>106</v>
      </c>
      <c r="E8846" t="s">
        <v>65</v>
      </c>
      <c r="F8846" s="263">
        <v>23.967136150234733</v>
      </c>
      <c r="G8846" s="139">
        <v>8.3736469896460193</v>
      </c>
      <c r="H8846" s="264">
        <v>8.7992735041529802</v>
      </c>
      <c r="I8846" s="264">
        <v>6.8773207748881999</v>
      </c>
      <c r="J8846" s="264">
        <v>11.0903484209945</v>
      </c>
    </row>
    <row r="8847" spans="1:10" x14ac:dyDescent="0.25">
      <c r="A8847" t="s">
        <v>9133</v>
      </c>
      <c r="B8847" t="s">
        <v>88</v>
      </c>
      <c r="C8847" t="s">
        <v>297</v>
      </c>
      <c r="D8847" t="s">
        <v>53</v>
      </c>
      <c r="E8847" t="s">
        <v>65</v>
      </c>
      <c r="F8847" s="263">
        <v>8.2488262910797996</v>
      </c>
      <c r="G8847" s="139">
        <v>9.3979085722030806</v>
      </c>
      <c r="H8847" s="264">
        <v>9.9624919412531998</v>
      </c>
      <c r="I8847" s="264">
        <v>6.4193936039735604</v>
      </c>
      <c r="J8847" s="264">
        <v>14.749745616979</v>
      </c>
    </row>
    <row r="8848" spans="1:10" x14ac:dyDescent="0.25">
      <c r="A8848" t="s">
        <v>9134</v>
      </c>
      <c r="B8848" t="s">
        <v>88</v>
      </c>
      <c r="C8848" t="s">
        <v>297</v>
      </c>
      <c r="D8848" t="s">
        <v>54</v>
      </c>
      <c r="E8848" t="s">
        <v>65</v>
      </c>
      <c r="F8848" s="263">
        <v>2.9436619718309864</v>
      </c>
      <c r="G8848" s="139">
        <v>8.2460137033754997</v>
      </c>
      <c r="H8848" s="264">
        <v>9.00045166171431</v>
      </c>
      <c r="I8848" s="264">
        <v>4.0624399881151003</v>
      </c>
      <c r="J8848" s="264">
        <v>17.200120927357101</v>
      </c>
    </row>
    <row r="8849" spans="1:10" x14ac:dyDescent="0.25">
      <c r="A8849" t="s">
        <v>9135</v>
      </c>
      <c r="B8849" t="s">
        <v>88</v>
      </c>
      <c r="C8849" t="s">
        <v>297</v>
      </c>
      <c r="D8849" t="s">
        <v>55</v>
      </c>
      <c r="E8849" t="s">
        <v>65</v>
      </c>
      <c r="F8849" s="263">
        <v>4.6384976525821662</v>
      </c>
      <c r="G8849" s="139">
        <v>9.9426206131457207</v>
      </c>
      <c r="H8849" s="264">
        <v>10.2866449094559</v>
      </c>
      <c r="I8849" s="264">
        <v>5.5972852198666896</v>
      </c>
      <c r="J8849" s="264">
        <v>17.301494943237799</v>
      </c>
    </row>
    <row r="8850" spans="1:10" x14ac:dyDescent="0.25">
      <c r="A8850" t="s">
        <v>9136</v>
      </c>
      <c r="B8850" t="s">
        <v>88</v>
      </c>
      <c r="C8850" t="s">
        <v>297</v>
      </c>
      <c r="D8850" t="s">
        <v>56</v>
      </c>
      <c r="E8850" t="s">
        <v>65</v>
      </c>
      <c r="F8850" s="263">
        <v>1.3051643192488267</v>
      </c>
      <c r="G8850" s="139">
        <v>2.9445774388383201</v>
      </c>
      <c r="H8850" s="264">
        <v>2.9254545129501999</v>
      </c>
      <c r="I8850" s="264">
        <v>0.76474906109776597</v>
      </c>
      <c r="J8850" s="264">
        <v>7.57565234142987</v>
      </c>
    </row>
    <row r="8851" spans="1:10" x14ac:dyDescent="0.25">
      <c r="A8851" t="s">
        <v>9137</v>
      </c>
      <c r="B8851" t="s">
        <v>88</v>
      </c>
      <c r="C8851" t="s">
        <v>297</v>
      </c>
      <c r="D8851" t="s">
        <v>57</v>
      </c>
      <c r="E8851" t="s">
        <v>65</v>
      </c>
      <c r="F8851" s="263">
        <v>6.8309859154929669</v>
      </c>
      <c r="G8851" s="139">
        <v>9.5174869595710891</v>
      </c>
      <c r="H8851" s="264">
        <v>10.046690390995201</v>
      </c>
      <c r="I8851" s="264">
        <v>6.1491836062723797</v>
      </c>
      <c r="J8851" s="264">
        <v>15.4738193412858</v>
      </c>
    </row>
    <row r="8852" spans="1:10" x14ac:dyDescent="0.25">
      <c r="A8852" t="s">
        <v>9138</v>
      </c>
      <c r="B8852" t="s">
        <v>88</v>
      </c>
      <c r="C8852" t="s">
        <v>131</v>
      </c>
      <c r="D8852" t="s">
        <v>5</v>
      </c>
      <c r="E8852" t="s">
        <v>65</v>
      </c>
      <c r="F8852" s="263">
        <v>135.45070422535198</v>
      </c>
      <c r="G8852" s="139">
        <v>8.9274565850400105</v>
      </c>
      <c r="H8852" s="264">
        <v>9.1881521827303896</v>
      </c>
      <c r="I8852" s="264">
        <v>8.3124278997827101</v>
      </c>
      <c r="J8852" s="264">
        <v>10.1307093097381</v>
      </c>
    </row>
    <row r="8853" spans="1:10" x14ac:dyDescent="0.25">
      <c r="A8853" t="s">
        <v>9139</v>
      </c>
      <c r="B8853" t="s">
        <v>88</v>
      </c>
      <c r="C8853" t="s">
        <v>131</v>
      </c>
      <c r="D8853" t="s">
        <v>122</v>
      </c>
      <c r="E8853" t="s">
        <v>65</v>
      </c>
      <c r="F8853" s="263">
        <v>14.497652582159633</v>
      </c>
      <c r="G8853" s="139">
        <v>4.82098585132763</v>
      </c>
      <c r="H8853" s="264">
        <v>4.7826636965717304</v>
      </c>
      <c r="I8853" s="264">
        <v>3.4619693819990198</v>
      </c>
      <c r="J8853" s="264">
        <v>6.4388539693829703</v>
      </c>
    </row>
    <row r="8854" spans="1:10" x14ac:dyDescent="0.25">
      <c r="A8854" t="s">
        <v>9140</v>
      </c>
      <c r="B8854" t="s">
        <v>88</v>
      </c>
      <c r="C8854" t="s">
        <v>131</v>
      </c>
      <c r="D8854" t="s">
        <v>123</v>
      </c>
      <c r="E8854" t="s">
        <v>65</v>
      </c>
      <c r="F8854" s="263">
        <v>22.136150234741802</v>
      </c>
      <c r="G8854" s="139">
        <v>7.2412615097663204</v>
      </c>
      <c r="H8854" s="264">
        <v>7.1193078253294804</v>
      </c>
      <c r="I8854" s="264">
        <v>5.5026405001180203</v>
      </c>
      <c r="J8854" s="264">
        <v>9.0603486934773194</v>
      </c>
    </row>
    <row r="8855" spans="1:10" x14ac:dyDescent="0.25">
      <c r="A8855" t="s">
        <v>9141</v>
      </c>
      <c r="B8855" t="s">
        <v>88</v>
      </c>
      <c r="C8855" t="s">
        <v>131</v>
      </c>
      <c r="D8855" t="s">
        <v>124</v>
      </c>
      <c r="E8855" t="s">
        <v>65</v>
      </c>
      <c r="F8855" s="263">
        <v>34.051643192488335</v>
      </c>
      <c r="G8855" s="139">
        <v>10.974217428071</v>
      </c>
      <c r="H8855" s="264">
        <v>10.961462094884199</v>
      </c>
      <c r="I8855" s="264">
        <v>8.9294809803982194</v>
      </c>
      <c r="J8855" s="264">
        <v>13.315688016256599</v>
      </c>
    </row>
    <row r="8856" spans="1:10" x14ac:dyDescent="0.25">
      <c r="A8856" t="s">
        <v>9142</v>
      </c>
      <c r="B8856" t="s">
        <v>88</v>
      </c>
      <c r="C8856" t="s">
        <v>131</v>
      </c>
      <c r="D8856" t="s">
        <v>125</v>
      </c>
      <c r="E8856" t="s">
        <v>65</v>
      </c>
      <c r="F8856" s="263">
        <v>31.492957746478865</v>
      </c>
      <c r="G8856" s="139">
        <v>10.326575645630401</v>
      </c>
      <c r="H8856" s="264">
        <v>10.9551360110439</v>
      </c>
      <c r="I8856" s="264">
        <v>8.8459974904822491</v>
      </c>
      <c r="J8856" s="264">
        <v>13.4132248698995</v>
      </c>
    </row>
    <row r="8857" spans="1:10" x14ac:dyDescent="0.25">
      <c r="A8857" t="s">
        <v>9143</v>
      </c>
      <c r="B8857" t="s">
        <v>88</v>
      </c>
      <c r="C8857" t="s">
        <v>131</v>
      </c>
      <c r="D8857" t="s">
        <v>126</v>
      </c>
      <c r="E8857" t="s">
        <v>65</v>
      </c>
      <c r="F8857" s="263">
        <v>33.272300469483568</v>
      </c>
      <c r="G8857" s="139">
        <v>11.257172853881199</v>
      </c>
      <c r="H8857" s="264">
        <v>12.6941482073674</v>
      </c>
      <c r="I8857" s="264">
        <v>10.312991547568</v>
      </c>
      <c r="J8857" s="264">
        <v>15.457688929412599</v>
      </c>
    </row>
    <row r="8858" spans="1:10" x14ac:dyDescent="0.25">
      <c r="A8858" t="s">
        <v>9144</v>
      </c>
      <c r="B8858" t="s">
        <v>88</v>
      </c>
      <c r="C8858" t="s">
        <v>131</v>
      </c>
      <c r="D8858" t="s">
        <v>6</v>
      </c>
      <c r="E8858" t="s">
        <v>65</v>
      </c>
      <c r="F8858" s="263">
        <v>37.164319248826331</v>
      </c>
      <c r="G8858" s="139">
        <v>10.7671481524221</v>
      </c>
      <c r="H8858" s="264">
        <v>10.7625792678768</v>
      </c>
      <c r="I8858" s="264">
        <v>8.8486787267915794</v>
      </c>
      <c r="J8858" s="264">
        <v>12.9659849596461</v>
      </c>
    </row>
    <row r="8859" spans="1:10" x14ac:dyDescent="0.25">
      <c r="A8859" t="s">
        <v>9145</v>
      </c>
      <c r="B8859" t="s">
        <v>88</v>
      </c>
      <c r="C8859" t="s">
        <v>131</v>
      </c>
      <c r="D8859" t="s">
        <v>37</v>
      </c>
      <c r="E8859" t="s">
        <v>65</v>
      </c>
      <c r="F8859" s="263">
        <v>4.6384976525821662</v>
      </c>
      <c r="G8859" s="139">
        <v>13.189165607728899</v>
      </c>
      <c r="H8859" s="264">
        <v>13.0428726435381</v>
      </c>
      <c r="I8859" s="264">
        <v>7.0796834144114102</v>
      </c>
      <c r="J8859" s="264">
        <v>21.963254302094899</v>
      </c>
    </row>
    <row r="8860" spans="1:10" x14ac:dyDescent="0.25">
      <c r="A8860" t="s">
        <v>9146</v>
      </c>
      <c r="B8860" t="s">
        <v>88</v>
      </c>
      <c r="C8860" t="s">
        <v>131</v>
      </c>
      <c r="D8860" t="s">
        <v>38</v>
      </c>
      <c r="E8860" t="s">
        <v>65</v>
      </c>
      <c r="F8860" s="263">
        <v>4.333333333333333</v>
      </c>
      <c r="G8860" s="139">
        <v>7.07598519486175</v>
      </c>
      <c r="H8860" s="264">
        <v>7.0601881239099002</v>
      </c>
      <c r="I8860" s="264">
        <v>3.7258914965920402</v>
      </c>
      <c r="J8860" s="264">
        <v>12.1189449213415</v>
      </c>
    </row>
    <row r="8861" spans="1:10" x14ac:dyDescent="0.25">
      <c r="A8861" t="s">
        <v>9147</v>
      </c>
      <c r="B8861" t="s">
        <v>88</v>
      </c>
      <c r="C8861" t="s">
        <v>131</v>
      </c>
      <c r="D8861" t="s">
        <v>39</v>
      </c>
      <c r="E8861" t="s">
        <v>65</v>
      </c>
      <c r="F8861" s="263">
        <v>9.2206572769953006</v>
      </c>
      <c r="G8861" s="139">
        <v>15.8072926832115</v>
      </c>
      <c r="H8861" s="264">
        <v>14.823588421141601</v>
      </c>
      <c r="I8861" s="264">
        <v>9.7436598527609295</v>
      </c>
      <c r="J8861" s="264">
        <v>21.5751791286201</v>
      </c>
    </row>
    <row r="8862" spans="1:10" x14ac:dyDescent="0.25">
      <c r="A8862" t="s">
        <v>9148</v>
      </c>
      <c r="B8862" t="s">
        <v>88</v>
      </c>
      <c r="C8862" t="s">
        <v>131</v>
      </c>
      <c r="D8862" t="s">
        <v>40</v>
      </c>
      <c r="E8862" t="s">
        <v>65</v>
      </c>
      <c r="F8862" s="263">
        <v>5.333333333333333</v>
      </c>
      <c r="G8862" s="139">
        <v>10.966340189580601</v>
      </c>
      <c r="H8862" s="264">
        <v>10.883482571106301</v>
      </c>
      <c r="I8862" s="264">
        <v>6.19295664010592</v>
      </c>
      <c r="J8862" s="264">
        <v>17.709854867147801</v>
      </c>
    </row>
    <row r="8863" spans="1:10" x14ac:dyDescent="0.25">
      <c r="A8863" t="s">
        <v>9149</v>
      </c>
      <c r="B8863" t="s">
        <v>88</v>
      </c>
      <c r="C8863" t="s">
        <v>131</v>
      </c>
      <c r="D8863" t="s">
        <v>41</v>
      </c>
      <c r="E8863" t="s">
        <v>65</v>
      </c>
      <c r="F8863" s="263">
        <v>8</v>
      </c>
      <c r="G8863" s="139">
        <v>10.5093993440383</v>
      </c>
      <c r="H8863" s="264">
        <v>10.6495232600222</v>
      </c>
      <c r="I8863" s="264">
        <v>6.8083362299153398</v>
      </c>
      <c r="J8863" s="264">
        <v>15.8639725224263</v>
      </c>
    </row>
    <row r="8864" spans="1:10" x14ac:dyDescent="0.25">
      <c r="A8864" t="s">
        <v>9150</v>
      </c>
      <c r="B8864" t="s">
        <v>88</v>
      </c>
      <c r="C8864" t="s">
        <v>131</v>
      </c>
      <c r="D8864" t="s">
        <v>42</v>
      </c>
      <c r="E8864" t="s">
        <v>65</v>
      </c>
      <c r="F8864" s="263">
        <v>5.6384976525821671</v>
      </c>
      <c r="G8864" s="139">
        <v>8.5864574764451493</v>
      </c>
      <c r="H8864" s="264">
        <v>9.0501951241503207</v>
      </c>
      <c r="I8864" s="264">
        <v>5.2458799455796701</v>
      </c>
      <c r="J8864" s="264">
        <v>14.529412888545499</v>
      </c>
    </row>
    <row r="8865" spans="1:10" x14ac:dyDescent="0.25">
      <c r="A8865" t="s">
        <v>9151</v>
      </c>
      <c r="B8865" t="s">
        <v>88</v>
      </c>
      <c r="C8865" t="s">
        <v>131</v>
      </c>
      <c r="D8865" t="s">
        <v>102</v>
      </c>
      <c r="E8865" t="s">
        <v>65</v>
      </c>
      <c r="F8865" s="263">
        <v>6.6103286384976663</v>
      </c>
      <c r="G8865" s="139">
        <v>10.107690696337301</v>
      </c>
      <c r="H8865" s="264">
        <v>9.3682727095490108</v>
      </c>
      <c r="I8865" s="264">
        <v>5.6847922569580502</v>
      </c>
      <c r="J8865" s="264">
        <v>14.5259007057175</v>
      </c>
    </row>
    <row r="8866" spans="1:10" x14ac:dyDescent="0.25">
      <c r="A8866" t="s">
        <v>9152</v>
      </c>
      <c r="B8866" t="s">
        <v>88</v>
      </c>
      <c r="C8866" t="s">
        <v>131</v>
      </c>
      <c r="D8866" t="s">
        <v>103</v>
      </c>
      <c r="E8866" t="s">
        <v>65</v>
      </c>
      <c r="F8866" s="263">
        <v>15.051643192488266</v>
      </c>
      <c r="G8866" s="139">
        <v>7.9169589533335802</v>
      </c>
      <c r="H8866" s="264">
        <v>7.7564543169393199</v>
      </c>
      <c r="I8866" s="264">
        <v>5.6471827305460396</v>
      </c>
      <c r="J8866" s="264">
        <v>10.3903446157678</v>
      </c>
    </row>
    <row r="8867" spans="1:10" x14ac:dyDescent="0.25">
      <c r="A8867" t="s">
        <v>9153</v>
      </c>
      <c r="B8867" t="s">
        <v>88</v>
      </c>
      <c r="C8867" t="s">
        <v>131</v>
      </c>
      <c r="D8867" t="s">
        <v>43</v>
      </c>
      <c r="E8867" t="s">
        <v>65</v>
      </c>
      <c r="F8867" s="263">
        <v>2.63849765258216</v>
      </c>
      <c r="G8867" s="139">
        <v>6.8451805300654502</v>
      </c>
      <c r="H8867" s="264">
        <v>7.0422314497996004</v>
      </c>
      <c r="I8867" s="264">
        <v>3.0113959014114902</v>
      </c>
      <c r="J8867" s="264">
        <v>13.9321468270364</v>
      </c>
    </row>
    <row r="8868" spans="1:10" x14ac:dyDescent="0.25">
      <c r="A8868" t="s">
        <v>9154</v>
      </c>
      <c r="B8868" t="s">
        <v>88</v>
      </c>
      <c r="C8868" t="s">
        <v>131</v>
      </c>
      <c r="D8868" t="s">
        <v>44</v>
      </c>
      <c r="E8868" t="s">
        <v>65</v>
      </c>
      <c r="F8868" s="263">
        <v>4.9436619718310002</v>
      </c>
      <c r="G8868" s="139">
        <v>8.2297894776084508</v>
      </c>
      <c r="H8868" s="264">
        <v>7.7467608530115104</v>
      </c>
      <c r="I8868" s="264">
        <v>4.2938762193942104</v>
      </c>
      <c r="J8868" s="264">
        <v>12.846323616312301</v>
      </c>
    </row>
    <row r="8869" spans="1:10" x14ac:dyDescent="0.25">
      <c r="A8869" t="s">
        <v>9155</v>
      </c>
      <c r="B8869" t="s">
        <v>88</v>
      </c>
      <c r="C8869" t="s">
        <v>131</v>
      </c>
      <c r="D8869" t="s">
        <v>45</v>
      </c>
      <c r="E8869" t="s">
        <v>65</v>
      </c>
      <c r="F8869" s="263">
        <v>7.4694835680751339</v>
      </c>
      <c r="G8869" s="139">
        <v>8.1630726400587807</v>
      </c>
      <c r="H8869" s="264">
        <v>8.0517291053358004</v>
      </c>
      <c r="I8869" s="264">
        <v>5.0482813052097404</v>
      </c>
      <c r="J8869" s="264">
        <v>12.173174852850099</v>
      </c>
    </row>
    <row r="8870" spans="1:10" x14ac:dyDescent="0.25">
      <c r="A8870" t="s">
        <v>9156</v>
      </c>
      <c r="B8870" t="s">
        <v>88</v>
      </c>
      <c r="C8870" t="s">
        <v>131</v>
      </c>
      <c r="D8870" t="s">
        <v>18</v>
      </c>
      <c r="E8870" t="s">
        <v>65</v>
      </c>
      <c r="F8870" s="263">
        <v>21.328638497652602</v>
      </c>
      <c r="G8870" s="139">
        <v>8.3602268070828991</v>
      </c>
      <c r="H8870" s="264">
        <v>8.4362799957266503</v>
      </c>
      <c r="I8870" s="264">
        <v>6.4859417601128904</v>
      </c>
      <c r="J8870" s="264">
        <v>10.786049888390099</v>
      </c>
    </row>
    <row r="8871" spans="1:10" x14ac:dyDescent="0.25">
      <c r="A8871" t="s">
        <v>9157</v>
      </c>
      <c r="B8871" t="s">
        <v>88</v>
      </c>
      <c r="C8871" t="s">
        <v>131</v>
      </c>
      <c r="D8871" t="s">
        <v>46</v>
      </c>
      <c r="E8871" t="s">
        <v>65</v>
      </c>
      <c r="F8871" s="263">
        <v>14.830985915492967</v>
      </c>
      <c r="G8871" s="139">
        <v>12.6899393485976</v>
      </c>
      <c r="H8871" s="264">
        <v>13.0331267560397</v>
      </c>
      <c r="I8871" s="264">
        <v>9.4628876953793792</v>
      </c>
      <c r="J8871" s="264">
        <v>17.498769808813702</v>
      </c>
    </row>
    <row r="8872" spans="1:10" x14ac:dyDescent="0.25">
      <c r="A8872" t="s">
        <v>9158</v>
      </c>
      <c r="B8872" t="s">
        <v>88</v>
      </c>
      <c r="C8872" t="s">
        <v>131</v>
      </c>
      <c r="D8872" t="s">
        <v>47</v>
      </c>
      <c r="E8872" t="s">
        <v>65</v>
      </c>
      <c r="F8872" s="263">
        <v>3.5539906103286332</v>
      </c>
      <c r="G8872" s="139">
        <v>5.0302048183780403</v>
      </c>
      <c r="H8872" s="264">
        <v>4.8930406153619304</v>
      </c>
      <c r="I8872" s="264">
        <v>2.4032230549617202</v>
      </c>
      <c r="J8872" s="264">
        <v>8.8407279099912799</v>
      </c>
    </row>
    <row r="8873" spans="1:10" x14ac:dyDescent="0.25">
      <c r="A8873" t="s">
        <v>9159</v>
      </c>
      <c r="B8873" t="s">
        <v>88</v>
      </c>
      <c r="C8873" t="s">
        <v>131</v>
      </c>
      <c r="D8873" t="s">
        <v>48</v>
      </c>
      <c r="E8873" t="s">
        <v>65</v>
      </c>
      <c r="F8873" s="263">
        <v>2.9436619718309864</v>
      </c>
      <c r="G8873" s="139">
        <v>4.3548301734305896</v>
      </c>
      <c r="H8873" s="264">
        <v>4.29312798571023</v>
      </c>
      <c r="I8873" s="264">
        <v>1.9254584487250701</v>
      </c>
      <c r="J8873" s="264">
        <v>8.2246916224291002</v>
      </c>
    </row>
    <row r="8874" spans="1:10" x14ac:dyDescent="0.25">
      <c r="A8874" t="s">
        <v>9160</v>
      </c>
      <c r="B8874" t="s">
        <v>88</v>
      </c>
      <c r="C8874" t="s">
        <v>131</v>
      </c>
      <c r="D8874" t="s">
        <v>104</v>
      </c>
      <c r="E8874" t="s">
        <v>65</v>
      </c>
      <c r="F8874" s="263">
        <v>17.582159624413134</v>
      </c>
      <c r="G8874" s="139">
        <v>7.7802789395161902</v>
      </c>
      <c r="H8874" s="264">
        <v>8.7134685632584006</v>
      </c>
      <c r="I8874" s="264">
        <v>6.4989565929245403</v>
      </c>
      <c r="J8874" s="264">
        <v>11.4328503738581</v>
      </c>
    </row>
    <row r="8875" spans="1:10" x14ac:dyDescent="0.25">
      <c r="A8875" t="s">
        <v>9161</v>
      </c>
      <c r="B8875" t="s">
        <v>88</v>
      </c>
      <c r="C8875" t="s">
        <v>131</v>
      </c>
      <c r="D8875" t="s">
        <v>49</v>
      </c>
      <c r="E8875" t="s">
        <v>65</v>
      </c>
      <c r="F8875" s="263">
        <v>6.666666666666667</v>
      </c>
      <c r="G8875" s="139">
        <v>10.5728362690575</v>
      </c>
      <c r="H8875" s="264">
        <v>10.630459657389</v>
      </c>
      <c r="I8875" s="264">
        <v>6.4567507121435304</v>
      </c>
      <c r="J8875" s="264">
        <v>16.4660860060437</v>
      </c>
    </row>
    <row r="8876" spans="1:10" x14ac:dyDescent="0.25">
      <c r="A8876" t="s">
        <v>9162</v>
      </c>
      <c r="B8876" t="s">
        <v>88</v>
      </c>
      <c r="C8876" t="s">
        <v>131</v>
      </c>
      <c r="D8876" t="s">
        <v>50</v>
      </c>
      <c r="E8876" t="s">
        <v>65</v>
      </c>
      <c r="F8876" s="263">
        <v>10.915492957746466</v>
      </c>
      <c r="G8876" s="139">
        <v>6.6995396508580303</v>
      </c>
      <c r="H8876" s="264">
        <v>7.9493350784572003</v>
      </c>
      <c r="I8876" s="264">
        <v>5.4330087083639702</v>
      </c>
      <c r="J8876" s="264">
        <v>11.2168638206347</v>
      </c>
    </row>
    <row r="8877" spans="1:10" x14ac:dyDescent="0.25">
      <c r="A8877" t="s">
        <v>9163</v>
      </c>
      <c r="B8877" t="s">
        <v>88</v>
      </c>
      <c r="C8877" t="s">
        <v>131</v>
      </c>
      <c r="D8877" t="s">
        <v>105</v>
      </c>
      <c r="E8877" t="s">
        <v>65</v>
      </c>
      <c r="F8877" s="263">
        <v>15.413145539906099</v>
      </c>
      <c r="G8877" s="139">
        <v>10.366959089857399</v>
      </c>
      <c r="H8877" s="264">
        <v>11.198167319928301</v>
      </c>
      <c r="I8877" s="264">
        <v>8.1951692287963205</v>
      </c>
      <c r="J8877" s="264">
        <v>14.9381706284325</v>
      </c>
    </row>
    <row r="8878" spans="1:10" x14ac:dyDescent="0.25">
      <c r="A8878" t="s">
        <v>9164</v>
      </c>
      <c r="B8878" t="s">
        <v>88</v>
      </c>
      <c r="C8878" t="s">
        <v>131</v>
      </c>
      <c r="D8878" t="s">
        <v>51</v>
      </c>
      <c r="E8878" t="s">
        <v>65</v>
      </c>
      <c r="F8878" s="263">
        <v>12.107981220657267</v>
      </c>
      <c r="G8878" s="139">
        <v>10.108010302253399</v>
      </c>
      <c r="H8878" s="264">
        <v>10.9822620705789</v>
      </c>
      <c r="I8878" s="264">
        <v>7.6933637730401996</v>
      </c>
      <c r="J8878" s="264">
        <v>15.196464985318499</v>
      </c>
    </row>
    <row r="8879" spans="1:10" x14ac:dyDescent="0.25">
      <c r="A8879" t="s">
        <v>9165</v>
      </c>
      <c r="B8879" t="s">
        <v>88</v>
      </c>
      <c r="C8879" t="s">
        <v>131</v>
      </c>
      <c r="D8879" t="s">
        <v>52</v>
      </c>
      <c r="E8879" t="s">
        <v>65</v>
      </c>
      <c r="F8879" s="263">
        <v>3.3051643192488265</v>
      </c>
      <c r="G8879" s="139">
        <v>11.440645395408399</v>
      </c>
      <c r="H8879" s="264">
        <v>12.0919945708262</v>
      </c>
      <c r="I8879" s="264">
        <v>5.7385415520101102</v>
      </c>
      <c r="J8879" s="264">
        <v>22.341166688051</v>
      </c>
    </row>
    <row r="8880" spans="1:10" x14ac:dyDescent="0.25">
      <c r="A8880" t="s">
        <v>9166</v>
      </c>
      <c r="B8880" t="s">
        <v>88</v>
      </c>
      <c r="C8880" t="s">
        <v>131</v>
      </c>
      <c r="D8880" t="s">
        <v>106</v>
      </c>
      <c r="E8880" t="s">
        <v>65</v>
      </c>
      <c r="F8880" s="263">
        <v>22.300469483568065</v>
      </c>
      <c r="G8880" s="139">
        <v>7.77627674717918</v>
      </c>
      <c r="H8880" s="264">
        <v>8.1451228903922601</v>
      </c>
      <c r="I8880" s="264">
        <v>6.3039596998317604</v>
      </c>
      <c r="J8880" s="264">
        <v>10.3541999367449</v>
      </c>
    </row>
    <row r="8881" spans="1:10" x14ac:dyDescent="0.25">
      <c r="A8881" t="s">
        <v>9167</v>
      </c>
      <c r="B8881" t="s">
        <v>88</v>
      </c>
      <c r="C8881" t="s">
        <v>131</v>
      </c>
      <c r="D8881" t="s">
        <v>53</v>
      </c>
      <c r="E8881" t="s">
        <v>65</v>
      </c>
      <c r="F8881" s="263">
        <v>8.5258215962441337</v>
      </c>
      <c r="G8881" s="139">
        <v>9.6878831841874096</v>
      </c>
      <c r="H8881" s="264">
        <v>10.4355074434943</v>
      </c>
      <c r="I8881" s="264">
        <v>6.7781047674724304</v>
      </c>
      <c r="J8881" s="264">
        <v>15.352638948828</v>
      </c>
    </row>
    <row r="8882" spans="1:10" x14ac:dyDescent="0.25">
      <c r="A8882" t="s">
        <v>9168</v>
      </c>
      <c r="B8882" t="s">
        <v>88</v>
      </c>
      <c r="C8882" t="s">
        <v>131</v>
      </c>
      <c r="D8882" t="s">
        <v>54</v>
      </c>
      <c r="E8882" t="s">
        <v>65</v>
      </c>
      <c r="F8882" s="263">
        <v>3.2769953051643199</v>
      </c>
      <c r="G8882" s="139">
        <v>9.2036641659423299</v>
      </c>
      <c r="H8882" s="264">
        <v>9.9628264118732108</v>
      </c>
      <c r="I8882" s="264">
        <v>4.7242552358206504</v>
      </c>
      <c r="J8882" s="264">
        <v>18.431104522424199</v>
      </c>
    </row>
    <row r="8883" spans="1:10" x14ac:dyDescent="0.25">
      <c r="A8883" t="s">
        <v>9169</v>
      </c>
      <c r="B8883" t="s">
        <v>88</v>
      </c>
      <c r="C8883" t="s">
        <v>131</v>
      </c>
      <c r="D8883" t="s">
        <v>55</v>
      </c>
      <c r="E8883" t="s">
        <v>65</v>
      </c>
      <c r="F8883" s="263">
        <v>3.3051643192488265</v>
      </c>
      <c r="G8883" s="139">
        <v>7.0910041748287096</v>
      </c>
      <c r="H8883" s="264">
        <v>7.4534498045299102</v>
      </c>
      <c r="I8883" s="264">
        <v>3.5459251635019</v>
      </c>
      <c r="J8883" s="264">
        <v>13.7569343002186</v>
      </c>
    </row>
    <row r="8884" spans="1:10" x14ac:dyDescent="0.25">
      <c r="A8884" t="s">
        <v>9170</v>
      </c>
      <c r="B8884" t="s">
        <v>88</v>
      </c>
      <c r="C8884" t="s">
        <v>131</v>
      </c>
      <c r="D8884" t="s">
        <v>56</v>
      </c>
      <c r="E8884" t="s">
        <v>65</v>
      </c>
      <c r="F8884" s="263">
        <v>1.63849765258216</v>
      </c>
      <c r="G8884" s="139">
        <v>3.6588308976422699</v>
      </c>
      <c r="H8884" s="264">
        <v>3.4386014272188801</v>
      </c>
      <c r="I8884" s="264">
        <v>1.07176844859703</v>
      </c>
      <c r="J8884" s="264">
        <v>8.1235410988055303</v>
      </c>
    </row>
    <row r="8885" spans="1:10" x14ac:dyDescent="0.25">
      <c r="A8885" t="s">
        <v>9171</v>
      </c>
      <c r="B8885" t="s">
        <v>88</v>
      </c>
      <c r="C8885" t="s">
        <v>131</v>
      </c>
      <c r="D8885" t="s">
        <v>57</v>
      </c>
      <c r="E8885" t="s">
        <v>65</v>
      </c>
      <c r="F8885" s="263">
        <v>5.5539906103286336</v>
      </c>
      <c r="G8885" s="139">
        <v>7.7383088413351002</v>
      </c>
      <c r="H8885" s="264">
        <v>8.0326588989647405</v>
      </c>
      <c r="I8885" s="264">
        <v>4.6250727893182901</v>
      </c>
      <c r="J8885" s="264">
        <v>12.954240596208599</v>
      </c>
    </row>
    <row r="8886" spans="1:10" x14ac:dyDescent="0.25">
      <c r="A8886" t="s">
        <v>9172</v>
      </c>
      <c r="B8886" t="s">
        <v>88</v>
      </c>
      <c r="C8886" t="s">
        <v>132</v>
      </c>
      <c r="D8886" t="s">
        <v>5</v>
      </c>
      <c r="E8886" t="s">
        <v>65</v>
      </c>
      <c r="F8886" s="263">
        <v>140.25821596244134</v>
      </c>
      <c r="G8886" s="139">
        <v>9.2065108457027502</v>
      </c>
      <c r="H8886" s="264">
        <v>9.4991350459677708</v>
      </c>
      <c r="I8886" s="264">
        <v>8.6094052872882294</v>
      </c>
      <c r="J8886" s="264">
        <v>10.4555452662132</v>
      </c>
    </row>
    <row r="8887" spans="1:10" x14ac:dyDescent="0.25">
      <c r="A8887" t="s">
        <v>9173</v>
      </c>
      <c r="B8887" t="s">
        <v>88</v>
      </c>
      <c r="C8887" t="s">
        <v>132</v>
      </c>
      <c r="D8887" t="s">
        <v>122</v>
      </c>
      <c r="E8887" t="s">
        <v>65</v>
      </c>
      <c r="F8887" s="263">
        <v>12.887323943661967</v>
      </c>
      <c r="G8887" s="139">
        <v>4.2680135905991401</v>
      </c>
      <c r="H8887" s="264">
        <v>4.2036631261036099</v>
      </c>
      <c r="I8887" s="264">
        <v>2.9747019114408899</v>
      </c>
      <c r="J8887" s="264">
        <v>5.7663260486322701</v>
      </c>
    </row>
    <row r="8888" spans="1:10" x14ac:dyDescent="0.25">
      <c r="A8888" t="s">
        <v>9174</v>
      </c>
      <c r="B8888" t="s">
        <v>88</v>
      </c>
      <c r="C8888" t="s">
        <v>132</v>
      </c>
      <c r="D8888" t="s">
        <v>123</v>
      </c>
      <c r="E8888" t="s">
        <v>65</v>
      </c>
      <c r="F8888" s="263">
        <v>21.220657276995301</v>
      </c>
      <c r="G8888" s="139">
        <v>6.9031594401507199</v>
      </c>
      <c r="H8888" s="264">
        <v>6.7943628111960903</v>
      </c>
      <c r="I8888" s="264">
        <v>5.2222148615812403</v>
      </c>
      <c r="J8888" s="264">
        <v>8.6893927712063199</v>
      </c>
    </row>
    <row r="8889" spans="1:10" x14ac:dyDescent="0.25">
      <c r="A8889" t="s">
        <v>9175</v>
      </c>
      <c r="B8889" t="s">
        <v>88</v>
      </c>
      <c r="C8889" t="s">
        <v>132</v>
      </c>
      <c r="D8889" t="s">
        <v>124</v>
      </c>
      <c r="E8889" t="s">
        <v>65</v>
      </c>
      <c r="F8889" s="263">
        <v>35.328638497652669</v>
      </c>
      <c r="G8889" s="139">
        <v>11.350517962221099</v>
      </c>
      <c r="H8889" s="264">
        <v>11.3584540520473</v>
      </c>
      <c r="I8889" s="264">
        <v>9.2898466362165895</v>
      </c>
      <c r="J8889" s="264">
        <v>13.7486461963093</v>
      </c>
    </row>
    <row r="8890" spans="1:10" x14ac:dyDescent="0.25">
      <c r="A8890" t="s">
        <v>9176</v>
      </c>
      <c r="B8890" t="s">
        <v>88</v>
      </c>
      <c r="C8890" t="s">
        <v>132</v>
      </c>
      <c r="D8890" t="s">
        <v>125</v>
      </c>
      <c r="E8890" t="s">
        <v>65</v>
      </c>
      <c r="F8890" s="263">
        <v>34.187793427229998</v>
      </c>
      <c r="G8890" s="139">
        <v>11.1667278495601</v>
      </c>
      <c r="H8890" s="264">
        <v>11.8325435589415</v>
      </c>
      <c r="I8890" s="264">
        <v>9.6426289015968791</v>
      </c>
      <c r="J8890" s="264">
        <v>14.3689998495841</v>
      </c>
    </row>
    <row r="8891" spans="1:10" x14ac:dyDescent="0.25">
      <c r="A8891" t="s">
        <v>9177</v>
      </c>
      <c r="B8891" t="s">
        <v>88</v>
      </c>
      <c r="C8891" t="s">
        <v>132</v>
      </c>
      <c r="D8891" t="s">
        <v>126</v>
      </c>
      <c r="E8891" t="s">
        <v>65</v>
      </c>
      <c r="F8891" s="263">
        <v>36.63380281690133</v>
      </c>
      <c r="G8891" s="139">
        <v>12.346988446412</v>
      </c>
      <c r="H8891" s="264">
        <v>14.191256312520199</v>
      </c>
      <c r="I8891" s="264">
        <v>11.651146224673001</v>
      </c>
      <c r="J8891" s="264">
        <v>17.118587712908301</v>
      </c>
    </row>
    <row r="8892" spans="1:10" x14ac:dyDescent="0.25">
      <c r="A8892" t="s">
        <v>9178</v>
      </c>
      <c r="B8892" t="s">
        <v>88</v>
      </c>
      <c r="C8892" t="s">
        <v>132</v>
      </c>
      <c r="D8892" t="s">
        <v>6</v>
      </c>
      <c r="E8892" t="s">
        <v>65</v>
      </c>
      <c r="F8892" s="263">
        <v>37.192488262910665</v>
      </c>
      <c r="G8892" s="139">
        <v>10.757098350797801</v>
      </c>
      <c r="H8892" s="264">
        <v>10.6147946928478</v>
      </c>
      <c r="I8892" s="264">
        <v>8.7260000915111799</v>
      </c>
      <c r="J8892" s="264">
        <v>12.7891800417699</v>
      </c>
    </row>
    <row r="8893" spans="1:10" x14ac:dyDescent="0.25">
      <c r="A8893" t="s">
        <v>9179</v>
      </c>
      <c r="B8893" t="s">
        <v>88</v>
      </c>
      <c r="C8893" t="s">
        <v>132</v>
      </c>
      <c r="D8893" t="s">
        <v>37</v>
      </c>
      <c r="E8893" t="s">
        <v>65</v>
      </c>
      <c r="F8893" s="263">
        <v>4.9718309859155001</v>
      </c>
      <c r="G8893" s="139">
        <v>14.0857041275901</v>
      </c>
      <c r="H8893" s="264">
        <v>13.605139666803201</v>
      </c>
      <c r="I8893" s="264">
        <v>7.5557446271429898</v>
      </c>
      <c r="J8893" s="264">
        <v>22.529482571729599</v>
      </c>
    </row>
    <row r="8894" spans="1:10" x14ac:dyDescent="0.25">
      <c r="A8894" t="s">
        <v>9180</v>
      </c>
      <c r="B8894" t="s">
        <v>88</v>
      </c>
      <c r="C8894" t="s">
        <v>132</v>
      </c>
      <c r="D8894" t="s">
        <v>38</v>
      </c>
      <c r="E8894" t="s">
        <v>65</v>
      </c>
      <c r="F8894" s="263">
        <v>4.333333333333333</v>
      </c>
      <c r="G8894" s="139">
        <v>7.0670993905985799</v>
      </c>
      <c r="H8894" s="264">
        <v>6.9423870960599103</v>
      </c>
      <c r="I8894" s="264">
        <v>3.6566196193078699</v>
      </c>
      <c r="J8894" s="264">
        <v>11.9275160199883</v>
      </c>
    </row>
    <row r="8895" spans="1:10" x14ac:dyDescent="0.25">
      <c r="A8895" t="s">
        <v>9181</v>
      </c>
      <c r="B8895" t="s">
        <v>88</v>
      </c>
      <c r="C8895" t="s">
        <v>132</v>
      </c>
      <c r="D8895" t="s">
        <v>39</v>
      </c>
      <c r="E8895" t="s">
        <v>65</v>
      </c>
      <c r="F8895" s="263">
        <v>9.8873239436619667</v>
      </c>
      <c r="G8895" s="139">
        <v>16.886494452754501</v>
      </c>
      <c r="H8895" s="264">
        <v>15.4401262448515</v>
      </c>
      <c r="I8895" s="264">
        <v>10.2996872403117</v>
      </c>
      <c r="J8895" s="264">
        <v>22.205107887037101</v>
      </c>
    </row>
    <row r="8896" spans="1:10" x14ac:dyDescent="0.25">
      <c r="A8896" t="s">
        <v>9182</v>
      </c>
      <c r="B8896" t="s">
        <v>88</v>
      </c>
      <c r="C8896" t="s">
        <v>132</v>
      </c>
      <c r="D8896" t="s">
        <v>40</v>
      </c>
      <c r="E8896" t="s">
        <v>65</v>
      </c>
      <c r="F8896" s="263">
        <v>4.333333333333333</v>
      </c>
      <c r="G8896" s="139">
        <v>8.9239746009953702</v>
      </c>
      <c r="H8896" s="264">
        <v>8.6599330141753601</v>
      </c>
      <c r="I8896" s="264">
        <v>4.5546398363710399</v>
      </c>
      <c r="J8896" s="264">
        <v>14.888436980654401</v>
      </c>
    </row>
    <row r="8897" spans="1:10" x14ac:dyDescent="0.25">
      <c r="A8897" t="s">
        <v>9183</v>
      </c>
      <c r="B8897" t="s">
        <v>88</v>
      </c>
      <c r="C8897" t="s">
        <v>132</v>
      </c>
      <c r="D8897" t="s">
        <v>41</v>
      </c>
      <c r="E8897" t="s">
        <v>65</v>
      </c>
      <c r="F8897" s="263">
        <v>7.666666666666667</v>
      </c>
      <c r="G8897" s="139">
        <v>10.060934267104701</v>
      </c>
      <c r="H8897" s="264">
        <v>10.139283434751601</v>
      </c>
      <c r="I8897" s="264">
        <v>6.4131294199056104</v>
      </c>
      <c r="J8897" s="264">
        <v>15.231318065767001</v>
      </c>
    </row>
    <row r="8898" spans="1:10" x14ac:dyDescent="0.25">
      <c r="A8898" t="s">
        <v>9184</v>
      </c>
      <c r="B8898" t="s">
        <v>88</v>
      </c>
      <c r="C8898" t="s">
        <v>132</v>
      </c>
      <c r="D8898" t="s">
        <v>42</v>
      </c>
      <c r="E8898" t="s">
        <v>65</v>
      </c>
      <c r="F8898" s="263">
        <v>6</v>
      </c>
      <c r="G8898" s="139">
        <v>9.1154933001124192</v>
      </c>
      <c r="H8898" s="264">
        <v>9.8009657707693201</v>
      </c>
      <c r="I8898" s="264">
        <v>5.7913188448177397</v>
      </c>
      <c r="J8898" s="264">
        <v>15.511048603213</v>
      </c>
    </row>
    <row r="8899" spans="1:10" x14ac:dyDescent="0.25">
      <c r="A8899" t="s">
        <v>9185</v>
      </c>
      <c r="B8899" t="s">
        <v>88</v>
      </c>
      <c r="C8899" t="s">
        <v>132</v>
      </c>
      <c r="D8899" t="s">
        <v>102</v>
      </c>
      <c r="E8899" t="s">
        <v>65</v>
      </c>
      <c r="F8899" s="263">
        <v>6.6103286384976663</v>
      </c>
      <c r="G8899" s="139">
        <v>10.035009925964699</v>
      </c>
      <c r="H8899" s="264">
        <v>9.6074314767634306</v>
      </c>
      <c r="I8899" s="264">
        <v>5.8377041892455104</v>
      </c>
      <c r="J8899" s="264">
        <v>14.8858227282622</v>
      </c>
    </row>
    <row r="8900" spans="1:10" x14ac:dyDescent="0.25">
      <c r="A8900" t="s">
        <v>9186</v>
      </c>
      <c r="B8900" t="s">
        <v>88</v>
      </c>
      <c r="C8900" t="s">
        <v>132</v>
      </c>
      <c r="D8900" t="s">
        <v>103</v>
      </c>
      <c r="E8900" t="s">
        <v>65</v>
      </c>
      <c r="F8900" s="263">
        <v>15.164319248826301</v>
      </c>
      <c r="G8900" s="139">
        <v>7.9446057811592699</v>
      </c>
      <c r="H8900" s="264">
        <v>7.6817072772865602</v>
      </c>
      <c r="I8900" s="264">
        <v>5.5995413696732896</v>
      </c>
      <c r="J8900" s="264">
        <v>10.279581924308101</v>
      </c>
    </row>
    <row r="8901" spans="1:10" x14ac:dyDescent="0.25">
      <c r="A8901" t="s">
        <v>9187</v>
      </c>
      <c r="B8901" t="s">
        <v>88</v>
      </c>
      <c r="C8901" t="s">
        <v>132</v>
      </c>
      <c r="D8901" t="s">
        <v>43</v>
      </c>
      <c r="E8901" t="s">
        <v>65</v>
      </c>
      <c r="F8901" s="263">
        <v>3.3051643192488265</v>
      </c>
      <c r="G8901" s="139">
        <v>8.6057793920676993</v>
      </c>
      <c r="H8901" s="264">
        <v>8.6110325669259797</v>
      </c>
      <c r="I8901" s="264">
        <v>4.0925077989166301</v>
      </c>
      <c r="J8901" s="264">
        <v>15.9001614746426</v>
      </c>
    </row>
    <row r="8902" spans="1:10" x14ac:dyDescent="0.25">
      <c r="A8902" t="s">
        <v>9188</v>
      </c>
      <c r="B8902" t="s">
        <v>88</v>
      </c>
      <c r="C8902" t="s">
        <v>132</v>
      </c>
      <c r="D8902" t="s">
        <v>44</v>
      </c>
      <c r="E8902" t="s">
        <v>65</v>
      </c>
      <c r="F8902" s="263">
        <v>4.3051643192488331</v>
      </c>
      <c r="G8902" s="139">
        <v>7.1167582971933401</v>
      </c>
      <c r="H8902" s="264">
        <v>6.7601437320170303</v>
      </c>
      <c r="I8902" s="264">
        <v>3.5714181725643401</v>
      </c>
      <c r="J8902" s="264">
        <v>11.604720833855801</v>
      </c>
    </row>
    <row r="8903" spans="1:10" x14ac:dyDescent="0.25">
      <c r="A8903" t="s">
        <v>9189</v>
      </c>
      <c r="B8903" t="s">
        <v>88</v>
      </c>
      <c r="C8903" t="s">
        <v>132</v>
      </c>
      <c r="D8903" t="s">
        <v>45</v>
      </c>
      <c r="E8903" t="s">
        <v>65</v>
      </c>
      <c r="F8903" s="263">
        <v>7.5539906103286336</v>
      </c>
      <c r="G8903" s="139">
        <v>8.2130018812827696</v>
      </c>
      <c r="H8903" s="264">
        <v>7.9300787728555999</v>
      </c>
      <c r="I8903" s="264">
        <v>4.9817296252958299</v>
      </c>
      <c r="J8903" s="264">
        <v>11.9686593957701</v>
      </c>
    </row>
    <row r="8904" spans="1:10" x14ac:dyDescent="0.25">
      <c r="A8904" t="s">
        <v>9190</v>
      </c>
      <c r="B8904" t="s">
        <v>88</v>
      </c>
      <c r="C8904" t="s">
        <v>132</v>
      </c>
      <c r="D8904" t="s">
        <v>18</v>
      </c>
      <c r="E8904" t="s">
        <v>65</v>
      </c>
      <c r="F8904" s="263">
        <v>22.356807511737102</v>
      </c>
      <c r="G8904" s="139">
        <v>8.7146773283661503</v>
      </c>
      <c r="H8904" s="264">
        <v>8.9191296671003499</v>
      </c>
      <c r="I8904" s="264">
        <v>6.9045543848730198</v>
      </c>
      <c r="J8904" s="264">
        <v>11.3357116936655</v>
      </c>
    </row>
    <row r="8905" spans="1:10" x14ac:dyDescent="0.25">
      <c r="A8905" t="s">
        <v>9191</v>
      </c>
      <c r="B8905" t="s">
        <v>88</v>
      </c>
      <c r="C8905" t="s">
        <v>132</v>
      </c>
      <c r="D8905" t="s">
        <v>46</v>
      </c>
      <c r="E8905" t="s">
        <v>65</v>
      </c>
      <c r="F8905" s="263">
        <v>13.164319248826301</v>
      </c>
      <c r="G8905" s="139">
        <v>11.201832817998399</v>
      </c>
      <c r="H8905" s="264">
        <v>11.7087760113854</v>
      </c>
      <c r="I8905" s="264">
        <v>8.3254343362608605</v>
      </c>
      <c r="J8905" s="264">
        <v>15.999781134130901</v>
      </c>
    </row>
    <row r="8906" spans="1:10" x14ac:dyDescent="0.25">
      <c r="A8906" t="s">
        <v>9192</v>
      </c>
      <c r="B8906" t="s">
        <v>88</v>
      </c>
      <c r="C8906" t="s">
        <v>132</v>
      </c>
      <c r="D8906" t="s">
        <v>47</v>
      </c>
      <c r="E8906" t="s">
        <v>65</v>
      </c>
      <c r="F8906" s="263">
        <v>5.2488262910798005</v>
      </c>
      <c r="G8906" s="139">
        <v>7.3988962011631498</v>
      </c>
      <c r="H8906" s="264">
        <v>7.2107817324237002</v>
      </c>
      <c r="I8906" s="264">
        <v>4.0908182401638102</v>
      </c>
      <c r="J8906" s="264">
        <v>11.765286122996599</v>
      </c>
    </row>
    <row r="8907" spans="1:10" x14ac:dyDescent="0.25">
      <c r="A8907" t="s">
        <v>9193</v>
      </c>
      <c r="B8907" t="s">
        <v>88</v>
      </c>
      <c r="C8907" t="s">
        <v>132</v>
      </c>
      <c r="D8907" t="s">
        <v>48</v>
      </c>
      <c r="E8907" t="s">
        <v>65</v>
      </c>
      <c r="F8907" s="263">
        <v>3.9436619718310002</v>
      </c>
      <c r="G8907" s="139">
        <v>5.7925178047515997</v>
      </c>
      <c r="H8907" s="264">
        <v>6.0827281813710101</v>
      </c>
      <c r="I8907" s="264">
        <v>3.1125544830790099</v>
      </c>
      <c r="J8907" s="264">
        <v>10.6818485188435</v>
      </c>
    </row>
    <row r="8908" spans="1:10" x14ac:dyDescent="0.25">
      <c r="A8908" t="s">
        <v>9194</v>
      </c>
      <c r="B8908" t="s">
        <v>88</v>
      </c>
      <c r="C8908" t="s">
        <v>132</v>
      </c>
      <c r="D8908" t="s">
        <v>104</v>
      </c>
      <c r="E8908" t="s">
        <v>65</v>
      </c>
      <c r="F8908" s="263">
        <v>18.859154929577468</v>
      </c>
      <c r="G8908" s="139">
        <v>8.2804812771557099</v>
      </c>
      <c r="H8908" s="264">
        <v>9.3696451758816099</v>
      </c>
      <c r="I8908" s="264">
        <v>7.0678521347959196</v>
      </c>
      <c r="J8908" s="264">
        <v>12.1761128752388</v>
      </c>
    </row>
    <row r="8909" spans="1:10" x14ac:dyDescent="0.25">
      <c r="A8909" t="s">
        <v>9195</v>
      </c>
      <c r="B8909" t="s">
        <v>88</v>
      </c>
      <c r="C8909" t="s">
        <v>132</v>
      </c>
      <c r="D8909" t="s">
        <v>49</v>
      </c>
      <c r="E8909" t="s">
        <v>65</v>
      </c>
      <c r="F8909" s="263">
        <v>5.666666666666667</v>
      </c>
      <c r="G8909" s="139">
        <v>8.9389469920443396</v>
      </c>
      <c r="H8909" s="264">
        <v>8.8255894382518303</v>
      </c>
      <c r="I8909" s="264">
        <v>5.1140972845174604</v>
      </c>
      <c r="J8909" s="264">
        <v>14.166206631572299</v>
      </c>
    </row>
    <row r="8910" spans="1:10" x14ac:dyDescent="0.25">
      <c r="A8910" t="s">
        <v>9196</v>
      </c>
      <c r="B8910" t="s">
        <v>88</v>
      </c>
      <c r="C8910" t="s">
        <v>132</v>
      </c>
      <c r="D8910" t="s">
        <v>50</v>
      </c>
      <c r="E8910" t="s">
        <v>65</v>
      </c>
      <c r="F8910" s="263">
        <v>13.1924882629108</v>
      </c>
      <c r="G8910" s="139">
        <v>8.0265157232301991</v>
      </c>
      <c r="H8910" s="264">
        <v>9.7332905972014903</v>
      </c>
      <c r="I8910" s="264">
        <v>6.9080888439541797</v>
      </c>
      <c r="J8910" s="264">
        <v>13.3155030400131</v>
      </c>
    </row>
    <row r="8911" spans="1:10" x14ac:dyDescent="0.25">
      <c r="A8911" t="s">
        <v>9197</v>
      </c>
      <c r="B8911" t="s">
        <v>88</v>
      </c>
      <c r="C8911" t="s">
        <v>132</v>
      </c>
      <c r="D8911" t="s">
        <v>105</v>
      </c>
      <c r="E8911" t="s">
        <v>65</v>
      </c>
      <c r="F8911" s="263">
        <v>18.995305164319234</v>
      </c>
      <c r="G8911" s="139">
        <v>12.7482417603538</v>
      </c>
      <c r="H8911" s="264">
        <v>13.626333179457699</v>
      </c>
      <c r="I8911" s="264">
        <v>10.3074377074298</v>
      </c>
      <c r="J8911" s="264">
        <v>17.670002728017</v>
      </c>
    </row>
    <row r="8912" spans="1:10" x14ac:dyDescent="0.25">
      <c r="A8912" t="s">
        <v>9198</v>
      </c>
      <c r="B8912" t="s">
        <v>88</v>
      </c>
      <c r="C8912" t="s">
        <v>132</v>
      </c>
      <c r="D8912" t="s">
        <v>51</v>
      </c>
      <c r="E8912" t="s">
        <v>65</v>
      </c>
      <c r="F8912" s="263">
        <v>15.051643192488266</v>
      </c>
      <c r="G8912" s="139">
        <v>12.5402492716798</v>
      </c>
      <c r="H8912" s="264">
        <v>13.4605391318008</v>
      </c>
      <c r="I8912" s="264">
        <v>9.8090683588394896</v>
      </c>
      <c r="J8912" s="264">
        <v>18.020204898599399</v>
      </c>
    </row>
    <row r="8913" spans="1:10" x14ac:dyDescent="0.25">
      <c r="A8913" t="s">
        <v>9199</v>
      </c>
      <c r="B8913" t="s">
        <v>88</v>
      </c>
      <c r="C8913" t="s">
        <v>132</v>
      </c>
      <c r="D8913" t="s">
        <v>52</v>
      </c>
      <c r="E8913" t="s">
        <v>65</v>
      </c>
      <c r="F8913" s="263">
        <v>3.9436619718310002</v>
      </c>
      <c r="G8913" s="139">
        <v>13.609784787177</v>
      </c>
      <c r="H8913" s="264">
        <v>14.176739315807</v>
      </c>
      <c r="I8913" s="264">
        <v>7.2506079991203398</v>
      </c>
      <c r="J8913" s="264">
        <v>24.9014021248868</v>
      </c>
    </row>
    <row r="8914" spans="1:10" x14ac:dyDescent="0.25">
      <c r="A8914" t="s">
        <v>9200</v>
      </c>
      <c r="B8914" t="s">
        <v>88</v>
      </c>
      <c r="C8914" t="s">
        <v>132</v>
      </c>
      <c r="D8914" t="s">
        <v>106</v>
      </c>
      <c r="E8914" t="s">
        <v>65</v>
      </c>
      <c r="F8914" s="263">
        <v>21.079812206572765</v>
      </c>
      <c r="G8914" s="139">
        <v>7.3277416843432803</v>
      </c>
      <c r="H8914" s="264">
        <v>7.7118910476965601</v>
      </c>
      <c r="I8914" s="264">
        <v>5.9216111790735404</v>
      </c>
      <c r="J8914" s="264">
        <v>9.8712077498949995</v>
      </c>
    </row>
    <row r="8915" spans="1:10" x14ac:dyDescent="0.25">
      <c r="A8915" t="s">
        <v>9201</v>
      </c>
      <c r="B8915" t="s">
        <v>88</v>
      </c>
      <c r="C8915" t="s">
        <v>132</v>
      </c>
      <c r="D8915" t="s">
        <v>53</v>
      </c>
      <c r="E8915" t="s">
        <v>65</v>
      </c>
      <c r="F8915" s="263">
        <v>8.5258215962441337</v>
      </c>
      <c r="G8915" s="139">
        <v>9.6488878115950492</v>
      </c>
      <c r="H8915" s="264">
        <v>10.382325288156</v>
      </c>
      <c r="I8915" s="264">
        <v>6.7370522859498898</v>
      </c>
      <c r="J8915" s="264">
        <v>15.2831492641984</v>
      </c>
    </row>
    <row r="8916" spans="1:10" x14ac:dyDescent="0.25">
      <c r="A8916" t="s">
        <v>9202</v>
      </c>
      <c r="B8916" t="s">
        <v>88</v>
      </c>
      <c r="C8916" t="s">
        <v>132</v>
      </c>
      <c r="D8916" t="s">
        <v>54</v>
      </c>
      <c r="E8916" t="s">
        <v>65</v>
      </c>
      <c r="F8916" s="263">
        <v>4.9718309859155001</v>
      </c>
      <c r="G8916" s="139">
        <v>13.952230934058999</v>
      </c>
      <c r="H8916" s="264">
        <v>14.8706550654664</v>
      </c>
      <c r="I8916" s="264">
        <v>8.2645846720766496</v>
      </c>
      <c r="J8916" s="264">
        <v>24.616230789680301</v>
      </c>
    </row>
    <row r="8917" spans="1:10" x14ac:dyDescent="0.25">
      <c r="A8917" t="s">
        <v>9203</v>
      </c>
      <c r="B8917" t="s">
        <v>88</v>
      </c>
      <c r="C8917" t="s">
        <v>132</v>
      </c>
      <c r="D8917" t="s">
        <v>55</v>
      </c>
      <c r="E8917" t="s">
        <v>65</v>
      </c>
      <c r="F8917" s="263">
        <v>2.3333333333333335</v>
      </c>
      <c r="G8917" s="139">
        <v>5.0073321649558302</v>
      </c>
      <c r="H8917" s="264">
        <v>5.3745442620462098</v>
      </c>
      <c r="I8917" s="264">
        <v>2.1485066321683899</v>
      </c>
      <c r="J8917" s="264">
        <v>11.082404758984501</v>
      </c>
    </row>
    <row r="8918" spans="1:10" x14ac:dyDescent="0.25">
      <c r="A8918" t="s">
        <v>9204</v>
      </c>
      <c r="B8918" t="s">
        <v>88</v>
      </c>
      <c r="C8918" t="s">
        <v>132</v>
      </c>
      <c r="D8918" t="s">
        <v>56</v>
      </c>
      <c r="E8918" t="s">
        <v>65</v>
      </c>
      <c r="F8918" s="263">
        <v>1.63849765258216</v>
      </c>
      <c r="G8918" s="139">
        <v>3.6286609315801899</v>
      </c>
      <c r="H8918" s="264">
        <v>3.47676669835153</v>
      </c>
      <c r="I8918" s="264">
        <v>1.08689974498775</v>
      </c>
      <c r="J8918" s="264">
        <v>8.2073001161118508</v>
      </c>
    </row>
    <row r="8919" spans="1:10" x14ac:dyDescent="0.25">
      <c r="A8919" t="s">
        <v>9205</v>
      </c>
      <c r="B8919" t="s">
        <v>88</v>
      </c>
      <c r="C8919" t="s">
        <v>132</v>
      </c>
      <c r="D8919" t="s">
        <v>57</v>
      </c>
      <c r="E8919" t="s">
        <v>65</v>
      </c>
      <c r="F8919" s="263">
        <v>3.6103286384976667</v>
      </c>
      <c r="G8919" s="139">
        <v>5.0196903719205404</v>
      </c>
      <c r="H8919" s="264">
        <v>5.5162483260449404</v>
      </c>
      <c r="I8919" s="264">
        <v>2.7177324784055998</v>
      </c>
      <c r="J8919" s="264">
        <v>9.93717563978276</v>
      </c>
    </row>
    <row r="8920" spans="1:10" x14ac:dyDescent="0.25">
      <c r="A8920" t="s">
        <v>9206</v>
      </c>
      <c r="B8920" t="s">
        <v>88</v>
      </c>
      <c r="C8920" t="s">
        <v>133</v>
      </c>
      <c r="D8920" t="s">
        <v>5</v>
      </c>
      <c r="E8920" t="s">
        <v>65</v>
      </c>
      <c r="F8920" s="263">
        <v>144.98122065727699</v>
      </c>
      <c r="G8920" s="139">
        <v>9.4772884291033392</v>
      </c>
      <c r="H8920" s="264">
        <v>9.7213003970166607</v>
      </c>
      <c r="I8920" s="264">
        <v>8.8254905448157004</v>
      </c>
      <c r="J8920" s="264">
        <v>10.683100013812799</v>
      </c>
    </row>
    <row r="8921" spans="1:10" x14ac:dyDescent="0.25">
      <c r="A8921" t="s">
        <v>9207</v>
      </c>
      <c r="B8921" t="s">
        <v>88</v>
      </c>
      <c r="C8921" t="s">
        <v>133</v>
      </c>
      <c r="D8921" t="s">
        <v>122</v>
      </c>
      <c r="E8921" t="s">
        <v>65</v>
      </c>
      <c r="F8921" s="263">
        <v>15.887323943661967</v>
      </c>
      <c r="G8921" s="139">
        <v>5.2414902802185299</v>
      </c>
      <c r="H8921" s="264">
        <v>4.9925217535234196</v>
      </c>
      <c r="I8921" s="264">
        <v>3.66741459552905</v>
      </c>
      <c r="J8921" s="264">
        <v>6.6373551554687999</v>
      </c>
    </row>
    <row r="8922" spans="1:10" x14ac:dyDescent="0.25">
      <c r="A8922" t="s">
        <v>9208</v>
      </c>
      <c r="B8922" t="s">
        <v>88</v>
      </c>
      <c r="C8922" t="s">
        <v>133</v>
      </c>
      <c r="D8922" t="s">
        <v>123</v>
      </c>
      <c r="E8922" t="s">
        <v>65</v>
      </c>
      <c r="F8922" s="263">
        <v>23.1924882629108</v>
      </c>
      <c r="G8922" s="139">
        <v>7.5086242020832801</v>
      </c>
      <c r="H8922" s="264">
        <v>7.3371576714526601</v>
      </c>
      <c r="I8922" s="264">
        <v>5.7082036072720497</v>
      </c>
      <c r="J8922" s="264">
        <v>9.2846646714432097</v>
      </c>
    </row>
    <row r="8923" spans="1:10" x14ac:dyDescent="0.25">
      <c r="A8923" t="s">
        <v>9209</v>
      </c>
      <c r="B8923" t="s">
        <v>88</v>
      </c>
      <c r="C8923" t="s">
        <v>133</v>
      </c>
      <c r="D8923" t="s">
        <v>124</v>
      </c>
      <c r="E8923" t="s">
        <v>65</v>
      </c>
      <c r="F8923" s="263">
        <v>32.77464788732393</v>
      </c>
      <c r="G8923" s="139">
        <v>10.4938534294134</v>
      </c>
      <c r="H8923" s="264">
        <v>10.4951701631767</v>
      </c>
      <c r="I8923" s="264">
        <v>8.5137503451145502</v>
      </c>
      <c r="J8923" s="264">
        <v>12.797390744075299</v>
      </c>
    </row>
    <row r="8924" spans="1:10" x14ac:dyDescent="0.25">
      <c r="A8924" t="s">
        <v>9210</v>
      </c>
      <c r="B8924" t="s">
        <v>88</v>
      </c>
      <c r="C8924" t="s">
        <v>133</v>
      </c>
      <c r="D8924" t="s">
        <v>125</v>
      </c>
      <c r="E8924" t="s">
        <v>65</v>
      </c>
      <c r="F8924" s="263">
        <v>35.85446009389667</v>
      </c>
      <c r="G8924" s="139">
        <v>11.664690832692401</v>
      </c>
      <c r="H8924" s="264">
        <v>12.388575787864999</v>
      </c>
      <c r="I8924" s="264">
        <v>10.1499992847681</v>
      </c>
      <c r="J8924" s="264">
        <v>14.9723929267094</v>
      </c>
    </row>
    <row r="8925" spans="1:10" x14ac:dyDescent="0.25">
      <c r="A8925" t="s">
        <v>9211</v>
      </c>
      <c r="B8925" t="s">
        <v>88</v>
      </c>
      <c r="C8925" t="s">
        <v>133</v>
      </c>
      <c r="D8925" t="s">
        <v>126</v>
      </c>
      <c r="E8925" t="s">
        <v>65</v>
      </c>
      <c r="F8925" s="263">
        <v>37.272300469483667</v>
      </c>
      <c r="G8925" s="139">
        <v>12.5036232000468</v>
      </c>
      <c r="H8925" s="264">
        <v>14.3733516624297</v>
      </c>
      <c r="I8925" s="264">
        <v>11.8221561395004</v>
      </c>
      <c r="J8925" s="264">
        <v>17.309848864790801</v>
      </c>
    </row>
    <row r="8926" spans="1:10" x14ac:dyDescent="0.25">
      <c r="A8926" t="s">
        <v>9212</v>
      </c>
      <c r="B8926" t="s">
        <v>88</v>
      </c>
      <c r="C8926" t="s">
        <v>133</v>
      </c>
      <c r="D8926" t="s">
        <v>6</v>
      </c>
      <c r="E8926" t="s">
        <v>65</v>
      </c>
      <c r="F8926" s="263">
        <v>41.830985915492995</v>
      </c>
      <c r="G8926" s="139">
        <v>12.073433467942399</v>
      </c>
      <c r="H8926" s="264">
        <v>11.7628986708654</v>
      </c>
      <c r="I8926" s="264">
        <v>9.7834144320067704</v>
      </c>
      <c r="J8926" s="264">
        <v>14.0233350790649</v>
      </c>
    </row>
    <row r="8927" spans="1:10" x14ac:dyDescent="0.25">
      <c r="A8927" t="s">
        <v>9213</v>
      </c>
      <c r="B8927" t="s">
        <v>88</v>
      </c>
      <c r="C8927" t="s">
        <v>133</v>
      </c>
      <c r="D8927" t="s">
        <v>37</v>
      </c>
      <c r="E8927" t="s">
        <v>65</v>
      </c>
      <c r="F8927" s="263">
        <v>5.2769953051643332</v>
      </c>
      <c r="G8927" s="139">
        <v>14.9035387020635</v>
      </c>
      <c r="H8927" s="264">
        <v>13.9420716514806</v>
      </c>
      <c r="I8927" s="264">
        <v>7.8994240012089998</v>
      </c>
      <c r="J8927" s="264">
        <v>22.7540672175612</v>
      </c>
    </row>
    <row r="8928" spans="1:10" x14ac:dyDescent="0.25">
      <c r="A8928" t="s">
        <v>9214</v>
      </c>
      <c r="B8928" t="s">
        <v>88</v>
      </c>
      <c r="C8928" t="s">
        <v>133</v>
      </c>
      <c r="D8928" t="s">
        <v>38</v>
      </c>
      <c r="E8928" t="s">
        <v>65</v>
      </c>
      <c r="F8928" s="263">
        <v>7.6384976525821671</v>
      </c>
      <c r="G8928" s="139">
        <v>12.4520420353999</v>
      </c>
      <c r="H8928" s="264">
        <v>12.314088019031001</v>
      </c>
      <c r="I8928" s="264">
        <v>7.7446407917449198</v>
      </c>
      <c r="J8928" s="264">
        <v>18.562172730071499</v>
      </c>
    </row>
    <row r="8929" spans="1:10" x14ac:dyDescent="0.25">
      <c r="A8929" t="s">
        <v>9215</v>
      </c>
      <c r="B8929" t="s">
        <v>88</v>
      </c>
      <c r="C8929" t="s">
        <v>133</v>
      </c>
      <c r="D8929" t="s">
        <v>39</v>
      </c>
      <c r="E8929" t="s">
        <v>65</v>
      </c>
      <c r="F8929" s="263">
        <v>10.2488262910798</v>
      </c>
      <c r="G8929" s="139">
        <v>17.4523362546343</v>
      </c>
      <c r="H8929" s="264">
        <v>16.158115884051401</v>
      </c>
      <c r="I8929" s="264">
        <v>10.862956233087701</v>
      </c>
      <c r="J8929" s="264">
        <v>23.092393427440701</v>
      </c>
    </row>
    <row r="8930" spans="1:10" x14ac:dyDescent="0.25">
      <c r="A8930" t="s">
        <v>9216</v>
      </c>
      <c r="B8930" t="s">
        <v>88</v>
      </c>
      <c r="C8930" t="s">
        <v>133</v>
      </c>
      <c r="D8930" t="s">
        <v>40</v>
      </c>
      <c r="E8930" t="s">
        <v>65</v>
      </c>
      <c r="F8930" s="263">
        <v>4.333333333333333</v>
      </c>
      <c r="G8930" s="139">
        <v>8.9220147281873903</v>
      </c>
      <c r="H8930" s="264">
        <v>7.9243810973958304</v>
      </c>
      <c r="I8930" s="264">
        <v>4.1380356476647897</v>
      </c>
      <c r="J8930" s="264">
        <v>13.6689812101515</v>
      </c>
    </row>
    <row r="8931" spans="1:10" x14ac:dyDescent="0.25">
      <c r="A8931" t="s">
        <v>9217</v>
      </c>
      <c r="B8931" t="s">
        <v>88</v>
      </c>
      <c r="C8931" t="s">
        <v>133</v>
      </c>
      <c r="D8931" t="s">
        <v>41</v>
      </c>
      <c r="E8931" t="s">
        <v>65</v>
      </c>
      <c r="F8931" s="263">
        <v>7</v>
      </c>
      <c r="G8931" s="139">
        <v>9.1728692735087503</v>
      </c>
      <c r="H8931" s="264">
        <v>9.1944682822236903</v>
      </c>
      <c r="I8931" s="264">
        <v>5.6735895386853503</v>
      </c>
      <c r="J8931" s="264">
        <v>14.077253426682701</v>
      </c>
    </row>
    <row r="8932" spans="1:10" x14ac:dyDescent="0.25">
      <c r="A8932" t="s">
        <v>9218</v>
      </c>
      <c r="B8932" t="s">
        <v>88</v>
      </c>
      <c r="C8932" t="s">
        <v>133</v>
      </c>
      <c r="D8932" t="s">
        <v>42</v>
      </c>
      <c r="E8932" t="s">
        <v>65</v>
      </c>
      <c r="F8932" s="263">
        <v>7.333333333333333</v>
      </c>
      <c r="G8932" s="139">
        <v>11.091840438833501</v>
      </c>
      <c r="H8932" s="264">
        <v>11.8654957058571</v>
      </c>
      <c r="I8932" s="264">
        <v>7.41432698068704</v>
      </c>
      <c r="J8932" s="264">
        <v>17.9916519656459</v>
      </c>
    </row>
    <row r="8933" spans="1:10" x14ac:dyDescent="0.25">
      <c r="A8933" t="s">
        <v>9219</v>
      </c>
      <c r="B8933" t="s">
        <v>88</v>
      </c>
      <c r="C8933" t="s">
        <v>133</v>
      </c>
      <c r="D8933" t="s">
        <v>102</v>
      </c>
      <c r="E8933" t="s">
        <v>65</v>
      </c>
      <c r="F8933" s="263">
        <v>6.9436619718309993</v>
      </c>
      <c r="G8933" s="139">
        <v>10.4697261391473</v>
      </c>
      <c r="H8933" s="264">
        <v>9.8940625872828907</v>
      </c>
      <c r="I8933" s="264">
        <v>6.0860349772611704</v>
      </c>
      <c r="J8933" s="264">
        <v>15.182146325249301</v>
      </c>
    </row>
    <row r="8934" spans="1:10" x14ac:dyDescent="0.25">
      <c r="A8934" t="s">
        <v>9220</v>
      </c>
      <c r="B8934" t="s">
        <v>88</v>
      </c>
      <c r="C8934" t="s">
        <v>133</v>
      </c>
      <c r="D8934" t="s">
        <v>103</v>
      </c>
      <c r="E8934" t="s">
        <v>65</v>
      </c>
      <c r="F8934" s="263">
        <v>13.638497652582167</v>
      </c>
      <c r="G8934" s="139">
        <v>7.1158121576479898</v>
      </c>
      <c r="H8934" s="264">
        <v>6.8766791824638203</v>
      </c>
      <c r="I8934" s="264">
        <v>4.9242491259771901</v>
      </c>
      <c r="J8934" s="264">
        <v>9.3424999332263496</v>
      </c>
    </row>
    <row r="8935" spans="1:10" x14ac:dyDescent="0.25">
      <c r="A8935" t="s">
        <v>9221</v>
      </c>
      <c r="B8935" t="s">
        <v>88</v>
      </c>
      <c r="C8935" t="s">
        <v>133</v>
      </c>
      <c r="D8935" t="s">
        <v>43</v>
      </c>
      <c r="E8935" t="s">
        <v>65</v>
      </c>
      <c r="F8935" s="263">
        <v>2.6666666666666665</v>
      </c>
      <c r="G8935" s="139">
        <v>6.9792802617230096</v>
      </c>
      <c r="H8935" s="264">
        <v>6.5613041442704398</v>
      </c>
      <c r="I8935" s="264">
        <v>2.7977102740355102</v>
      </c>
      <c r="J8935" s="264">
        <v>12.975916724955599</v>
      </c>
    </row>
    <row r="8936" spans="1:10" x14ac:dyDescent="0.25">
      <c r="A8936" t="s">
        <v>9222</v>
      </c>
      <c r="B8936" t="s">
        <v>88</v>
      </c>
      <c r="C8936" t="s">
        <v>133</v>
      </c>
      <c r="D8936" t="s">
        <v>44</v>
      </c>
      <c r="E8936" t="s">
        <v>65</v>
      </c>
      <c r="F8936" s="263">
        <v>4.666666666666667</v>
      </c>
      <c r="G8936" s="139">
        <v>7.6590623119426704</v>
      </c>
      <c r="H8936" s="264">
        <v>7.3093924509700301</v>
      </c>
      <c r="I8936" s="264">
        <v>3.9821874009513301</v>
      </c>
      <c r="J8936" s="264">
        <v>12.2804508295653</v>
      </c>
    </row>
    <row r="8937" spans="1:10" x14ac:dyDescent="0.25">
      <c r="A8937" t="s">
        <v>9223</v>
      </c>
      <c r="B8937" t="s">
        <v>88</v>
      </c>
      <c r="C8937" t="s">
        <v>133</v>
      </c>
      <c r="D8937" t="s">
        <v>45</v>
      </c>
      <c r="E8937" t="s">
        <v>65</v>
      </c>
      <c r="F8937" s="263">
        <v>6.305164319248834</v>
      </c>
      <c r="G8937" s="139">
        <v>6.8144538879909797</v>
      </c>
      <c r="H8937" s="264">
        <v>6.65695105353862</v>
      </c>
      <c r="I8937" s="264">
        <v>3.9889933904644801</v>
      </c>
      <c r="J8937" s="264">
        <v>10.4231974793341</v>
      </c>
    </row>
    <row r="8938" spans="1:10" x14ac:dyDescent="0.25">
      <c r="A8938" t="s">
        <v>9224</v>
      </c>
      <c r="B8938" t="s">
        <v>88</v>
      </c>
      <c r="C8938" t="s">
        <v>133</v>
      </c>
      <c r="D8938" t="s">
        <v>18</v>
      </c>
      <c r="E8938" t="s">
        <v>65</v>
      </c>
      <c r="F8938" s="263">
        <v>23.02347417840377</v>
      </c>
      <c r="G8938" s="139">
        <v>8.9288915205408905</v>
      </c>
      <c r="H8938" s="264">
        <v>9.2139739170068307</v>
      </c>
      <c r="I8938" s="264">
        <v>7.1636115176708604</v>
      </c>
      <c r="J8938" s="264">
        <v>11.666915708377701</v>
      </c>
    </row>
    <row r="8939" spans="1:10" x14ac:dyDescent="0.25">
      <c r="A8939" t="s">
        <v>9225</v>
      </c>
      <c r="B8939" t="s">
        <v>88</v>
      </c>
      <c r="C8939" t="s">
        <v>133</v>
      </c>
      <c r="D8939" t="s">
        <v>46</v>
      </c>
      <c r="E8939" t="s">
        <v>65</v>
      </c>
      <c r="F8939" s="263">
        <v>11.497652582159633</v>
      </c>
      <c r="G8939" s="139">
        <v>9.7367870924474698</v>
      </c>
      <c r="H8939" s="264">
        <v>10.1973464874643</v>
      </c>
      <c r="I8939" s="264">
        <v>7.0708209447944199</v>
      </c>
      <c r="J8939" s="264">
        <v>14.2298610920159</v>
      </c>
    </row>
    <row r="8940" spans="1:10" x14ac:dyDescent="0.25">
      <c r="A8940" t="s">
        <v>9226</v>
      </c>
      <c r="B8940" t="s">
        <v>88</v>
      </c>
      <c r="C8940" t="s">
        <v>133</v>
      </c>
      <c r="D8940" t="s">
        <v>47</v>
      </c>
      <c r="E8940" t="s">
        <v>65</v>
      </c>
      <c r="F8940" s="263">
        <v>5.5539906103286336</v>
      </c>
      <c r="G8940" s="139">
        <v>7.8092865289279301</v>
      </c>
      <c r="H8940" s="264">
        <v>7.8756614696066203</v>
      </c>
      <c r="I8940" s="264">
        <v>4.54750637403711</v>
      </c>
      <c r="J8940" s="264">
        <v>12.6825208348255</v>
      </c>
    </row>
    <row r="8941" spans="1:10" x14ac:dyDescent="0.25">
      <c r="A8941" t="s">
        <v>9227</v>
      </c>
      <c r="B8941" t="s">
        <v>88</v>
      </c>
      <c r="C8941" t="s">
        <v>133</v>
      </c>
      <c r="D8941" t="s">
        <v>48</v>
      </c>
      <c r="E8941" t="s">
        <v>65</v>
      </c>
      <c r="F8941" s="263">
        <v>5.9718309859155001</v>
      </c>
      <c r="G8941" s="139">
        <v>8.6991215938869804</v>
      </c>
      <c r="H8941" s="264">
        <v>9.0133435698765503</v>
      </c>
      <c r="I8941" s="264">
        <v>5.3200846920709504</v>
      </c>
      <c r="J8941" s="264">
        <v>14.2772980310747</v>
      </c>
    </row>
    <row r="8942" spans="1:10" x14ac:dyDescent="0.25">
      <c r="A8942" t="s">
        <v>9228</v>
      </c>
      <c r="B8942" t="s">
        <v>88</v>
      </c>
      <c r="C8942" t="s">
        <v>133</v>
      </c>
      <c r="D8942" t="s">
        <v>104</v>
      </c>
      <c r="E8942" t="s">
        <v>65</v>
      </c>
      <c r="F8942" s="263">
        <v>20.136150234741802</v>
      </c>
      <c r="G8942" s="139">
        <v>8.7682162810872999</v>
      </c>
      <c r="H8942" s="264">
        <v>9.8316339768740697</v>
      </c>
      <c r="I8942" s="264">
        <v>7.4884944751903602</v>
      </c>
      <c r="J8942" s="264">
        <v>12.670170856908801</v>
      </c>
    </row>
    <row r="8943" spans="1:10" x14ac:dyDescent="0.25">
      <c r="A8943" t="s">
        <v>9229</v>
      </c>
      <c r="B8943" t="s">
        <v>88</v>
      </c>
      <c r="C8943" t="s">
        <v>133</v>
      </c>
      <c r="D8943" t="s">
        <v>49</v>
      </c>
      <c r="E8943" t="s">
        <v>65</v>
      </c>
      <c r="F8943" s="263">
        <v>5</v>
      </c>
      <c r="G8943" s="139">
        <v>7.8412512546002002</v>
      </c>
      <c r="H8943" s="264">
        <v>7.56448587925175</v>
      </c>
      <c r="I8943" s="264">
        <v>4.2078611595417099</v>
      </c>
      <c r="J8943" s="264">
        <v>12.510833856599501</v>
      </c>
    </row>
    <row r="8944" spans="1:10" x14ac:dyDescent="0.25">
      <c r="A8944" t="s">
        <v>9230</v>
      </c>
      <c r="B8944" t="s">
        <v>88</v>
      </c>
      <c r="C8944" t="s">
        <v>133</v>
      </c>
      <c r="D8944" t="s">
        <v>50</v>
      </c>
      <c r="E8944" t="s">
        <v>65</v>
      </c>
      <c r="F8944" s="263">
        <v>15.1361502347418</v>
      </c>
      <c r="G8944" s="139">
        <v>9.1245389758757796</v>
      </c>
      <c r="H8944" s="264">
        <v>10.9776482648062</v>
      </c>
      <c r="I8944" s="264">
        <v>7.9854814815731299</v>
      </c>
      <c r="J8944" s="264">
        <v>14.7116873231956</v>
      </c>
    </row>
    <row r="8945" spans="1:10" x14ac:dyDescent="0.25">
      <c r="A8945" t="s">
        <v>9231</v>
      </c>
      <c r="B8945" t="s">
        <v>88</v>
      </c>
      <c r="C8945" t="s">
        <v>133</v>
      </c>
      <c r="D8945" t="s">
        <v>105</v>
      </c>
      <c r="E8945" t="s">
        <v>65</v>
      </c>
      <c r="F8945" s="263">
        <v>16.356807511737099</v>
      </c>
      <c r="G8945" s="139">
        <v>10.9683497626662</v>
      </c>
      <c r="H8945" s="264">
        <v>11.565933318661701</v>
      </c>
      <c r="I8945" s="264">
        <v>8.5479594864562003</v>
      </c>
      <c r="J8945" s="264">
        <v>15.300303809942999</v>
      </c>
    </row>
    <row r="8946" spans="1:10" x14ac:dyDescent="0.25">
      <c r="A8946" t="s">
        <v>9232</v>
      </c>
      <c r="B8946" t="s">
        <v>88</v>
      </c>
      <c r="C8946" t="s">
        <v>133</v>
      </c>
      <c r="D8946" t="s">
        <v>51</v>
      </c>
      <c r="E8946" t="s">
        <v>65</v>
      </c>
      <c r="F8946" s="263">
        <v>13.079812206572766</v>
      </c>
      <c r="G8946" s="139">
        <v>10.9000857296046</v>
      </c>
      <c r="H8946" s="264">
        <v>11.4907017414337</v>
      </c>
      <c r="I8946" s="264">
        <v>8.16824927909766</v>
      </c>
      <c r="J8946" s="264">
        <v>15.707744725791599</v>
      </c>
    </row>
    <row r="8947" spans="1:10" x14ac:dyDescent="0.25">
      <c r="A8947" t="s">
        <v>9233</v>
      </c>
      <c r="B8947" t="s">
        <v>88</v>
      </c>
      <c r="C8947" t="s">
        <v>133</v>
      </c>
      <c r="D8947" t="s">
        <v>52</v>
      </c>
      <c r="E8947" t="s">
        <v>65</v>
      </c>
      <c r="F8947" s="263">
        <v>3.2769953051643199</v>
      </c>
      <c r="G8947" s="139">
        <v>11.249554772277101</v>
      </c>
      <c r="H8947" s="264">
        <v>11.791278564068399</v>
      </c>
      <c r="I8947" s="264">
        <v>5.5766218447128502</v>
      </c>
      <c r="J8947" s="264">
        <v>21.837422768748901</v>
      </c>
    </row>
    <row r="8948" spans="1:10" x14ac:dyDescent="0.25">
      <c r="A8948" t="s">
        <v>9234</v>
      </c>
      <c r="B8948" t="s">
        <v>88</v>
      </c>
      <c r="C8948" t="s">
        <v>133</v>
      </c>
      <c r="D8948" t="s">
        <v>106</v>
      </c>
      <c r="E8948" t="s">
        <v>65</v>
      </c>
      <c r="F8948" s="263">
        <v>23.051643192488267</v>
      </c>
      <c r="G8948" s="139">
        <v>7.98497679469794</v>
      </c>
      <c r="H8948" s="264">
        <v>8.3058375127479298</v>
      </c>
      <c r="I8948" s="264">
        <v>6.4563758372569602</v>
      </c>
      <c r="J8948" s="264">
        <v>10.5181883187047</v>
      </c>
    </row>
    <row r="8949" spans="1:10" x14ac:dyDescent="0.25">
      <c r="A8949" t="s">
        <v>9235</v>
      </c>
      <c r="B8949" t="s">
        <v>88</v>
      </c>
      <c r="C8949" t="s">
        <v>133</v>
      </c>
      <c r="D8949" t="s">
        <v>53</v>
      </c>
      <c r="E8949" t="s">
        <v>65</v>
      </c>
      <c r="F8949" s="263">
        <v>7.5258215962441328</v>
      </c>
      <c r="G8949" s="139">
        <v>8.47779296869939</v>
      </c>
      <c r="H8949" s="264">
        <v>9.0299409658818508</v>
      </c>
      <c r="I8949" s="264">
        <v>5.6823996460960799</v>
      </c>
      <c r="J8949" s="264">
        <v>13.6180550467577</v>
      </c>
    </row>
    <row r="8950" spans="1:10" x14ac:dyDescent="0.25">
      <c r="A8950" t="s">
        <v>9236</v>
      </c>
      <c r="B8950" t="s">
        <v>88</v>
      </c>
      <c r="C8950" t="s">
        <v>133</v>
      </c>
      <c r="D8950" t="s">
        <v>54</v>
      </c>
      <c r="E8950" t="s">
        <v>65</v>
      </c>
      <c r="F8950" s="263">
        <v>5.6103286384976663</v>
      </c>
      <c r="G8950" s="139">
        <v>15.7268068094047</v>
      </c>
      <c r="H8950" s="264">
        <v>16.659692805458601</v>
      </c>
      <c r="I8950" s="264">
        <v>9.6109715392327004</v>
      </c>
      <c r="J8950" s="264">
        <v>26.821117392979801</v>
      </c>
    </row>
    <row r="8951" spans="1:10" x14ac:dyDescent="0.25">
      <c r="A8951" t="s">
        <v>9237</v>
      </c>
      <c r="B8951" t="s">
        <v>88</v>
      </c>
      <c r="C8951" t="s">
        <v>133</v>
      </c>
      <c r="D8951" t="s">
        <v>55</v>
      </c>
      <c r="E8951" t="s">
        <v>65</v>
      </c>
      <c r="F8951" s="263">
        <v>3</v>
      </c>
      <c r="G8951" s="139">
        <v>6.4309600708834704</v>
      </c>
      <c r="H8951" s="264">
        <v>6.7512209924930904</v>
      </c>
      <c r="I8951" s="264">
        <v>3.07538391607038</v>
      </c>
      <c r="J8951" s="264">
        <v>12.825472791726799</v>
      </c>
    </row>
    <row r="8952" spans="1:10" x14ac:dyDescent="0.25">
      <c r="A8952" t="s">
        <v>9238</v>
      </c>
      <c r="B8952" t="s">
        <v>88</v>
      </c>
      <c r="C8952" t="s">
        <v>133</v>
      </c>
      <c r="D8952" t="s">
        <v>56</v>
      </c>
      <c r="E8952" t="s">
        <v>65</v>
      </c>
      <c r="F8952" s="263">
        <v>2.63849765258216</v>
      </c>
      <c r="G8952" s="139">
        <v>5.8080867583476303</v>
      </c>
      <c r="H8952" s="264">
        <v>5.3727158942980298</v>
      </c>
      <c r="I8952" s="264">
        <v>2.2830606596287701</v>
      </c>
      <c r="J8952" s="264">
        <v>10.6538698526183</v>
      </c>
    </row>
    <row r="8953" spans="1:10" x14ac:dyDescent="0.25">
      <c r="A8953" t="s">
        <v>9239</v>
      </c>
      <c r="B8953" t="s">
        <v>88</v>
      </c>
      <c r="C8953" t="s">
        <v>133</v>
      </c>
      <c r="D8953" t="s">
        <v>57</v>
      </c>
      <c r="E8953" t="s">
        <v>65</v>
      </c>
      <c r="F8953" s="263">
        <v>4.2769953051643332</v>
      </c>
      <c r="G8953" s="139">
        <v>5.9266345101747202</v>
      </c>
      <c r="H8953" s="264">
        <v>6.4567138567727804</v>
      </c>
      <c r="I8953" s="264">
        <v>3.4004520013354802</v>
      </c>
      <c r="J8953" s="264">
        <v>11.1065152178187</v>
      </c>
    </row>
    <row r="8954" spans="1:10" x14ac:dyDescent="0.25">
      <c r="A8954" t="s">
        <v>9240</v>
      </c>
      <c r="B8954" t="s">
        <v>88</v>
      </c>
      <c r="C8954" t="s">
        <v>134</v>
      </c>
      <c r="D8954" t="s">
        <v>5</v>
      </c>
      <c r="E8954" t="s">
        <v>65</v>
      </c>
      <c r="F8954" s="263">
        <v>160.23004694835666</v>
      </c>
      <c r="G8954" s="139">
        <v>10.417527569956601</v>
      </c>
      <c r="H8954" s="264">
        <v>10.656433868170399</v>
      </c>
      <c r="I8954" s="264">
        <v>9.7213192969281295</v>
      </c>
      <c r="J8954" s="264">
        <v>11.6569470285653</v>
      </c>
    </row>
    <row r="8955" spans="1:10" x14ac:dyDescent="0.25">
      <c r="A8955" t="s">
        <v>9241</v>
      </c>
      <c r="B8955" t="s">
        <v>88</v>
      </c>
      <c r="C8955" t="s">
        <v>134</v>
      </c>
      <c r="D8955" t="s">
        <v>122</v>
      </c>
      <c r="E8955" t="s">
        <v>65</v>
      </c>
      <c r="F8955" s="263">
        <v>20.136150234741802</v>
      </c>
      <c r="G8955" s="139">
        <v>6.61101901652144</v>
      </c>
      <c r="H8955" s="264">
        <v>6.2785684649753799</v>
      </c>
      <c r="I8955" s="264">
        <v>4.7869664837646901</v>
      </c>
      <c r="J8955" s="264">
        <v>8.0855318280005299</v>
      </c>
    </row>
    <row r="8956" spans="1:10" x14ac:dyDescent="0.25">
      <c r="A8956" t="s">
        <v>9242</v>
      </c>
      <c r="B8956" t="s">
        <v>88</v>
      </c>
      <c r="C8956" t="s">
        <v>134</v>
      </c>
      <c r="D8956" t="s">
        <v>123</v>
      </c>
      <c r="E8956" t="s">
        <v>65</v>
      </c>
      <c r="F8956" s="263">
        <v>29.136150234741802</v>
      </c>
      <c r="G8956" s="139">
        <v>9.3753701201545994</v>
      </c>
      <c r="H8956" s="264">
        <v>9.1675071062086904</v>
      </c>
      <c r="I8956" s="264">
        <v>7.3394625008485699</v>
      </c>
      <c r="J8956" s="264">
        <v>11.3110648419651</v>
      </c>
    </row>
    <row r="8957" spans="1:10" x14ac:dyDescent="0.25">
      <c r="A8957" t="s">
        <v>9243</v>
      </c>
      <c r="B8957" t="s">
        <v>88</v>
      </c>
      <c r="C8957" t="s">
        <v>134</v>
      </c>
      <c r="D8957" t="s">
        <v>124</v>
      </c>
      <c r="E8957" t="s">
        <v>65</v>
      </c>
      <c r="F8957" s="263">
        <v>32.718309859154935</v>
      </c>
      <c r="G8957" s="139">
        <v>10.422045588979501</v>
      </c>
      <c r="H8957" s="264">
        <v>10.2481524920456</v>
      </c>
      <c r="I8957" s="264">
        <v>8.3085815238775993</v>
      </c>
      <c r="J8957" s="264">
        <v>12.502041743437699</v>
      </c>
    </row>
    <row r="8958" spans="1:10" x14ac:dyDescent="0.25">
      <c r="A8958" t="s">
        <v>9244</v>
      </c>
      <c r="B8958" t="s">
        <v>88</v>
      </c>
      <c r="C8958" t="s">
        <v>134</v>
      </c>
      <c r="D8958" t="s">
        <v>125</v>
      </c>
      <c r="E8958" t="s">
        <v>65</v>
      </c>
      <c r="F8958" s="263">
        <v>37.300469483568001</v>
      </c>
      <c r="G8958" s="139">
        <v>12.0728731081166</v>
      </c>
      <c r="H8958" s="264">
        <v>12.7838930861364</v>
      </c>
      <c r="I8958" s="264">
        <v>10.5170252133932</v>
      </c>
      <c r="J8958" s="264">
        <v>15.3929817331301</v>
      </c>
    </row>
    <row r="8959" spans="1:10" x14ac:dyDescent="0.25">
      <c r="A8959" t="s">
        <v>9245</v>
      </c>
      <c r="B8959" t="s">
        <v>88</v>
      </c>
      <c r="C8959" t="s">
        <v>134</v>
      </c>
      <c r="D8959" t="s">
        <v>126</v>
      </c>
      <c r="E8959" t="s">
        <v>65</v>
      </c>
      <c r="F8959" s="263">
        <v>40.938967136150332</v>
      </c>
      <c r="G8959" s="139">
        <v>13.6541203985888</v>
      </c>
      <c r="H8959" s="264">
        <v>15.778708103224901</v>
      </c>
      <c r="I8959" s="264">
        <v>13.1020360450142</v>
      </c>
      <c r="J8959" s="264">
        <v>18.839712080147802</v>
      </c>
    </row>
    <row r="8960" spans="1:10" x14ac:dyDescent="0.25">
      <c r="A8960" t="s">
        <v>9246</v>
      </c>
      <c r="B8960" t="s">
        <v>88</v>
      </c>
      <c r="C8960" t="s">
        <v>134</v>
      </c>
      <c r="D8960" t="s">
        <v>6</v>
      </c>
      <c r="E8960" t="s">
        <v>65</v>
      </c>
      <c r="F8960" s="263">
        <v>44.356807511737003</v>
      </c>
      <c r="G8960" s="139">
        <v>12.756827525518</v>
      </c>
      <c r="H8960" s="264">
        <v>12.4923391456649</v>
      </c>
      <c r="I8960" s="264">
        <v>10.449967425041001</v>
      </c>
      <c r="J8960" s="264">
        <v>14.8156099297436</v>
      </c>
    </row>
    <row r="8961" spans="1:10" x14ac:dyDescent="0.25">
      <c r="A8961" t="s">
        <v>9247</v>
      </c>
      <c r="B8961" t="s">
        <v>88</v>
      </c>
      <c r="C8961" t="s">
        <v>134</v>
      </c>
      <c r="D8961" t="s">
        <v>37</v>
      </c>
      <c r="E8961" t="s">
        <v>65</v>
      </c>
      <c r="F8961" s="263">
        <v>3.9436619718310002</v>
      </c>
      <c r="G8961" s="139">
        <v>11.092138565635899</v>
      </c>
      <c r="H8961" s="264">
        <v>9.9942517375145101</v>
      </c>
      <c r="I8961" s="264">
        <v>5.1019556620621902</v>
      </c>
      <c r="J8961" s="264">
        <v>17.569653267225899</v>
      </c>
    </row>
    <row r="8962" spans="1:10" x14ac:dyDescent="0.25">
      <c r="A8962" t="s">
        <v>9248</v>
      </c>
      <c r="B8962" t="s">
        <v>88</v>
      </c>
      <c r="C8962" t="s">
        <v>134</v>
      </c>
      <c r="D8962" t="s">
        <v>38</v>
      </c>
      <c r="E8962" t="s">
        <v>65</v>
      </c>
      <c r="F8962" s="263">
        <v>7.305164319248834</v>
      </c>
      <c r="G8962" s="139">
        <v>11.8924967211561</v>
      </c>
      <c r="H8962" s="264">
        <v>11.9989893209931</v>
      </c>
      <c r="I8962" s="264">
        <v>7.4866517498993899</v>
      </c>
      <c r="J8962" s="264">
        <v>18.213198351675299</v>
      </c>
    </row>
    <row r="8963" spans="1:10" x14ac:dyDescent="0.25">
      <c r="A8963" t="s">
        <v>9249</v>
      </c>
      <c r="B8963" t="s">
        <v>88</v>
      </c>
      <c r="C8963" t="s">
        <v>134</v>
      </c>
      <c r="D8963" t="s">
        <v>39</v>
      </c>
      <c r="E8963" t="s">
        <v>65</v>
      </c>
      <c r="F8963" s="263">
        <v>8.8873239436619667</v>
      </c>
      <c r="G8963" s="139">
        <v>15.062239752664199</v>
      </c>
      <c r="H8963" s="264">
        <v>14.035863458901501</v>
      </c>
      <c r="I8963" s="264">
        <v>9.1441990541131108</v>
      </c>
      <c r="J8963" s="264">
        <v>20.5720701100329</v>
      </c>
    </row>
    <row r="8964" spans="1:10" x14ac:dyDescent="0.25">
      <c r="A8964" t="s">
        <v>9250</v>
      </c>
      <c r="B8964" t="s">
        <v>88</v>
      </c>
      <c r="C8964" t="s">
        <v>134</v>
      </c>
      <c r="D8964" t="s">
        <v>40</v>
      </c>
      <c r="E8964" t="s">
        <v>65</v>
      </c>
      <c r="F8964" s="263">
        <v>6.6384976525821671</v>
      </c>
      <c r="G8964" s="139">
        <v>13.661427885872801</v>
      </c>
      <c r="H8964" s="264">
        <v>12.230003489634401</v>
      </c>
      <c r="I8964" s="264">
        <v>7.3873032870439204</v>
      </c>
      <c r="J8964" s="264">
        <v>19.0058734399367</v>
      </c>
    </row>
    <row r="8965" spans="1:10" x14ac:dyDescent="0.25">
      <c r="A8965" t="s">
        <v>9251</v>
      </c>
      <c r="B8965" t="s">
        <v>88</v>
      </c>
      <c r="C8965" t="s">
        <v>134</v>
      </c>
      <c r="D8965" t="s">
        <v>41</v>
      </c>
      <c r="E8965" t="s">
        <v>65</v>
      </c>
      <c r="F8965" s="263">
        <v>7.5821596244131335</v>
      </c>
      <c r="G8965" s="139">
        <v>9.9067441065300699</v>
      </c>
      <c r="H8965" s="264">
        <v>9.9721650963521995</v>
      </c>
      <c r="I8965" s="264">
        <v>6.2836213333162698</v>
      </c>
      <c r="J8965" s="264">
        <v>15.021658620450401</v>
      </c>
    </row>
    <row r="8966" spans="1:10" x14ac:dyDescent="0.25">
      <c r="A8966" t="s">
        <v>9252</v>
      </c>
      <c r="B8966" t="s">
        <v>88</v>
      </c>
      <c r="C8966" t="s">
        <v>134</v>
      </c>
      <c r="D8966" t="s">
        <v>42</v>
      </c>
      <c r="E8966" t="s">
        <v>65</v>
      </c>
      <c r="F8966" s="263">
        <v>10</v>
      </c>
      <c r="G8966" s="139">
        <v>15.015541085022999</v>
      </c>
      <c r="H8966" s="264">
        <v>15.8916662934353</v>
      </c>
      <c r="I8966" s="264">
        <v>10.6977777277505</v>
      </c>
      <c r="J8966" s="264">
        <v>22.716281542935999</v>
      </c>
    </row>
    <row r="8967" spans="1:10" x14ac:dyDescent="0.25">
      <c r="A8967" t="s">
        <v>9253</v>
      </c>
      <c r="B8967" t="s">
        <v>88</v>
      </c>
      <c r="C8967" t="s">
        <v>134</v>
      </c>
      <c r="D8967" t="s">
        <v>102</v>
      </c>
      <c r="E8967" t="s">
        <v>65</v>
      </c>
      <c r="F8967" s="263">
        <v>5.3051643192488331</v>
      </c>
      <c r="G8967" s="139">
        <v>7.9409909878887897</v>
      </c>
      <c r="H8967" s="264">
        <v>7.5269368211154797</v>
      </c>
      <c r="I8967" s="264">
        <v>4.27579134969245</v>
      </c>
      <c r="J8967" s="264">
        <v>12.2632712025685</v>
      </c>
    </row>
    <row r="8968" spans="1:10" x14ac:dyDescent="0.25">
      <c r="A8968" t="s">
        <v>9254</v>
      </c>
      <c r="B8968" t="s">
        <v>88</v>
      </c>
      <c r="C8968" t="s">
        <v>134</v>
      </c>
      <c r="D8968" t="s">
        <v>103</v>
      </c>
      <c r="E8968" t="s">
        <v>65</v>
      </c>
      <c r="F8968" s="263">
        <v>16.943661971831002</v>
      </c>
      <c r="G8968" s="139">
        <v>8.7920521797212405</v>
      </c>
      <c r="H8968" s="264">
        <v>8.2361879734263397</v>
      </c>
      <c r="I8968" s="264">
        <v>6.1145772357859496</v>
      </c>
      <c r="J8968" s="264">
        <v>10.85158410615</v>
      </c>
    </row>
    <row r="8969" spans="1:10" x14ac:dyDescent="0.25">
      <c r="A8969" t="s">
        <v>9255</v>
      </c>
      <c r="B8969" t="s">
        <v>88</v>
      </c>
      <c r="C8969" t="s">
        <v>134</v>
      </c>
      <c r="D8969" t="s">
        <v>43</v>
      </c>
      <c r="E8969" t="s">
        <v>65</v>
      </c>
      <c r="F8969" s="263">
        <v>2.6666666666666665</v>
      </c>
      <c r="G8969" s="139">
        <v>7.0011464377291803</v>
      </c>
      <c r="H8969" s="264">
        <v>6.3080345549975698</v>
      </c>
      <c r="I8969" s="264">
        <v>2.66993989977404</v>
      </c>
      <c r="J8969" s="264">
        <v>12.5087481680377</v>
      </c>
    </row>
    <row r="8970" spans="1:10" x14ac:dyDescent="0.25">
      <c r="A8970" t="s">
        <v>9256</v>
      </c>
      <c r="B8970" t="s">
        <v>88</v>
      </c>
      <c r="C8970" t="s">
        <v>134</v>
      </c>
      <c r="D8970" t="s">
        <v>44</v>
      </c>
      <c r="E8970" t="s">
        <v>65</v>
      </c>
      <c r="F8970" s="263">
        <v>5.333333333333333</v>
      </c>
      <c r="G8970" s="139">
        <v>8.6752841155547795</v>
      </c>
      <c r="H8970" s="264">
        <v>8.1004213449099396</v>
      </c>
      <c r="I8970" s="264">
        <v>4.6042038109985199</v>
      </c>
      <c r="J8970" s="264">
        <v>13.1886529985696</v>
      </c>
    </row>
    <row r="8971" spans="1:10" x14ac:dyDescent="0.25">
      <c r="A8971" t="s">
        <v>9257</v>
      </c>
      <c r="B8971" t="s">
        <v>88</v>
      </c>
      <c r="C8971" t="s">
        <v>134</v>
      </c>
      <c r="D8971" t="s">
        <v>45</v>
      </c>
      <c r="E8971" t="s">
        <v>65</v>
      </c>
      <c r="F8971" s="263">
        <v>8.9436619718310002</v>
      </c>
      <c r="G8971" s="139">
        <v>9.6014234904142999</v>
      </c>
      <c r="H8971" s="264">
        <v>9.0844845464671806</v>
      </c>
      <c r="I8971" s="264">
        <v>5.9592603121610503</v>
      </c>
      <c r="J8971" s="264">
        <v>13.2565291316787</v>
      </c>
    </row>
    <row r="8972" spans="1:10" x14ac:dyDescent="0.25">
      <c r="A8972" t="s">
        <v>9258</v>
      </c>
      <c r="B8972" t="s">
        <v>88</v>
      </c>
      <c r="C8972" t="s">
        <v>134</v>
      </c>
      <c r="D8972" t="s">
        <v>18</v>
      </c>
      <c r="E8972" t="s">
        <v>65</v>
      </c>
      <c r="F8972" s="263">
        <v>26.4131455399061</v>
      </c>
      <c r="G8972" s="139">
        <v>10.185960219932699</v>
      </c>
      <c r="H8972" s="264">
        <v>10.380147974185901</v>
      </c>
      <c r="I8972" s="264">
        <v>8.2130679812288694</v>
      </c>
      <c r="J8972" s="264">
        <v>12.9418360767551</v>
      </c>
    </row>
    <row r="8973" spans="1:10" x14ac:dyDescent="0.25">
      <c r="A8973" t="s">
        <v>9259</v>
      </c>
      <c r="B8973" t="s">
        <v>88</v>
      </c>
      <c r="C8973" t="s">
        <v>134</v>
      </c>
      <c r="D8973" t="s">
        <v>46</v>
      </c>
      <c r="E8973" t="s">
        <v>65</v>
      </c>
      <c r="F8973" s="263">
        <v>9.9154929577464674</v>
      </c>
      <c r="G8973" s="139">
        <v>8.3497481791855996</v>
      </c>
      <c r="H8973" s="264">
        <v>8.6047589903616402</v>
      </c>
      <c r="I8973" s="264">
        <v>5.7833413294185299</v>
      </c>
      <c r="J8973" s="264">
        <v>12.3163702374351</v>
      </c>
    </row>
    <row r="8974" spans="1:10" x14ac:dyDescent="0.25">
      <c r="A8974" t="s">
        <v>9260</v>
      </c>
      <c r="B8974" t="s">
        <v>88</v>
      </c>
      <c r="C8974" t="s">
        <v>134</v>
      </c>
      <c r="D8974" t="s">
        <v>47</v>
      </c>
      <c r="E8974" t="s">
        <v>65</v>
      </c>
      <c r="F8974" s="263">
        <v>5.8873239436619675</v>
      </c>
      <c r="G8974" s="139">
        <v>8.2567689208896908</v>
      </c>
      <c r="H8974" s="264">
        <v>8.3059267414018905</v>
      </c>
      <c r="I8974" s="264">
        <v>4.88375834269746</v>
      </c>
      <c r="J8974" s="264">
        <v>13.1960280931568</v>
      </c>
    </row>
    <row r="8975" spans="1:10" x14ac:dyDescent="0.25">
      <c r="A8975" t="s">
        <v>9261</v>
      </c>
      <c r="B8975" t="s">
        <v>88</v>
      </c>
      <c r="C8975" t="s">
        <v>134</v>
      </c>
      <c r="D8975" t="s">
        <v>48</v>
      </c>
      <c r="E8975" t="s">
        <v>65</v>
      </c>
      <c r="F8975" s="263">
        <v>10.610328638497666</v>
      </c>
      <c r="G8975" s="139">
        <v>15.320815503960301</v>
      </c>
      <c r="H8975" s="264">
        <v>15.477859269405499</v>
      </c>
      <c r="I8975" s="264">
        <v>10.5514293046345</v>
      </c>
      <c r="J8975" s="264">
        <v>21.8991357766898</v>
      </c>
    </row>
    <row r="8976" spans="1:10" x14ac:dyDescent="0.25">
      <c r="A8976" t="s">
        <v>9262</v>
      </c>
      <c r="B8976" t="s">
        <v>88</v>
      </c>
      <c r="C8976" t="s">
        <v>134</v>
      </c>
      <c r="D8976" t="s">
        <v>104</v>
      </c>
      <c r="E8976" t="s">
        <v>65</v>
      </c>
      <c r="F8976" s="263">
        <v>23.497652582159631</v>
      </c>
      <c r="G8976" s="139">
        <v>10.1252871267423</v>
      </c>
      <c r="H8976" s="264">
        <v>11.6249425709445</v>
      </c>
      <c r="I8976" s="264">
        <v>9.0473702285989894</v>
      </c>
      <c r="J8976" s="264">
        <v>14.702965020468801</v>
      </c>
    </row>
    <row r="8977" spans="1:10" x14ac:dyDescent="0.25">
      <c r="A8977" t="s">
        <v>9263</v>
      </c>
      <c r="B8977" t="s">
        <v>88</v>
      </c>
      <c r="C8977" t="s">
        <v>134</v>
      </c>
      <c r="D8977" t="s">
        <v>49</v>
      </c>
      <c r="E8977" t="s">
        <v>65</v>
      </c>
      <c r="F8977" s="263">
        <v>5.3051643192488331</v>
      </c>
      <c r="G8977" s="139">
        <v>8.2604935681457796</v>
      </c>
      <c r="H8977" s="264">
        <v>7.9817038767887203</v>
      </c>
      <c r="I8977" s="264">
        <v>4.5346660852032796</v>
      </c>
      <c r="J8977" s="264">
        <v>13.003418146408199</v>
      </c>
    </row>
    <row r="8978" spans="1:10" x14ac:dyDescent="0.25">
      <c r="A8978" t="s">
        <v>9264</v>
      </c>
      <c r="B8978" t="s">
        <v>88</v>
      </c>
      <c r="C8978" t="s">
        <v>134</v>
      </c>
      <c r="D8978" t="s">
        <v>50</v>
      </c>
      <c r="E8978" t="s">
        <v>65</v>
      </c>
      <c r="F8978" s="263">
        <v>18.1924882629108</v>
      </c>
      <c r="G8978" s="139">
        <v>10.838819151071799</v>
      </c>
      <c r="H8978" s="264">
        <v>13.3660288958321</v>
      </c>
      <c r="I8978" s="264">
        <v>10.0164696369837</v>
      </c>
      <c r="J8978" s="264">
        <v>17.4648417091555</v>
      </c>
    </row>
    <row r="8979" spans="1:10" x14ac:dyDescent="0.25">
      <c r="A8979" t="s">
        <v>9265</v>
      </c>
      <c r="B8979" t="s">
        <v>88</v>
      </c>
      <c r="C8979" t="s">
        <v>134</v>
      </c>
      <c r="D8979" t="s">
        <v>105</v>
      </c>
      <c r="E8979" t="s">
        <v>65</v>
      </c>
      <c r="F8979" s="263">
        <v>15.774647887323935</v>
      </c>
      <c r="G8979" s="139">
        <v>10.5607636639073</v>
      </c>
      <c r="H8979" s="264">
        <v>10.983497437287699</v>
      </c>
      <c r="I8979" s="264">
        <v>8.0698236903654994</v>
      </c>
      <c r="J8979" s="264">
        <v>14.603005106238101</v>
      </c>
    </row>
    <row r="8980" spans="1:10" x14ac:dyDescent="0.25">
      <c r="A8980" t="s">
        <v>9266</v>
      </c>
      <c r="B8980" t="s">
        <v>88</v>
      </c>
      <c r="C8980" t="s">
        <v>134</v>
      </c>
      <c r="D8980" t="s">
        <v>51</v>
      </c>
      <c r="E8980" t="s">
        <v>65</v>
      </c>
      <c r="F8980" s="263">
        <v>12.830985915492967</v>
      </c>
      <c r="G8980" s="139">
        <v>10.6894298982455</v>
      </c>
      <c r="H8980" s="264">
        <v>11.007217014631699</v>
      </c>
      <c r="I8980" s="264">
        <v>7.7985435933522202</v>
      </c>
      <c r="J8980" s="264">
        <v>15.089317038088501</v>
      </c>
    </row>
    <row r="8981" spans="1:10" x14ac:dyDescent="0.25">
      <c r="A8981" t="s">
        <v>9267</v>
      </c>
      <c r="B8981" t="s">
        <v>88</v>
      </c>
      <c r="C8981" t="s">
        <v>134</v>
      </c>
      <c r="D8981" t="s">
        <v>52</v>
      </c>
      <c r="E8981" t="s">
        <v>65</v>
      </c>
      <c r="F8981" s="263">
        <v>2.9436619718309864</v>
      </c>
      <c r="G8981" s="139">
        <v>10.0342990586003</v>
      </c>
      <c r="H8981" s="264">
        <v>10.940341995566699</v>
      </c>
      <c r="I8981" s="264">
        <v>4.9291610073068304</v>
      </c>
      <c r="J8981" s="264">
        <v>20.922030832629499</v>
      </c>
    </row>
    <row r="8982" spans="1:10" x14ac:dyDescent="0.25">
      <c r="A8982" t="s">
        <v>9268</v>
      </c>
      <c r="B8982" t="s">
        <v>88</v>
      </c>
      <c r="C8982" t="s">
        <v>134</v>
      </c>
      <c r="D8982" t="s">
        <v>106</v>
      </c>
      <c r="E8982" t="s">
        <v>65</v>
      </c>
      <c r="F8982" s="263">
        <v>27.938967136150236</v>
      </c>
      <c r="G8982" s="139">
        <v>9.6308277634155992</v>
      </c>
      <c r="H8982" s="264">
        <v>10.038749273990501</v>
      </c>
      <c r="I8982" s="264">
        <v>7.9972993811019997</v>
      </c>
      <c r="J8982" s="264">
        <v>12.440698188631499</v>
      </c>
    </row>
    <row r="8983" spans="1:10" x14ac:dyDescent="0.25">
      <c r="A8983" t="s">
        <v>9269</v>
      </c>
      <c r="B8983" t="s">
        <v>88</v>
      </c>
      <c r="C8983" t="s">
        <v>134</v>
      </c>
      <c r="D8983" t="s">
        <v>53</v>
      </c>
      <c r="E8983" t="s">
        <v>65</v>
      </c>
      <c r="F8983" s="263">
        <v>7.5258215962441328</v>
      </c>
      <c r="G8983" s="139">
        <v>8.4234528053592292</v>
      </c>
      <c r="H8983" s="264">
        <v>9.0066835221042396</v>
      </c>
      <c r="I8983" s="264">
        <v>5.6674048827052204</v>
      </c>
      <c r="J8983" s="264">
        <v>13.5834728375458</v>
      </c>
    </row>
    <row r="8984" spans="1:10" x14ac:dyDescent="0.25">
      <c r="A8984" t="s">
        <v>9270</v>
      </c>
      <c r="B8984" t="s">
        <v>88</v>
      </c>
      <c r="C8984" t="s">
        <v>134</v>
      </c>
      <c r="D8984" t="s">
        <v>54</v>
      </c>
      <c r="E8984" t="s">
        <v>65</v>
      </c>
      <c r="F8984" s="263">
        <v>7.5258215962441328</v>
      </c>
      <c r="G8984" s="139">
        <v>21.054390201552099</v>
      </c>
      <c r="H8984" s="264">
        <v>22.031814710432801</v>
      </c>
      <c r="I8984" s="264">
        <v>13.841216267338501</v>
      </c>
      <c r="J8984" s="264">
        <v>33.2577851937383</v>
      </c>
    </row>
    <row r="8985" spans="1:10" x14ac:dyDescent="0.25">
      <c r="A8985" t="s">
        <v>9271</v>
      </c>
      <c r="B8985" t="s">
        <v>88</v>
      </c>
      <c r="C8985" t="s">
        <v>134</v>
      </c>
      <c r="D8985" t="s">
        <v>55</v>
      </c>
      <c r="E8985" t="s">
        <v>65</v>
      </c>
      <c r="F8985" s="263">
        <v>3.6384976525821666</v>
      </c>
      <c r="G8985" s="139">
        <v>7.7895475328241499</v>
      </c>
      <c r="H8985" s="264">
        <v>8.0110156831240005</v>
      </c>
      <c r="I8985" s="264">
        <v>3.9741803011891701</v>
      </c>
      <c r="J8985" s="264">
        <v>14.376710441387401</v>
      </c>
    </row>
    <row r="8986" spans="1:10" x14ac:dyDescent="0.25">
      <c r="A8986" t="s">
        <v>9272</v>
      </c>
      <c r="B8986" t="s">
        <v>88</v>
      </c>
      <c r="C8986" t="s">
        <v>134</v>
      </c>
      <c r="D8986" t="s">
        <v>56</v>
      </c>
      <c r="E8986" t="s">
        <v>65</v>
      </c>
      <c r="F8986" s="263">
        <v>2.9718309859154934</v>
      </c>
      <c r="G8986" s="139">
        <v>6.5073740987595299</v>
      </c>
      <c r="H8986" s="264">
        <v>6.0402019497168604</v>
      </c>
      <c r="I8986" s="264">
        <v>2.7337442569166299</v>
      </c>
      <c r="J8986" s="264">
        <v>11.5172406176187</v>
      </c>
    </row>
    <row r="8987" spans="1:10" x14ac:dyDescent="0.25">
      <c r="A8987" t="s">
        <v>9273</v>
      </c>
      <c r="B8987" t="s">
        <v>88</v>
      </c>
      <c r="C8987" t="s">
        <v>134</v>
      </c>
      <c r="D8987" t="s">
        <v>57</v>
      </c>
      <c r="E8987" t="s">
        <v>65</v>
      </c>
      <c r="F8987" s="263">
        <v>6.2769953051643332</v>
      </c>
      <c r="G8987" s="139">
        <v>8.6421501514444703</v>
      </c>
      <c r="H8987" s="264">
        <v>9.49093401236407</v>
      </c>
      <c r="I8987" s="264">
        <v>5.68071852886305</v>
      </c>
      <c r="J8987" s="264">
        <v>14.873866875609901</v>
      </c>
    </row>
    <row r="8988" spans="1:10" x14ac:dyDescent="0.25">
      <c r="A8988" t="s">
        <v>9274</v>
      </c>
      <c r="B8988" t="s">
        <v>88</v>
      </c>
      <c r="C8988" t="s">
        <v>135</v>
      </c>
      <c r="D8988" t="s">
        <v>5</v>
      </c>
      <c r="E8988" t="s">
        <v>65</v>
      </c>
      <c r="F8988" s="263">
        <v>158.59154929577468</v>
      </c>
      <c r="G8988" s="139">
        <v>10.264249424785699</v>
      </c>
      <c r="H8988" s="264">
        <v>10.414334942706599</v>
      </c>
      <c r="I8988" s="264">
        <v>9.4952840152814808</v>
      </c>
      <c r="J8988" s="264">
        <v>11.398004775498499</v>
      </c>
    </row>
    <row r="8989" spans="1:10" x14ac:dyDescent="0.25">
      <c r="A8989" t="s">
        <v>9275</v>
      </c>
      <c r="B8989" t="s">
        <v>88</v>
      </c>
      <c r="C8989" t="s">
        <v>135</v>
      </c>
      <c r="D8989" t="s">
        <v>122</v>
      </c>
      <c r="E8989" t="s">
        <v>65</v>
      </c>
      <c r="F8989" s="263">
        <v>19.830985915492967</v>
      </c>
      <c r="G8989" s="139">
        <v>6.4842107396122</v>
      </c>
      <c r="H8989" s="264">
        <v>6.0536999636621101</v>
      </c>
      <c r="I8989" s="264">
        <v>4.6066386005230804</v>
      </c>
      <c r="J8989" s="264">
        <v>7.80930604433824</v>
      </c>
    </row>
    <row r="8990" spans="1:10" x14ac:dyDescent="0.25">
      <c r="A8990" t="s">
        <v>9276</v>
      </c>
      <c r="B8990" t="s">
        <v>88</v>
      </c>
      <c r="C8990" t="s">
        <v>135</v>
      </c>
      <c r="D8990" t="s">
        <v>123</v>
      </c>
      <c r="E8990" t="s">
        <v>65</v>
      </c>
      <c r="F8990" s="263">
        <v>29.051643192488267</v>
      </c>
      <c r="G8990" s="139">
        <v>9.3021517629825006</v>
      </c>
      <c r="H8990" s="264">
        <v>9.0771645143220407</v>
      </c>
      <c r="I8990" s="264">
        <v>7.2652405645433804</v>
      </c>
      <c r="J8990" s="264">
        <v>11.202314470447501</v>
      </c>
    </row>
    <row r="8991" spans="1:10" x14ac:dyDescent="0.25">
      <c r="A8991" t="s">
        <v>9277</v>
      </c>
      <c r="B8991" t="s">
        <v>88</v>
      </c>
      <c r="C8991" t="s">
        <v>135</v>
      </c>
      <c r="D8991" t="s">
        <v>124</v>
      </c>
      <c r="E8991" t="s">
        <v>65</v>
      </c>
      <c r="F8991" s="263">
        <v>31.4131455399061</v>
      </c>
      <c r="G8991" s="139">
        <v>9.9550032662111292</v>
      </c>
      <c r="H8991" s="264">
        <v>9.4942344612603407</v>
      </c>
      <c r="I8991" s="264">
        <v>7.6568197068750896</v>
      </c>
      <c r="J8991" s="264">
        <v>11.636062879283401</v>
      </c>
    </row>
    <row r="8992" spans="1:10" x14ac:dyDescent="0.25">
      <c r="A8992" t="s">
        <v>9278</v>
      </c>
      <c r="B8992" t="s">
        <v>88</v>
      </c>
      <c r="C8992" t="s">
        <v>135</v>
      </c>
      <c r="D8992" t="s">
        <v>125</v>
      </c>
      <c r="E8992" t="s">
        <v>65</v>
      </c>
      <c r="F8992" s="263">
        <v>39.661971830985998</v>
      </c>
      <c r="G8992" s="139">
        <v>12.7816639284483</v>
      </c>
      <c r="H8992" s="264">
        <v>13.580520062777801</v>
      </c>
      <c r="I8992" s="264">
        <v>11.2422434384419</v>
      </c>
      <c r="J8992" s="264">
        <v>16.2603122749661</v>
      </c>
    </row>
    <row r="8993" spans="1:10" x14ac:dyDescent="0.25">
      <c r="A8993" t="s">
        <v>9279</v>
      </c>
      <c r="B8993" t="s">
        <v>88</v>
      </c>
      <c r="C8993" t="s">
        <v>135</v>
      </c>
      <c r="D8993" t="s">
        <v>126</v>
      </c>
      <c r="E8993" t="s">
        <v>65</v>
      </c>
      <c r="F8993" s="263">
        <v>38.63380281690133</v>
      </c>
      <c r="G8993" s="139">
        <v>12.831498504933201</v>
      </c>
      <c r="H8993" s="264">
        <v>14.661110428758899</v>
      </c>
      <c r="I8993" s="264">
        <v>12.1043556650667</v>
      </c>
      <c r="J8993" s="264">
        <v>17.596609619320699</v>
      </c>
    </row>
    <row r="8994" spans="1:10" x14ac:dyDescent="0.25">
      <c r="A8994" t="s">
        <v>9280</v>
      </c>
      <c r="B8994" t="s">
        <v>88</v>
      </c>
      <c r="C8994" t="s">
        <v>135</v>
      </c>
      <c r="D8994" t="s">
        <v>6</v>
      </c>
      <c r="E8994" t="s">
        <v>65</v>
      </c>
      <c r="F8994" s="263">
        <v>44.023474178403667</v>
      </c>
      <c r="G8994" s="139">
        <v>12.625462929152601</v>
      </c>
      <c r="H8994" s="264">
        <v>12.338711008424999</v>
      </c>
      <c r="I8994" s="264">
        <v>10.3132911578691</v>
      </c>
      <c r="J8994" s="264">
        <v>14.643827425149199</v>
      </c>
    </row>
    <row r="8995" spans="1:10" x14ac:dyDescent="0.25">
      <c r="A8995" t="s">
        <v>9281</v>
      </c>
      <c r="B8995" t="s">
        <v>88</v>
      </c>
      <c r="C8995" t="s">
        <v>135</v>
      </c>
      <c r="D8995" t="s">
        <v>37</v>
      </c>
      <c r="E8995" t="s">
        <v>65</v>
      </c>
      <c r="F8995" s="263">
        <v>4.2769953051643332</v>
      </c>
      <c r="G8995" s="139">
        <v>12.010882835486001</v>
      </c>
      <c r="H8995" s="264">
        <v>10.4800206877721</v>
      </c>
      <c r="I8995" s="264">
        <v>5.5041079026484896</v>
      </c>
      <c r="J8995" s="264">
        <v>18.050381846306799</v>
      </c>
    </row>
    <row r="8996" spans="1:10" x14ac:dyDescent="0.25">
      <c r="A8996" t="s">
        <v>9282</v>
      </c>
      <c r="B8996" t="s">
        <v>88</v>
      </c>
      <c r="C8996" t="s">
        <v>135</v>
      </c>
      <c r="D8996" t="s">
        <v>38</v>
      </c>
      <c r="E8996" t="s">
        <v>65</v>
      </c>
      <c r="F8996" s="263">
        <v>7.9436619718309993</v>
      </c>
      <c r="G8996" s="139">
        <v>12.910645513962701</v>
      </c>
      <c r="H8996" s="264">
        <v>13.1350854622884</v>
      </c>
      <c r="I8996" s="264">
        <v>8.37351384985487</v>
      </c>
      <c r="J8996" s="264">
        <v>19.606041965811599</v>
      </c>
    </row>
    <row r="8997" spans="1:10" x14ac:dyDescent="0.25">
      <c r="A8997" t="s">
        <v>9283</v>
      </c>
      <c r="B8997" t="s">
        <v>88</v>
      </c>
      <c r="C8997" t="s">
        <v>135</v>
      </c>
      <c r="D8997" t="s">
        <v>39</v>
      </c>
      <c r="E8997" t="s">
        <v>65</v>
      </c>
      <c r="F8997" s="263">
        <v>8.2488262910797996</v>
      </c>
      <c r="G8997" s="139">
        <v>13.9362607624301</v>
      </c>
      <c r="H8997" s="264">
        <v>13.4244226518387</v>
      </c>
      <c r="I8997" s="264">
        <v>8.6160405995193106</v>
      </c>
      <c r="J8997" s="264">
        <v>19.921263118291499</v>
      </c>
    </row>
    <row r="8998" spans="1:10" x14ac:dyDescent="0.25">
      <c r="A8998" t="s">
        <v>9284</v>
      </c>
      <c r="B8998" t="s">
        <v>88</v>
      </c>
      <c r="C8998" t="s">
        <v>135</v>
      </c>
      <c r="D8998" t="s">
        <v>40</v>
      </c>
      <c r="E8998" t="s">
        <v>65</v>
      </c>
      <c r="F8998" s="263">
        <v>5.6384976525821671</v>
      </c>
      <c r="G8998" s="139">
        <v>11.622413432374501</v>
      </c>
      <c r="H8998" s="264">
        <v>10.1194370115805</v>
      </c>
      <c r="I8998" s="264">
        <v>5.8409538482989296</v>
      </c>
      <c r="J8998" s="264">
        <v>16.281581800468999</v>
      </c>
    </row>
    <row r="8999" spans="1:10" x14ac:dyDescent="0.25">
      <c r="A8999" t="s">
        <v>9285</v>
      </c>
      <c r="B8999" t="s">
        <v>88</v>
      </c>
      <c r="C8999" t="s">
        <v>135</v>
      </c>
      <c r="D8999" t="s">
        <v>41</v>
      </c>
      <c r="E8999" t="s">
        <v>65</v>
      </c>
      <c r="F8999" s="263">
        <v>7.9154929577464666</v>
      </c>
      <c r="G8999" s="139">
        <v>10.2984070331157</v>
      </c>
      <c r="H8999" s="264">
        <v>10.4343734784559</v>
      </c>
      <c r="I8999" s="264">
        <v>6.6476307698870496</v>
      </c>
      <c r="J8999" s="264">
        <v>15.583380137973601</v>
      </c>
    </row>
    <row r="9000" spans="1:10" x14ac:dyDescent="0.25">
      <c r="A9000" t="s">
        <v>9286</v>
      </c>
      <c r="B9000" t="s">
        <v>88</v>
      </c>
      <c r="C9000" t="s">
        <v>135</v>
      </c>
      <c r="D9000" t="s">
        <v>42</v>
      </c>
      <c r="E9000" t="s">
        <v>65</v>
      </c>
      <c r="F9000" s="263">
        <v>10</v>
      </c>
      <c r="G9000" s="139">
        <v>14.9285668078246</v>
      </c>
      <c r="H9000" s="264">
        <v>15.612782696841199</v>
      </c>
      <c r="I9000" s="264">
        <v>10.511876703076901</v>
      </c>
      <c r="J9000" s="264">
        <v>22.315221609626001</v>
      </c>
    </row>
    <row r="9001" spans="1:10" x14ac:dyDescent="0.25">
      <c r="A9001" t="s">
        <v>9287</v>
      </c>
      <c r="B9001" t="s">
        <v>88</v>
      </c>
      <c r="C9001" t="s">
        <v>135</v>
      </c>
      <c r="D9001" t="s">
        <v>102</v>
      </c>
      <c r="E9001" t="s">
        <v>65</v>
      </c>
      <c r="F9001" s="263">
        <v>3.9718309859154997</v>
      </c>
      <c r="G9001" s="139">
        <v>5.9150105278098097</v>
      </c>
      <c r="H9001" s="264">
        <v>5.4571504940513602</v>
      </c>
      <c r="I9001" s="264">
        <v>2.79026785982993</v>
      </c>
      <c r="J9001" s="264">
        <v>9.5801486151560997</v>
      </c>
    </row>
    <row r="9002" spans="1:10" x14ac:dyDescent="0.25">
      <c r="A9002" t="s">
        <v>9288</v>
      </c>
      <c r="B9002" t="s">
        <v>88</v>
      </c>
      <c r="C9002" t="s">
        <v>135</v>
      </c>
      <c r="D9002" t="s">
        <v>103</v>
      </c>
      <c r="E9002" t="s">
        <v>65</v>
      </c>
      <c r="F9002" s="263">
        <v>18.525821596244132</v>
      </c>
      <c r="G9002" s="139">
        <v>9.5785066273143595</v>
      </c>
      <c r="H9002" s="264">
        <v>8.8677247543110305</v>
      </c>
      <c r="I9002" s="264">
        <v>6.6746821517510204</v>
      </c>
      <c r="J9002" s="264">
        <v>11.5463902025528</v>
      </c>
    </row>
    <row r="9003" spans="1:10" x14ac:dyDescent="0.25">
      <c r="A9003" t="s">
        <v>9289</v>
      </c>
      <c r="B9003" t="s">
        <v>88</v>
      </c>
      <c r="C9003" t="s">
        <v>135</v>
      </c>
      <c r="D9003" t="s">
        <v>43</v>
      </c>
      <c r="E9003" t="s">
        <v>65</v>
      </c>
      <c r="F9003" s="263">
        <v>3.5821596244131335</v>
      </c>
      <c r="G9003" s="139">
        <v>9.4472047974466005</v>
      </c>
      <c r="H9003" s="264">
        <v>8.2888315334250002</v>
      </c>
      <c r="I9003" s="264">
        <v>4.0334863858709404</v>
      </c>
      <c r="J9003" s="264">
        <v>15.0234110197507</v>
      </c>
    </row>
    <row r="9004" spans="1:10" x14ac:dyDescent="0.25">
      <c r="A9004" t="s">
        <v>9290</v>
      </c>
      <c r="B9004" t="s">
        <v>88</v>
      </c>
      <c r="C9004" t="s">
        <v>135</v>
      </c>
      <c r="D9004" t="s">
        <v>44</v>
      </c>
      <c r="E9004" t="s">
        <v>65</v>
      </c>
      <c r="F9004" s="263">
        <v>5.666666666666667</v>
      </c>
      <c r="G9004" s="139">
        <v>9.1544517560392507</v>
      </c>
      <c r="H9004" s="264">
        <v>8.4834565706267906</v>
      </c>
      <c r="I9004" s="264">
        <v>4.91282582458087</v>
      </c>
      <c r="J9004" s="264">
        <v>13.6213825484966</v>
      </c>
    </row>
    <row r="9005" spans="1:10" x14ac:dyDescent="0.25">
      <c r="A9005" t="s">
        <v>9291</v>
      </c>
      <c r="B9005" t="s">
        <v>88</v>
      </c>
      <c r="C9005" t="s">
        <v>135</v>
      </c>
      <c r="D9005" t="s">
        <v>45</v>
      </c>
      <c r="E9005" t="s">
        <v>65</v>
      </c>
      <c r="F9005" s="263">
        <v>9.2769953051643324</v>
      </c>
      <c r="G9005" s="139">
        <v>9.9121669642323305</v>
      </c>
      <c r="H9005" s="264">
        <v>9.3416307574530695</v>
      </c>
      <c r="I9005" s="264">
        <v>6.1825185717916602</v>
      </c>
      <c r="J9005" s="264">
        <v>13.5366485784355</v>
      </c>
    </row>
    <row r="9006" spans="1:10" x14ac:dyDescent="0.25">
      <c r="A9006" t="s">
        <v>9292</v>
      </c>
      <c r="B9006" t="s">
        <v>88</v>
      </c>
      <c r="C9006" t="s">
        <v>135</v>
      </c>
      <c r="D9006" t="s">
        <v>18</v>
      </c>
      <c r="E9006" t="s">
        <v>65</v>
      </c>
      <c r="F9006" s="263">
        <v>25.441314553990598</v>
      </c>
      <c r="G9006" s="139">
        <v>9.7685645178264302</v>
      </c>
      <c r="H9006" s="264">
        <v>9.8301106818819406</v>
      </c>
      <c r="I9006" s="264">
        <v>7.7387664043497804</v>
      </c>
      <c r="J9006" s="264">
        <v>12.310168578690799</v>
      </c>
    </row>
    <row r="9007" spans="1:10" x14ac:dyDescent="0.25">
      <c r="A9007" t="s">
        <v>9293</v>
      </c>
      <c r="B9007" t="s">
        <v>88</v>
      </c>
      <c r="C9007" t="s">
        <v>135</v>
      </c>
      <c r="D9007" t="s">
        <v>46</v>
      </c>
      <c r="E9007" t="s">
        <v>65</v>
      </c>
      <c r="F9007" s="263">
        <v>9.9436619718310002</v>
      </c>
      <c r="G9007" s="139">
        <v>8.3335389175677292</v>
      </c>
      <c r="H9007" s="264">
        <v>8.44210358783012</v>
      </c>
      <c r="I9007" s="264">
        <v>5.6746315449389702</v>
      </c>
      <c r="J9007" s="264">
        <v>12.0813190232764</v>
      </c>
    </row>
    <row r="9008" spans="1:10" x14ac:dyDescent="0.25">
      <c r="A9008" t="s">
        <v>9294</v>
      </c>
      <c r="B9008" t="s">
        <v>88</v>
      </c>
      <c r="C9008" t="s">
        <v>135</v>
      </c>
      <c r="D9008" t="s">
        <v>47</v>
      </c>
      <c r="E9008" t="s">
        <v>65</v>
      </c>
      <c r="F9008" s="263">
        <v>4.6103286384976672</v>
      </c>
      <c r="G9008" s="139">
        <v>6.4586711474848704</v>
      </c>
      <c r="H9008" s="264">
        <v>6.4757959295373704</v>
      </c>
      <c r="I9008" s="264">
        <v>3.5092110110454899</v>
      </c>
      <c r="J9008" s="264">
        <v>10.919059854795201</v>
      </c>
    </row>
    <row r="9009" spans="1:10" x14ac:dyDescent="0.25">
      <c r="A9009" t="s">
        <v>9295</v>
      </c>
      <c r="B9009" t="s">
        <v>88</v>
      </c>
      <c r="C9009" t="s">
        <v>135</v>
      </c>
      <c r="D9009" t="s">
        <v>48</v>
      </c>
      <c r="E9009" t="s">
        <v>65</v>
      </c>
      <c r="F9009" s="263">
        <v>10.887323943661967</v>
      </c>
      <c r="G9009" s="139">
        <v>15.6118271001257</v>
      </c>
      <c r="H9009" s="264">
        <v>15.5189488098788</v>
      </c>
      <c r="I9009" s="264">
        <v>10.6330995147434</v>
      </c>
      <c r="J9009" s="264">
        <v>21.8655423018077</v>
      </c>
    </row>
    <row r="9010" spans="1:10" x14ac:dyDescent="0.25">
      <c r="A9010" t="s">
        <v>9296</v>
      </c>
      <c r="B9010" t="s">
        <v>88</v>
      </c>
      <c r="C9010" t="s">
        <v>135</v>
      </c>
      <c r="D9010" t="s">
        <v>104</v>
      </c>
      <c r="E9010" t="s">
        <v>65</v>
      </c>
      <c r="F9010" s="263">
        <v>19.887323943661965</v>
      </c>
      <c r="G9010" s="139">
        <v>8.4778067889820505</v>
      </c>
      <c r="H9010" s="264">
        <v>9.73795958555948</v>
      </c>
      <c r="I9010" s="264">
        <v>7.4014287650974504</v>
      </c>
      <c r="J9010" s="264">
        <v>12.5719062985302</v>
      </c>
    </row>
    <row r="9011" spans="1:10" x14ac:dyDescent="0.25">
      <c r="A9011" t="s">
        <v>9297</v>
      </c>
      <c r="B9011" t="s">
        <v>88</v>
      </c>
      <c r="C9011" t="s">
        <v>135</v>
      </c>
      <c r="D9011" t="s">
        <v>49</v>
      </c>
      <c r="E9011" t="s">
        <v>65</v>
      </c>
      <c r="F9011" s="263">
        <v>4.9718309859155001</v>
      </c>
      <c r="G9011" s="139">
        <v>7.69557832707138</v>
      </c>
      <c r="H9011" s="264">
        <v>7.5797432365516002</v>
      </c>
      <c r="I9011" s="264">
        <v>4.2155657214441202</v>
      </c>
      <c r="J9011" s="264">
        <v>12.542731029715901</v>
      </c>
    </row>
    <row r="9012" spans="1:10" x14ac:dyDescent="0.25">
      <c r="A9012" t="s">
        <v>9298</v>
      </c>
      <c r="B9012" t="s">
        <v>88</v>
      </c>
      <c r="C9012" t="s">
        <v>135</v>
      </c>
      <c r="D9012" t="s">
        <v>50</v>
      </c>
      <c r="E9012" t="s">
        <v>65</v>
      </c>
      <c r="F9012" s="263">
        <v>14.915492957746466</v>
      </c>
      <c r="G9012" s="139">
        <v>8.7751270529018903</v>
      </c>
      <c r="H9012" s="264">
        <v>10.8316244374774</v>
      </c>
      <c r="I9012" s="264">
        <v>7.8508173507328003</v>
      </c>
      <c r="J9012" s="264">
        <v>14.5576201253136</v>
      </c>
    </row>
    <row r="9013" spans="1:10" x14ac:dyDescent="0.25">
      <c r="A9013" t="s">
        <v>9299</v>
      </c>
      <c r="B9013" t="s">
        <v>88</v>
      </c>
      <c r="C9013" t="s">
        <v>135</v>
      </c>
      <c r="D9013" t="s">
        <v>105</v>
      </c>
      <c r="E9013" t="s">
        <v>65</v>
      </c>
      <c r="F9013" s="263">
        <v>15.469483568075134</v>
      </c>
      <c r="G9013" s="139">
        <v>10.346327210840601</v>
      </c>
      <c r="H9013" s="264">
        <v>10.854308804715901</v>
      </c>
      <c r="I9013" s="264">
        <v>7.94772845805623</v>
      </c>
      <c r="J9013" s="264">
        <v>14.4727704019058</v>
      </c>
    </row>
    <row r="9014" spans="1:10" x14ac:dyDescent="0.25">
      <c r="A9014" t="s">
        <v>9300</v>
      </c>
      <c r="B9014" t="s">
        <v>88</v>
      </c>
      <c r="C9014" t="s">
        <v>135</v>
      </c>
      <c r="D9014" t="s">
        <v>51</v>
      </c>
      <c r="E9014" t="s">
        <v>65</v>
      </c>
      <c r="F9014" s="263">
        <v>12.859154929577466</v>
      </c>
      <c r="G9014" s="139">
        <v>10.7201611711066</v>
      </c>
      <c r="H9014" s="264">
        <v>11.288356493706599</v>
      </c>
      <c r="I9014" s="264">
        <v>8.0019490583883695</v>
      </c>
      <c r="J9014" s="264">
        <v>15.468236761573801</v>
      </c>
    </row>
    <row r="9015" spans="1:10" x14ac:dyDescent="0.25">
      <c r="A9015" t="s">
        <v>9301</v>
      </c>
      <c r="B9015" t="s">
        <v>88</v>
      </c>
      <c r="C9015" t="s">
        <v>135</v>
      </c>
      <c r="D9015" t="s">
        <v>52</v>
      </c>
      <c r="E9015" t="s">
        <v>65</v>
      </c>
      <c r="F9015" s="263">
        <v>2.6103286384976534</v>
      </c>
      <c r="G9015" s="139">
        <v>8.8295158646232004</v>
      </c>
      <c r="H9015" s="264">
        <v>9.1183848707542499</v>
      </c>
      <c r="I9015" s="264">
        <v>3.8399579264894501</v>
      </c>
      <c r="J9015" s="264">
        <v>18.167264074027099</v>
      </c>
    </row>
    <row r="9016" spans="1:10" x14ac:dyDescent="0.25">
      <c r="A9016" t="s">
        <v>9302</v>
      </c>
      <c r="B9016" t="s">
        <v>88</v>
      </c>
      <c r="C9016" t="s">
        <v>135</v>
      </c>
      <c r="D9016" t="s">
        <v>106</v>
      </c>
      <c r="E9016" t="s">
        <v>65</v>
      </c>
      <c r="F9016" s="263">
        <v>31.272300469483568</v>
      </c>
      <c r="G9016" s="139">
        <v>10.735366133441399</v>
      </c>
      <c r="H9016" s="264">
        <v>11.0967800267727</v>
      </c>
      <c r="I9016" s="264">
        <v>8.9558116278353896</v>
      </c>
      <c r="J9016" s="264">
        <v>13.593320059922799</v>
      </c>
    </row>
    <row r="9017" spans="1:10" x14ac:dyDescent="0.25">
      <c r="A9017" t="s">
        <v>9303</v>
      </c>
      <c r="B9017" t="s">
        <v>88</v>
      </c>
      <c r="C9017" t="s">
        <v>135</v>
      </c>
      <c r="D9017" t="s">
        <v>53</v>
      </c>
      <c r="E9017" t="s">
        <v>65</v>
      </c>
      <c r="F9017" s="263">
        <v>7.5258215962441328</v>
      </c>
      <c r="G9017" s="139">
        <v>8.3736540709253209</v>
      </c>
      <c r="H9017" s="264">
        <v>8.7737929997968394</v>
      </c>
      <c r="I9017" s="264">
        <v>5.5224352767970499</v>
      </c>
      <c r="J9017" s="264">
        <v>13.2300785914604</v>
      </c>
    </row>
    <row r="9018" spans="1:10" x14ac:dyDescent="0.25">
      <c r="A9018" t="s">
        <v>9304</v>
      </c>
      <c r="B9018" t="s">
        <v>88</v>
      </c>
      <c r="C9018" t="s">
        <v>135</v>
      </c>
      <c r="D9018" t="s">
        <v>54</v>
      </c>
      <c r="E9018" t="s">
        <v>65</v>
      </c>
      <c r="F9018" s="263">
        <v>7.5539906103286336</v>
      </c>
      <c r="G9018" s="139">
        <v>21.150553292690301</v>
      </c>
      <c r="H9018" s="264">
        <v>22.390976528286402</v>
      </c>
      <c r="I9018" s="264">
        <v>14.090425484490201</v>
      </c>
      <c r="J9018" s="264">
        <v>33.7608797952497</v>
      </c>
    </row>
    <row r="9019" spans="1:10" x14ac:dyDescent="0.25">
      <c r="A9019" t="s">
        <v>9305</v>
      </c>
      <c r="B9019" t="s">
        <v>88</v>
      </c>
      <c r="C9019" t="s">
        <v>135</v>
      </c>
      <c r="D9019" t="s">
        <v>55</v>
      </c>
      <c r="E9019" t="s">
        <v>65</v>
      </c>
      <c r="F9019" s="263">
        <v>3.6384976525821666</v>
      </c>
      <c r="G9019" s="139">
        <v>7.78038629868953</v>
      </c>
      <c r="H9019" s="264">
        <v>8.0082701646361105</v>
      </c>
      <c r="I9019" s="264">
        <v>3.9696288822901802</v>
      </c>
      <c r="J9019" s="264">
        <v>14.376812651303901</v>
      </c>
    </row>
    <row r="9020" spans="1:10" x14ac:dyDescent="0.25">
      <c r="A9020" t="s">
        <v>9306</v>
      </c>
      <c r="B9020" t="s">
        <v>88</v>
      </c>
      <c r="C9020" t="s">
        <v>135</v>
      </c>
      <c r="D9020" t="s">
        <v>56</v>
      </c>
      <c r="E9020" t="s">
        <v>65</v>
      </c>
      <c r="F9020" s="263">
        <v>4.6103286384976672</v>
      </c>
      <c r="G9020" s="139">
        <v>10.042611557614199</v>
      </c>
      <c r="H9020" s="264">
        <v>9.1176934455295999</v>
      </c>
      <c r="I9020" s="264">
        <v>4.9481275580856696</v>
      </c>
      <c r="J9020" s="264">
        <v>15.3627470006065</v>
      </c>
    </row>
    <row r="9021" spans="1:10" x14ac:dyDescent="0.25">
      <c r="A9021" t="s">
        <v>9307</v>
      </c>
      <c r="B9021" t="s">
        <v>88</v>
      </c>
      <c r="C9021" t="s">
        <v>135</v>
      </c>
      <c r="D9021" t="s">
        <v>57</v>
      </c>
      <c r="E9021" t="s">
        <v>65</v>
      </c>
      <c r="F9021" s="263">
        <v>7.9436619718309993</v>
      </c>
      <c r="G9021" s="139">
        <v>10.8759679418632</v>
      </c>
      <c r="H9021" s="264">
        <v>11.6947545108626</v>
      </c>
      <c r="I9021" s="264">
        <v>7.4442957346898799</v>
      </c>
      <c r="J9021" s="264">
        <v>17.4711107435004</v>
      </c>
    </row>
    <row r="9022" spans="1:10" x14ac:dyDescent="0.25">
      <c r="A9022" t="s">
        <v>9308</v>
      </c>
      <c r="B9022" t="s">
        <v>88</v>
      </c>
      <c r="C9022" t="s">
        <v>136</v>
      </c>
      <c r="D9022" t="s">
        <v>5</v>
      </c>
      <c r="E9022" t="s">
        <v>65</v>
      </c>
      <c r="F9022" s="263">
        <v>166.25821596244134</v>
      </c>
      <c r="G9022" s="139">
        <v>10.721784943065501</v>
      </c>
      <c r="H9022" s="264">
        <v>10.8101708891923</v>
      </c>
      <c r="I9022" s="264">
        <v>9.8777331247632691</v>
      </c>
      <c r="J9022" s="264">
        <v>11.806582694509601</v>
      </c>
    </row>
    <row r="9023" spans="1:10" x14ac:dyDescent="0.25">
      <c r="A9023" t="s">
        <v>9309</v>
      </c>
      <c r="B9023" t="s">
        <v>88</v>
      </c>
      <c r="C9023" t="s">
        <v>136</v>
      </c>
      <c r="D9023" t="s">
        <v>122</v>
      </c>
      <c r="E9023" t="s">
        <v>65</v>
      </c>
      <c r="F9023" s="263">
        <v>21.164319248826299</v>
      </c>
      <c r="G9023" s="139">
        <v>6.8998484849597999</v>
      </c>
      <c r="H9023" s="264">
        <v>6.4640997508603997</v>
      </c>
      <c r="I9023" s="264">
        <v>4.9626670261151604</v>
      </c>
      <c r="J9023" s="264">
        <v>8.2743445796968</v>
      </c>
    </row>
    <row r="9024" spans="1:10" x14ac:dyDescent="0.25">
      <c r="A9024" t="s">
        <v>9310</v>
      </c>
      <c r="B9024" t="s">
        <v>88</v>
      </c>
      <c r="C9024" t="s">
        <v>136</v>
      </c>
      <c r="D9024" t="s">
        <v>123</v>
      </c>
      <c r="E9024" t="s">
        <v>65</v>
      </c>
      <c r="F9024" s="263">
        <v>27.079812206572768</v>
      </c>
      <c r="G9024" s="139">
        <v>8.6472308360131702</v>
      </c>
      <c r="H9024" s="264">
        <v>8.3672022224942495</v>
      </c>
      <c r="I9024" s="264">
        <v>6.6391646556688997</v>
      </c>
      <c r="J9024" s="264">
        <v>10.4056426255649</v>
      </c>
    </row>
    <row r="9025" spans="1:10" x14ac:dyDescent="0.25">
      <c r="A9025" t="s">
        <v>9311</v>
      </c>
      <c r="B9025" t="s">
        <v>88</v>
      </c>
      <c r="C9025" t="s">
        <v>136</v>
      </c>
      <c r="D9025" t="s">
        <v>124</v>
      </c>
      <c r="E9025" t="s">
        <v>65</v>
      </c>
      <c r="F9025" s="263">
        <v>31.967136150234733</v>
      </c>
      <c r="G9025" s="139">
        <v>10.092962125185</v>
      </c>
      <c r="H9025" s="264">
        <v>9.4299495140993699</v>
      </c>
      <c r="I9025" s="264">
        <v>7.6210228367311297</v>
      </c>
      <c r="J9025" s="264">
        <v>11.5357393899492</v>
      </c>
    </row>
    <row r="9026" spans="1:10" x14ac:dyDescent="0.25">
      <c r="A9026" t="s">
        <v>9312</v>
      </c>
      <c r="B9026" t="s">
        <v>88</v>
      </c>
      <c r="C9026" t="s">
        <v>136</v>
      </c>
      <c r="D9026" t="s">
        <v>125</v>
      </c>
      <c r="E9026" t="s">
        <v>65</v>
      </c>
      <c r="F9026" s="263">
        <v>40.746478873239333</v>
      </c>
      <c r="G9026" s="139">
        <v>13.069123904901801</v>
      </c>
      <c r="H9026" s="264">
        <v>13.7751213823411</v>
      </c>
      <c r="I9026" s="264">
        <v>11.4323892474637</v>
      </c>
      <c r="J9026" s="264">
        <v>16.4550899087236</v>
      </c>
    </row>
    <row r="9027" spans="1:10" x14ac:dyDescent="0.25">
      <c r="A9027" t="s">
        <v>9313</v>
      </c>
      <c r="B9027" t="s">
        <v>88</v>
      </c>
      <c r="C9027" t="s">
        <v>136</v>
      </c>
      <c r="D9027" t="s">
        <v>126</v>
      </c>
      <c r="E9027" t="s">
        <v>65</v>
      </c>
      <c r="F9027" s="263">
        <v>45.300469483568001</v>
      </c>
      <c r="G9027" s="139">
        <v>14.9874178072394</v>
      </c>
      <c r="H9027" s="264">
        <v>17.055655190143099</v>
      </c>
      <c r="I9027" s="264">
        <v>14.2980748771569</v>
      </c>
      <c r="J9027" s="264">
        <v>20.1882464182566</v>
      </c>
    </row>
    <row r="9028" spans="1:10" x14ac:dyDescent="0.25">
      <c r="A9028" t="s">
        <v>9314</v>
      </c>
      <c r="B9028" t="s">
        <v>88</v>
      </c>
      <c r="C9028" t="s">
        <v>136</v>
      </c>
      <c r="D9028" t="s">
        <v>6</v>
      </c>
      <c r="E9028" t="s">
        <v>65</v>
      </c>
      <c r="F9028" s="263">
        <v>42.995305164319326</v>
      </c>
      <c r="G9028" s="139">
        <v>12.312163215348701</v>
      </c>
      <c r="H9028" s="264">
        <v>12.0507102048358</v>
      </c>
      <c r="I9028" s="264">
        <v>10.049080298724601</v>
      </c>
      <c r="J9028" s="264">
        <v>14.3322781777849</v>
      </c>
    </row>
    <row r="9029" spans="1:10" x14ac:dyDescent="0.25">
      <c r="A9029" t="s">
        <v>9315</v>
      </c>
      <c r="B9029" t="s">
        <v>88</v>
      </c>
      <c r="C9029" t="s">
        <v>136</v>
      </c>
      <c r="D9029" t="s">
        <v>37</v>
      </c>
      <c r="E9029" t="s">
        <v>65</v>
      </c>
      <c r="F9029" s="263">
        <v>3.6384976525821666</v>
      </c>
      <c r="G9029" s="139">
        <v>10.2189680925577</v>
      </c>
      <c r="H9029" s="264">
        <v>8.6840386213326894</v>
      </c>
      <c r="I9029" s="264">
        <v>4.2573187357895197</v>
      </c>
      <c r="J9029" s="264">
        <v>15.664543126868599</v>
      </c>
    </row>
    <row r="9030" spans="1:10" x14ac:dyDescent="0.25">
      <c r="A9030" t="s">
        <v>9316</v>
      </c>
      <c r="B9030" t="s">
        <v>88</v>
      </c>
      <c r="C9030" t="s">
        <v>136</v>
      </c>
      <c r="D9030" t="s">
        <v>38</v>
      </c>
      <c r="E9030" t="s">
        <v>65</v>
      </c>
      <c r="F9030" s="263">
        <v>6.9154929577464666</v>
      </c>
      <c r="G9030" s="139">
        <v>11.2160710993828</v>
      </c>
      <c r="H9030" s="264">
        <v>11.318131108338701</v>
      </c>
      <c r="I9030" s="264">
        <v>6.9589927342287199</v>
      </c>
      <c r="J9030" s="264">
        <v>17.375617026017999</v>
      </c>
    </row>
    <row r="9031" spans="1:10" x14ac:dyDescent="0.25">
      <c r="A9031" t="s">
        <v>9317</v>
      </c>
      <c r="B9031" t="s">
        <v>88</v>
      </c>
      <c r="C9031" t="s">
        <v>136</v>
      </c>
      <c r="D9031" t="s">
        <v>39</v>
      </c>
      <c r="E9031" t="s">
        <v>65</v>
      </c>
      <c r="F9031" s="263">
        <v>7.5821596244131335</v>
      </c>
      <c r="G9031" s="139">
        <v>12.7886199495344</v>
      </c>
      <c r="H9031" s="264">
        <v>11.742790109371599</v>
      </c>
      <c r="I9031" s="264">
        <v>7.3601425498374899</v>
      </c>
      <c r="J9031" s="264">
        <v>17.742488606118702</v>
      </c>
    </row>
    <row r="9032" spans="1:10" x14ac:dyDescent="0.25">
      <c r="A9032" t="s">
        <v>9318</v>
      </c>
      <c r="B9032" t="s">
        <v>88</v>
      </c>
      <c r="C9032" t="s">
        <v>136</v>
      </c>
      <c r="D9032" t="s">
        <v>40</v>
      </c>
      <c r="E9032" t="s">
        <v>65</v>
      </c>
      <c r="F9032" s="263">
        <v>6.6384976525821671</v>
      </c>
      <c r="G9032" s="139">
        <v>13.743922153802799</v>
      </c>
      <c r="H9032" s="264">
        <v>12.8343838227586</v>
      </c>
      <c r="I9032" s="264">
        <v>7.7956041479551104</v>
      </c>
      <c r="J9032" s="264">
        <v>19.884606705941</v>
      </c>
    </row>
    <row r="9033" spans="1:10" x14ac:dyDescent="0.25">
      <c r="A9033" t="s">
        <v>9319</v>
      </c>
      <c r="B9033" t="s">
        <v>88</v>
      </c>
      <c r="C9033" t="s">
        <v>136</v>
      </c>
      <c r="D9033" t="s">
        <v>41</v>
      </c>
      <c r="E9033" t="s">
        <v>65</v>
      </c>
      <c r="F9033" s="263">
        <v>8.8873239436619667</v>
      </c>
      <c r="G9033" s="139">
        <v>11.535886601442501</v>
      </c>
      <c r="H9033" s="264">
        <v>11.843680605543501</v>
      </c>
      <c r="I9033" s="264">
        <v>7.7627120512713104</v>
      </c>
      <c r="J9033" s="264">
        <v>17.296641315886099</v>
      </c>
    </row>
    <row r="9034" spans="1:10" x14ac:dyDescent="0.25">
      <c r="A9034" t="s">
        <v>9320</v>
      </c>
      <c r="B9034" t="s">
        <v>88</v>
      </c>
      <c r="C9034" t="s">
        <v>136</v>
      </c>
      <c r="D9034" t="s">
        <v>42</v>
      </c>
      <c r="E9034" t="s">
        <v>65</v>
      </c>
      <c r="F9034" s="263">
        <v>9.3333333333333339</v>
      </c>
      <c r="G9034" s="139">
        <v>13.864680716209801</v>
      </c>
      <c r="H9034" s="264">
        <v>14.5031657339724</v>
      </c>
      <c r="I9034" s="264">
        <v>9.6162722455033691</v>
      </c>
      <c r="J9034" s="264">
        <v>20.986902256278601</v>
      </c>
    </row>
    <row r="9035" spans="1:10" x14ac:dyDescent="0.25">
      <c r="A9035" t="s">
        <v>9321</v>
      </c>
      <c r="B9035" t="s">
        <v>88</v>
      </c>
      <c r="C9035" t="s">
        <v>136</v>
      </c>
      <c r="D9035" t="s">
        <v>102</v>
      </c>
      <c r="E9035" t="s">
        <v>65</v>
      </c>
      <c r="F9035" s="263">
        <v>2.9718309859154934</v>
      </c>
      <c r="G9035" s="139">
        <v>4.41614637997389</v>
      </c>
      <c r="H9035" s="264">
        <v>3.9259557051232399</v>
      </c>
      <c r="I9035" s="264">
        <v>1.7740044295214401</v>
      </c>
      <c r="J9035" s="264">
        <v>7.4905923776493202</v>
      </c>
    </row>
    <row r="9036" spans="1:10" x14ac:dyDescent="0.25">
      <c r="A9036" t="s">
        <v>9322</v>
      </c>
      <c r="B9036" t="s">
        <v>88</v>
      </c>
      <c r="C9036" t="s">
        <v>136</v>
      </c>
      <c r="D9036" t="s">
        <v>103</v>
      </c>
      <c r="E9036" t="s">
        <v>65</v>
      </c>
      <c r="F9036" s="263">
        <v>20.051643192488267</v>
      </c>
      <c r="G9036" s="139">
        <v>10.3461024408033</v>
      </c>
      <c r="H9036" s="264">
        <v>9.4831455116419505</v>
      </c>
      <c r="I9036" s="264">
        <v>7.2209585107334799</v>
      </c>
      <c r="J9036" s="264">
        <v>12.2247303109153</v>
      </c>
    </row>
    <row r="9037" spans="1:10" x14ac:dyDescent="0.25">
      <c r="A9037" t="s">
        <v>9323</v>
      </c>
      <c r="B9037" t="s">
        <v>88</v>
      </c>
      <c r="C9037" t="s">
        <v>136</v>
      </c>
      <c r="D9037" t="s">
        <v>43</v>
      </c>
      <c r="E9037" t="s">
        <v>65</v>
      </c>
      <c r="F9037" s="263">
        <v>3.915492957746467</v>
      </c>
      <c r="G9037" s="139">
        <v>10.3480441824263</v>
      </c>
      <c r="H9037" s="264">
        <v>9.3207162805810508</v>
      </c>
      <c r="I9037" s="264">
        <v>4.7093216782729304</v>
      </c>
      <c r="J9037" s="264">
        <v>16.472532036830401</v>
      </c>
    </row>
    <row r="9038" spans="1:10" x14ac:dyDescent="0.25">
      <c r="A9038" t="s">
        <v>9324</v>
      </c>
      <c r="B9038" t="s">
        <v>88</v>
      </c>
      <c r="C9038" t="s">
        <v>136</v>
      </c>
      <c r="D9038" t="s">
        <v>44</v>
      </c>
      <c r="E9038" t="s">
        <v>65</v>
      </c>
      <c r="F9038" s="263">
        <v>5.9718309859155001</v>
      </c>
      <c r="G9038" s="139">
        <v>9.5959747601723002</v>
      </c>
      <c r="H9038" s="264">
        <v>8.8566468375454193</v>
      </c>
      <c r="I9038" s="264">
        <v>5.1961688387573401</v>
      </c>
      <c r="J9038" s="264">
        <v>14.0738791327499</v>
      </c>
    </row>
    <row r="9039" spans="1:10" x14ac:dyDescent="0.25">
      <c r="A9039" t="s">
        <v>9325</v>
      </c>
      <c r="B9039" t="s">
        <v>88</v>
      </c>
      <c r="C9039" t="s">
        <v>136</v>
      </c>
      <c r="D9039" t="s">
        <v>45</v>
      </c>
      <c r="E9039" t="s">
        <v>65</v>
      </c>
      <c r="F9039" s="263">
        <v>10.164319248826301</v>
      </c>
      <c r="G9039" s="139">
        <v>10.843328478126599</v>
      </c>
      <c r="H9039" s="264">
        <v>10.027418816736599</v>
      </c>
      <c r="I9039" s="264">
        <v>6.7702437411886702</v>
      </c>
      <c r="J9039" s="264">
        <v>14.2976776358988</v>
      </c>
    </row>
    <row r="9040" spans="1:10" x14ac:dyDescent="0.25">
      <c r="A9040" t="s">
        <v>9326</v>
      </c>
      <c r="B9040" t="s">
        <v>88</v>
      </c>
      <c r="C9040" t="s">
        <v>136</v>
      </c>
      <c r="D9040" t="s">
        <v>18</v>
      </c>
      <c r="E9040" t="s">
        <v>65</v>
      </c>
      <c r="F9040" s="263">
        <v>26.497652582159631</v>
      </c>
      <c r="G9040" s="139">
        <v>10.138593167446899</v>
      </c>
      <c r="H9040" s="264">
        <v>10.1541760448658</v>
      </c>
      <c r="I9040" s="264">
        <v>8.0347854806948202</v>
      </c>
      <c r="J9040" s="264">
        <v>12.658817138642201</v>
      </c>
    </row>
    <row r="9041" spans="1:10" x14ac:dyDescent="0.25">
      <c r="A9041" t="s">
        <v>9327</v>
      </c>
      <c r="B9041" t="s">
        <v>88</v>
      </c>
      <c r="C9041" t="s">
        <v>136</v>
      </c>
      <c r="D9041" t="s">
        <v>46</v>
      </c>
      <c r="E9041" t="s">
        <v>65</v>
      </c>
      <c r="F9041" s="263">
        <v>10.305164319248833</v>
      </c>
      <c r="G9041" s="139">
        <v>8.5965917157445908</v>
      </c>
      <c r="H9041" s="264">
        <v>8.5900596703870598</v>
      </c>
      <c r="I9041" s="264">
        <v>5.8144040986210603</v>
      </c>
      <c r="J9041" s="264">
        <v>12.222210085380601</v>
      </c>
    </row>
    <row r="9042" spans="1:10" x14ac:dyDescent="0.25">
      <c r="A9042" t="s">
        <v>9328</v>
      </c>
      <c r="B9042" t="s">
        <v>88</v>
      </c>
      <c r="C9042" t="s">
        <v>136</v>
      </c>
      <c r="D9042" t="s">
        <v>47</v>
      </c>
      <c r="E9042" t="s">
        <v>65</v>
      </c>
      <c r="F9042" s="263">
        <v>6.305164319248834</v>
      </c>
      <c r="G9042" s="139">
        <v>8.8287014971978905</v>
      </c>
      <c r="H9042" s="264">
        <v>8.7246686307252403</v>
      </c>
      <c r="I9042" s="264">
        <v>5.2278508819366198</v>
      </c>
      <c r="J9042" s="264">
        <v>13.660982849766601</v>
      </c>
    </row>
    <row r="9043" spans="1:10" x14ac:dyDescent="0.25">
      <c r="A9043" t="s">
        <v>9329</v>
      </c>
      <c r="B9043" t="s">
        <v>88</v>
      </c>
      <c r="C9043" t="s">
        <v>136</v>
      </c>
      <c r="D9043" t="s">
        <v>48</v>
      </c>
      <c r="E9043" t="s">
        <v>65</v>
      </c>
      <c r="F9043" s="263">
        <v>9.8873239436619667</v>
      </c>
      <c r="G9043" s="139">
        <v>14.1121147881829</v>
      </c>
      <c r="H9043" s="264">
        <v>14.012832251341701</v>
      </c>
      <c r="I9043" s="264">
        <v>9.4114841423790203</v>
      </c>
      <c r="J9043" s="264">
        <v>20.068353085057801</v>
      </c>
    </row>
    <row r="9044" spans="1:10" x14ac:dyDescent="0.25">
      <c r="A9044" t="s">
        <v>9330</v>
      </c>
      <c r="B9044" t="s">
        <v>88</v>
      </c>
      <c r="C9044" t="s">
        <v>136</v>
      </c>
      <c r="D9044" t="s">
        <v>104</v>
      </c>
      <c r="E9044" t="s">
        <v>65</v>
      </c>
      <c r="F9044" s="263">
        <v>20.525821596244132</v>
      </c>
      <c r="G9044" s="139">
        <v>8.6654374113412995</v>
      </c>
      <c r="H9044" s="264">
        <v>9.8287969229952203</v>
      </c>
      <c r="I9044" s="264">
        <v>7.4998038888317797</v>
      </c>
      <c r="J9044" s="264">
        <v>12.6449979228329</v>
      </c>
    </row>
    <row r="9045" spans="1:10" x14ac:dyDescent="0.25">
      <c r="A9045" t="s">
        <v>9331</v>
      </c>
      <c r="B9045" t="s">
        <v>88</v>
      </c>
      <c r="C9045" t="s">
        <v>136</v>
      </c>
      <c r="D9045" t="s">
        <v>49</v>
      </c>
      <c r="E9045" t="s">
        <v>65</v>
      </c>
      <c r="F9045" s="263">
        <v>5.2488262910798005</v>
      </c>
      <c r="G9045" s="139">
        <v>8.0978744745435591</v>
      </c>
      <c r="H9045" s="264">
        <v>7.9036459663326903</v>
      </c>
      <c r="I9045" s="264">
        <v>4.4763906176338004</v>
      </c>
      <c r="J9045" s="264">
        <v>12.9067332050096</v>
      </c>
    </row>
    <row r="9046" spans="1:10" x14ac:dyDescent="0.25">
      <c r="A9046" t="s">
        <v>9332</v>
      </c>
      <c r="B9046" t="s">
        <v>88</v>
      </c>
      <c r="C9046" t="s">
        <v>136</v>
      </c>
      <c r="D9046" t="s">
        <v>50</v>
      </c>
      <c r="E9046" t="s">
        <v>65</v>
      </c>
      <c r="F9046" s="263">
        <v>15.276995305164334</v>
      </c>
      <c r="G9046" s="139">
        <v>8.8792551729301792</v>
      </c>
      <c r="H9046" s="264">
        <v>10.9597858357214</v>
      </c>
      <c r="I9046" s="264">
        <v>7.9657152675054004</v>
      </c>
      <c r="J9046" s="264">
        <v>14.692344213746299</v>
      </c>
    </row>
    <row r="9047" spans="1:10" x14ac:dyDescent="0.25">
      <c r="A9047" t="s">
        <v>9333</v>
      </c>
      <c r="B9047" t="s">
        <v>88</v>
      </c>
      <c r="C9047" t="s">
        <v>136</v>
      </c>
      <c r="D9047" t="s">
        <v>105</v>
      </c>
      <c r="E9047" t="s">
        <v>65</v>
      </c>
      <c r="F9047" s="263">
        <v>21.859154929577468</v>
      </c>
      <c r="G9047" s="139">
        <v>14.603079455744201</v>
      </c>
      <c r="H9047" s="264">
        <v>15.3356178587964</v>
      </c>
      <c r="I9047" s="264">
        <v>11.836367446366101</v>
      </c>
      <c r="J9047" s="264">
        <v>19.541863414620401</v>
      </c>
    </row>
    <row r="9048" spans="1:10" x14ac:dyDescent="0.25">
      <c r="A9048" t="s">
        <v>9334</v>
      </c>
      <c r="B9048" t="s">
        <v>88</v>
      </c>
      <c r="C9048" t="s">
        <v>136</v>
      </c>
      <c r="D9048" t="s">
        <v>51</v>
      </c>
      <c r="E9048" t="s">
        <v>65</v>
      </c>
      <c r="F9048" s="263">
        <v>17.582159624413134</v>
      </c>
      <c r="G9048" s="139">
        <v>14.6601478267456</v>
      </c>
      <c r="H9048" s="264">
        <v>15.46499020681</v>
      </c>
      <c r="I9048" s="264">
        <v>11.562001122935801</v>
      </c>
      <c r="J9048" s="264">
        <v>20.257792261547198</v>
      </c>
    </row>
    <row r="9049" spans="1:10" x14ac:dyDescent="0.25">
      <c r="A9049" t="s">
        <v>9335</v>
      </c>
      <c r="B9049" t="s">
        <v>88</v>
      </c>
      <c r="C9049" t="s">
        <v>136</v>
      </c>
      <c r="D9049" t="s">
        <v>52</v>
      </c>
      <c r="E9049" t="s">
        <v>65</v>
      </c>
      <c r="F9049" s="263">
        <v>4.2769953051643332</v>
      </c>
      <c r="G9049" s="139">
        <v>14.3730729077673</v>
      </c>
      <c r="H9049" s="264">
        <v>14.884928627823101</v>
      </c>
      <c r="I9049" s="264">
        <v>7.8357601610790102</v>
      </c>
      <c r="J9049" s="264">
        <v>25.609544083332999</v>
      </c>
    </row>
    <row r="9050" spans="1:10" x14ac:dyDescent="0.25">
      <c r="A9050" t="s">
        <v>9336</v>
      </c>
      <c r="B9050" t="s">
        <v>88</v>
      </c>
      <c r="C9050" t="s">
        <v>136</v>
      </c>
      <c r="D9050" t="s">
        <v>106</v>
      </c>
      <c r="E9050" t="s">
        <v>65</v>
      </c>
      <c r="F9050" s="263">
        <v>31.356807511737102</v>
      </c>
      <c r="G9050" s="139">
        <v>10.722781109571001</v>
      </c>
      <c r="H9050" s="264">
        <v>11.0580434679491</v>
      </c>
      <c r="I9050" s="264">
        <v>8.9279845602071504</v>
      </c>
      <c r="J9050" s="264">
        <v>13.5413440426357</v>
      </c>
    </row>
    <row r="9051" spans="1:10" x14ac:dyDescent="0.25">
      <c r="A9051" t="s">
        <v>9337</v>
      </c>
      <c r="B9051" t="s">
        <v>88</v>
      </c>
      <c r="C9051" t="s">
        <v>136</v>
      </c>
      <c r="D9051" t="s">
        <v>53</v>
      </c>
      <c r="E9051" t="s">
        <v>65</v>
      </c>
      <c r="F9051" s="263">
        <v>8.8591549295774659</v>
      </c>
      <c r="G9051" s="139">
        <v>9.8052649440265895</v>
      </c>
      <c r="H9051" s="264">
        <v>10.2226111086354</v>
      </c>
      <c r="I9051" s="264">
        <v>6.6978549549842796</v>
      </c>
      <c r="J9051" s="264">
        <v>14.9345572905059</v>
      </c>
    </row>
    <row r="9052" spans="1:10" x14ac:dyDescent="0.25">
      <c r="A9052" t="s">
        <v>9338</v>
      </c>
      <c r="B9052" t="s">
        <v>88</v>
      </c>
      <c r="C9052" t="s">
        <v>136</v>
      </c>
      <c r="D9052" t="s">
        <v>54</v>
      </c>
      <c r="E9052" t="s">
        <v>65</v>
      </c>
      <c r="F9052" s="263">
        <v>5.5821596244131335</v>
      </c>
      <c r="G9052" s="139">
        <v>15.6474051364549</v>
      </c>
      <c r="H9052" s="264">
        <v>16.6234065794368</v>
      </c>
      <c r="I9052" s="264">
        <v>9.6135485588505603</v>
      </c>
      <c r="J9052" s="264">
        <v>26.738239950324399</v>
      </c>
    </row>
    <row r="9053" spans="1:10" x14ac:dyDescent="0.25">
      <c r="A9053" t="s">
        <v>9339</v>
      </c>
      <c r="B9053" t="s">
        <v>88</v>
      </c>
      <c r="C9053" t="s">
        <v>136</v>
      </c>
      <c r="D9053" t="s">
        <v>55</v>
      </c>
      <c r="E9053" t="s">
        <v>65</v>
      </c>
      <c r="F9053" s="263">
        <v>4.6384976525821662</v>
      </c>
      <c r="G9053" s="139">
        <v>9.9181013782547005</v>
      </c>
      <c r="H9053" s="264">
        <v>10.344406228061001</v>
      </c>
      <c r="I9053" s="264">
        <v>5.6272405393835996</v>
      </c>
      <c r="J9053" s="264">
        <v>17.400851474527499</v>
      </c>
    </row>
    <row r="9054" spans="1:10" x14ac:dyDescent="0.25">
      <c r="A9054" t="s">
        <v>9340</v>
      </c>
      <c r="B9054" t="s">
        <v>88</v>
      </c>
      <c r="C9054" t="s">
        <v>136</v>
      </c>
      <c r="D9054" t="s">
        <v>56</v>
      </c>
      <c r="E9054" t="s">
        <v>65</v>
      </c>
      <c r="F9054" s="263">
        <v>4.6103286384976672</v>
      </c>
      <c r="G9054" s="139">
        <v>9.9953646750783793</v>
      </c>
      <c r="H9054" s="264">
        <v>8.9897006222927907</v>
      </c>
      <c r="I9054" s="264">
        <v>4.8786054250913899</v>
      </c>
      <c r="J9054" s="264">
        <v>15.147178491597099</v>
      </c>
    </row>
    <row r="9055" spans="1:10" x14ac:dyDescent="0.25">
      <c r="A9055" t="s">
        <v>9341</v>
      </c>
      <c r="B9055" t="s">
        <v>88</v>
      </c>
      <c r="C9055" t="s">
        <v>136</v>
      </c>
      <c r="D9055" t="s">
        <v>57</v>
      </c>
      <c r="E9055" t="s">
        <v>65</v>
      </c>
      <c r="F9055" s="263">
        <v>7.666666666666667</v>
      </c>
      <c r="G9055" s="139">
        <v>10.4289471297724</v>
      </c>
      <c r="H9055" s="264">
        <v>11.325026370321</v>
      </c>
      <c r="I9055" s="264">
        <v>7.1460302756573002</v>
      </c>
      <c r="J9055" s="264">
        <v>17.035899499054199</v>
      </c>
    </row>
    <row r="9056" spans="1:10" x14ac:dyDescent="0.25">
      <c r="A9056" t="s">
        <v>9342</v>
      </c>
      <c r="B9056" t="s">
        <v>88</v>
      </c>
      <c r="C9056" t="s">
        <v>137</v>
      </c>
      <c r="D9056" t="s">
        <v>5</v>
      </c>
      <c r="E9056" t="s">
        <v>65</v>
      </c>
      <c r="F9056" s="263">
        <v>161.82159624413134</v>
      </c>
      <c r="G9056" s="139">
        <v>10.4070131577853</v>
      </c>
      <c r="H9056" s="264">
        <v>10.449073408266001</v>
      </c>
      <c r="I9056" s="264">
        <v>9.5358134241565793</v>
      </c>
      <c r="J9056" s="264">
        <v>11.4258768546586</v>
      </c>
    </row>
    <row r="9057" spans="1:10" x14ac:dyDescent="0.25">
      <c r="A9057" t="s">
        <v>9343</v>
      </c>
      <c r="B9057" t="s">
        <v>88</v>
      </c>
      <c r="C9057" t="s">
        <v>137</v>
      </c>
      <c r="D9057" t="s">
        <v>122</v>
      </c>
      <c r="E9057" t="s">
        <v>65</v>
      </c>
      <c r="F9057" s="263">
        <v>19.582159624413134</v>
      </c>
      <c r="G9057" s="139">
        <v>6.3723404187056998</v>
      </c>
      <c r="H9057" s="264">
        <v>5.87753021133845</v>
      </c>
      <c r="I9057" s="264">
        <v>4.4613394440695497</v>
      </c>
      <c r="J9057" s="264">
        <v>7.59780541674274</v>
      </c>
    </row>
    <row r="9058" spans="1:10" x14ac:dyDescent="0.25">
      <c r="A9058" t="s">
        <v>9344</v>
      </c>
      <c r="B9058" t="s">
        <v>88</v>
      </c>
      <c r="C9058" t="s">
        <v>137</v>
      </c>
      <c r="D9058" t="s">
        <v>123</v>
      </c>
      <c r="E9058" t="s">
        <v>65</v>
      </c>
      <c r="F9058" s="263">
        <v>24.497652582159631</v>
      </c>
      <c r="G9058" s="139">
        <v>7.8154398702702901</v>
      </c>
      <c r="H9058" s="264">
        <v>7.4211175319041898</v>
      </c>
      <c r="I9058" s="264">
        <v>5.8137215821143897</v>
      </c>
      <c r="J9058" s="264">
        <v>9.3335339496709402</v>
      </c>
    </row>
    <row r="9059" spans="1:10" x14ac:dyDescent="0.25">
      <c r="A9059" t="s">
        <v>9345</v>
      </c>
      <c r="B9059" t="s">
        <v>88</v>
      </c>
      <c r="C9059" t="s">
        <v>137</v>
      </c>
      <c r="D9059" t="s">
        <v>124</v>
      </c>
      <c r="E9059" t="s">
        <v>65</v>
      </c>
      <c r="F9059" s="263">
        <v>28.469483568075134</v>
      </c>
      <c r="G9059" s="139">
        <v>8.9663146323571503</v>
      </c>
      <c r="H9059" s="264">
        <v>8.4961258628553207</v>
      </c>
      <c r="I9059" s="264">
        <v>6.7771122868961502</v>
      </c>
      <c r="J9059" s="264">
        <v>10.5156007403149</v>
      </c>
    </row>
    <row r="9060" spans="1:10" x14ac:dyDescent="0.25">
      <c r="A9060" t="s">
        <v>9346</v>
      </c>
      <c r="B9060" t="s">
        <v>88</v>
      </c>
      <c r="C9060" t="s">
        <v>137</v>
      </c>
      <c r="D9060" t="s">
        <v>125</v>
      </c>
      <c r="E9060" t="s">
        <v>65</v>
      </c>
      <c r="F9060" s="263">
        <v>42.164319248826331</v>
      </c>
      <c r="G9060" s="139">
        <v>13.466381966869699</v>
      </c>
      <c r="H9060" s="264">
        <v>14.1694542948236</v>
      </c>
      <c r="I9060" s="264">
        <v>11.7978023675046</v>
      </c>
      <c r="J9060" s="264">
        <v>16.876287503488101</v>
      </c>
    </row>
    <row r="9061" spans="1:10" x14ac:dyDescent="0.25">
      <c r="A9061" t="s">
        <v>9347</v>
      </c>
      <c r="B9061" t="s">
        <v>88</v>
      </c>
      <c r="C9061" t="s">
        <v>137</v>
      </c>
      <c r="D9061" t="s">
        <v>126</v>
      </c>
      <c r="E9061" t="s">
        <v>65</v>
      </c>
      <c r="F9061" s="263">
        <v>47.107981220657337</v>
      </c>
      <c r="G9061" s="139">
        <v>15.5188653120402</v>
      </c>
      <c r="H9061" s="264">
        <v>17.606157217002899</v>
      </c>
      <c r="I9061" s="264">
        <v>14.811452650602799</v>
      </c>
      <c r="J9061" s="264">
        <v>20.7730429124423</v>
      </c>
    </row>
    <row r="9062" spans="1:10" x14ac:dyDescent="0.25">
      <c r="A9062" t="s">
        <v>9348</v>
      </c>
      <c r="B9062" t="s">
        <v>88</v>
      </c>
      <c r="C9062" t="s">
        <v>137</v>
      </c>
      <c r="D9062" t="s">
        <v>6</v>
      </c>
      <c r="E9062" t="s">
        <v>65</v>
      </c>
      <c r="F9062" s="263">
        <v>38.802816901408335</v>
      </c>
      <c r="G9062" s="139">
        <v>11.0999130097199</v>
      </c>
      <c r="H9062" s="264">
        <v>10.7110390378348</v>
      </c>
      <c r="I9062" s="264">
        <v>8.8395764323317092</v>
      </c>
      <c r="J9062" s="264">
        <v>12.8590792709984</v>
      </c>
    </row>
    <row r="9063" spans="1:10" x14ac:dyDescent="0.25">
      <c r="A9063" t="s">
        <v>9349</v>
      </c>
      <c r="B9063" t="s">
        <v>88</v>
      </c>
      <c r="C9063" t="s">
        <v>137</v>
      </c>
      <c r="D9063" t="s">
        <v>37</v>
      </c>
      <c r="E9063" t="s">
        <v>65</v>
      </c>
      <c r="F9063" s="263">
        <v>3.6384976525821666</v>
      </c>
      <c r="G9063" s="139">
        <v>10.2322833954334</v>
      </c>
      <c r="H9063" s="264">
        <v>8.43103650331987</v>
      </c>
      <c r="I9063" s="264">
        <v>4.1297162866884003</v>
      </c>
      <c r="J9063" s="264">
        <v>15.2137979899921</v>
      </c>
    </row>
    <row r="9064" spans="1:10" x14ac:dyDescent="0.25">
      <c r="A9064" t="s">
        <v>9350</v>
      </c>
      <c r="B9064" t="s">
        <v>88</v>
      </c>
      <c r="C9064" t="s">
        <v>137</v>
      </c>
      <c r="D9064" t="s">
        <v>38</v>
      </c>
      <c r="E9064" t="s">
        <v>65</v>
      </c>
      <c r="F9064" s="263">
        <v>6.5821596244131335</v>
      </c>
      <c r="G9064" s="139">
        <v>10.6564340576896</v>
      </c>
      <c r="H9064" s="264">
        <v>10.481096541424799</v>
      </c>
      <c r="I9064" s="264">
        <v>6.33794815726338</v>
      </c>
      <c r="J9064" s="264">
        <v>16.286579129394301</v>
      </c>
    </row>
    <row r="9065" spans="1:10" x14ac:dyDescent="0.25">
      <c r="A9065" t="s">
        <v>9351</v>
      </c>
      <c r="B9065" t="s">
        <v>88</v>
      </c>
      <c r="C9065" t="s">
        <v>137</v>
      </c>
      <c r="D9065" t="s">
        <v>39</v>
      </c>
      <c r="E9065" t="s">
        <v>65</v>
      </c>
      <c r="F9065" s="263">
        <v>8.9436619718310002</v>
      </c>
      <c r="G9065" s="139">
        <v>15.061403087105401</v>
      </c>
      <c r="H9065" s="264">
        <v>13.815747567754199</v>
      </c>
      <c r="I9065" s="264">
        <v>8.9875405803157093</v>
      </c>
      <c r="J9065" s="264">
        <v>20.261203416043202</v>
      </c>
    </row>
    <row r="9066" spans="1:10" x14ac:dyDescent="0.25">
      <c r="A9066" t="s">
        <v>9352</v>
      </c>
      <c r="B9066" t="s">
        <v>88</v>
      </c>
      <c r="C9066" t="s">
        <v>137</v>
      </c>
      <c r="D9066" t="s">
        <v>40</v>
      </c>
      <c r="E9066" t="s">
        <v>65</v>
      </c>
      <c r="F9066" s="263">
        <v>7.666666666666667</v>
      </c>
      <c r="G9066" s="139">
        <v>15.953609677598401</v>
      </c>
      <c r="H9066" s="264">
        <v>15.1532836476554</v>
      </c>
      <c r="I9066" s="264">
        <v>9.5519290852233603</v>
      </c>
      <c r="J9066" s="264">
        <v>22.807903209503699</v>
      </c>
    </row>
    <row r="9067" spans="1:10" x14ac:dyDescent="0.25">
      <c r="A9067" t="s">
        <v>9353</v>
      </c>
      <c r="B9067" t="s">
        <v>88</v>
      </c>
      <c r="C9067" t="s">
        <v>137</v>
      </c>
      <c r="D9067" t="s">
        <v>41</v>
      </c>
      <c r="E9067" t="s">
        <v>65</v>
      </c>
      <c r="F9067" s="263">
        <v>6.305164319248834</v>
      </c>
      <c r="G9067" s="139">
        <v>8.1660067077999106</v>
      </c>
      <c r="H9067" s="264">
        <v>8.3476669168985893</v>
      </c>
      <c r="I9067" s="264">
        <v>5.0000066107779197</v>
      </c>
      <c r="J9067" s="264">
        <v>13.073421690749299</v>
      </c>
    </row>
    <row r="9068" spans="1:10" x14ac:dyDescent="0.25">
      <c r="A9068" t="s">
        <v>9354</v>
      </c>
      <c r="B9068" t="s">
        <v>88</v>
      </c>
      <c r="C9068" t="s">
        <v>137</v>
      </c>
      <c r="D9068" t="s">
        <v>42</v>
      </c>
      <c r="E9068" t="s">
        <v>65</v>
      </c>
      <c r="F9068" s="263">
        <v>5.666666666666667</v>
      </c>
      <c r="G9068" s="139">
        <v>8.3823949981756005</v>
      </c>
      <c r="H9068" s="264">
        <v>8.6270906467023494</v>
      </c>
      <c r="I9068" s="264">
        <v>5.0099536990212101</v>
      </c>
      <c r="J9068" s="264">
        <v>13.8319362918545</v>
      </c>
    </row>
    <row r="9069" spans="1:10" x14ac:dyDescent="0.25">
      <c r="A9069" t="s">
        <v>9355</v>
      </c>
      <c r="B9069" t="s">
        <v>88</v>
      </c>
      <c r="C9069" t="s">
        <v>137</v>
      </c>
      <c r="D9069" t="s">
        <v>102</v>
      </c>
      <c r="E9069" t="s">
        <v>65</v>
      </c>
      <c r="F9069" s="263">
        <v>4.3051643192488331</v>
      </c>
      <c r="G9069" s="139">
        <v>6.3963415995178696</v>
      </c>
      <c r="H9069" s="264">
        <v>5.4066366892681099</v>
      </c>
      <c r="I9069" s="264">
        <v>2.8479377273269599</v>
      </c>
      <c r="J9069" s="264">
        <v>9.2940249797945302</v>
      </c>
    </row>
    <row r="9070" spans="1:10" x14ac:dyDescent="0.25">
      <c r="A9070" t="s">
        <v>9356</v>
      </c>
      <c r="B9070" t="s">
        <v>88</v>
      </c>
      <c r="C9070" t="s">
        <v>137</v>
      </c>
      <c r="D9070" t="s">
        <v>103</v>
      </c>
      <c r="E9070" t="s">
        <v>65</v>
      </c>
      <c r="F9070" s="263">
        <v>19.774647887323933</v>
      </c>
      <c r="G9070" s="139">
        <v>10.1890908510334</v>
      </c>
      <c r="H9070" s="264">
        <v>9.5173209852000102</v>
      </c>
      <c r="I9070" s="264">
        <v>7.2369867409979403</v>
      </c>
      <c r="J9070" s="264">
        <v>12.284639284971</v>
      </c>
    </row>
    <row r="9071" spans="1:10" x14ac:dyDescent="0.25">
      <c r="A9071" t="s">
        <v>9357</v>
      </c>
      <c r="B9071" t="s">
        <v>88</v>
      </c>
      <c r="C9071" t="s">
        <v>137</v>
      </c>
      <c r="D9071" t="s">
        <v>43</v>
      </c>
      <c r="E9071" t="s">
        <v>65</v>
      </c>
      <c r="F9071" s="263">
        <v>4.2488262910798005</v>
      </c>
      <c r="G9071" s="139">
        <v>11.2432555995761</v>
      </c>
      <c r="H9071" s="264">
        <v>10.735205916668001</v>
      </c>
      <c r="I9071" s="264">
        <v>5.6142710264919797</v>
      </c>
      <c r="J9071" s="264">
        <v>18.537175458348798</v>
      </c>
    </row>
    <row r="9072" spans="1:10" x14ac:dyDescent="0.25">
      <c r="A9072" t="s">
        <v>9358</v>
      </c>
      <c r="B9072" t="s">
        <v>88</v>
      </c>
      <c r="C9072" t="s">
        <v>137</v>
      </c>
      <c r="D9072" t="s">
        <v>44</v>
      </c>
      <c r="E9072" t="s">
        <v>65</v>
      </c>
      <c r="F9072" s="263">
        <v>8.6384976525821671</v>
      </c>
      <c r="G9072" s="139">
        <v>13.837019908989999</v>
      </c>
      <c r="H9072" s="264">
        <v>12.743796490231899</v>
      </c>
      <c r="I9072" s="264">
        <v>8.2802173063568496</v>
      </c>
      <c r="J9072" s="264">
        <v>18.733041003242299</v>
      </c>
    </row>
    <row r="9073" spans="1:10" x14ac:dyDescent="0.25">
      <c r="A9073" t="s">
        <v>9359</v>
      </c>
      <c r="B9073" t="s">
        <v>88</v>
      </c>
      <c r="C9073" t="s">
        <v>137</v>
      </c>
      <c r="D9073" t="s">
        <v>45</v>
      </c>
      <c r="E9073" t="s">
        <v>65</v>
      </c>
      <c r="F9073" s="263">
        <v>6.8873239436619675</v>
      </c>
      <c r="G9073" s="139">
        <v>7.3381557738905601</v>
      </c>
      <c r="H9073" s="264">
        <v>6.8507277708096304</v>
      </c>
      <c r="I9073" s="264">
        <v>4.2107339281760998</v>
      </c>
      <c r="J9073" s="264">
        <v>10.521775276810001</v>
      </c>
    </row>
    <row r="9074" spans="1:10" x14ac:dyDescent="0.25">
      <c r="A9074" t="s">
        <v>9360</v>
      </c>
      <c r="B9074" t="s">
        <v>88</v>
      </c>
      <c r="C9074" t="s">
        <v>137</v>
      </c>
      <c r="D9074" t="s">
        <v>18</v>
      </c>
      <c r="E9074" t="s">
        <v>65</v>
      </c>
      <c r="F9074" s="263">
        <v>24.915492957746466</v>
      </c>
      <c r="G9074" s="139">
        <v>9.5091252303593201</v>
      </c>
      <c r="H9074" s="264">
        <v>9.5384136450597801</v>
      </c>
      <c r="I9074" s="264">
        <v>7.4904454641312501</v>
      </c>
      <c r="J9074" s="264">
        <v>11.9714161822991</v>
      </c>
    </row>
    <row r="9075" spans="1:10" x14ac:dyDescent="0.25">
      <c r="A9075" t="s">
        <v>9361</v>
      </c>
      <c r="B9075" t="s">
        <v>88</v>
      </c>
      <c r="C9075" t="s">
        <v>137</v>
      </c>
      <c r="D9075" t="s">
        <v>46</v>
      </c>
      <c r="E9075" t="s">
        <v>65</v>
      </c>
      <c r="F9075" s="263">
        <v>9.3051643192488331</v>
      </c>
      <c r="G9075" s="139">
        <v>7.7340875538513201</v>
      </c>
      <c r="H9075" s="264">
        <v>7.7528173735256196</v>
      </c>
      <c r="I9075" s="264">
        <v>5.1341295525666402</v>
      </c>
      <c r="J9075" s="264">
        <v>11.2286905481056</v>
      </c>
    </row>
    <row r="9076" spans="1:10" x14ac:dyDescent="0.25">
      <c r="A9076" t="s">
        <v>9362</v>
      </c>
      <c r="B9076" t="s">
        <v>88</v>
      </c>
      <c r="C9076" t="s">
        <v>137</v>
      </c>
      <c r="D9076" t="s">
        <v>47</v>
      </c>
      <c r="E9076" t="s">
        <v>65</v>
      </c>
      <c r="F9076" s="263">
        <v>9</v>
      </c>
      <c r="G9076" s="139">
        <v>12.602982705907101</v>
      </c>
      <c r="H9076" s="264">
        <v>12.496402713004001</v>
      </c>
      <c r="I9076" s="264">
        <v>8.2098041703892797</v>
      </c>
      <c r="J9076" s="264">
        <v>18.213597688764999</v>
      </c>
    </row>
    <row r="9077" spans="1:10" x14ac:dyDescent="0.25">
      <c r="A9077" t="s">
        <v>9363</v>
      </c>
      <c r="B9077" t="s">
        <v>88</v>
      </c>
      <c r="C9077" t="s">
        <v>137</v>
      </c>
      <c r="D9077" t="s">
        <v>48</v>
      </c>
      <c r="E9077" t="s">
        <v>65</v>
      </c>
      <c r="F9077" s="263">
        <v>6.6103286384976663</v>
      </c>
      <c r="G9077" s="139">
        <v>9.4041872945422202</v>
      </c>
      <c r="H9077" s="264">
        <v>9.3687436801959993</v>
      </c>
      <c r="I9077" s="264">
        <v>5.69498230384393</v>
      </c>
      <c r="J9077" s="264">
        <v>14.5127629765623</v>
      </c>
    </row>
    <row r="9078" spans="1:10" x14ac:dyDescent="0.25">
      <c r="A9078" t="s">
        <v>9364</v>
      </c>
      <c r="B9078" t="s">
        <v>88</v>
      </c>
      <c r="C9078" t="s">
        <v>137</v>
      </c>
      <c r="D9078" t="s">
        <v>104</v>
      </c>
      <c r="E9078" t="s">
        <v>65</v>
      </c>
      <c r="F9078" s="263">
        <v>19.220657276995301</v>
      </c>
      <c r="G9078" s="139">
        <v>8.0486042906256294</v>
      </c>
      <c r="H9078" s="264">
        <v>9.0097326295101094</v>
      </c>
      <c r="I9078" s="264">
        <v>6.8123301751287997</v>
      </c>
      <c r="J9078" s="264">
        <v>11.683866312234899</v>
      </c>
    </row>
    <row r="9079" spans="1:10" x14ac:dyDescent="0.25">
      <c r="A9079" t="s">
        <v>9365</v>
      </c>
      <c r="B9079" t="s">
        <v>88</v>
      </c>
      <c r="C9079" t="s">
        <v>137</v>
      </c>
      <c r="D9079" t="s">
        <v>49</v>
      </c>
      <c r="E9079" t="s">
        <v>65</v>
      </c>
      <c r="F9079" s="263">
        <v>4.6103286384976672</v>
      </c>
      <c r="G9079" s="139">
        <v>7.1054208572610698</v>
      </c>
      <c r="H9079" s="264">
        <v>6.9381476323274303</v>
      </c>
      <c r="I9079" s="264">
        <v>3.7506759963804699</v>
      </c>
      <c r="J9079" s="264">
        <v>11.7122492076788</v>
      </c>
    </row>
    <row r="9080" spans="1:10" x14ac:dyDescent="0.25">
      <c r="A9080" t="s">
        <v>9366</v>
      </c>
      <c r="B9080" t="s">
        <v>88</v>
      </c>
      <c r="C9080" t="s">
        <v>137</v>
      </c>
      <c r="D9080" t="s">
        <v>50</v>
      </c>
      <c r="E9080" t="s">
        <v>65</v>
      </c>
      <c r="F9080" s="263">
        <v>14.610328638497668</v>
      </c>
      <c r="G9080" s="139">
        <v>8.4004741409003501</v>
      </c>
      <c r="H9080" s="264">
        <v>10.1527698140884</v>
      </c>
      <c r="I9080" s="264">
        <v>7.3298125279323196</v>
      </c>
      <c r="J9080" s="264">
        <v>13.689719763519999</v>
      </c>
    </row>
    <row r="9081" spans="1:10" x14ac:dyDescent="0.25">
      <c r="A9081" t="s">
        <v>9367</v>
      </c>
      <c r="B9081" t="s">
        <v>88</v>
      </c>
      <c r="C9081" t="s">
        <v>137</v>
      </c>
      <c r="D9081" t="s">
        <v>105</v>
      </c>
      <c r="E9081" t="s">
        <v>65</v>
      </c>
      <c r="F9081" s="263">
        <v>23.248826291079798</v>
      </c>
      <c r="G9081" s="139">
        <v>15.5220867351764</v>
      </c>
      <c r="H9081" s="264">
        <v>16.286177854140899</v>
      </c>
      <c r="I9081" s="264">
        <v>12.676371073898499</v>
      </c>
      <c r="J9081" s="264">
        <v>20.600964932502599</v>
      </c>
    </row>
    <row r="9082" spans="1:10" x14ac:dyDescent="0.25">
      <c r="A9082" t="s">
        <v>9368</v>
      </c>
      <c r="B9082" t="s">
        <v>88</v>
      </c>
      <c r="C9082" t="s">
        <v>137</v>
      </c>
      <c r="D9082" t="s">
        <v>51</v>
      </c>
      <c r="E9082" t="s">
        <v>65</v>
      </c>
      <c r="F9082" s="263">
        <v>18.610328638497666</v>
      </c>
      <c r="G9082" s="139">
        <v>15.5274558048222</v>
      </c>
      <c r="H9082" s="264">
        <v>16.3938509161454</v>
      </c>
      <c r="I9082" s="264">
        <v>12.365065875154301</v>
      </c>
      <c r="J9082" s="264">
        <v>21.312506032607299</v>
      </c>
    </row>
    <row r="9083" spans="1:10" x14ac:dyDescent="0.25">
      <c r="A9083" t="s">
        <v>9369</v>
      </c>
      <c r="B9083" t="s">
        <v>88</v>
      </c>
      <c r="C9083" t="s">
        <v>137</v>
      </c>
      <c r="D9083" t="s">
        <v>52</v>
      </c>
      <c r="E9083" t="s">
        <v>65</v>
      </c>
      <c r="F9083" s="263">
        <v>4.6384976525821662</v>
      </c>
      <c r="G9083" s="139">
        <v>15.5005825269527</v>
      </c>
      <c r="H9083" s="264">
        <v>16.059424748859598</v>
      </c>
      <c r="I9083" s="264">
        <v>8.7107041431919097</v>
      </c>
      <c r="J9083" s="264">
        <v>27.052433688516601</v>
      </c>
    </row>
    <row r="9084" spans="1:10" x14ac:dyDescent="0.25">
      <c r="A9084" t="s">
        <v>9370</v>
      </c>
      <c r="B9084" t="s">
        <v>88</v>
      </c>
      <c r="C9084" t="s">
        <v>137</v>
      </c>
      <c r="D9084" t="s">
        <v>106</v>
      </c>
      <c r="E9084" t="s">
        <v>65</v>
      </c>
      <c r="F9084" s="263">
        <v>31.553990610328636</v>
      </c>
      <c r="G9084" s="139">
        <v>10.7559055498664</v>
      </c>
      <c r="H9084" s="264">
        <v>11.040696810248001</v>
      </c>
      <c r="I9084" s="264">
        <v>8.91998391342314</v>
      </c>
      <c r="J9084" s="264">
        <v>13.5119063350311</v>
      </c>
    </row>
    <row r="9085" spans="1:10" x14ac:dyDescent="0.25">
      <c r="A9085" t="s">
        <v>9371</v>
      </c>
      <c r="B9085" t="s">
        <v>88</v>
      </c>
      <c r="C9085" t="s">
        <v>137</v>
      </c>
      <c r="D9085" t="s">
        <v>53</v>
      </c>
      <c r="E9085" t="s">
        <v>65</v>
      </c>
      <c r="F9085" s="263">
        <v>8.9436619718310002</v>
      </c>
      <c r="G9085" s="139">
        <v>9.8549853137439296</v>
      </c>
      <c r="H9085" s="264">
        <v>10.241329988746299</v>
      </c>
      <c r="I9085" s="264">
        <v>6.7264026211255397</v>
      </c>
      <c r="J9085" s="264">
        <v>14.9336120754266</v>
      </c>
    </row>
    <row r="9086" spans="1:10" x14ac:dyDescent="0.25">
      <c r="A9086" t="s">
        <v>9372</v>
      </c>
      <c r="B9086" t="s">
        <v>88</v>
      </c>
      <c r="C9086" t="s">
        <v>137</v>
      </c>
      <c r="D9086" t="s">
        <v>54</v>
      </c>
      <c r="E9086" t="s">
        <v>65</v>
      </c>
      <c r="F9086" s="263">
        <v>4</v>
      </c>
      <c r="G9086" s="139">
        <v>11.2403754285393</v>
      </c>
      <c r="H9086" s="264">
        <v>12.3320213259141</v>
      </c>
      <c r="I9086" s="264">
        <v>6.35186515418326</v>
      </c>
      <c r="J9086" s="264">
        <v>21.562949039069</v>
      </c>
    </row>
    <row r="9087" spans="1:10" x14ac:dyDescent="0.25">
      <c r="A9087" t="s">
        <v>9373</v>
      </c>
      <c r="B9087" t="s">
        <v>88</v>
      </c>
      <c r="C9087" t="s">
        <v>137</v>
      </c>
      <c r="D9087" t="s">
        <v>55</v>
      </c>
      <c r="E9087" t="s">
        <v>65</v>
      </c>
      <c r="F9087" s="263">
        <v>5.333333333333333</v>
      </c>
      <c r="G9087" s="139">
        <v>11.4051094890511</v>
      </c>
      <c r="H9087" s="264">
        <v>11.7393650639647</v>
      </c>
      <c r="I9087" s="264">
        <v>6.6919085806730703</v>
      </c>
      <c r="J9087" s="264">
        <v>19.085197409820399</v>
      </c>
    </row>
    <row r="9088" spans="1:10" x14ac:dyDescent="0.25">
      <c r="A9088" t="s">
        <v>9374</v>
      </c>
      <c r="B9088" t="s">
        <v>88</v>
      </c>
      <c r="C9088" t="s">
        <v>137</v>
      </c>
      <c r="D9088" t="s">
        <v>56</v>
      </c>
      <c r="E9088" t="s">
        <v>65</v>
      </c>
      <c r="F9088" s="263">
        <v>4.2769953051643332</v>
      </c>
      <c r="G9088" s="139">
        <v>9.2315228435603398</v>
      </c>
      <c r="H9088" s="264">
        <v>8.3242906466515905</v>
      </c>
      <c r="I9088" s="264">
        <v>4.3959283915992797</v>
      </c>
      <c r="J9088" s="264">
        <v>14.300906860909199</v>
      </c>
    </row>
    <row r="9089" spans="1:10" x14ac:dyDescent="0.25">
      <c r="A9089" t="s">
        <v>9375</v>
      </c>
      <c r="B9089" t="s">
        <v>88</v>
      </c>
      <c r="C9089" t="s">
        <v>137</v>
      </c>
      <c r="D9089" t="s">
        <v>57</v>
      </c>
      <c r="E9089" t="s">
        <v>65</v>
      </c>
      <c r="F9089" s="263">
        <v>9</v>
      </c>
      <c r="G9089" s="139">
        <v>12.173238712702499</v>
      </c>
      <c r="H9089" s="264">
        <v>13.1102949752018</v>
      </c>
      <c r="I9089" s="264">
        <v>8.6080550734948602</v>
      </c>
      <c r="J9089" s="264">
        <v>19.115098805048699</v>
      </c>
    </row>
    <row r="9090" spans="1:10" x14ac:dyDescent="0.25">
      <c r="A9090" t="s">
        <v>9376</v>
      </c>
      <c r="B9090" t="s">
        <v>88</v>
      </c>
      <c r="C9090" t="s">
        <v>138</v>
      </c>
      <c r="D9090" t="s">
        <v>5</v>
      </c>
      <c r="E9090" t="s">
        <v>65</v>
      </c>
      <c r="F9090" s="263">
        <v>171.60563380281701</v>
      </c>
      <c r="G9090" s="139">
        <v>11.0053182375406</v>
      </c>
      <c r="H9090" s="264">
        <v>11.004875372193601</v>
      </c>
      <c r="I9090" s="264">
        <v>10.0703521032264</v>
      </c>
      <c r="J9090" s="264">
        <v>12.002472157899099</v>
      </c>
    </row>
    <row r="9091" spans="1:10" x14ac:dyDescent="0.25">
      <c r="A9091" t="s">
        <v>9377</v>
      </c>
      <c r="B9091" t="s">
        <v>88</v>
      </c>
      <c r="C9091" t="s">
        <v>138</v>
      </c>
      <c r="D9091" t="s">
        <v>122</v>
      </c>
      <c r="E9091" t="s">
        <v>65</v>
      </c>
      <c r="F9091" s="263">
        <v>22.638497652582164</v>
      </c>
      <c r="G9091" s="139">
        <v>7.3539579369161903</v>
      </c>
      <c r="H9091" s="264">
        <v>6.7568865799905797</v>
      </c>
      <c r="I9091" s="264">
        <v>5.2359389348620402</v>
      </c>
      <c r="J9091" s="264">
        <v>8.5792512023124896</v>
      </c>
    </row>
    <row r="9092" spans="1:10" x14ac:dyDescent="0.25">
      <c r="A9092" t="s">
        <v>9378</v>
      </c>
      <c r="B9092" t="s">
        <v>88</v>
      </c>
      <c r="C9092" t="s">
        <v>138</v>
      </c>
      <c r="D9092" t="s">
        <v>123</v>
      </c>
      <c r="E9092" t="s">
        <v>65</v>
      </c>
      <c r="F9092" s="263">
        <v>26.943661971831002</v>
      </c>
      <c r="G9092" s="139">
        <v>8.5832077758149303</v>
      </c>
      <c r="H9092" s="264">
        <v>8.1234527833430104</v>
      </c>
      <c r="I9092" s="264">
        <v>6.4382507550573198</v>
      </c>
      <c r="J9092" s="264">
        <v>10.112198179484199</v>
      </c>
    </row>
    <row r="9093" spans="1:10" x14ac:dyDescent="0.25">
      <c r="A9093" t="s">
        <v>9379</v>
      </c>
      <c r="B9093" t="s">
        <v>88</v>
      </c>
      <c r="C9093" t="s">
        <v>138</v>
      </c>
      <c r="D9093" t="s">
        <v>124</v>
      </c>
      <c r="E9093" t="s">
        <v>65</v>
      </c>
      <c r="F9093" s="263">
        <v>31.220657276995301</v>
      </c>
      <c r="G9093" s="139">
        <v>9.8109162036959194</v>
      </c>
      <c r="H9093" s="264">
        <v>9.4145730175213291</v>
      </c>
      <c r="I9093" s="264">
        <v>7.5929283185322101</v>
      </c>
      <c r="J9093" s="264">
        <v>11.539027848770299</v>
      </c>
    </row>
    <row r="9094" spans="1:10" x14ac:dyDescent="0.25">
      <c r="A9094" t="s">
        <v>9380</v>
      </c>
      <c r="B9094" t="s">
        <v>88</v>
      </c>
      <c r="C9094" t="s">
        <v>138</v>
      </c>
      <c r="D9094" t="s">
        <v>125</v>
      </c>
      <c r="E9094" t="s">
        <v>65</v>
      </c>
      <c r="F9094" s="263">
        <v>41.553990610328668</v>
      </c>
      <c r="G9094" s="139">
        <v>13.2173945870595</v>
      </c>
      <c r="H9094" s="264">
        <v>13.8358618089923</v>
      </c>
      <c r="I9094" s="264">
        <v>11.5035163830341</v>
      </c>
      <c r="J9094" s="264">
        <v>16.500425471647201</v>
      </c>
    </row>
    <row r="9095" spans="1:10" x14ac:dyDescent="0.25">
      <c r="A9095" t="s">
        <v>9381</v>
      </c>
      <c r="B9095" t="s">
        <v>88</v>
      </c>
      <c r="C9095" t="s">
        <v>138</v>
      </c>
      <c r="D9095" t="s">
        <v>126</v>
      </c>
      <c r="E9095" t="s">
        <v>65</v>
      </c>
      <c r="F9095" s="263">
        <v>49.248826291079666</v>
      </c>
      <c r="G9095" s="139">
        <v>16.150721675521702</v>
      </c>
      <c r="H9095" s="264">
        <v>18.200784446230799</v>
      </c>
      <c r="I9095" s="264">
        <v>15.3738970799005</v>
      </c>
      <c r="J9095" s="264">
        <v>21.3952988333244</v>
      </c>
    </row>
    <row r="9096" spans="1:10" x14ac:dyDescent="0.25">
      <c r="A9096" t="s">
        <v>9382</v>
      </c>
      <c r="B9096" t="s">
        <v>88</v>
      </c>
      <c r="C9096" t="s">
        <v>138</v>
      </c>
      <c r="D9096" t="s">
        <v>6</v>
      </c>
      <c r="E9096" t="s">
        <v>65</v>
      </c>
      <c r="F9096" s="263">
        <v>40.859154929577336</v>
      </c>
      <c r="G9096" s="139">
        <v>11.673999793213399</v>
      </c>
      <c r="H9096" s="264">
        <v>11.367972612195</v>
      </c>
      <c r="I9096" s="264">
        <v>9.4278142442140105</v>
      </c>
      <c r="J9096" s="264">
        <v>13.587002476795</v>
      </c>
    </row>
    <row r="9097" spans="1:10" x14ac:dyDescent="0.25">
      <c r="A9097" t="s">
        <v>9383</v>
      </c>
      <c r="B9097" t="s">
        <v>88</v>
      </c>
      <c r="C9097" t="s">
        <v>138</v>
      </c>
      <c r="D9097" t="s">
        <v>37</v>
      </c>
      <c r="E9097" t="s">
        <v>65</v>
      </c>
      <c r="F9097" s="263">
        <v>3.3051643192488265</v>
      </c>
      <c r="G9097" s="139">
        <v>9.2940900940577809</v>
      </c>
      <c r="H9097" s="264">
        <v>8.4505191696654993</v>
      </c>
      <c r="I9097" s="264">
        <v>3.98271580013727</v>
      </c>
      <c r="J9097" s="264">
        <v>15.657826060044499</v>
      </c>
    </row>
    <row r="9098" spans="1:10" x14ac:dyDescent="0.25">
      <c r="A9098" t="s">
        <v>9384</v>
      </c>
      <c r="B9098" t="s">
        <v>88</v>
      </c>
      <c r="C9098" t="s">
        <v>138</v>
      </c>
      <c r="D9098" t="s">
        <v>38</v>
      </c>
      <c r="E9098" t="s">
        <v>65</v>
      </c>
      <c r="F9098" s="263">
        <v>7.9436619718309993</v>
      </c>
      <c r="G9098" s="139">
        <v>12.8441922805949</v>
      </c>
      <c r="H9098" s="264">
        <v>13.1169156609462</v>
      </c>
      <c r="I9098" s="264">
        <v>8.3258094676086607</v>
      </c>
      <c r="J9098" s="264">
        <v>19.628009540095601</v>
      </c>
    </row>
    <row r="9099" spans="1:10" x14ac:dyDescent="0.25">
      <c r="A9099" t="s">
        <v>9385</v>
      </c>
      <c r="B9099" t="s">
        <v>88</v>
      </c>
      <c r="C9099" t="s">
        <v>138</v>
      </c>
      <c r="D9099" t="s">
        <v>39</v>
      </c>
      <c r="E9099" t="s">
        <v>65</v>
      </c>
      <c r="F9099" s="263">
        <v>8.3051643192488331</v>
      </c>
      <c r="G9099" s="139">
        <v>13.959588844733901</v>
      </c>
      <c r="H9099" s="264">
        <v>12.2813756161095</v>
      </c>
      <c r="I9099" s="264">
        <v>7.8202786095566701</v>
      </c>
      <c r="J9099" s="264">
        <v>18.302753999229001</v>
      </c>
    </row>
    <row r="9100" spans="1:10" x14ac:dyDescent="0.25">
      <c r="A9100" t="s">
        <v>9386</v>
      </c>
      <c r="B9100" t="s">
        <v>88</v>
      </c>
      <c r="C9100" t="s">
        <v>138</v>
      </c>
      <c r="D9100" t="s">
        <v>40</v>
      </c>
      <c r="E9100" t="s">
        <v>65</v>
      </c>
      <c r="F9100" s="263">
        <v>8.3333333333333339</v>
      </c>
      <c r="G9100" s="139">
        <v>17.400625030451099</v>
      </c>
      <c r="H9100" s="264">
        <v>16.392386082327199</v>
      </c>
      <c r="I9100" s="264">
        <v>10.539275736197901</v>
      </c>
      <c r="J9100" s="264">
        <v>24.2885870230647</v>
      </c>
    </row>
    <row r="9101" spans="1:10" x14ac:dyDescent="0.25">
      <c r="A9101" t="s">
        <v>9387</v>
      </c>
      <c r="B9101" t="s">
        <v>88</v>
      </c>
      <c r="C9101" t="s">
        <v>138</v>
      </c>
      <c r="D9101" t="s">
        <v>41</v>
      </c>
      <c r="E9101" t="s">
        <v>65</v>
      </c>
      <c r="F9101" s="263">
        <v>6.9718309859155001</v>
      </c>
      <c r="G9101" s="139">
        <v>9.0200808867401605</v>
      </c>
      <c r="H9101" s="264">
        <v>9.1161038916928891</v>
      </c>
      <c r="I9101" s="264">
        <v>5.6183764319454497</v>
      </c>
      <c r="J9101" s="264">
        <v>13.970022284554499</v>
      </c>
    </row>
    <row r="9102" spans="1:10" x14ac:dyDescent="0.25">
      <c r="A9102" t="s">
        <v>9388</v>
      </c>
      <c r="B9102" t="s">
        <v>88</v>
      </c>
      <c r="C9102" t="s">
        <v>138</v>
      </c>
      <c r="D9102" t="s">
        <v>42</v>
      </c>
      <c r="E9102" t="s">
        <v>65</v>
      </c>
      <c r="F9102" s="263">
        <v>6</v>
      </c>
      <c r="G9102" s="139">
        <v>8.8345292668322308</v>
      </c>
      <c r="H9102" s="264">
        <v>9.1740203188739908</v>
      </c>
      <c r="I9102" s="264">
        <v>5.4197019827813699</v>
      </c>
      <c r="J9102" s="264">
        <v>14.520493231414299</v>
      </c>
    </row>
    <row r="9103" spans="1:10" x14ac:dyDescent="0.25">
      <c r="A9103" t="s">
        <v>9389</v>
      </c>
      <c r="B9103" t="s">
        <v>88</v>
      </c>
      <c r="C9103" t="s">
        <v>138</v>
      </c>
      <c r="D9103" t="s">
        <v>102</v>
      </c>
      <c r="E9103" t="s">
        <v>65</v>
      </c>
      <c r="F9103" s="263">
        <v>5</v>
      </c>
      <c r="G9103" s="139">
        <v>7.4306350220689898</v>
      </c>
      <c r="H9103" s="264">
        <v>6.4363331533075101</v>
      </c>
      <c r="I9103" s="264">
        <v>3.57591547568701</v>
      </c>
      <c r="J9103" s="264">
        <v>10.651466620861299</v>
      </c>
    </row>
    <row r="9104" spans="1:10" x14ac:dyDescent="0.25">
      <c r="A9104" t="s">
        <v>9390</v>
      </c>
      <c r="B9104" t="s">
        <v>88</v>
      </c>
      <c r="C9104" t="s">
        <v>138</v>
      </c>
      <c r="D9104" t="s">
        <v>103</v>
      </c>
      <c r="E9104" t="s">
        <v>65</v>
      </c>
      <c r="F9104" s="263">
        <v>18.859154929577468</v>
      </c>
      <c r="G9104" s="139">
        <v>9.6939143526618992</v>
      </c>
      <c r="H9104" s="264">
        <v>9.11230233181446</v>
      </c>
      <c r="I9104" s="264">
        <v>6.8810684560034598</v>
      </c>
      <c r="J9104" s="264">
        <v>11.8327405686169</v>
      </c>
    </row>
    <row r="9105" spans="1:10" x14ac:dyDescent="0.25">
      <c r="A9105" t="s">
        <v>9391</v>
      </c>
      <c r="B9105" t="s">
        <v>88</v>
      </c>
      <c r="C9105" t="s">
        <v>138</v>
      </c>
      <c r="D9105" t="s">
        <v>43</v>
      </c>
      <c r="E9105" t="s">
        <v>65</v>
      </c>
      <c r="F9105" s="263">
        <v>2.6666666666666665</v>
      </c>
      <c r="G9105" s="139">
        <v>7.0353791629657598</v>
      </c>
      <c r="H9105" s="264">
        <v>6.97418316925451</v>
      </c>
      <c r="I9105" s="264">
        <v>2.9850271749289301</v>
      </c>
      <c r="J9105" s="264">
        <v>13.7732404293619</v>
      </c>
    </row>
    <row r="9106" spans="1:10" x14ac:dyDescent="0.25">
      <c r="A9106" t="s">
        <v>9392</v>
      </c>
      <c r="B9106" t="s">
        <v>88</v>
      </c>
      <c r="C9106" t="s">
        <v>138</v>
      </c>
      <c r="D9106" t="s">
        <v>44</v>
      </c>
      <c r="E9106" t="s">
        <v>65</v>
      </c>
      <c r="F9106" s="263">
        <v>9.3051643192488331</v>
      </c>
      <c r="G9106" s="139">
        <v>14.8503252798166</v>
      </c>
      <c r="H9106" s="264">
        <v>13.570116977906901</v>
      </c>
      <c r="I9106" s="264">
        <v>8.9682395359227094</v>
      </c>
      <c r="J9106" s="264">
        <v>19.678345009242001</v>
      </c>
    </row>
    <row r="9107" spans="1:10" x14ac:dyDescent="0.25">
      <c r="A9107" t="s">
        <v>9393</v>
      </c>
      <c r="B9107" t="s">
        <v>88</v>
      </c>
      <c r="C9107" t="s">
        <v>138</v>
      </c>
      <c r="D9107" t="s">
        <v>45</v>
      </c>
      <c r="E9107" t="s">
        <v>65</v>
      </c>
      <c r="F9107" s="263">
        <v>6.8873239436619675</v>
      </c>
      <c r="G9107" s="139">
        <v>7.32826569024395</v>
      </c>
      <c r="H9107" s="264">
        <v>6.9034541003784797</v>
      </c>
      <c r="I9107" s="264">
        <v>4.2444126607349499</v>
      </c>
      <c r="J9107" s="264">
        <v>10.6009882717527</v>
      </c>
    </row>
    <row r="9108" spans="1:10" x14ac:dyDescent="0.25">
      <c r="A9108" t="s">
        <v>9394</v>
      </c>
      <c r="B9108" t="s">
        <v>88</v>
      </c>
      <c r="C9108" t="s">
        <v>138</v>
      </c>
      <c r="D9108" t="s">
        <v>18</v>
      </c>
      <c r="E9108" t="s">
        <v>65</v>
      </c>
      <c r="F9108" s="263">
        <v>29.333333333333332</v>
      </c>
      <c r="G9108" s="139">
        <v>11.165670638092701</v>
      </c>
      <c r="H9108" s="264">
        <v>11.172911418897501</v>
      </c>
      <c r="I9108" s="264">
        <v>8.9552829045663902</v>
      </c>
      <c r="J9108" s="264">
        <v>13.7718901731755</v>
      </c>
    </row>
    <row r="9109" spans="1:10" x14ac:dyDescent="0.25">
      <c r="A9109" t="s">
        <v>9395</v>
      </c>
      <c r="B9109" t="s">
        <v>88</v>
      </c>
      <c r="C9109" t="s">
        <v>138</v>
      </c>
      <c r="D9109" t="s">
        <v>46</v>
      </c>
      <c r="E9109" t="s">
        <v>65</v>
      </c>
      <c r="F9109" s="263">
        <v>11.666666666666666</v>
      </c>
      <c r="G9109" s="139">
        <v>9.6654644669910592</v>
      </c>
      <c r="H9109" s="264">
        <v>9.7607407467213498</v>
      </c>
      <c r="I9109" s="264">
        <v>6.7892832937545498</v>
      </c>
      <c r="J9109" s="264">
        <v>13.586098657602101</v>
      </c>
    </row>
    <row r="9110" spans="1:10" x14ac:dyDescent="0.25">
      <c r="A9110" t="s">
        <v>9396</v>
      </c>
      <c r="B9110" t="s">
        <v>88</v>
      </c>
      <c r="C9110" t="s">
        <v>138</v>
      </c>
      <c r="D9110" t="s">
        <v>47</v>
      </c>
      <c r="E9110" t="s">
        <v>65</v>
      </c>
      <c r="F9110" s="263">
        <v>11</v>
      </c>
      <c r="G9110" s="139">
        <v>15.389709414305001</v>
      </c>
      <c r="H9110" s="264">
        <v>15.286545836907001</v>
      </c>
      <c r="I9110" s="264">
        <v>10.502451982142899</v>
      </c>
      <c r="J9110" s="264">
        <v>21.492535889482902</v>
      </c>
    </row>
    <row r="9111" spans="1:10" x14ac:dyDescent="0.25">
      <c r="A9111" t="s">
        <v>9397</v>
      </c>
      <c r="B9111" t="s">
        <v>88</v>
      </c>
      <c r="C9111" t="s">
        <v>138</v>
      </c>
      <c r="D9111" t="s">
        <v>48</v>
      </c>
      <c r="E9111" t="s">
        <v>65</v>
      </c>
      <c r="F9111" s="263">
        <v>6.666666666666667</v>
      </c>
      <c r="G9111" s="139">
        <v>9.4523765637775501</v>
      </c>
      <c r="H9111" s="264">
        <v>9.2441466020726502</v>
      </c>
      <c r="I9111" s="264">
        <v>5.6364714099464397</v>
      </c>
      <c r="J9111" s="264">
        <v>14.2883518125349</v>
      </c>
    </row>
    <row r="9112" spans="1:10" x14ac:dyDescent="0.25">
      <c r="A9112" t="s">
        <v>9398</v>
      </c>
      <c r="B9112" t="s">
        <v>88</v>
      </c>
      <c r="C9112" t="s">
        <v>138</v>
      </c>
      <c r="D9112" t="s">
        <v>104</v>
      </c>
      <c r="E9112" t="s">
        <v>65</v>
      </c>
      <c r="F9112" s="263">
        <v>24.582159624413134</v>
      </c>
      <c r="G9112" s="139">
        <v>10.217717588647499</v>
      </c>
      <c r="H9112" s="264">
        <v>11.369388303850901</v>
      </c>
      <c r="I9112" s="264">
        <v>8.9025934109917504</v>
      </c>
      <c r="J9112" s="264">
        <v>14.303399904158001</v>
      </c>
    </row>
    <row r="9113" spans="1:10" x14ac:dyDescent="0.25">
      <c r="A9113" t="s">
        <v>9399</v>
      </c>
      <c r="B9113" t="s">
        <v>88</v>
      </c>
      <c r="C9113" t="s">
        <v>138</v>
      </c>
      <c r="D9113" t="s">
        <v>49</v>
      </c>
      <c r="E9113" t="s">
        <v>65</v>
      </c>
      <c r="F9113" s="263">
        <v>6.6103286384976663</v>
      </c>
      <c r="G9113" s="139">
        <v>10.176416270933199</v>
      </c>
      <c r="H9113" s="264">
        <v>9.4810785669271898</v>
      </c>
      <c r="I9113" s="264">
        <v>5.7458714731995597</v>
      </c>
      <c r="J9113" s="264">
        <v>14.711134468145801</v>
      </c>
    </row>
    <row r="9114" spans="1:10" x14ac:dyDescent="0.25">
      <c r="A9114" t="s">
        <v>9400</v>
      </c>
      <c r="B9114" t="s">
        <v>88</v>
      </c>
      <c r="C9114" t="s">
        <v>138</v>
      </c>
      <c r="D9114" t="s">
        <v>50</v>
      </c>
      <c r="E9114" t="s">
        <v>65</v>
      </c>
      <c r="F9114" s="263">
        <v>17.971830985915499</v>
      </c>
      <c r="G9114" s="139">
        <v>10.232993335803201</v>
      </c>
      <c r="H9114" s="264">
        <v>12.3802199974853</v>
      </c>
      <c r="I9114" s="264">
        <v>9.2611098889975807</v>
      </c>
      <c r="J9114" s="264">
        <v>16.201794180179501</v>
      </c>
    </row>
    <row r="9115" spans="1:10" x14ac:dyDescent="0.25">
      <c r="A9115" t="s">
        <v>9401</v>
      </c>
      <c r="B9115" t="s">
        <v>88</v>
      </c>
      <c r="C9115" t="s">
        <v>138</v>
      </c>
      <c r="D9115" t="s">
        <v>105</v>
      </c>
      <c r="E9115" t="s">
        <v>65</v>
      </c>
      <c r="F9115" s="263">
        <v>22.333333333333332</v>
      </c>
      <c r="G9115" s="139">
        <v>14.8905103000104</v>
      </c>
      <c r="H9115" s="264">
        <v>15.639833836344399</v>
      </c>
      <c r="I9115" s="264">
        <v>12.106886802153401</v>
      </c>
      <c r="J9115" s="264">
        <v>19.878185729008901</v>
      </c>
    </row>
    <row r="9116" spans="1:10" x14ac:dyDescent="0.25">
      <c r="A9116" t="s">
        <v>9402</v>
      </c>
      <c r="B9116" t="s">
        <v>88</v>
      </c>
      <c r="C9116" t="s">
        <v>138</v>
      </c>
      <c r="D9116" t="s">
        <v>51</v>
      </c>
      <c r="E9116" t="s">
        <v>65</v>
      </c>
      <c r="F9116" s="263">
        <v>17</v>
      </c>
      <c r="G9116" s="139">
        <v>14.171351085497699</v>
      </c>
      <c r="H9116" s="264">
        <v>14.907091850233501</v>
      </c>
      <c r="I9116" s="264">
        <v>11.086597110925</v>
      </c>
      <c r="J9116" s="264">
        <v>19.615123366048401</v>
      </c>
    </row>
    <row r="9117" spans="1:10" x14ac:dyDescent="0.25">
      <c r="A9117" t="s">
        <v>9403</v>
      </c>
      <c r="B9117" t="s">
        <v>88</v>
      </c>
      <c r="C9117" t="s">
        <v>138</v>
      </c>
      <c r="D9117" t="s">
        <v>52</v>
      </c>
      <c r="E9117" t="s">
        <v>65</v>
      </c>
      <c r="F9117" s="263">
        <v>5.333333333333333</v>
      </c>
      <c r="G9117" s="139">
        <v>17.763961363383999</v>
      </c>
      <c r="H9117" s="264">
        <v>18.907446676177202</v>
      </c>
      <c r="I9117" s="264">
        <v>10.7473199175339</v>
      </c>
      <c r="J9117" s="264">
        <v>30.783313915122399</v>
      </c>
    </row>
    <row r="9118" spans="1:10" x14ac:dyDescent="0.25">
      <c r="A9118" t="s">
        <v>9404</v>
      </c>
      <c r="B9118" t="s">
        <v>88</v>
      </c>
      <c r="C9118" t="s">
        <v>138</v>
      </c>
      <c r="D9118" t="s">
        <v>106</v>
      </c>
      <c r="E9118" t="s">
        <v>65</v>
      </c>
      <c r="F9118" s="263">
        <v>30.638497652582164</v>
      </c>
      <c r="G9118" s="139">
        <v>10.414763238088099</v>
      </c>
      <c r="H9118" s="264">
        <v>10.4949706179488</v>
      </c>
      <c r="I9118" s="264">
        <v>8.4513145897134105</v>
      </c>
      <c r="J9118" s="264">
        <v>12.881833949231901</v>
      </c>
    </row>
    <row r="9119" spans="1:10" x14ac:dyDescent="0.25">
      <c r="A9119" t="s">
        <v>9405</v>
      </c>
      <c r="B9119" t="s">
        <v>88</v>
      </c>
      <c r="C9119" t="s">
        <v>138</v>
      </c>
      <c r="D9119" t="s">
        <v>53</v>
      </c>
      <c r="E9119" t="s">
        <v>65</v>
      </c>
      <c r="F9119" s="263">
        <v>8.971830985915501</v>
      </c>
      <c r="G9119" s="139">
        <v>9.8521898283435103</v>
      </c>
      <c r="H9119" s="264">
        <v>10.3032037176432</v>
      </c>
      <c r="I9119" s="264">
        <v>6.7758749651573096</v>
      </c>
      <c r="J9119" s="264">
        <v>15.0098812235592</v>
      </c>
    </row>
    <row r="9120" spans="1:10" x14ac:dyDescent="0.25">
      <c r="A9120" t="s">
        <v>9406</v>
      </c>
      <c r="B9120" t="s">
        <v>88</v>
      </c>
      <c r="C9120" t="s">
        <v>138</v>
      </c>
      <c r="D9120" t="s">
        <v>54</v>
      </c>
      <c r="E9120" t="s">
        <v>65</v>
      </c>
      <c r="F9120" s="263">
        <v>3</v>
      </c>
      <c r="G9120" s="139">
        <v>8.4411138518678293</v>
      </c>
      <c r="H9120" s="264">
        <v>8.7099534888428796</v>
      </c>
      <c r="I9120" s="264">
        <v>3.9580721784367401</v>
      </c>
      <c r="J9120" s="264">
        <v>16.5623481949679</v>
      </c>
    </row>
    <row r="9121" spans="1:10" x14ac:dyDescent="0.25">
      <c r="A9121" t="s">
        <v>9407</v>
      </c>
      <c r="B9121" t="s">
        <v>88</v>
      </c>
      <c r="C9121" t="s">
        <v>138</v>
      </c>
      <c r="D9121" t="s">
        <v>55</v>
      </c>
      <c r="E9121" t="s">
        <v>65</v>
      </c>
      <c r="F9121" s="263">
        <v>7.333333333333333</v>
      </c>
      <c r="G9121" s="139">
        <v>15.6748746010032</v>
      </c>
      <c r="H9121" s="264">
        <v>15.3046929722105</v>
      </c>
      <c r="I9121" s="264">
        <v>9.5506799456463902</v>
      </c>
      <c r="J9121" s="264">
        <v>23.223957573945899</v>
      </c>
    </row>
    <row r="9122" spans="1:10" x14ac:dyDescent="0.25">
      <c r="A9122" t="s">
        <v>9408</v>
      </c>
      <c r="B9122" t="s">
        <v>88</v>
      </c>
      <c r="C9122" t="s">
        <v>138</v>
      </c>
      <c r="D9122" t="s">
        <v>56</v>
      </c>
      <c r="E9122" t="s">
        <v>65</v>
      </c>
      <c r="F9122" s="263">
        <v>4</v>
      </c>
      <c r="G9122" s="139">
        <v>8.6012256746586395</v>
      </c>
      <c r="H9122" s="264">
        <v>7.8868866119968102</v>
      </c>
      <c r="I9122" s="264">
        <v>4.0254904482060301</v>
      </c>
      <c r="J9122" s="264">
        <v>13.847311028386301</v>
      </c>
    </row>
    <row r="9123" spans="1:10" x14ac:dyDescent="0.25">
      <c r="A9123" t="s">
        <v>9409</v>
      </c>
      <c r="B9123" t="s">
        <v>88</v>
      </c>
      <c r="C9123" t="s">
        <v>138</v>
      </c>
      <c r="D9123" t="s">
        <v>57</v>
      </c>
      <c r="E9123" t="s">
        <v>65</v>
      </c>
      <c r="F9123" s="263">
        <v>7.333333333333333</v>
      </c>
      <c r="G9123" s="139">
        <v>9.8712696696265496</v>
      </c>
      <c r="H9123" s="264">
        <v>10.508849716204701</v>
      </c>
      <c r="I9123" s="264">
        <v>6.5651156707598801</v>
      </c>
      <c r="J9123" s="264">
        <v>15.936622173543</v>
      </c>
    </row>
    <row r="9124" spans="1:10" x14ac:dyDescent="0.25">
      <c r="A9124" t="s">
        <v>9410</v>
      </c>
      <c r="B9124" t="s">
        <v>88</v>
      </c>
      <c r="C9124" t="s">
        <v>297</v>
      </c>
      <c r="D9124" t="s">
        <v>5</v>
      </c>
      <c r="E9124" t="s">
        <v>101</v>
      </c>
      <c r="F9124" s="263">
        <v>357.81220657277004</v>
      </c>
      <c r="G9124" s="139">
        <v>12.173217360025101</v>
      </c>
      <c r="H9124" s="264">
        <v>12.9267700109882</v>
      </c>
      <c r="I9124" s="264">
        <v>12.162968852730099</v>
      </c>
      <c r="J9124" s="264">
        <v>13.725873986211401</v>
      </c>
    </row>
    <row r="9125" spans="1:10" x14ac:dyDescent="0.25">
      <c r="A9125" t="s">
        <v>9411</v>
      </c>
      <c r="B9125" t="s">
        <v>88</v>
      </c>
      <c r="C9125" t="s">
        <v>297</v>
      </c>
      <c r="D9125" t="s">
        <v>122</v>
      </c>
      <c r="E9125" t="s">
        <v>101</v>
      </c>
      <c r="F9125" s="263">
        <v>42.802816901408335</v>
      </c>
      <c r="G9125" s="139">
        <v>7.3336195029586904</v>
      </c>
      <c r="H9125" s="264">
        <v>7.6105716357052504</v>
      </c>
      <c r="I9125" s="264">
        <v>6.3456185434677703</v>
      </c>
      <c r="J9125" s="264">
        <v>9.0528613981795907</v>
      </c>
    </row>
    <row r="9126" spans="1:10" x14ac:dyDescent="0.25">
      <c r="A9126" t="s">
        <v>9412</v>
      </c>
      <c r="B9126" t="s">
        <v>88</v>
      </c>
      <c r="C9126" t="s">
        <v>297</v>
      </c>
      <c r="D9126" t="s">
        <v>123</v>
      </c>
      <c r="E9126" t="s">
        <v>101</v>
      </c>
      <c r="F9126" s="263">
        <v>58.746478873239333</v>
      </c>
      <c r="G9126" s="139">
        <v>9.9004133772695493</v>
      </c>
      <c r="H9126" s="264">
        <v>10.1335379123525</v>
      </c>
      <c r="I9126" s="264">
        <v>8.6888089213837798</v>
      </c>
      <c r="J9126" s="264">
        <v>11.749300747950199</v>
      </c>
    </row>
    <row r="9127" spans="1:10" x14ac:dyDescent="0.25">
      <c r="A9127" t="s">
        <v>9413</v>
      </c>
      <c r="B9127" t="s">
        <v>88</v>
      </c>
      <c r="C9127" t="s">
        <v>297</v>
      </c>
      <c r="D9127" t="s">
        <v>124</v>
      </c>
      <c r="E9127" t="s">
        <v>101</v>
      </c>
      <c r="F9127" s="263">
        <v>68.413145539905997</v>
      </c>
      <c r="G9127" s="139">
        <v>11.357140930958201</v>
      </c>
      <c r="H9127" s="264">
        <v>11.649520152195601</v>
      </c>
      <c r="I9127" s="264">
        <v>10.1064501741629</v>
      </c>
      <c r="J9127" s="264">
        <v>13.361092976372699</v>
      </c>
    </row>
    <row r="9128" spans="1:10" x14ac:dyDescent="0.25">
      <c r="A9128" t="s">
        <v>9414</v>
      </c>
      <c r="B9128" t="s">
        <v>88</v>
      </c>
      <c r="C9128" t="s">
        <v>297</v>
      </c>
      <c r="D9128" t="s">
        <v>125</v>
      </c>
      <c r="E9128" t="s">
        <v>101</v>
      </c>
      <c r="F9128" s="263">
        <v>82.854460093896662</v>
      </c>
      <c r="G9128" s="139">
        <v>14.030034130951799</v>
      </c>
      <c r="H9128" s="264">
        <v>15.3221769740288</v>
      </c>
      <c r="I9128" s="264">
        <v>13.471779375125999</v>
      </c>
      <c r="J9128" s="264">
        <v>17.3552157166923</v>
      </c>
    </row>
    <row r="9129" spans="1:10" x14ac:dyDescent="0.25">
      <c r="A9129" t="s">
        <v>9415</v>
      </c>
      <c r="B9129" t="s">
        <v>88</v>
      </c>
      <c r="C9129" t="s">
        <v>297</v>
      </c>
      <c r="D9129" t="s">
        <v>126</v>
      </c>
      <c r="E9129" t="s">
        <v>101</v>
      </c>
      <c r="F9129" s="263">
        <v>104.99530516431933</v>
      </c>
      <c r="G9129" s="139">
        <v>18.440189672736899</v>
      </c>
      <c r="H9129" s="264">
        <v>21.357616394099502</v>
      </c>
      <c r="I9129" s="264">
        <v>19.056410301429299</v>
      </c>
      <c r="J9129" s="264">
        <v>23.859412452807</v>
      </c>
    </row>
    <row r="9130" spans="1:10" x14ac:dyDescent="0.25">
      <c r="A9130" t="s">
        <v>9416</v>
      </c>
      <c r="B9130" t="s">
        <v>88</v>
      </c>
      <c r="C9130" t="s">
        <v>297</v>
      </c>
      <c r="D9130" t="s">
        <v>6</v>
      </c>
      <c r="E9130" t="s">
        <v>101</v>
      </c>
      <c r="F9130" s="263">
        <v>88.746478873239326</v>
      </c>
      <c r="G9130" s="139">
        <v>13.2544409301287</v>
      </c>
      <c r="H9130" s="264">
        <v>13.5727577462524</v>
      </c>
      <c r="I9130" s="264">
        <v>11.9879661635544</v>
      </c>
      <c r="J9130" s="264">
        <v>15.3084238437665</v>
      </c>
    </row>
    <row r="9131" spans="1:10" x14ac:dyDescent="0.25">
      <c r="A9131" t="s">
        <v>9417</v>
      </c>
      <c r="B9131" t="s">
        <v>88</v>
      </c>
      <c r="C9131" t="s">
        <v>297</v>
      </c>
      <c r="D9131" t="s">
        <v>37</v>
      </c>
      <c r="E9131" t="s">
        <v>101</v>
      </c>
      <c r="F9131" s="263">
        <v>8.971830985915501</v>
      </c>
      <c r="G9131" s="139">
        <v>13.1441275944692</v>
      </c>
      <c r="H9131" s="264">
        <v>12.8660980989289</v>
      </c>
      <c r="I9131" s="264">
        <v>8.4552646961453508</v>
      </c>
      <c r="J9131" s="264">
        <v>18.751676624773499</v>
      </c>
    </row>
    <row r="9132" spans="1:10" x14ac:dyDescent="0.25">
      <c r="A9132" t="s">
        <v>9418</v>
      </c>
      <c r="B9132" t="s">
        <v>88</v>
      </c>
      <c r="C9132" t="s">
        <v>297</v>
      </c>
      <c r="D9132" t="s">
        <v>38</v>
      </c>
      <c r="E9132" t="s">
        <v>101</v>
      </c>
      <c r="F9132" s="263">
        <v>13.333333333333334</v>
      </c>
      <c r="G9132" s="139">
        <v>11.2966587307639</v>
      </c>
      <c r="H9132" s="264">
        <v>11.582597014960299</v>
      </c>
      <c r="I9132" s="264">
        <v>8.2649529069657905</v>
      </c>
      <c r="J9132" s="264">
        <v>15.783865901869</v>
      </c>
    </row>
    <row r="9133" spans="1:10" x14ac:dyDescent="0.25">
      <c r="A9133" t="s">
        <v>9419</v>
      </c>
      <c r="B9133" t="s">
        <v>88</v>
      </c>
      <c r="C9133" t="s">
        <v>297</v>
      </c>
      <c r="D9133" t="s">
        <v>39</v>
      </c>
      <c r="E9133" t="s">
        <v>101</v>
      </c>
      <c r="F9133" s="263">
        <v>17.525821596244132</v>
      </c>
      <c r="G9133" s="139">
        <v>15.7349719847528</v>
      </c>
      <c r="H9133" s="264">
        <v>15.1041221373426</v>
      </c>
      <c r="I9133" s="264">
        <v>11.266675025083901</v>
      </c>
      <c r="J9133" s="264">
        <v>19.818007763435901</v>
      </c>
    </row>
    <row r="9134" spans="1:10" x14ac:dyDescent="0.25">
      <c r="A9134" t="s">
        <v>9420</v>
      </c>
      <c r="B9134" t="s">
        <v>88</v>
      </c>
      <c r="C9134" t="s">
        <v>297</v>
      </c>
      <c r="D9134" t="s">
        <v>40</v>
      </c>
      <c r="E9134" t="s">
        <v>101</v>
      </c>
      <c r="F9134" s="263">
        <v>13.276995305164334</v>
      </c>
      <c r="G9134" s="139">
        <v>14.156591525267601</v>
      </c>
      <c r="H9134" s="264">
        <v>14.296900260300699</v>
      </c>
      <c r="I9134" s="264">
        <v>10.1982869347008</v>
      </c>
      <c r="J9134" s="264">
        <v>19.489765433383301</v>
      </c>
    </row>
    <row r="9135" spans="1:10" x14ac:dyDescent="0.25">
      <c r="A9135" t="s">
        <v>9421</v>
      </c>
      <c r="B9135" t="s">
        <v>88</v>
      </c>
      <c r="C9135" t="s">
        <v>297</v>
      </c>
      <c r="D9135" t="s">
        <v>41</v>
      </c>
      <c r="E9135" t="s">
        <v>101</v>
      </c>
      <c r="F9135" s="263">
        <v>18</v>
      </c>
      <c r="G9135" s="139">
        <v>12.058847174210101</v>
      </c>
      <c r="H9135" s="264">
        <v>12.5403647179568</v>
      </c>
      <c r="I9135" s="264">
        <v>9.3970485239898807</v>
      </c>
      <c r="J9135" s="264">
        <v>16.390978992094499</v>
      </c>
    </row>
    <row r="9136" spans="1:10" x14ac:dyDescent="0.25">
      <c r="A9136" t="s">
        <v>9422</v>
      </c>
      <c r="B9136" t="s">
        <v>88</v>
      </c>
      <c r="C9136" t="s">
        <v>297</v>
      </c>
      <c r="D9136" t="s">
        <v>42</v>
      </c>
      <c r="E9136" t="s">
        <v>101</v>
      </c>
      <c r="F9136" s="263">
        <v>17.638497652582167</v>
      </c>
      <c r="G9136" s="139">
        <v>13.69044664818</v>
      </c>
      <c r="H9136" s="264">
        <v>14.559479945258399</v>
      </c>
      <c r="I9136" s="264">
        <v>10.882469630456001</v>
      </c>
      <c r="J9136" s="264">
        <v>19.0732893675643</v>
      </c>
    </row>
    <row r="9137" spans="1:10" x14ac:dyDescent="0.25">
      <c r="A9137" t="s">
        <v>9423</v>
      </c>
      <c r="B9137" t="s">
        <v>88</v>
      </c>
      <c r="C9137" t="s">
        <v>297</v>
      </c>
      <c r="D9137" t="s">
        <v>102</v>
      </c>
      <c r="E9137" t="s">
        <v>101</v>
      </c>
      <c r="F9137" s="263">
        <v>10.610328638497666</v>
      </c>
      <c r="G9137" s="139">
        <v>8.2676167548448198</v>
      </c>
      <c r="H9137" s="264">
        <v>7.8959212457996104</v>
      </c>
      <c r="I9137" s="264">
        <v>5.3867301253711402</v>
      </c>
      <c r="J9137" s="264">
        <v>11.166486362753</v>
      </c>
    </row>
    <row r="9138" spans="1:10" x14ac:dyDescent="0.25">
      <c r="A9138" t="s">
        <v>9424</v>
      </c>
      <c r="B9138" t="s">
        <v>88</v>
      </c>
      <c r="C9138" t="s">
        <v>297</v>
      </c>
      <c r="D9138" t="s">
        <v>103</v>
      </c>
      <c r="E9138" t="s">
        <v>101</v>
      </c>
      <c r="F9138" s="263">
        <v>47.661971830985998</v>
      </c>
      <c r="G9138" s="139">
        <v>12.9889778568762</v>
      </c>
      <c r="H9138" s="264">
        <v>12.8721633054384</v>
      </c>
      <c r="I9138" s="264">
        <v>10.8408679105496</v>
      </c>
      <c r="J9138" s="264">
        <v>15.172287234491799</v>
      </c>
    </row>
    <row r="9139" spans="1:10" x14ac:dyDescent="0.25">
      <c r="A9139" t="s">
        <v>9425</v>
      </c>
      <c r="B9139" t="s">
        <v>88</v>
      </c>
      <c r="C9139" t="s">
        <v>297</v>
      </c>
      <c r="D9139" t="s">
        <v>43</v>
      </c>
      <c r="E9139" t="s">
        <v>101</v>
      </c>
      <c r="F9139" s="263">
        <v>8.6103286384976663</v>
      </c>
      <c r="G9139" s="139">
        <v>11.3865121114244</v>
      </c>
      <c r="H9139" s="264">
        <v>11.5465351735031</v>
      </c>
      <c r="I9139" s="264">
        <v>7.5158452284982697</v>
      </c>
      <c r="J9139" s="264">
        <v>16.957555665318399</v>
      </c>
    </row>
    <row r="9140" spans="1:10" x14ac:dyDescent="0.25">
      <c r="A9140" t="s">
        <v>9426</v>
      </c>
      <c r="B9140" t="s">
        <v>88</v>
      </c>
      <c r="C9140" t="s">
        <v>297</v>
      </c>
      <c r="D9140" t="s">
        <v>44</v>
      </c>
      <c r="E9140" t="s">
        <v>101</v>
      </c>
      <c r="F9140" s="263">
        <v>13.582159624413132</v>
      </c>
      <c r="G9140" s="139">
        <v>11.785942674364399</v>
      </c>
      <c r="H9140" s="264">
        <v>11.3932793613725</v>
      </c>
      <c r="I9140" s="264">
        <v>8.1538647252402008</v>
      </c>
      <c r="J9140" s="264">
        <v>15.4864947636078</v>
      </c>
    </row>
    <row r="9141" spans="1:10" x14ac:dyDescent="0.25">
      <c r="A9141" t="s">
        <v>9427</v>
      </c>
      <c r="B9141" t="s">
        <v>88</v>
      </c>
      <c r="C9141" t="s">
        <v>297</v>
      </c>
      <c r="D9141" t="s">
        <v>45</v>
      </c>
      <c r="E9141" t="s">
        <v>101</v>
      </c>
      <c r="F9141" s="263">
        <v>25.469483568075134</v>
      </c>
      <c r="G9141" s="139">
        <v>14.464503548375999</v>
      </c>
      <c r="H9141" s="264">
        <v>14.411686677645999</v>
      </c>
      <c r="I9141" s="264">
        <v>11.3500564500987</v>
      </c>
      <c r="J9141" s="264">
        <v>18.042030538470801</v>
      </c>
    </row>
    <row r="9142" spans="1:10" x14ac:dyDescent="0.25">
      <c r="A9142" t="s">
        <v>9428</v>
      </c>
      <c r="B9142" t="s">
        <v>88</v>
      </c>
      <c r="C9142" t="s">
        <v>297</v>
      </c>
      <c r="D9142" t="s">
        <v>18</v>
      </c>
      <c r="E9142" t="s">
        <v>101</v>
      </c>
      <c r="F9142" s="263">
        <v>66.051643192488328</v>
      </c>
      <c r="G9142" s="139">
        <v>13.386051802526699</v>
      </c>
      <c r="H9142" s="264">
        <v>14.047153680029499</v>
      </c>
      <c r="I9142" s="264">
        <v>12.154433349023</v>
      </c>
      <c r="J9142" s="264">
        <v>16.150437262249401</v>
      </c>
    </row>
    <row r="9143" spans="1:10" x14ac:dyDescent="0.25">
      <c r="A9143" t="s">
        <v>9429</v>
      </c>
      <c r="B9143" t="s">
        <v>88</v>
      </c>
      <c r="C9143" t="s">
        <v>297</v>
      </c>
      <c r="D9143" t="s">
        <v>46</v>
      </c>
      <c r="E9143" t="s">
        <v>101</v>
      </c>
      <c r="F9143" s="263">
        <v>32.887323943661968</v>
      </c>
      <c r="G9143" s="139">
        <v>14.5244709966841</v>
      </c>
      <c r="H9143" s="264">
        <v>15.451961659416201</v>
      </c>
      <c r="I9143" s="264">
        <v>12.5477504596633</v>
      </c>
      <c r="J9143" s="264">
        <v>18.8255037011984</v>
      </c>
    </row>
    <row r="9144" spans="1:10" x14ac:dyDescent="0.25">
      <c r="A9144" t="s">
        <v>9430</v>
      </c>
      <c r="B9144" t="s">
        <v>88</v>
      </c>
      <c r="C9144" t="s">
        <v>297</v>
      </c>
      <c r="D9144" t="s">
        <v>47</v>
      </c>
      <c r="E9144" t="s">
        <v>101</v>
      </c>
      <c r="F9144" s="263">
        <v>18.859154929577468</v>
      </c>
      <c r="G9144" s="139">
        <v>13.8565653351716</v>
      </c>
      <c r="H9144" s="264">
        <v>14.2394569823607</v>
      </c>
      <c r="I9144" s="264">
        <v>10.7612164321715</v>
      </c>
      <c r="J9144" s="264">
        <v>18.4803116467296</v>
      </c>
    </row>
    <row r="9145" spans="1:10" x14ac:dyDescent="0.25">
      <c r="A9145" t="s">
        <v>9431</v>
      </c>
      <c r="B9145" t="s">
        <v>88</v>
      </c>
      <c r="C9145" t="s">
        <v>297</v>
      </c>
      <c r="D9145" t="s">
        <v>48</v>
      </c>
      <c r="E9145" t="s">
        <v>101</v>
      </c>
      <c r="F9145" s="263">
        <v>14.305164319248833</v>
      </c>
      <c r="G9145" s="139">
        <v>10.9277584431011</v>
      </c>
      <c r="H9145" s="264">
        <v>11.246581743452399</v>
      </c>
      <c r="I9145" s="264">
        <v>8.1222948959943597</v>
      </c>
      <c r="J9145" s="264">
        <v>15.1705379466637</v>
      </c>
    </row>
    <row r="9146" spans="1:10" x14ac:dyDescent="0.25">
      <c r="A9146" t="s">
        <v>9432</v>
      </c>
      <c r="B9146" t="s">
        <v>88</v>
      </c>
      <c r="C9146" t="s">
        <v>297</v>
      </c>
      <c r="D9146" t="s">
        <v>104</v>
      </c>
      <c r="E9146" t="s">
        <v>101</v>
      </c>
      <c r="F9146" s="263">
        <v>51.610328638497663</v>
      </c>
      <c r="G9146" s="139">
        <v>11.857846586151499</v>
      </c>
      <c r="H9146" s="264">
        <v>14.3373947875154</v>
      </c>
      <c r="I9146" s="264">
        <v>12.152117777148</v>
      </c>
      <c r="J9146" s="264">
        <v>16.799841858371099</v>
      </c>
    </row>
    <row r="9147" spans="1:10" x14ac:dyDescent="0.25">
      <c r="A9147" t="s">
        <v>9433</v>
      </c>
      <c r="B9147" t="s">
        <v>88</v>
      </c>
      <c r="C9147" t="s">
        <v>297</v>
      </c>
      <c r="D9147" t="s">
        <v>49</v>
      </c>
      <c r="E9147" t="s">
        <v>101</v>
      </c>
      <c r="F9147" s="263">
        <v>13</v>
      </c>
      <c r="G9147" s="139">
        <v>10.7331571994716</v>
      </c>
      <c r="H9147" s="264">
        <v>11.625745588580999</v>
      </c>
      <c r="I9147" s="264">
        <v>8.2476180726295905</v>
      </c>
      <c r="J9147" s="264">
        <v>15.916619154537599</v>
      </c>
    </row>
    <row r="9148" spans="1:10" x14ac:dyDescent="0.25">
      <c r="A9148" t="s">
        <v>9434</v>
      </c>
      <c r="B9148" t="s">
        <v>88</v>
      </c>
      <c r="C9148" t="s">
        <v>297</v>
      </c>
      <c r="D9148" t="s">
        <v>50</v>
      </c>
      <c r="E9148" t="s">
        <v>101</v>
      </c>
      <c r="F9148" s="263">
        <v>38.61032863849767</v>
      </c>
      <c r="G9148" s="139">
        <v>12.291507324701101</v>
      </c>
      <c r="H9148" s="264">
        <v>15.600130852984201</v>
      </c>
      <c r="I9148" s="264">
        <v>12.8638079880033</v>
      </c>
      <c r="J9148" s="264">
        <v>18.741931187778299</v>
      </c>
    </row>
    <row r="9149" spans="1:10" x14ac:dyDescent="0.25">
      <c r="A9149" t="s">
        <v>9435</v>
      </c>
      <c r="B9149" t="s">
        <v>88</v>
      </c>
      <c r="C9149" t="s">
        <v>297</v>
      </c>
      <c r="D9149" t="s">
        <v>105</v>
      </c>
      <c r="E9149" t="s">
        <v>101</v>
      </c>
      <c r="F9149" s="263">
        <v>36.164319248826331</v>
      </c>
      <c r="G9149" s="139">
        <v>12.526637602959401</v>
      </c>
      <c r="H9149" s="264">
        <v>13.698545519507199</v>
      </c>
      <c r="I9149" s="264">
        <v>11.2336033730232</v>
      </c>
      <c r="J9149" s="264">
        <v>16.5418762734108</v>
      </c>
    </row>
    <row r="9150" spans="1:10" x14ac:dyDescent="0.25">
      <c r="A9150" t="s">
        <v>9436</v>
      </c>
      <c r="B9150" t="s">
        <v>88</v>
      </c>
      <c r="C9150" t="s">
        <v>297</v>
      </c>
      <c r="D9150" t="s">
        <v>51</v>
      </c>
      <c r="E9150" t="s">
        <v>101</v>
      </c>
      <c r="F9150" s="263">
        <v>27.164319248826299</v>
      </c>
      <c r="G9150" s="139">
        <v>11.673084946790301</v>
      </c>
      <c r="H9150" s="264">
        <v>12.8736299483552</v>
      </c>
      <c r="I9150" s="264">
        <v>10.2215975875244</v>
      </c>
      <c r="J9150" s="264">
        <v>16.001229579157901</v>
      </c>
    </row>
    <row r="9151" spans="1:10" x14ac:dyDescent="0.25">
      <c r="A9151" t="s">
        <v>9437</v>
      </c>
      <c r="B9151" t="s">
        <v>88</v>
      </c>
      <c r="C9151" t="s">
        <v>297</v>
      </c>
      <c r="D9151" t="s">
        <v>52</v>
      </c>
      <c r="E9151" t="s">
        <v>101</v>
      </c>
      <c r="F9151" s="263">
        <v>9</v>
      </c>
      <c r="G9151" s="139">
        <v>16.074203285090899</v>
      </c>
      <c r="H9151" s="264">
        <v>17.1887778190383</v>
      </c>
      <c r="I9151" s="264">
        <v>11.304769865769501</v>
      </c>
      <c r="J9151" s="264">
        <v>25.0364967909311</v>
      </c>
    </row>
    <row r="9152" spans="1:10" x14ac:dyDescent="0.25">
      <c r="A9152" t="s">
        <v>9438</v>
      </c>
      <c r="B9152" t="s">
        <v>88</v>
      </c>
      <c r="C9152" t="s">
        <v>297</v>
      </c>
      <c r="D9152" t="s">
        <v>106</v>
      </c>
      <c r="E9152" t="s">
        <v>101</v>
      </c>
      <c r="F9152" s="263">
        <v>56.967136150234666</v>
      </c>
      <c r="G9152" s="139">
        <v>10.2252166753245</v>
      </c>
      <c r="H9152" s="264">
        <v>10.9734950410487</v>
      </c>
      <c r="I9152" s="264">
        <v>9.3820771041096798</v>
      </c>
      <c r="J9152" s="264">
        <v>12.756418139408201</v>
      </c>
    </row>
    <row r="9153" spans="1:10" x14ac:dyDescent="0.25">
      <c r="A9153" t="s">
        <v>9439</v>
      </c>
      <c r="B9153" t="s">
        <v>88</v>
      </c>
      <c r="C9153" t="s">
        <v>297</v>
      </c>
      <c r="D9153" t="s">
        <v>53</v>
      </c>
      <c r="E9153" t="s">
        <v>101</v>
      </c>
      <c r="F9153" s="263">
        <v>19.248826291079798</v>
      </c>
      <c r="G9153" s="139">
        <v>11.2238054175392</v>
      </c>
      <c r="H9153" s="264">
        <v>12.372046983161701</v>
      </c>
      <c r="I9153" s="264">
        <v>9.3589521204765393</v>
      </c>
      <c r="J9153" s="264">
        <v>16.038307941106801</v>
      </c>
    </row>
    <row r="9154" spans="1:10" x14ac:dyDescent="0.25">
      <c r="A9154" t="s">
        <v>9440</v>
      </c>
      <c r="B9154" t="s">
        <v>88</v>
      </c>
      <c r="C9154" t="s">
        <v>297</v>
      </c>
      <c r="D9154" t="s">
        <v>54</v>
      </c>
      <c r="E9154" t="s">
        <v>101</v>
      </c>
      <c r="F9154" s="263">
        <v>7.2769953051643332</v>
      </c>
      <c r="G9154" s="139">
        <v>10.499603656896801</v>
      </c>
      <c r="H9154" s="264">
        <v>11.1678867056477</v>
      </c>
      <c r="I9154" s="264">
        <v>6.9693717576614302</v>
      </c>
      <c r="J9154" s="264">
        <v>16.953532195442602</v>
      </c>
    </row>
    <row r="9155" spans="1:10" x14ac:dyDescent="0.25">
      <c r="A9155" t="s">
        <v>9441</v>
      </c>
      <c r="B9155" t="s">
        <v>88</v>
      </c>
      <c r="C9155" t="s">
        <v>297</v>
      </c>
      <c r="D9155" t="s">
        <v>55</v>
      </c>
      <c r="E9155" t="s">
        <v>101</v>
      </c>
      <c r="F9155" s="263">
        <v>10.638497652582167</v>
      </c>
      <c r="G9155" s="139">
        <v>11.736441781214801</v>
      </c>
      <c r="H9155" s="264">
        <v>12.4608399650902</v>
      </c>
      <c r="I9155" s="264">
        <v>8.5056818727791903</v>
      </c>
      <c r="J9155" s="264">
        <v>17.614299532781999</v>
      </c>
    </row>
    <row r="9156" spans="1:10" x14ac:dyDescent="0.25">
      <c r="A9156" t="s">
        <v>9442</v>
      </c>
      <c r="B9156" t="s">
        <v>88</v>
      </c>
      <c r="C9156" t="s">
        <v>297</v>
      </c>
      <c r="D9156" t="s">
        <v>56</v>
      </c>
      <c r="E9156" t="s">
        <v>101</v>
      </c>
      <c r="F9156" s="263">
        <v>4.6384976525821662</v>
      </c>
      <c r="G9156" s="139">
        <v>5.35518160705423</v>
      </c>
      <c r="H9156" s="264">
        <v>5.3109569051335201</v>
      </c>
      <c r="I9156" s="264">
        <v>2.8857167732031601</v>
      </c>
      <c r="J9156" s="264">
        <v>8.9388926890253995</v>
      </c>
    </row>
    <row r="9157" spans="1:10" x14ac:dyDescent="0.25">
      <c r="A9157" t="s">
        <v>9443</v>
      </c>
      <c r="B9157" t="s">
        <v>88</v>
      </c>
      <c r="C9157" t="s">
        <v>297</v>
      </c>
      <c r="D9157" t="s">
        <v>57</v>
      </c>
      <c r="E9157" t="s">
        <v>101</v>
      </c>
      <c r="F9157" s="263">
        <v>15.164319248826301</v>
      </c>
      <c r="G9157" s="139">
        <v>10.905293301070801</v>
      </c>
      <c r="H9157" s="264">
        <v>12.0012872956622</v>
      </c>
      <c r="I9157" s="264">
        <v>8.74848013730875</v>
      </c>
      <c r="J9157" s="264">
        <v>16.0597464306612</v>
      </c>
    </row>
    <row r="9158" spans="1:10" x14ac:dyDescent="0.25">
      <c r="A9158" t="s">
        <v>9444</v>
      </c>
      <c r="B9158" t="s">
        <v>88</v>
      </c>
      <c r="C9158" t="s">
        <v>131</v>
      </c>
      <c r="D9158" t="s">
        <v>5</v>
      </c>
      <c r="E9158" t="s">
        <v>101</v>
      </c>
      <c r="F9158" s="263">
        <v>365.45070422535332</v>
      </c>
      <c r="G9158" s="139">
        <v>12.3679626521307</v>
      </c>
      <c r="H9158" s="264">
        <v>13.0515772773816</v>
      </c>
      <c r="I9158" s="264">
        <v>12.2881040375909</v>
      </c>
      <c r="J9158" s="264">
        <v>13.8499582003719</v>
      </c>
    </row>
    <row r="9159" spans="1:10" x14ac:dyDescent="0.25">
      <c r="A9159" t="s">
        <v>9445</v>
      </c>
      <c r="B9159" t="s">
        <v>88</v>
      </c>
      <c r="C9159" t="s">
        <v>131</v>
      </c>
      <c r="D9159" t="s">
        <v>122</v>
      </c>
      <c r="E9159" t="s">
        <v>101</v>
      </c>
      <c r="F9159" s="263">
        <v>41.497652582159667</v>
      </c>
      <c r="G9159" s="139">
        <v>7.0677129600506197</v>
      </c>
      <c r="H9159" s="264">
        <v>7.3237879401659596</v>
      </c>
      <c r="I9159" s="264">
        <v>6.0883097715127503</v>
      </c>
      <c r="J9159" s="264">
        <v>8.7353754080453392</v>
      </c>
    </row>
    <row r="9160" spans="1:10" x14ac:dyDescent="0.25">
      <c r="A9160" t="s">
        <v>9446</v>
      </c>
      <c r="B9160" t="s">
        <v>88</v>
      </c>
      <c r="C9160" t="s">
        <v>131</v>
      </c>
      <c r="D9160" t="s">
        <v>123</v>
      </c>
      <c r="E9160" t="s">
        <v>101</v>
      </c>
      <c r="F9160" s="263">
        <v>57.469483568074999</v>
      </c>
      <c r="G9160" s="139">
        <v>9.6126605862446102</v>
      </c>
      <c r="H9160" s="264">
        <v>9.7824261479353805</v>
      </c>
      <c r="I9160" s="264">
        <v>8.3716944243057103</v>
      </c>
      <c r="J9160" s="264">
        <v>11.3621292429884</v>
      </c>
    </row>
    <row r="9161" spans="1:10" x14ac:dyDescent="0.25">
      <c r="A9161" t="s">
        <v>9447</v>
      </c>
      <c r="B9161" t="s">
        <v>88</v>
      </c>
      <c r="C9161" t="s">
        <v>131</v>
      </c>
      <c r="D9161" t="s">
        <v>124</v>
      </c>
      <c r="E9161" t="s">
        <v>101</v>
      </c>
      <c r="F9161" s="263">
        <v>76.718309859154999</v>
      </c>
      <c r="G9161" s="139">
        <v>12.664977098836699</v>
      </c>
      <c r="H9161" s="264">
        <v>12.884591627009501</v>
      </c>
      <c r="I9161" s="264">
        <v>11.2698157833699</v>
      </c>
      <c r="J9161" s="264">
        <v>14.6653458714263</v>
      </c>
    </row>
    <row r="9162" spans="1:10" x14ac:dyDescent="0.25">
      <c r="A9162" t="s">
        <v>9448</v>
      </c>
      <c r="B9162" t="s">
        <v>88</v>
      </c>
      <c r="C9162" t="s">
        <v>131</v>
      </c>
      <c r="D9162" t="s">
        <v>125</v>
      </c>
      <c r="E9162" t="s">
        <v>101</v>
      </c>
      <c r="F9162" s="263">
        <v>81.492957746479007</v>
      </c>
      <c r="G9162" s="139">
        <v>13.7387971775676</v>
      </c>
      <c r="H9162" s="264">
        <v>14.9145483926425</v>
      </c>
      <c r="I9162" s="264">
        <v>13.098200059738801</v>
      </c>
      <c r="J9162" s="264">
        <v>16.911747718914501</v>
      </c>
    </row>
    <row r="9163" spans="1:10" x14ac:dyDescent="0.25">
      <c r="A9163" t="s">
        <v>9449</v>
      </c>
      <c r="B9163" t="s">
        <v>88</v>
      </c>
      <c r="C9163" t="s">
        <v>131</v>
      </c>
      <c r="D9163" t="s">
        <v>126</v>
      </c>
      <c r="E9163" t="s">
        <v>101</v>
      </c>
      <c r="F9163" s="263">
        <v>108.27230046948365</v>
      </c>
      <c r="G9163" s="139">
        <v>18.9648521226305</v>
      </c>
      <c r="H9163" s="264">
        <v>21.903333119037899</v>
      </c>
      <c r="I9163" s="264">
        <v>19.5769750704223</v>
      </c>
      <c r="J9163" s="264">
        <v>24.429239006909601</v>
      </c>
    </row>
    <row r="9164" spans="1:10" x14ac:dyDescent="0.25">
      <c r="A9164" t="s">
        <v>9450</v>
      </c>
      <c r="B9164" t="s">
        <v>88</v>
      </c>
      <c r="C9164" t="s">
        <v>131</v>
      </c>
      <c r="D9164" t="s">
        <v>6</v>
      </c>
      <c r="E9164" t="s">
        <v>101</v>
      </c>
      <c r="F9164" s="263">
        <v>89.164319248826345</v>
      </c>
      <c r="G9164" s="139">
        <v>13.274814643795301</v>
      </c>
      <c r="H9164" s="264">
        <v>13.453022953267</v>
      </c>
      <c r="I9164" s="264">
        <v>11.8846647944578</v>
      </c>
      <c r="J9164" s="264">
        <v>15.170323107250001</v>
      </c>
    </row>
    <row r="9165" spans="1:10" x14ac:dyDescent="0.25">
      <c r="A9165" t="s">
        <v>9451</v>
      </c>
      <c r="B9165" t="s">
        <v>88</v>
      </c>
      <c r="C9165" t="s">
        <v>131</v>
      </c>
      <c r="D9165" t="s">
        <v>37</v>
      </c>
      <c r="E9165" t="s">
        <v>101</v>
      </c>
      <c r="F9165" s="263">
        <v>9.971830985915501</v>
      </c>
      <c r="G9165" s="139">
        <v>14.5229299559909</v>
      </c>
      <c r="H9165" s="264">
        <v>14.4214170265679</v>
      </c>
      <c r="I9165" s="264">
        <v>9.7024909178716108</v>
      </c>
      <c r="J9165" s="264">
        <v>20.624360877241401</v>
      </c>
    </row>
    <row r="9166" spans="1:10" x14ac:dyDescent="0.25">
      <c r="A9166" t="s">
        <v>9452</v>
      </c>
      <c r="B9166" t="s">
        <v>88</v>
      </c>
      <c r="C9166" t="s">
        <v>131</v>
      </c>
      <c r="D9166" t="s">
        <v>38</v>
      </c>
      <c r="E9166" t="s">
        <v>101</v>
      </c>
      <c r="F9166" s="263">
        <v>12.333333333333334</v>
      </c>
      <c r="G9166" s="139">
        <v>10.411273439434501</v>
      </c>
      <c r="H9166" s="264">
        <v>10.6280944582473</v>
      </c>
      <c r="I9166" s="264">
        <v>7.4720886278401899</v>
      </c>
      <c r="J9166" s="264">
        <v>14.662736469639899</v>
      </c>
    </row>
    <row r="9167" spans="1:10" x14ac:dyDescent="0.25">
      <c r="A9167" t="s">
        <v>9453</v>
      </c>
      <c r="B9167" t="s">
        <v>88</v>
      </c>
      <c r="C9167" t="s">
        <v>131</v>
      </c>
      <c r="D9167" t="s">
        <v>39</v>
      </c>
      <c r="E9167" t="s">
        <v>101</v>
      </c>
      <c r="F9167" s="263">
        <v>19.220657276995301</v>
      </c>
      <c r="G9167" s="139">
        <v>17.1667168306031</v>
      </c>
      <c r="H9167" s="264">
        <v>16.555996680469701</v>
      </c>
      <c r="I9167" s="264">
        <v>12.522689934218301</v>
      </c>
      <c r="J9167" s="264">
        <v>21.464338073011099</v>
      </c>
    </row>
    <row r="9168" spans="1:10" x14ac:dyDescent="0.25">
      <c r="A9168" t="s">
        <v>9454</v>
      </c>
      <c r="B9168" t="s">
        <v>88</v>
      </c>
      <c r="C9168" t="s">
        <v>131</v>
      </c>
      <c r="D9168" t="s">
        <v>40</v>
      </c>
      <c r="E9168" t="s">
        <v>101</v>
      </c>
      <c r="F9168" s="263">
        <v>12</v>
      </c>
      <c r="G9168" s="139">
        <v>12.7722983041226</v>
      </c>
      <c r="H9168" s="264">
        <v>12.703555918297701</v>
      </c>
      <c r="I9168" s="264">
        <v>8.8845831993344504</v>
      </c>
      <c r="J9168" s="264">
        <v>17.602468021402199</v>
      </c>
    </row>
    <row r="9169" spans="1:10" x14ac:dyDescent="0.25">
      <c r="A9169" t="s">
        <v>9455</v>
      </c>
      <c r="B9169" t="s">
        <v>88</v>
      </c>
      <c r="C9169" t="s">
        <v>131</v>
      </c>
      <c r="D9169" t="s">
        <v>41</v>
      </c>
      <c r="E9169" t="s">
        <v>101</v>
      </c>
      <c r="F9169" s="263">
        <v>18.333333333333332</v>
      </c>
      <c r="G9169" s="139">
        <v>12.256349346068101</v>
      </c>
      <c r="H9169" s="264">
        <v>12.266089114698101</v>
      </c>
      <c r="I9169" s="264">
        <v>9.2236751407076696</v>
      </c>
      <c r="J9169" s="264">
        <v>15.986136270541</v>
      </c>
    </row>
    <row r="9170" spans="1:10" x14ac:dyDescent="0.25">
      <c r="A9170" t="s">
        <v>9456</v>
      </c>
      <c r="B9170" t="s">
        <v>88</v>
      </c>
      <c r="C9170" t="s">
        <v>131</v>
      </c>
      <c r="D9170" t="s">
        <v>42</v>
      </c>
      <c r="E9170" t="s">
        <v>101</v>
      </c>
      <c r="F9170" s="263">
        <v>17.305164319248835</v>
      </c>
      <c r="G9170" s="139">
        <v>13.4090350849622</v>
      </c>
      <c r="H9170" s="264">
        <v>14.0308091624052</v>
      </c>
      <c r="I9170" s="264">
        <v>10.4574106637934</v>
      </c>
      <c r="J9170" s="264">
        <v>18.426132065879301</v>
      </c>
    </row>
    <row r="9171" spans="1:10" x14ac:dyDescent="0.25">
      <c r="A9171" t="s">
        <v>9457</v>
      </c>
      <c r="B9171" t="s">
        <v>88</v>
      </c>
      <c r="C9171" t="s">
        <v>131</v>
      </c>
      <c r="D9171" t="s">
        <v>102</v>
      </c>
      <c r="E9171" t="s">
        <v>101</v>
      </c>
      <c r="F9171" s="263">
        <v>13.276995305164334</v>
      </c>
      <c r="G9171" s="139">
        <v>10.263786946139801</v>
      </c>
      <c r="H9171" s="264">
        <v>9.8084542979934799</v>
      </c>
      <c r="I9171" s="264">
        <v>6.993085753681</v>
      </c>
      <c r="J9171" s="264">
        <v>13.375472726357399</v>
      </c>
    </row>
    <row r="9172" spans="1:10" x14ac:dyDescent="0.25">
      <c r="A9172" t="s">
        <v>9458</v>
      </c>
      <c r="B9172" t="s">
        <v>88</v>
      </c>
      <c r="C9172" t="s">
        <v>131</v>
      </c>
      <c r="D9172" t="s">
        <v>103</v>
      </c>
      <c r="E9172" t="s">
        <v>101</v>
      </c>
      <c r="F9172" s="263">
        <v>45.051643192488335</v>
      </c>
      <c r="G9172" s="139">
        <v>12.2039469797768</v>
      </c>
      <c r="H9172" s="264">
        <v>12.1075052868601</v>
      </c>
      <c r="I9172" s="264">
        <v>10.144484565268799</v>
      </c>
      <c r="J9172" s="264">
        <v>14.3382715710898</v>
      </c>
    </row>
    <row r="9173" spans="1:10" x14ac:dyDescent="0.25">
      <c r="A9173" t="s">
        <v>9459</v>
      </c>
      <c r="B9173" t="s">
        <v>88</v>
      </c>
      <c r="C9173" t="s">
        <v>131</v>
      </c>
      <c r="D9173" t="s">
        <v>43</v>
      </c>
      <c r="E9173" t="s">
        <v>101</v>
      </c>
      <c r="F9173" s="263">
        <v>7.9718309859155001</v>
      </c>
      <c r="G9173" s="139">
        <v>10.5428440880381</v>
      </c>
      <c r="H9173" s="264">
        <v>10.7388137266908</v>
      </c>
      <c r="I9173" s="264">
        <v>6.8575734120818899</v>
      </c>
      <c r="J9173" s="264">
        <v>16.0105111656319</v>
      </c>
    </row>
    <row r="9174" spans="1:10" x14ac:dyDescent="0.25">
      <c r="A9174" t="s">
        <v>9460</v>
      </c>
      <c r="B9174" t="s">
        <v>88</v>
      </c>
      <c r="C9174" t="s">
        <v>131</v>
      </c>
      <c r="D9174" t="s">
        <v>44</v>
      </c>
      <c r="E9174" t="s">
        <v>101</v>
      </c>
      <c r="F9174" s="263">
        <v>12.610328638497668</v>
      </c>
      <c r="G9174" s="139">
        <v>10.8466925805433</v>
      </c>
      <c r="H9174" s="264">
        <v>10.410212715217</v>
      </c>
      <c r="I9174" s="264">
        <v>7.3473138163480298</v>
      </c>
      <c r="J9174" s="264">
        <v>14.3151175257814</v>
      </c>
    </row>
    <row r="9175" spans="1:10" x14ac:dyDescent="0.25">
      <c r="A9175" t="s">
        <v>9461</v>
      </c>
      <c r="B9175" t="s">
        <v>88</v>
      </c>
      <c r="C9175" t="s">
        <v>131</v>
      </c>
      <c r="D9175" t="s">
        <v>45</v>
      </c>
      <c r="E9175" t="s">
        <v>101</v>
      </c>
      <c r="F9175" s="263">
        <v>24.469483568075134</v>
      </c>
      <c r="G9175" s="139">
        <v>13.802498585919199</v>
      </c>
      <c r="H9175" s="264">
        <v>13.8503921297132</v>
      </c>
      <c r="I9175" s="264">
        <v>10.8522323792957</v>
      </c>
      <c r="J9175" s="264">
        <v>17.417843954057702</v>
      </c>
    </row>
    <row r="9176" spans="1:10" x14ac:dyDescent="0.25">
      <c r="A9176" t="s">
        <v>9462</v>
      </c>
      <c r="B9176" t="s">
        <v>88</v>
      </c>
      <c r="C9176" t="s">
        <v>131</v>
      </c>
      <c r="D9176" t="s">
        <v>18</v>
      </c>
      <c r="E9176" t="s">
        <v>101</v>
      </c>
      <c r="F9176" s="263">
        <v>68.661971830985991</v>
      </c>
      <c r="G9176" s="139">
        <v>13.8172136349644</v>
      </c>
      <c r="H9176" s="264">
        <v>14.5386013926503</v>
      </c>
      <c r="I9176" s="264">
        <v>12.6149215961776</v>
      </c>
      <c r="J9176" s="264">
        <v>16.6719434896611</v>
      </c>
    </row>
    <row r="9177" spans="1:10" x14ac:dyDescent="0.25">
      <c r="A9177" t="s">
        <v>9463</v>
      </c>
      <c r="B9177" t="s">
        <v>88</v>
      </c>
      <c r="C9177" t="s">
        <v>131</v>
      </c>
      <c r="D9177" t="s">
        <v>46</v>
      </c>
      <c r="E9177" t="s">
        <v>101</v>
      </c>
      <c r="F9177" s="263">
        <v>37.164319248826331</v>
      </c>
      <c r="G9177" s="139">
        <v>16.3031670714415</v>
      </c>
      <c r="H9177" s="264">
        <v>17.396927529379699</v>
      </c>
      <c r="I9177" s="264">
        <v>14.309891647027699</v>
      </c>
      <c r="J9177" s="264">
        <v>20.9509222578695</v>
      </c>
    </row>
    <row r="9178" spans="1:10" x14ac:dyDescent="0.25">
      <c r="A9178" t="s">
        <v>9464</v>
      </c>
      <c r="B9178" t="s">
        <v>88</v>
      </c>
      <c r="C9178" t="s">
        <v>131</v>
      </c>
      <c r="D9178" t="s">
        <v>47</v>
      </c>
      <c r="E9178" t="s">
        <v>101</v>
      </c>
      <c r="F9178" s="263">
        <v>16.887323943661965</v>
      </c>
      <c r="G9178" s="139">
        <v>12.3251043873294</v>
      </c>
      <c r="H9178" s="264">
        <v>12.650526610093401</v>
      </c>
      <c r="I9178" s="264">
        <v>9.3968125019736704</v>
      </c>
      <c r="J9178" s="264">
        <v>16.662924043533302</v>
      </c>
    </row>
    <row r="9179" spans="1:10" x14ac:dyDescent="0.25">
      <c r="A9179" t="s">
        <v>9465</v>
      </c>
      <c r="B9179" t="s">
        <v>88</v>
      </c>
      <c r="C9179" t="s">
        <v>131</v>
      </c>
      <c r="D9179" t="s">
        <v>48</v>
      </c>
      <c r="E9179" t="s">
        <v>101</v>
      </c>
      <c r="F9179" s="263">
        <v>14.610328638497668</v>
      </c>
      <c r="G9179" s="139">
        <v>11.0720096181324</v>
      </c>
      <c r="H9179" s="264">
        <v>11.4397364486989</v>
      </c>
      <c r="I9179" s="264">
        <v>8.2928180735456305</v>
      </c>
      <c r="J9179" s="264">
        <v>15.382584908520901</v>
      </c>
    </row>
    <row r="9180" spans="1:10" x14ac:dyDescent="0.25">
      <c r="A9180" t="s">
        <v>9466</v>
      </c>
      <c r="B9180" t="s">
        <v>88</v>
      </c>
      <c r="C9180" t="s">
        <v>131</v>
      </c>
      <c r="D9180" t="s">
        <v>104</v>
      </c>
      <c r="E9180" t="s">
        <v>101</v>
      </c>
      <c r="F9180" s="263">
        <v>52.915492957746331</v>
      </c>
      <c r="G9180" s="139">
        <v>12.0508613708938</v>
      </c>
      <c r="H9180" s="264">
        <v>14.492969704162</v>
      </c>
      <c r="I9180" s="264">
        <v>12.309244834097401</v>
      </c>
      <c r="J9180" s="264">
        <v>16.950003620267101</v>
      </c>
    </row>
    <row r="9181" spans="1:10" x14ac:dyDescent="0.25">
      <c r="A9181" t="s">
        <v>9467</v>
      </c>
      <c r="B9181" t="s">
        <v>88</v>
      </c>
      <c r="C9181" t="s">
        <v>131</v>
      </c>
      <c r="D9181" t="s">
        <v>49</v>
      </c>
      <c r="E9181" t="s">
        <v>101</v>
      </c>
      <c r="F9181" s="263">
        <v>15</v>
      </c>
      <c r="G9181" s="139">
        <v>12.296493040184901</v>
      </c>
      <c r="H9181" s="264">
        <v>13.052121233178299</v>
      </c>
      <c r="I9181" s="264">
        <v>9.4994444698435405</v>
      </c>
      <c r="J9181" s="264">
        <v>17.4901315638479</v>
      </c>
    </row>
    <row r="9182" spans="1:10" x14ac:dyDescent="0.25">
      <c r="A9182" t="s">
        <v>9468</v>
      </c>
      <c r="B9182" t="s">
        <v>88</v>
      </c>
      <c r="C9182" t="s">
        <v>131</v>
      </c>
      <c r="D9182" t="s">
        <v>50</v>
      </c>
      <c r="E9182" t="s">
        <v>101</v>
      </c>
      <c r="F9182" s="263">
        <v>37.915492957746331</v>
      </c>
      <c r="G9182" s="139">
        <v>11.956373272525401</v>
      </c>
      <c r="H9182" s="264">
        <v>15.3010720921234</v>
      </c>
      <c r="I9182" s="264">
        <v>12.5945506357609</v>
      </c>
      <c r="J9182" s="264">
        <v>18.4125994967258</v>
      </c>
    </row>
    <row r="9183" spans="1:10" x14ac:dyDescent="0.25">
      <c r="A9183" t="s">
        <v>9469</v>
      </c>
      <c r="B9183" t="s">
        <v>88</v>
      </c>
      <c r="C9183" t="s">
        <v>131</v>
      </c>
      <c r="D9183" t="s">
        <v>105</v>
      </c>
      <c r="E9183" t="s">
        <v>101</v>
      </c>
      <c r="F9183" s="263">
        <v>41.079812206572669</v>
      </c>
      <c r="G9183" s="139">
        <v>14.1876961834092</v>
      </c>
      <c r="H9183" s="264">
        <v>15.442019978341101</v>
      </c>
      <c r="I9183" s="264">
        <v>12.825926489578601</v>
      </c>
      <c r="J9183" s="264">
        <v>18.433054254102</v>
      </c>
    </row>
    <row r="9184" spans="1:10" x14ac:dyDescent="0.25">
      <c r="A9184" t="s">
        <v>9470</v>
      </c>
      <c r="B9184" t="s">
        <v>88</v>
      </c>
      <c r="C9184" t="s">
        <v>131</v>
      </c>
      <c r="D9184" t="s">
        <v>51</v>
      </c>
      <c r="E9184" t="s">
        <v>101</v>
      </c>
      <c r="F9184" s="263">
        <v>31.774647887323933</v>
      </c>
      <c r="G9184" s="139">
        <v>13.6098902718684</v>
      </c>
      <c r="H9184" s="264">
        <v>14.944692266255799</v>
      </c>
      <c r="I9184" s="264">
        <v>12.084110515524401</v>
      </c>
      <c r="J9184" s="264">
        <v>18.276265814329498</v>
      </c>
    </row>
    <row r="9185" spans="1:10" x14ac:dyDescent="0.25">
      <c r="A9185" t="s">
        <v>9471</v>
      </c>
      <c r="B9185" t="s">
        <v>88</v>
      </c>
      <c r="C9185" t="s">
        <v>131</v>
      </c>
      <c r="D9185" t="s">
        <v>52</v>
      </c>
      <c r="E9185" t="s">
        <v>101</v>
      </c>
      <c r="F9185" s="263">
        <v>9.3051643192488331</v>
      </c>
      <c r="G9185" s="139">
        <v>16.5932528250808</v>
      </c>
      <c r="H9185" s="264">
        <v>17.521972757596501</v>
      </c>
      <c r="I9185" s="264">
        <v>11.6125382059248</v>
      </c>
      <c r="J9185" s="264">
        <v>25.365765694919599</v>
      </c>
    </row>
    <row r="9186" spans="1:10" x14ac:dyDescent="0.25">
      <c r="A9186" t="s">
        <v>9472</v>
      </c>
      <c r="B9186" t="s">
        <v>88</v>
      </c>
      <c r="C9186" t="s">
        <v>131</v>
      </c>
      <c r="D9186" t="s">
        <v>106</v>
      </c>
      <c r="E9186" t="s">
        <v>101</v>
      </c>
      <c r="F9186" s="263">
        <v>55.300469483568001</v>
      </c>
      <c r="G9186" s="139">
        <v>9.8919413530739693</v>
      </c>
      <c r="H9186" s="264">
        <v>10.450245325937599</v>
      </c>
      <c r="I9186" s="264">
        <v>8.9140569627883401</v>
      </c>
      <c r="J9186" s="264">
        <v>12.174236470734201</v>
      </c>
    </row>
    <row r="9187" spans="1:10" x14ac:dyDescent="0.25">
      <c r="A9187" t="s">
        <v>9473</v>
      </c>
      <c r="B9187" t="s">
        <v>88</v>
      </c>
      <c r="C9187" t="s">
        <v>131</v>
      </c>
      <c r="D9187" t="s">
        <v>53</v>
      </c>
      <c r="E9187" t="s">
        <v>101</v>
      </c>
      <c r="F9187" s="263">
        <v>22.525821596244132</v>
      </c>
      <c r="G9187" s="139">
        <v>13.0837045405009</v>
      </c>
      <c r="H9187" s="264">
        <v>14.314622094448501</v>
      </c>
      <c r="I9187" s="264">
        <v>11.087018360024899</v>
      </c>
      <c r="J9187" s="264">
        <v>18.183623680518899</v>
      </c>
    </row>
    <row r="9188" spans="1:10" x14ac:dyDescent="0.25">
      <c r="A9188" t="s">
        <v>9474</v>
      </c>
      <c r="B9188" t="s">
        <v>88</v>
      </c>
      <c r="C9188" t="s">
        <v>131</v>
      </c>
      <c r="D9188" t="s">
        <v>54</v>
      </c>
      <c r="E9188" t="s">
        <v>101</v>
      </c>
      <c r="F9188" s="263">
        <v>8.9436619718310002</v>
      </c>
      <c r="G9188" s="139">
        <v>12.920757165865499</v>
      </c>
      <c r="H9188" s="264">
        <v>13.2712933084984</v>
      </c>
      <c r="I9188" s="264">
        <v>8.7162605513270304</v>
      </c>
      <c r="J9188" s="264">
        <v>19.352072902298399</v>
      </c>
    </row>
    <row r="9189" spans="1:10" x14ac:dyDescent="0.25">
      <c r="A9189" t="s">
        <v>9475</v>
      </c>
      <c r="B9189" t="s">
        <v>88</v>
      </c>
      <c r="C9189" t="s">
        <v>131</v>
      </c>
      <c r="D9189" t="s">
        <v>55</v>
      </c>
      <c r="E9189" t="s">
        <v>101</v>
      </c>
      <c r="F9189" s="263">
        <v>8.3051643192488331</v>
      </c>
      <c r="G9189" s="139">
        <v>9.1641844194463307</v>
      </c>
      <c r="H9189" s="264">
        <v>9.7561839204685707</v>
      </c>
      <c r="I9189" s="264">
        <v>6.2955724548641703</v>
      </c>
      <c r="J9189" s="264">
        <v>14.4271540968082</v>
      </c>
    </row>
    <row r="9190" spans="1:10" x14ac:dyDescent="0.25">
      <c r="A9190" t="s">
        <v>9476</v>
      </c>
      <c r="B9190" t="s">
        <v>88</v>
      </c>
      <c r="C9190" t="s">
        <v>131</v>
      </c>
      <c r="D9190" t="s">
        <v>56</v>
      </c>
      <c r="E9190" t="s">
        <v>101</v>
      </c>
      <c r="F9190" s="263">
        <v>3.9718309859154997</v>
      </c>
      <c r="G9190" s="139">
        <v>4.5298306212801904</v>
      </c>
      <c r="H9190" s="264">
        <v>4.2944520251761498</v>
      </c>
      <c r="I9190" s="264">
        <v>2.2044404804294899</v>
      </c>
      <c r="J9190" s="264">
        <v>7.5256079678872698</v>
      </c>
    </row>
    <row r="9191" spans="1:10" x14ac:dyDescent="0.25">
      <c r="A9191" t="s">
        <v>9477</v>
      </c>
      <c r="B9191" t="s">
        <v>88</v>
      </c>
      <c r="C9191" t="s">
        <v>131</v>
      </c>
      <c r="D9191" t="s">
        <v>57</v>
      </c>
      <c r="E9191" t="s">
        <v>101</v>
      </c>
      <c r="F9191" s="263">
        <v>11.553990610328633</v>
      </c>
      <c r="G9191" s="139">
        <v>8.2912666380386106</v>
      </c>
      <c r="H9191" s="264">
        <v>8.9862653479179802</v>
      </c>
      <c r="I9191" s="264">
        <v>6.22939277617923</v>
      </c>
      <c r="J9191" s="264">
        <v>12.539780753026699</v>
      </c>
    </row>
    <row r="9192" spans="1:10" x14ac:dyDescent="0.25">
      <c r="A9192" t="s">
        <v>9478</v>
      </c>
      <c r="B9192" t="s">
        <v>88</v>
      </c>
      <c r="C9192" t="s">
        <v>132</v>
      </c>
      <c r="D9192" t="s">
        <v>5</v>
      </c>
      <c r="E9192" t="s">
        <v>101</v>
      </c>
      <c r="F9192" s="263">
        <v>367.59154929577335</v>
      </c>
      <c r="G9192" s="139">
        <v>12.3734883041852</v>
      </c>
      <c r="H9192" s="264">
        <v>13.0160799328462</v>
      </c>
      <c r="I9192" s="264">
        <v>12.256741244215799</v>
      </c>
      <c r="J9192" s="264">
        <v>13.8100334980209</v>
      </c>
    </row>
    <row r="9193" spans="1:10" x14ac:dyDescent="0.25">
      <c r="A9193" t="s">
        <v>9479</v>
      </c>
      <c r="B9193" t="s">
        <v>88</v>
      </c>
      <c r="C9193" t="s">
        <v>132</v>
      </c>
      <c r="D9193" t="s">
        <v>122</v>
      </c>
      <c r="E9193" t="s">
        <v>101</v>
      </c>
      <c r="F9193" s="263">
        <v>32.220657276995304</v>
      </c>
      <c r="G9193" s="139">
        <v>5.4622084497491503</v>
      </c>
      <c r="H9193" s="264">
        <v>5.5892966712137104</v>
      </c>
      <c r="I9193" s="264">
        <v>4.5254931371218703</v>
      </c>
      <c r="J9193" s="264">
        <v>6.8269344798977301</v>
      </c>
    </row>
    <row r="9194" spans="1:10" x14ac:dyDescent="0.25">
      <c r="A9194" t="s">
        <v>9480</v>
      </c>
      <c r="B9194" t="s">
        <v>88</v>
      </c>
      <c r="C9194" t="s">
        <v>132</v>
      </c>
      <c r="D9194" t="s">
        <v>123</v>
      </c>
      <c r="E9194" t="s">
        <v>101</v>
      </c>
      <c r="F9194" s="263">
        <v>55.220657276995333</v>
      </c>
      <c r="G9194" s="139">
        <v>9.1747412306825709</v>
      </c>
      <c r="H9194" s="264">
        <v>9.2202019411649108</v>
      </c>
      <c r="I9194" s="264">
        <v>7.8643991306259302</v>
      </c>
      <c r="J9194" s="264">
        <v>10.741882440694001</v>
      </c>
    </row>
    <row r="9195" spans="1:10" x14ac:dyDescent="0.25">
      <c r="A9195" t="s">
        <v>9481</v>
      </c>
      <c r="B9195" t="s">
        <v>88</v>
      </c>
      <c r="C9195" t="s">
        <v>132</v>
      </c>
      <c r="D9195" t="s">
        <v>124</v>
      </c>
      <c r="E9195" t="s">
        <v>101</v>
      </c>
      <c r="F9195" s="263">
        <v>78.661971830985991</v>
      </c>
      <c r="G9195" s="139">
        <v>12.923880127853201</v>
      </c>
      <c r="H9195" s="264">
        <v>13.2164119478562</v>
      </c>
      <c r="I9195" s="264">
        <v>11.5797489980005</v>
      </c>
      <c r="J9195" s="264">
        <v>15.019098589907699</v>
      </c>
    </row>
    <row r="9196" spans="1:10" x14ac:dyDescent="0.25">
      <c r="A9196" t="s">
        <v>9482</v>
      </c>
      <c r="B9196" t="s">
        <v>88</v>
      </c>
      <c r="C9196" t="s">
        <v>132</v>
      </c>
      <c r="D9196" t="s">
        <v>125</v>
      </c>
      <c r="E9196" t="s">
        <v>101</v>
      </c>
      <c r="F9196" s="263">
        <v>91.854460093896662</v>
      </c>
      <c r="G9196" s="139">
        <v>15.3994629747205</v>
      </c>
      <c r="H9196" s="264">
        <v>16.673429192867001</v>
      </c>
      <c r="I9196" s="264">
        <v>14.7569365414786</v>
      </c>
      <c r="J9196" s="264">
        <v>18.769105902507899</v>
      </c>
    </row>
    <row r="9197" spans="1:10" x14ac:dyDescent="0.25">
      <c r="A9197" t="s">
        <v>9483</v>
      </c>
      <c r="B9197" t="s">
        <v>88</v>
      </c>
      <c r="C9197" t="s">
        <v>132</v>
      </c>
      <c r="D9197" t="s">
        <v>126</v>
      </c>
      <c r="E9197" t="s">
        <v>101</v>
      </c>
      <c r="F9197" s="263">
        <v>109.63380281690134</v>
      </c>
      <c r="G9197" s="139">
        <v>19.103127314956598</v>
      </c>
      <c r="H9197" s="264">
        <v>22.1863703647733</v>
      </c>
      <c r="I9197" s="264">
        <v>19.843955140786601</v>
      </c>
      <c r="J9197" s="264">
        <v>24.728402039467301</v>
      </c>
    </row>
    <row r="9198" spans="1:10" x14ac:dyDescent="0.25">
      <c r="A9198" t="s">
        <v>9484</v>
      </c>
      <c r="B9198" t="s">
        <v>88</v>
      </c>
      <c r="C9198" t="s">
        <v>132</v>
      </c>
      <c r="D9198" t="s">
        <v>6</v>
      </c>
      <c r="E9198" t="s">
        <v>101</v>
      </c>
      <c r="F9198" s="263">
        <v>90.525821596244</v>
      </c>
      <c r="G9198" s="139">
        <v>13.4341205900785</v>
      </c>
      <c r="H9198" s="264">
        <v>13.5612481482191</v>
      </c>
      <c r="I9198" s="264">
        <v>11.990989783240501</v>
      </c>
      <c r="J9198" s="264">
        <v>15.279446636494299</v>
      </c>
    </row>
    <row r="9199" spans="1:10" x14ac:dyDescent="0.25">
      <c r="A9199" t="s">
        <v>9485</v>
      </c>
      <c r="B9199" t="s">
        <v>88</v>
      </c>
      <c r="C9199" t="s">
        <v>132</v>
      </c>
      <c r="D9199" t="s">
        <v>37</v>
      </c>
      <c r="E9199" t="s">
        <v>101</v>
      </c>
      <c r="F9199" s="263">
        <v>9.6384976525821671</v>
      </c>
      <c r="G9199" s="139">
        <v>13.952929489927699</v>
      </c>
      <c r="H9199" s="264">
        <v>13.937448543777499</v>
      </c>
      <c r="I9199" s="264">
        <v>9.3005917782794096</v>
      </c>
      <c r="J9199" s="264">
        <v>20.061459984466602</v>
      </c>
    </row>
    <row r="9200" spans="1:10" x14ac:dyDescent="0.25">
      <c r="A9200" t="s">
        <v>9486</v>
      </c>
      <c r="B9200" t="s">
        <v>88</v>
      </c>
      <c r="C9200" t="s">
        <v>132</v>
      </c>
      <c r="D9200" t="s">
        <v>38</v>
      </c>
      <c r="E9200" t="s">
        <v>101</v>
      </c>
      <c r="F9200" s="263">
        <v>12.666666666666666</v>
      </c>
      <c r="G9200" s="139">
        <v>10.661220092472099</v>
      </c>
      <c r="H9200" s="264">
        <v>10.7421594980687</v>
      </c>
      <c r="I9200" s="264">
        <v>7.5893109527590497</v>
      </c>
      <c r="J9200" s="264">
        <v>14.7595476600138</v>
      </c>
    </row>
    <row r="9201" spans="1:10" x14ac:dyDescent="0.25">
      <c r="A9201" t="s">
        <v>9487</v>
      </c>
      <c r="B9201" t="s">
        <v>88</v>
      </c>
      <c r="C9201" t="s">
        <v>132</v>
      </c>
      <c r="D9201" t="s">
        <v>39</v>
      </c>
      <c r="E9201" t="s">
        <v>101</v>
      </c>
      <c r="F9201" s="263">
        <v>21.220657276995301</v>
      </c>
      <c r="G9201" s="139">
        <v>18.854426723229899</v>
      </c>
      <c r="H9201" s="264">
        <v>18.1543563190253</v>
      </c>
      <c r="I9201" s="264">
        <v>13.937341702189</v>
      </c>
      <c r="J9201" s="264">
        <v>23.237446013391299</v>
      </c>
    </row>
    <row r="9202" spans="1:10" x14ac:dyDescent="0.25">
      <c r="A9202" t="s">
        <v>9488</v>
      </c>
      <c r="B9202" t="s">
        <v>88</v>
      </c>
      <c r="C9202" t="s">
        <v>132</v>
      </c>
      <c r="D9202" t="s">
        <v>40</v>
      </c>
      <c r="E9202" t="s">
        <v>101</v>
      </c>
      <c r="F9202" s="263">
        <v>12.666666666666666</v>
      </c>
      <c r="G9202" s="139">
        <v>13.476563192668801</v>
      </c>
      <c r="H9202" s="264">
        <v>12.960713851401399</v>
      </c>
      <c r="I9202" s="264">
        <v>9.1499465313495794</v>
      </c>
      <c r="J9202" s="264">
        <v>17.816428072840299</v>
      </c>
    </row>
    <row r="9203" spans="1:10" x14ac:dyDescent="0.25">
      <c r="A9203" t="s">
        <v>9489</v>
      </c>
      <c r="B9203" t="s">
        <v>88</v>
      </c>
      <c r="C9203" t="s">
        <v>132</v>
      </c>
      <c r="D9203" t="s">
        <v>41</v>
      </c>
      <c r="E9203" t="s">
        <v>101</v>
      </c>
      <c r="F9203" s="263">
        <v>18</v>
      </c>
      <c r="G9203" s="139">
        <v>12.0081121468726</v>
      </c>
      <c r="H9203" s="264">
        <v>12.1513446078041</v>
      </c>
      <c r="I9203" s="264">
        <v>9.1050592695805896</v>
      </c>
      <c r="J9203" s="264">
        <v>15.8830944804302</v>
      </c>
    </row>
    <row r="9204" spans="1:10" x14ac:dyDescent="0.25">
      <c r="A9204" t="s">
        <v>9490</v>
      </c>
      <c r="B9204" t="s">
        <v>88</v>
      </c>
      <c r="C9204" t="s">
        <v>132</v>
      </c>
      <c r="D9204" t="s">
        <v>42</v>
      </c>
      <c r="E9204" t="s">
        <v>101</v>
      </c>
      <c r="F9204" s="263">
        <v>16.333333333333332</v>
      </c>
      <c r="G9204" s="139">
        <v>12.6105027472881</v>
      </c>
      <c r="H9204" s="264">
        <v>13.4055176422843</v>
      </c>
      <c r="I9204" s="264">
        <v>9.8976356543096298</v>
      </c>
      <c r="J9204" s="264">
        <v>17.746759126926001</v>
      </c>
    </row>
    <row r="9205" spans="1:10" x14ac:dyDescent="0.25">
      <c r="A9205" t="s">
        <v>9491</v>
      </c>
      <c r="B9205" t="s">
        <v>88</v>
      </c>
      <c r="C9205" t="s">
        <v>132</v>
      </c>
      <c r="D9205" t="s">
        <v>102</v>
      </c>
      <c r="E9205" t="s">
        <v>101</v>
      </c>
      <c r="F9205" s="263">
        <v>13.610328638497668</v>
      </c>
      <c r="G9205" s="139">
        <v>10.4476506570866</v>
      </c>
      <c r="H9205" s="264">
        <v>10.0643674153013</v>
      </c>
      <c r="I9205" s="264">
        <v>7.2078040173348699</v>
      </c>
      <c r="J9205" s="264">
        <v>13.672942453536599</v>
      </c>
    </row>
    <row r="9206" spans="1:10" x14ac:dyDescent="0.25">
      <c r="A9206" t="s">
        <v>9492</v>
      </c>
      <c r="B9206" t="s">
        <v>88</v>
      </c>
      <c r="C9206" t="s">
        <v>132</v>
      </c>
      <c r="D9206" t="s">
        <v>103</v>
      </c>
      <c r="E9206" t="s">
        <v>101</v>
      </c>
      <c r="F9206" s="263">
        <v>47.164319248826331</v>
      </c>
      <c r="G9206" s="139">
        <v>12.704399060678799</v>
      </c>
      <c r="H9206" s="264">
        <v>12.5247743114687</v>
      </c>
      <c r="I9206" s="264">
        <v>10.539003523786601</v>
      </c>
      <c r="J9206" s="264">
        <v>14.7748284707233</v>
      </c>
    </row>
    <row r="9207" spans="1:10" x14ac:dyDescent="0.25">
      <c r="A9207" t="s">
        <v>9493</v>
      </c>
      <c r="B9207" t="s">
        <v>88</v>
      </c>
      <c r="C9207" t="s">
        <v>132</v>
      </c>
      <c r="D9207" t="s">
        <v>43</v>
      </c>
      <c r="E9207" t="s">
        <v>101</v>
      </c>
      <c r="F9207" s="263">
        <v>8.3051643192488331</v>
      </c>
      <c r="G9207" s="139">
        <v>10.9952661308137</v>
      </c>
      <c r="H9207" s="264">
        <v>11.2446521769459</v>
      </c>
      <c r="I9207" s="264">
        <v>7.2538765929374396</v>
      </c>
      <c r="J9207" s="264">
        <v>16.631212881214999</v>
      </c>
    </row>
    <row r="9208" spans="1:10" x14ac:dyDescent="0.25">
      <c r="A9208" t="s">
        <v>9494</v>
      </c>
      <c r="B9208" t="s">
        <v>88</v>
      </c>
      <c r="C9208" t="s">
        <v>132</v>
      </c>
      <c r="D9208" t="s">
        <v>44</v>
      </c>
      <c r="E9208" t="s">
        <v>101</v>
      </c>
      <c r="F9208" s="263">
        <v>13.638497652582167</v>
      </c>
      <c r="G9208" s="139">
        <v>11.6266923241018</v>
      </c>
      <c r="H9208" s="264">
        <v>11.2161447557642</v>
      </c>
      <c r="I9208" s="264">
        <v>8.0326511007543999</v>
      </c>
      <c r="J9208" s="264">
        <v>15.2367367807456</v>
      </c>
    </row>
    <row r="9209" spans="1:10" x14ac:dyDescent="0.25">
      <c r="A9209" t="s">
        <v>9495</v>
      </c>
      <c r="B9209" t="s">
        <v>88</v>
      </c>
      <c r="C9209" t="s">
        <v>132</v>
      </c>
      <c r="D9209" t="s">
        <v>45</v>
      </c>
      <c r="E9209" t="s">
        <v>101</v>
      </c>
      <c r="F9209" s="263">
        <v>25.220657276995301</v>
      </c>
      <c r="G9209" s="139">
        <v>14.136611455286801</v>
      </c>
      <c r="H9209" s="264">
        <v>13.981007973799199</v>
      </c>
      <c r="I9209" s="264">
        <v>10.9983716880249</v>
      </c>
      <c r="J9209" s="264">
        <v>17.520673268551398</v>
      </c>
    </row>
    <row r="9210" spans="1:10" x14ac:dyDescent="0.25">
      <c r="A9210" t="s">
        <v>9496</v>
      </c>
      <c r="B9210" t="s">
        <v>88</v>
      </c>
      <c r="C9210" t="s">
        <v>132</v>
      </c>
      <c r="D9210" t="s">
        <v>18</v>
      </c>
      <c r="E9210" t="s">
        <v>101</v>
      </c>
      <c r="F9210" s="263">
        <v>66.023474178403674</v>
      </c>
      <c r="G9210" s="139">
        <v>13.200673030630799</v>
      </c>
      <c r="H9210" s="264">
        <v>13.877081664741</v>
      </c>
      <c r="I9210" s="264">
        <v>12.0059144081347</v>
      </c>
      <c r="J9210" s="264">
        <v>15.956461439903601</v>
      </c>
    </row>
    <row r="9211" spans="1:10" x14ac:dyDescent="0.25">
      <c r="A9211" t="s">
        <v>9497</v>
      </c>
      <c r="B9211" t="s">
        <v>88</v>
      </c>
      <c r="C9211" t="s">
        <v>132</v>
      </c>
      <c r="D9211" t="s">
        <v>46</v>
      </c>
      <c r="E9211" t="s">
        <v>101</v>
      </c>
      <c r="F9211" s="263">
        <v>33.497652582159667</v>
      </c>
      <c r="G9211" s="139">
        <v>14.599828820843801</v>
      </c>
      <c r="H9211" s="264">
        <v>15.6179536049271</v>
      </c>
      <c r="I9211" s="264">
        <v>12.706396080791199</v>
      </c>
      <c r="J9211" s="264">
        <v>18.9953643069402</v>
      </c>
    </row>
    <row r="9212" spans="1:10" x14ac:dyDescent="0.25">
      <c r="A9212" t="s">
        <v>9498</v>
      </c>
      <c r="B9212" t="s">
        <v>88</v>
      </c>
      <c r="C9212" t="s">
        <v>132</v>
      </c>
      <c r="D9212" t="s">
        <v>47</v>
      </c>
      <c r="E9212" t="s">
        <v>101</v>
      </c>
      <c r="F9212" s="263">
        <v>16.248826291079798</v>
      </c>
      <c r="G9212" s="139">
        <v>11.7991075292795</v>
      </c>
      <c r="H9212" s="264">
        <v>11.9829259514583</v>
      </c>
      <c r="I9212" s="264">
        <v>8.8445042929253006</v>
      </c>
      <c r="J9212" s="264">
        <v>15.8691049825012</v>
      </c>
    </row>
    <row r="9213" spans="1:10" x14ac:dyDescent="0.25">
      <c r="A9213" t="s">
        <v>9499</v>
      </c>
      <c r="B9213" t="s">
        <v>88</v>
      </c>
      <c r="C9213" t="s">
        <v>132</v>
      </c>
      <c r="D9213" t="s">
        <v>48</v>
      </c>
      <c r="E9213" t="s">
        <v>101</v>
      </c>
      <c r="F9213" s="263">
        <v>16.276995305164334</v>
      </c>
      <c r="G9213" s="139">
        <v>12.2382196457913</v>
      </c>
      <c r="H9213" s="264">
        <v>12.826822682998399</v>
      </c>
      <c r="I9213" s="264">
        <v>9.4705765321460902</v>
      </c>
      <c r="J9213" s="264">
        <v>16.9819492645554</v>
      </c>
    </row>
    <row r="9214" spans="1:10" x14ac:dyDescent="0.25">
      <c r="A9214" t="s">
        <v>9500</v>
      </c>
      <c r="B9214" t="s">
        <v>88</v>
      </c>
      <c r="C9214" t="s">
        <v>132</v>
      </c>
      <c r="D9214" t="s">
        <v>104</v>
      </c>
      <c r="E9214" t="s">
        <v>101</v>
      </c>
      <c r="F9214" s="263">
        <v>51.192488262910665</v>
      </c>
      <c r="G9214" s="139">
        <v>11.5429598499144</v>
      </c>
      <c r="H9214" s="264">
        <v>13.8310598433817</v>
      </c>
      <c r="I9214" s="264">
        <v>11.714109633751001</v>
      </c>
      <c r="J9214" s="264">
        <v>16.217680915581202</v>
      </c>
    </row>
    <row r="9215" spans="1:10" x14ac:dyDescent="0.25">
      <c r="A9215" t="s">
        <v>9501</v>
      </c>
      <c r="B9215" t="s">
        <v>88</v>
      </c>
      <c r="C9215" t="s">
        <v>132</v>
      </c>
      <c r="D9215" t="s">
        <v>49</v>
      </c>
      <c r="E9215" t="s">
        <v>101</v>
      </c>
      <c r="F9215" s="263">
        <v>14.333333333333334</v>
      </c>
      <c r="G9215" s="139">
        <v>11.665129401551701</v>
      </c>
      <c r="H9215" s="264">
        <v>12.1005298277077</v>
      </c>
      <c r="I9215" s="264">
        <v>8.7434274597642805</v>
      </c>
      <c r="J9215" s="264">
        <v>16.315937960488299</v>
      </c>
    </row>
    <row r="9216" spans="1:10" x14ac:dyDescent="0.25">
      <c r="A9216" t="s">
        <v>9502</v>
      </c>
      <c r="B9216" t="s">
        <v>88</v>
      </c>
      <c r="C9216" t="s">
        <v>132</v>
      </c>
      <c r="D9216" t="s">
        <v>50</v>
      </c>
      <c r="E9216" t="s">
        <v>101</v>
      </c>
      <c r="F9216" s="263">
        <v>36.859154929577336</v>
      </c>
      <c r="G9216" s="139">
        <v>11.496140292798801</v>
      </c>
      <c r="H9216" s="264">
        <v>14.937120189080201</v>
      </c>
      <c r="I9216" s="264">
        <v>12.2579775229107</v>
      </c>
      <c r="J9216" s="264">
        <v>18.0233290120233</v>
      </c>
    </row>
    <row r="9217" spans="1:10" x14ac:dyDescent="0.25">
      <c r="A9217" t="s">
        <v>9503</v>
      </c>
      <c r="B9217" t="s">
        <v>88</v>
      </c>
      <c r="C9217" t="s">
        <v>132</v>
      </c>
      <c r="D9217" t="s">
        <v>105</v>
      </c>
      <c r="E9217" t="s">
        <v>101</v>
      </c>
      <c r="F9217" s="263">
        <v>44.995305164319326</v>
      </c>
      <c r="G9217" s="139">
        <v>15.4899838764525</v>
      </c>
      <c r="H9217" s="264">
        <v>16.806207112689702</v>
      </c>
      <c r="I9217" s="264">
        <v>14.0808112370636</v>
      </c>
      <c r="J9217" s="264">
        <v>19.903581793754899</v>
      </c>
    </row>
    <row r="9218" spans="1:10" x14ac:dyDescent="0.25">
      <c r="A9218" t="s">
        <v>9504</v>
      </c>
      <c r="B9218" t="s">
        <v>88</v>
      </c>
      <c r="C9218" t="s">
        <v>132</v>
      </c>
      <c r="D9218" t="s">
        <v>51</v>
      </c>
      <c r="E9218" t="s">
        <v>101</v>
      </c>
      <c r="F9218" s="263">
        <v>34.718309859154999</v>
      </c>
      <c r="G9218" s="139">
        <v>14.825606956740099</v>
      </c>
      <c r="H9218" s="264">
        <v>16.2289269319804</v>
      </c>
      <c r="I9218" s="264">
        <v>13.251217453534499</v>
      </c>
      <c r="J9218" s="264">
        <v>19.673932461848899</v>
      </c>
    </row>
    <row r="9219" spans="1:10" x14ac:dyDescent="0.25">
      <c r="A9219" t="s">
        <v>9505</v>
      </c>
      <c r="B9219" t="s">
        <v>88</v>
      </c>
      <c r="C9219" t="s">
        <v>132</v>
      </c>
      <c r="D9219" t="s">
        <v>52</v>
      </c>
      <c r="E9219" t="s">
        <v>101</v>
      </c>
      <c r="F9219" s="263">
        <v>10.276995305164332</v>
      </c>
      <c r="G9219" s="139">
        <v>18.2533396773904</v>
      </c>
      <c r="H9219" s="264">
        <v>19.115684291297399</v>
      </c>
      <c r="I9219" s="264">
        <v>12.949871462314</v>
      </c>
      <c r="J9219" s="264">
        <v>27.187109160458601</v>
      </c>
    </row>
    <row r="9220" spans="1:10" x14ac:dyDescent="0.25">
      <c r="A9220" t="s">
        <v>9506</v>
      </c>
      <c r="B9220" t="s">
        <v>88</v>
      </c>
      <c r="C9220" t="s">
        <v>132</v>
      </c>
      <c r="D9220" t="s">
        <v>106</v>
      </c>
      <c r="E9220" t="s">
        <v>101</v>
      </c>
      <c r="F9220" s="263">
        <v>54.079812206572662</v>
      </c>
      <c r="G9220" s="139">
        <v>9.6346342442669908</v>
      </c>
      <c r="H9220" s="264">
        <v>10.1172683927766</v>
      </c>
      <c r="I9220" s="264">
        <v>8.6140932339134597</v>
      </c>
      <c r="J9220" s="264">
        <v>11.8064075748175</v>
      </c>
    </row>
    <row r="9221" spans="1:10" x14ac:dyDescent="0.25">
      <c r="A9221" t="s">
        <v>9507</v>
      </c>
      <c r="B9221" t="s">
        <v>88</v>
      </c>
      <c r="C9221" t="s">
        <v>132</v>
      </c>
      <c r="D9221" t="s">
        <v>53</v>
      </c>
      <c r="E9221" t="s">
        <v>101</v>
      </c>
      <c r="F9221" s="263">
        <v>21.525821596244132</v>
      </c>
      <c r="G9221" s="139">
        <v>12.445573011960899</v>
      </c>
      <c r="H9221" s="264">
        <v>13.4815977948059</v>
      </c>
      <c r="I9221" s="264">
        <v>10.3754063824263</v>
      </c>
      <c r="J9221" s="264">
        <v>17.220715855729999</v>
      </c>
    </row>
    <row r="9222" spans="1:10" x14ac:dyDescent="0.25">
      <c r="A9222" t="s">
        <v>9508</v>
      </c>
      <c r="B9222" t="s">
        <v>88</v>
      </c>
      <c r="C9222" t="s">
        <v>132</v>
      </c>
      <c r="D9222" t="s">
        <v>54</v>
      </c>
      <c r="E9222" t="s">
        <v>101</v>
      </c>
      <c r="F9222" s="263">
        <v>10.971830985915501</v>
      </c>
      <c r="G9222" s="139">
        <v>15.821713592456501</v>
      </c>
      <c r="H9222" s="264">
        <v>16.391354067934799</v>
      </c>
      <c r="I9222" s="264">
        <v>11.250140334440299</v>
      </c>
      <c r="J9222" s="264">
        <v>23.062854135280901</v>
      </c>
    </row>
    <row r="9223" spans="1:10" x14ac:dyDescent="0.25">
      <c r="A9223" t="s">
        <v>9509</v>
      </c>
      <c r="B9223" t="s">
        <v>88</v>
      </c>
      <c r="C9223" t="s">
        <v>132</v>
      </c>
      <c r="D9223" t="s">
        <v>55</v>
      </c>
      <c r="E9223" t="s">
        <v>101</v>
      </c>
      <c r="F9223" s="263">
        <v>6.666666666666667</v>
      </c>
      <c r="G9223" s="139">
        <v>7.3534818736671799</v>
      </c>
      <c r="H9223" s="264">
        <v>7.8686653833437799</v>
      </c>
      <c r="I9223" s="264">
        <v>4.7966538355534203</v>
      </c>
      <c r="J9223" s="264">
        <v>12.1639125524304</v>
      </c>
    </row>
    <row r="9224" spans="1:10" x14ac:dyDescent="0.25">
      <c r="A9224" t="s">
        <v>9510</v>
      </c>
      <c r="B9224" t="s">
        <v>88</v>
      </c>
      <c r="C9224" t="s">
        <v>132</v>
      </c>
      <c r="D9224" t="s">
        <v>56</v>
      </c>
      <c r="E9224" t="s">
        <v>101</v>
      </c>
      <c r="F9224" s="263">
        <v>3.9718309859154997</v>
      </c>
      <c r="G9224" s="139">
        <v>4.48743756176194</v>
      </c>
      <c r="H9224" s="264">
        <v>4.2696866070458004</v>
      </c>
      <c r="I9224" s="264">
        <v>2.1915834301994601</v>
      </c>
      <c r="J9224" s="264">
        <v>7.4824322238399299</v>
      </c>
    </row>
    <row r="9225" spans="1:10" x14ac:dyDescent="0.25">
      <c r="A9225" t="s">
        <v>9511</v>
      </c>
      <c r="B9225" t="s">
        <v>88</v>
      </c>
      <c r="C9225" t="s">
        <v>132</v>
      </c>
      <c r="D9225" t="s">
        <v>57</v>
      </c>
      <c r="E9225" t="s">
        <v>101</v>
      </c>
      <c r="F9225" s="263">
        <v>10.943661971831</v>
      </c>
      <c r="G9225" s="139">
        <v>7.8264049001151301</v>
      </c>
      <c r="H9225" s="264">
        <v>8.4800383359080609</v>
      </c>
      <c r="I9225" s="264">
        <v>5.8173153644345499</v>
      </c>
      <c r="J9225" s="264">
        <v>11.9364928072862</v>
      </c>
    </row>
    <row r="9226" spans="1:10" x14ac:dyDescent="0.25">
      <c r="A9226" t="s">
        <v>9512</v>
      </c>
      <c r="B9226" t="s">
        <v>88</v>
      </c>
      <c r="C9226" t="s">
        <v>133</v>
      </c>
      <c r="D9226" t="s">
        <v>5</v>
      </c>
      <c r="E9226" t="s">
        <v>101</v>
      </c>
      <c r="F9226" s="263">
        <v>390.64788732394328</v>
      </c>
      <c r="G9226" s="139">
        <v>13.077865941991201</v>
      </c>
      <c r="H9226" s="264">
        <v>13.6797109550767</v>
      </c>
      <c r="I9226" s="264">
        <v>12.9051272891859</v>
      </c>
      <c r="J9226" s="264">
        <v>14.4885210868712</v>
      </c>
    </row>
    <row r="9227" spans="1:10" x14ac:dyDescent="0.25">
      <c r="A9227" t="s">
        <v>9513</v>
      </c>
      <c r="B9227" t="s">
        <v>88</v>
      </c>
      <c r="C9227" t="s">
        <v>133</v>
      </c>
      <c r="D9227" t="s">
        <v>122</v>
      </c>
      <c r="E9227" t="s">
        <v>101</v>
      </c>
      <c r="F9227" s="263">
        <v>39.220657276995333</v>
      </c>
      <c r="G9227" s="139">
        <v>6.6185185944285196</v>
      </c>
      <c r="H9227" s="264">
        <v>6.6297028912840501</v>
      </c>
      <c r="I9227" s="264">
        <v>5.4802569007465998</v>
      </c>
      <c r="J9227" s="264">
        <v>7.9480448494207803</v>
      </c>
    </row>
    <row r="9228" spans="1:10" x14ac:dyDescent="0.25">
      <c r="A9228" t="s">
        <v>9514</v>
      </c>
      <c r="B9228" t="s">
        <v>88</v>
      </c>
      <c r="C9228" t="s">
        <v>133</v>
      </c>
      <c r="D9228" t="s">
        <v>123</v>
      </c>
      <c r="E9228" t="s">
        <v>101</v>
      </c>
      <c r="F9228" s="263">
        <v>59.859154929577329</v>
      </c>
      <c r="G9228" s="139">
        <v>9.8893402987072498</v>
      </c>
      <c r="H9228" s="264">
        <v>9.8376809598141595</v>
      </c>
      <c r="I9228" s="264">
        <v>8.4456853695817191</v>
      </c>
      <c r="J9228" s="264">
        <v>11.392833291904401</v>
      </c>
    </row>
    <row r="9229" spans="1:10" x14ac:dyDescent="0.25">
      <c r="A9229" t="s">
        <v>9515</v>
      </c>
      <c r="B9229" t="s">
        <v>88</v>
      </c>
      <c r="C9229" t="s">
        <v>133</v>
      </c>
      <c r="D9229" t="s">
        <v>124</v>
      </c>
      <c r="E9229" t="s">
        <v>101</v>
      </c>
      <c r="F9229" s="263">
        <v>77.774647887324008</v>
      </c>
      <c r="G9229" s="139">
        <v>12.7157210055981</v>
      </c>
      <c r="H9229" s="264">
        <v>12.9780403964276</v>
      </c>
      <c r="I9229" s="264">
        <v>11.361401200494001</v>
      </c>
      <c r="J9229" s="264">
        <v>14.7596556354152</v>
      </c>
    </row>
    <row r="9230" spans="1:10" x14ac:dyDescent="0.25">
      <c r="A9230" t="s">
        <v>9516</v>
      </c>
      <c r="B9230" t="s">
        <v>88</v>
      </c>
      <c r="C9230" t="s">
        <v>133</v>
      </c>
      <c r="D9230" t="s">
        <v>125</v>
      </c>
      <c r="E9230" t="s">
        <v>101</v>
      </c>
      <c r="F9230" s="263">
        <v>96.521126760563334</v>
      </c>
      <c r="G9230" s="139">
        <v>16.085076165562299</v>
      </c>
      <c r="H9230" s="264">
        <v>17.363257981199698</v>
      </c>
      <c r="I9230" s="264">
        <v>15.415091057711701</v>
      </c>
      <c r="J9230" s="264">
        <v>19.488895324846499</v>
      </c>
    </row>
    <row r="9231" spans="1:10" x14ac:dyDescent="0.25">
      <c r="A9231" t="s">
        <v>9517</v>
      </c>
      <c r="B9231" t="s">
        <v>88</v>
      </c>
      <c r="C9231" t="s">
        <v>133</v>
      </c>
      <c r="D9231" t="s">
        <v>126</v>
      </c>
      <c r="E9231" t="s">
        <v>101</v>
      </c>
      <c r="F9231" s="263">
        <v>117.27230046948365</v>
      </c>
      <c r="G9231" s="139">
        <v>20.3067277614178</v>
      </c>
      <c r="H9231" s="264">
        <v>23.563787006633198</v>
      </c>
      <c r="I9231" s="264">
        <v>21.1550101890845</v>
      </c>
      <c r="J9231" s="264">
        <v>26.170737525098701</v>
      </c>
    </row>
    <row r="9232" spans="1:10" x14ac:dyDescent="0.25">
      <c r="A9232" t="s">
        <v>9518</v>
      </c>
      <c r="B9232" t="s">
        <v>88</v>
      </c>
      <c r="C9232" t="s">
        <v>133</v>
      </c>
      <c r="D9232" t="s">
        <v>6</v>
      </c>
      <c r="E9232" t="s">
        <v>101</v>
      </c>
      <c r="F9232" s="263">
        <v>96.164319248826345</v>
      </c>
      <c r="G9232" s="139">
        <v>14.2213326057262</v>
      </c>
      <c r="H9232" s="264">
        <v>14.249758092544401</v>
      </c>
      <c r="I9232" s="264">
        <v>12.646963086224799</v>
      </c>
      <c r="J9232" s="264">
        <v>15.998845326675699</v>
      </c>
    </row>
    <row r="9233" spans="1:10" x14ac:dyDescent="0.25">
      <c r="A9233" t="s">
        <v>9519</v>
      </c>
      <c r="B9233" t="s">
        <v>88</v>
      </c>
      <c r="C9233" t="s">
        <v>133</v>
      </c>
      <c r="D9233" t="s">
        <v>37</v>
      </c>
      <c r="E9233" t="s">
        <v>101</v>
      </c>
      <c r="F9233" s="263">
        <v>9.2769953051643324</v>
      </c>
      <c r="G9233" s="139">
        <v>13.3685199634422</v>
      </c>
      <c r="H9233" s="264">
        <v>13.032682870178601</v>
      </c>
      <c r="I9233" s="264">
        <v>8.6185373565226708</v>
      </c>
      <c r="J9233" s="264">
        <v>18.8942724579885</v>
      </c>
    </row>
    <row r="9234" spans="1:10" x14ac:dyDescent="0.25">
      <c r="A9234" t="s">
        <v>9520</v>
      </c>
      <c r="B9234" t="s">
        <v>88</v>
      </c>
      <c r="C9234" t="s">
        <v>133</v>
      </c>
      <c r="D9234" t="s">
        <v>38</v>
      </c>
      <c r="E9234" t="s">
        <v>101</v>
      </c>
      <c r="F9234" s="263">
        <v>15.638497652582167</v>
      </c>
      <c r="G9234" s="139">
        <v>13.137583471082101</v>
      </c>
      <c r="H9234" s="264">
        <v>13.274055322609501</v>
      </c>
      <c r="I9234" s="264">
        <v>9.73546959498292</v>
      </c>
      <c r="J9234" s="264">
        <v>17.674040320595399</v>
      </c>
    </row>
    <row r="9235" spans="1:10" x14ac:dyDescent="0.25">
      <c r="A9235" t="s">
        <v>9521</v>
      </c>
      <c r="B9235" t="s">
        <v>88</v>
      </c>
      <c r="C9235" t="s">
        <v>133</v>
      </c>
      <c r="D9235" t="s">
        <v>39</v>
      </c>
      <c r="E9235" t="s">
        <v>101</v>
      </c>
      <c r="F9235" s="263">
        <v>21.248826291079798</v>
      </c>
      <c r="G9235" s="139">
        <v>18.795621741393202</v>
      </c>
      <c r="H9235" s="264">
        <v>17.873569590256199</v>
      </c>
      <c r="I9235" s="264">
        <v>13.723868839564799</v>
      </c>
      <c r="J9235" s="264">
        <v>22.8748962765711</v>
      </c>
    </row>
    <row r="9236" spans="1:10" x14ac:dyDescent="0.25">
      <c r="A9236" t="s">
        <v>9522</v>
      </c>
      <c r="B9236" t="s">
        <v>88</v>
      </c>
      <c r="C9236" t="s">
        <v>133</v>
      </c>
      <c r="D9236" t="s">
        <v>40</v>
      </c>
      <c r="E9236" t="s">
        <v>101</v>
      </c>
      <c r="F9236" s="263">
        <v>14</v>
      </c>
      <c r="G9236" s="139">
        <v>14.867730299372401</v>
      </c>
      <c r="H9236" s="264">
        <v>14.173048634368</v>
      </c>
      <c r="I9236" s="264">
        <v>10.1912927280462</v>
      </c>
      <c r="J9236" s="264">
        <v>19.186430784287602</v>
      </c>
    </row>
    <row r="9237" spans="1:10" x14ac:dyDescent="0.25">
      <c r="A9237" t="s">
        <v>9523</v>
      </c>
      <c r="B9237" t="s">
        <v>88</v>
      </c>
      <c r="C9237" t="s">
        <v>133</v>
      </c>
      <c r="D9237" t="s">
        <v>41</v>
      </c>
      <c r="E9237" t="s">
        <v>101</v>
      </c>
      <c r="F9237" s="263">
        <v>19.333333333333332</v>
      </c>
      <c r="G9237" s="139">
        <v>12.8651312797922</v>
      </c>
      <c r="H9237" s="264">
        <v>13.2015521010801</v>
      </c>
      <c r="I9237" s="264">
        <v>9.9989967506047499</v>
      </c>
      <c r="J9237" s="264">
        <v>17.0966575869557</v>
      </c>
    </row>
    <row r="9238" spans="1:10" x14ac:dyDescent="0.25">
      <c r="A9238" t="s">
        <v>9524</v>
      </c>
      <c r="B9238" t="s">
        <v>88</v>
      </c>
      <c r="C9238" t="s">
        <v>133</v>
      </c>
      <c r="D9238" t="s">
        <v>42</v>
      </c>
      <c r="E9238" t="s">
        <v>101</v>
      </c>
      <c r="F9238" s="263">
        <v>16.666666666666668</v>
      </c>
      <c r="G9238" s="139">
        <v>12.7935152230038</v>
      </c>
      <c r="H9238" s="264">
        <v>13.5651635725372</v>
      </c>
      <c r="I9238" s="264">
        <v>10.0465690147247</v>
      </c>
      <c r="J9238" s="264">
        <v>17.910262315172201</v>
      </c>
    </row>
    <row r="9239" spans="1:10" x14ac:dyDescent="0.25">
      <c r="A9239" t="s">
        <v>9525</v>
      </c>
      <c r="B9239" t="s">
        <v>88</v>
      </c>
      <c r="C9239" t="s">
        <v>133</v>
      </c>
      <c r="D9239" t="s">
        <v>102</v>
      </c>
      <c r="E9239" t="s">
        <v>101</v>
      </c>
      <c r="F9239" s="263">
        <v>13.276995305164334</v>
      </c>
      <c r="G9239" s="139">
        <v>10.129208658439</v>
      </c>
      <c r="H9239" s="264">
        <v>9.7009714841593393</v>
      </c>
      <c r="I9239" s="264">
        <v>6.9137142612233102</v>
      </c>
      <c r="J9239" s="264">
        <v>13.2323734027068</v>
      </c>
    </row>
    <row r="9240" spans="1:10" x14ac:dyDescent="0.25">
      <c r="A9240" t="s">
        <v>9526</v>
      </c>
      <c r="B9240" t="s">
        <v>88</v>
      </c>
      <c r="C9240" t="s">
        <v>133</v>
      </c>
      <c r="D9240" t="s">
        <v>103</v>
      </c>
      <c r="E9240" t="s">
        <v>101</v>
      </c>
      <c r="F9240" s="263">
        <v>47.971830985915339</v>
      </c>
      <c r="G9240" s="139">
        <v>12.8459043880015</v>
      </c>
      <c r="H9240" s="264">
        <v>12.5651616746187</v>
      </c>
      <c r="I9240" s="264">
        <v>10.5878945353113</v>
      </c>
      <c r="J9240" s="264">
        <v>14.8032018028933</v>
      </c>
    </row>
    <row r="9241" spans="1:10" x14ac:dyDescent="0.25">
      <c r="A9241" t="s">
        <v>9527</v>
      </c>
      <c r="B9241" t="s">
        <v>88</v>
      </c>
      <c r="C9241" t="s">
        <v>133</v>
      </c>
      <c r="D9241" t="s">
        <v>43</v>
      </c>
      <c r="E9241" t="s">
        <v>101</v>
      </c>
      <c r="F9241" s="263">
        <v>8</v>
      </c>
      <c r="G9241" s="139">
        <v>10.6122846037859</v>
      </c>
      <c r="H9241" s="264">
        <v>10.5808762082589</v>
      </c>
      <c r="I9241" s="264">
        <v>6.7408226207336703</v>
      </c>
      <c r="J9241" s="264">
        <v>15.793786811184001</v>
      </c>
    </row>
    <row r="9242" spans="1:10" x14ac:dyDescent="0.25">
      <c r="A9242" t="s">
        <v>9528</v>
      </c>
      <c r="B9242" t="s">
        <v>88</v>
      </c>
      <c r="C9242" t="s">
        <v>133</v>
      </c>
      <c r="D9242" t="s">
        <v>44</v>
      </c>
      <c r="E9242" t="s">
        <v>101</v>
      </c>
      <c r="F9242" s="263">
        <v>18.666666666666668</v>
      </c>
      <c r="G9242" s="139">
        <v>15.7692286031279</v>
      </c>
      <c r="H9242" s="264">
        <v>15.206834869874299</v>
      </c>
      <c r="I9242" s="264">
        <v>11.468123932177299</v>
      </c>
      <c r="J9242" s="264">
        <v>19.769957771301002</v>
      </c>
    </row>
    <row r="9243" spans="1:10" x14ac:dyDescent="0.25">
      <c r="A9243" t="s">
        <v>9529</v>
      </c>
      <c r="B9243" t="s">
        <v>88</v>
      </c>
      <c r="C9243" t="s">
        <v>133</v>
      </c>
      <c r="D9243" t="s">
        <v>45</v>
      </c>
      <c r="E9243" t="s">
        <v>101</v>
      </c>
      <c r="F9243" s="263">
        <v>21.305164319248835</v>
      </c>
      <c r="G9243" s="139">
        <v>11.8571280347997</v>
      </c>
      <c r="H9243" s="264">
        <v>11.631562480967901</v>
      </c>
      <c r="I9243" s="264">
        <v>8.9470164360947706</v>
      </c>
      <c r="J9243" s="264">
        <v>14.866241417745</v>
      </c>
    </row>
    <row r="9244" spans="1:10" x14ac:dyDescent="0.25">
      <c r="A9244" t="s">
        <v>9530</v>
      </c>
      <c r="B9244" t="s">
        <v>88</v>
      </c>
      <c r="C9244" t="s">
        <v>133</v>
      </c>
      <c r="D9244" t="s">
        <v>18</v>
      </c>
      <c r="E9244" t="s">
        <v>101</v>
      </c>
      <c r="F9244" s="263">
        <v>68.356807511737003</v>
      </c>
      <c r="G9244" s="139">
        <v>13.575823904258501</v>
      </c>
      <c r="H9244" s="264">
        <v>14.256483664807901</v>
      </c>
      <c r="I9244" s="264">
        <v>12.366990025043</v>
      </c>
      <c r="J9244" s="264">
        <v>16.352399469823599</v>
      </c>
    </row>
    <row r="9245" spans="1:10" x14ac:dyDescent="0.25">
      <c r="A9245" t="s">
        <v>9531</v>
      </c>
      <c r="B9245" t="s">
        <v>88</v>
      </c>
      <c r="C9245" t="s">
        <v>133</v>
      </c>
      <c r="D9245" t="s">
        <v>46</v>
      </c>
      <c r="E9245" t="s">
        <v>101</v>
      </c>
      <c r="F9245" s="263">
        <v>32.497652582159631</v>
      </c>
      <c r="G9245" s="139">
        <v>14.076372761547599</v>
      </c>
      <c r="H9245" s="264">
        <v>15.165166105275</v>
      </c>
      <c r="I9245" s="264">
        <v>12.298504408808499</v>
      </c>
      <c r="J9245" s="264">
        <v>18.498094054821902</v>
      </c>
    </row>
    <row r="9246" spans="1:10" x14ac:dyDescent="0.25">
      <c r="A9246" t="s">
        <v>9532</v>
      </c>
      <c r="B9246" t="s">
        <v>88</v>
      </c>
      <c r="C9246" t="s">
        <v>133</v>
      </c>
      <c r="D9246" t="s">
        <v>47</v>
      </c>
      <c r="E9246" t="s">
        <v>101</v>
      </c>
      <c r="F9246" s="263">
        <v>14.887323943661967</v>
      </c>
      <c r="G9246" s="139">
        <v>10.763217696345601</v>
      </c>
      <c r="H9246" s="264">
        <v>10.8576183072399</v>
      </c>
      <c r="I9246" s="264">
        <v>7.8998289769467203</v>
      </c>
      <c r="J9246" s="264">
        <v>14.555629275420999</v>
      </c>
    </row>
    <row r="9247" spans="1:10" x14ac:dyDescent="0.25">
      <c r="A9247" t="s">
        <v>9533</v>
      </c>
      <c r="B9247" t="s">
        <v>88</v>
      </c>
      <c r="C9247" t="s">
        <v>133</v>
      </c>
      <c r="D9247" t="s">
        <v>48</v>
      </c>
      <c r="E9247" t="s">
        <v>101</v>
      </c>
      <c r="F9247" s="263">
        <v>20.971830985915499</v>
      </c>
      <c r="G9247" s="139">
        <v>15.611552422977899</v>
      </c>
      <c r="H9247" s="264">
        <v>16.224804262434599</v>
      </c>
      <c r="I9247" s="264">
        <v>12.450293103929001</v>
      </c>
      <c r="J9247" s="264">
        <v>20.779581105281501</v>
      </c>
    </row>
    <row r="9248" spans="1:10" x14ac:dyDescent="0.25">
      <c r="A9248" t="s">
        <v>9534</v>
      </c>
      <c r="B9248" t="s">
        <v>88</v>
      </c>
      <c r="C9248" t="s">
        <v>133</v>
      </c>
      <c r="D9248" t="s">
        <v>104</v>
      </c>
      <c r="E9248" t="s">
        <v>101</v>
      </c>
      <c r="F9248" s="263">
        <v>56.469483568074999</v>
      </c>
      <c r="G9248" s="139">
        <v>12.602788745261201</v>
      </c>
      <c r="H9248" s="264">
        <v>14.978008985789099</v>
      </c>
      <c r="I9248" s="264">
        <v>12.790616479784701</v>
      </c>
      <c r="J9248" s="264">
        <v>17.429855278345698</v>
      </c>
    </row>
    <row r="9249" spans="1:10" x14ac:dyDescent="0.25">
      <c r="A9249" t="s">
        <v>9535</v>
      </c>
      <c r="B9249" t="s">
        <v>88</v>
      </c>
      <c r="C9249" t="s">
        <v>133</v>
      </c>
      <c r="D9249" t="s">
        <v>49</v>
      </c>
      <c r="E9249" t="s">
        <v>101</v>
      </c>
      <c r="F9249" s="263">
        <v>16.666666666666668</v>
      </c>
      <c r="G9249" s="139">
        <v>13.4679771906338</v>
      </c>
      <c r="H9249" s="264">
        <v>13.891133660709301</v>
      </c>
      <c r="I9249" s="264">
        <v>10.297237919790801</v>
      </c>
      <c r="J9249" s="264">
        <v>18.3292215416656</v>
      </c>
    </row>
    <row r="9250" spans="1:10" x14ac:dyDescent="0.25">
      <c r="A9250" t="s">
        <v>9536</v>
      </c>
      <c r="B9250" t="s">
        <v>88</v>
      </c>
      <c r="C9250" t="s">
        <v>133</v>
      </c>
      <c r="D9250" t="s">
        <v>50</v>
      </c>
      <c r="E9250" t="s">
        <v>101</v>
      </c>
      <c r="F9250" s="263">
        <v>39.802816901408335</v>
      </c>
      <c r="G9250" s="139">
        <v>12.272661006042901</v>
      </c>
      <c r="H9250" s="264">
        <v>15.639879367160001</v>
      </c>
      <c r="I9250" s="264">
        <v>12.9330814963813</v>
      </c>
      <c r="J9250" s="264">
        <v>18.7412634435337</v>
      </c>
    </row>
    <row r="9251" spans="1:10" x14ac:dyDescent="0.25">
      <c r="A9251" t="s">
        <v>9537</v>
      </c>
      <c r="B9251" t="s">
        <v>88</v>
      </c>
      <c r="C9251" t="s">
        <v>133</v>
      </c>
      <c r="D9251" t="s">
        <v>105</v>
      </c>
      <c r="E9251" t="s">
        <v>101</v>
      </c>
      <c r="F9251" s="263">
        <v>48.690140845070339</v>
      </c>
      <c r="G9251" s="139">
        <v>16.7302249056184</v>
      </c>
      <c r="H9251" s="264">
        <v>17.778946753216399</v>
      </c>
      <c r="I9251" s="264">
        <v>15.002420780527199</v>
      </c>
      <c r="J9251" s="264">
        <v>20.918758462861302</v>
      </c>
    </row>
    <row r="9252" spans="1:10" x14ac:dyDescent="0.25">
      <c r="A9252" t="s">
        <v>9538</v>
      </c>
      <c r="B9252" t="s">
        <v>88</v>
      </c>
      <c r="C9252" t="s">
        <v>133</v>
      </c>
      <c r="D9252" t="s">
        <v>51</v>
      </c>
      <c r="E9252" t="s">
        <v>101</v>
      </c>
      <c r="F9252" s="263">
        <v>38.746478873239333</v>
      </c>
      <c r="G9252" s="139">
        <v>16.533970849165001</v>
      </c>
      <c r="H9252" s="264">
        <v>17.657455280244601</v>
      </c>
      <c r="I9252" s="264">
        <v>14.581720976412999</v>
      </c>
      <c r="J9252" s="264">
        <v>21.188098684124402</v>
      </c>
    </row>
    <row r="9253" spans="1:10" x14ac:dyDescent="0.25">
      <c r="A9253" t="s">
        <v>9539</v>
      </c>
      <c r="B9253" t="s">
        <v>88</v>
      </c>
      <c r="C9253" t="s">
        <v>133</v>
      </c>
      <c r="D9253" t="s">
        <v>52</v>
      </c>
      <c r="E9253" t="s">
        <v>101</v>
      </c>
      <c r="F9253" s="263">
        <v>9.9436619718310002</v>
      </c>
      <c r="G9253" s="139">
        <v>17.541550823827599</v>
      </c>
      <c r="H9253" s="264">
        <v>18.192297443060401</v>
      </c>
      <c r="I9253" s="264">
        <v>12.235800099962001</v>
      </c>
      <c r="J9253" s="264">
        <v>26.025069278238</v>
      </c>
    </row>
    <row r="9254" spans="1:10" x14ac:dyDescent="0.25">
      <c r="A9254" t="s">
        <v>9540</v>
      </c>
      <c r="B9254" t="s">
        <v>88</v>
      </c>
      <c r="C9254" t="s">
        <v>133</v>
      </c>
      <c r="D9254" t="s">
        <v>106</v>
      </c>
      <c r="E9254" t="s">
        <v>101</v>
      </c>
      <c r="F9254" s="263">
        <v>59.718309859154999</v>
      </c>
      <c r="G9254" s="139">
        <v>10.592929307961301</v>
      </c>
      <c r="H9254" s="264">
        <v>11.0756545538718</v>
      </c>
      <c r="I9254" s="264">
        <v>9.5067281145742495</v>
      </c>
      <c r="J9254" s="264">
        <v>12.828706119367499</v>
      </c>
    </row>
    <row r="9255" spans="1:10" x14ac:dyDescent="0.25">
      <c r="A9255" t="s">
        <v>9541</v>
      </c>
      <c r="B9255" t="s">
        <v>88</v>
      </c>
      <c r="C9255" t="s">
        <v>133</v>
      </c>
      <c r="D9255" t="s">
        <v>53</v>
      </c>
      <c r="E9255" t="s">
        <v>101</v>
      </c>
      <c r="F9255" s="263">
        <v>18.859154929577468</v>
      </c>
      <c r="G9255" s="139">
        <v>10.848882520538099</v>
      </c>
      <c r="H9255" s="264">
        <v>11.572313985774301</v>
      </c>
      <c r="I9255" s="264">
        <v>8.7361153213731804</v>
      </c>
      <c r="J9255" s="264">
        <v>15.030357258356</v>
      </c>
    </row>
    <row r="9256" spans="1:10" x14ac:dyDescent="0.25">
      <c r="A9256" t="s">
        <v>9542</v>
      </c>
      <c r="B9256" t="s">
        <v>88</v>
      </c>
      <c r="C9256" t="s">
        <v>133</v>
      </c>
      <c r="D9256" t="s">
        <v>54</v>
      </c>
      <c r="E9256" t="s">
        <v>101</v>
      </c>
      <c r="F9256" s="263">
        <v>12.610328638497668</v>
      </c>
      <c r="G9256" s="139">
        <v>18.1458372699419</v>
      </c>
      <c r="H9256" s="264">
        <v>19.1091414373623</v>
      </c>
      <c r="I9256" s="264">
        <v>13.4849539828594</v>
      </c>
      <c r="J9256" s="264">
        <v>26.279445574633701</v>
      </c>
    </row>
    <row r="9257" spans="1:10" x14ac:dyDescent="0.25">
      <c r="A9257" t="s">
        <v>9543</v>
      </c>
      <c r="B9257" t="s">
        <v>88</v>
      </c>
      <c r="C9257" t="s">
        <v>133</v>
      </c>
      <c r="D9257" t="s">
        <v>55</v>
      </c>
      <c r="E9257" t="s">
        <v>101</v>
      </c>
      <c r="F9257" s="263">
        <v>7.666666666666667</v>
      </c>
      <c r="G9257" s="139">
        <v>8.4422877865789694</v>
      </c>
      <c r="H9257" s="264">
        <v>8.8272944184130893</v>
      </c>
      <c r="I9257" s="264">
        <v>5.5850098024228796</v>
      </c>
      <c r="J9257" s="264">
        <v>13.2580896787408</v>
      </c>
    </row>
    <row r="9258" spans="1:10" x14ac:dyDescent="0.25">
      <c r="A9258" t="s">
        <v>9544</v>
      </c>
      <c r="B9258" t="s">
        <v>88</v>
      </c>
      <c r="C9258" t="s">
        <v>133</v>
      </c>
      <c r="D9258" t="s">
        <v>56</v>
      </c>
      <c r="E9258" t="s">
        <v>101</v>
      </c>
      <c r="F9258" s="263">
        <v>7.305164319248834</v>
      </c>
      <c r="G9258" s="139">
        <v>8.1990523349831399</v>
      </c>
      <c r="H9258" s="264">
        <v>7.6151158340882299</v>
      </c>
      <c r="I9258" s="264">
        <v>4.7568477724136304</v>
      </c>
      <c r="J9258" s="264">
        <v>11.551407151198999</v>
      </c>
    </row>
    <row r="9259" spans="1:10" x14ac:dyDescent="0.25">
      <c r="A9259" t="s">
        <v>9545</v>
      </c>
      <c r="B9259" t="s">
        <v>88</v>
      </c>
      <c r="C9259" t="s">
        <v>133</v>
      </c>
      <c r="D9259" t="s">
        <v>57</v>
      </c>
      <c r="E9259" t="s">
        <v>101</v>
      </c>
      <c r="F9259" s="263">
        <v>13.276995305164334</v>
      </c>
      <c r="G9259" s="139">
        <v>9.4486978805581696</v>
      </c>
      <c r="H9259" s="264">
        <v>10.164011851493701</v>
      </c>
      <c r="I9259" s="264">
        <v>7.2409612112147901</v>
      </c>
      <c r="J9259" s="264">
        <v>13.8674614485204</v>
      </c>
    </row>
    <row r="9260" spans="1:10" x14ac:dyDescent="0.25">
      <c r="A9260" t="s">
        <v>9546</v>
      </c>
      <c r="B9260" t="s">
        <v>88</v>
      </c>
      <c r="C9260" t="s">
        <v>134</v>
      </c>
      <c r="D9260" t="s">
        <v>5</v>
      </c>
      <c r="E9260" t="s">
        <v>101</v>
      </c>
      <c r="F9260" s="263">
        <v>430.56338028168994</v>
      </c>
      <c r="G9260" s="139">
        <v>14.323729410466701</v>
      </c>
      <c r="H9260" s="264">
        <v>14.931663533833801</v>
      </c>
      <c r="I9260" s="264">
        <v>14.1258730405105</v>
      </c>
      <c r="J9260" s="264">
        <v>15.771330074923601</v>
      </c>
    </row>
    <row r="9261" spans="1:10" x14ac:dyDescent="0.25">
      <c r="A9261" t="s">
        <v>9547</v>
      </c>
      <c r="B9261" t="s">
        <v>88</v>
      </c>
      <c r="C9261" t="s">
        <v>134</v>
      </c>
      <c r="D9261" t="s">
        <v>122</v>
      </c>
      <c r="E9261" t="s">
        <v>101</v>
      </c>
      <c r="F9261" s="263">
        <v>50.469483568074999</v>
      </c>
      <c r="G9261" s="139">
        <v>8.4739204024398003</v>
      </c>
      <c r="H9261" s="264">
        <v>8.4276477127266691</v>
      </c>
      <c r="I9261" s="264">
        <v>7.1323795144548701</v>
      </c>
      <c r="J9261" s="264">
        <v>9.8891729598318907</v>
      </c>
    </row>
    <row r="9262" spans="1:10" x14ac:dyDescent="0.25">
      <c r="A9262" t="s">
        <v>9548</v>
      </c>
      <c r="B9262" t="s">
        <v>88</v>
      </c>
      <c r="C9262" t="s">
        <v>134</v>
      </c>
      <c r="D9262" t="s">
        <v>123</v>
      </c>
      <c r="E9262" t="s">
        <v>101</v>
      </c>
      <c r="F9262" s="263">
        <v>67.469483568075006</v>
      </c>
      <c r="G9262" s="139">
        <v>11.077120173211</v>
      </c>
      <c r="H9262" s="264">
        <v>10.9032521201687</v>
      </c>
      <c r="I9262" s="264">
        <v>9.4475776980178008</v>
      </c>
      <c r="J9262" s="264">
        <v>12.519058337435601</v>
      </c>
    </row>
    <row r="9263" spans="1:10" x14ac:dyDescent="0.25">
      <c r="A9263" t="s">
        <v>9549</v>
      </c>
      <c r="B9263" t="s">
        <v>88</v>
      </c>
      <c r="C9263" t="s">
        <v>134</v>
      </c>
      <c r="D9263" t="s">
        <v>124</v>
      </c>
      <c r="E9263" t="s">
        <v>101</v>
      </c>
      <c r="F9263" s="263">
        <v>82.718309859154999</v>
      </c>
      <c r="G9263" s="139">
        <v>13.440901536856</v>
      </c>
      <c r="H9263" s="264">
        <v>13.5889649979136</v>
      </c>
      <c r="I9263" s="264">
        <v>11.945323485382801</v>
      </c>
      <c r="J9263" s="264">
        <v>15.3949805517671</v>
      </c>
    </row>
    <row r="9264" spans="1:10" x14ac:dyDescent="0.25">
      <c r="A9264" t="s">
        <v>9550</v>
      </c>
      <c r="B9264" t="s">
        <v>88</v>
      </c>
      <c r="C9264" t="s">
        <v>134</v>
      </c>
      <c r="D9264" t="s">
        <v>125</v>
      </c>
      <c r="E9264" t="s">
        <v>101</v>
      </c>
      <c r="F9264" s="263">
        <v>105.30046948356801</v>
      </c>
      <c r="G9264" s="139">
        <v>17.425774389946401</v>
      </c>
      <c r="H9264" s="264">
        <v>18.789926308942899</v>
      </c>
      <c r="I9264" s="264">
        <v>16.769031719042001</v>
      </c>
      <c r="J9264" s="264">
        <v>20.9867095049722</v>
      </c>
    </row>
    <row r="9265" spans="1:10" x14ac:dyDescent="0.25">
      <c r="A9265" t="s">
        <v>9551</v>
      </c>
      <c r="B9265" t="s">
        <v>88</v>
      </c>
      <c r="C9265" t="s">
        <v>134</v>
      </c>
      <c r="D9265" t="s">
        <v>126</v>
      </c>
      <c r="E9265" t="s">
        <v>101</v>
      </c>
      <c r="F9265" s="263">
        <v>124.605633802817</v>
      </c>
      <c r="G9265" s="139">
        <v>21.425818687103199</v>
      </c>
      <c r="H9265" s="264">
        <v>24.868762618824899</v>
      </c>
      <c r="I9265" s="264">
        <v>22.400434250655799</v>
      </c>
      <c r="J9265" s="264">
        <v>27.533837917136701</v>
      </c>
    </row>
    <row r="9266" spans="1:10" x14ac:dyDescent="0.25">
      <c r="A9266" t="s">
        <v>9552</v>
      </c>
      <c r="B9266" t="s">
        <v>88</v>
      </c>
      <c r="C9266" t="s">
        <v>134</v>
      </c>
      <c r="D9266" t="s">
        <v>6</v>
      </c>
      <c r="E9266" t="s">
        <v>101</v>
      </c>
      <c r="F9266" s="263">
        <v>108.69014084507033</v>
      </c>
      <c r="G9266" s="139">
        <v>15.9994515500518</v>
      </c>
      <c r="H9266" s="264">
        <v>16.050634239050702</v>
      </c>
      <c r="I9266" s="264">
        <v>14.349693624287299</v>
      </c>
      <c r="J9266" s="264">
        <v>17.8971827012431</v>
      </c>
    </row>
    <row r="9267" spans="1:10" x14ac:dyDescent="0.25">
      <c r="A9267" t="s">
        <v>9553</v>
      </c>
      <c r="B9267" t="s">
        <v>88</v>
      </c>
      <c r="C9267" t="s">
        <v>134</v>
      </c>
      <c r="D9267" t="s">
        <v>37</v>
      </c>
      <c r="E9267" t="s">
        <v>101</v>
      </c>
      <c r="F9267" s="263">
        <v>8.2769953051643324</v>
      </c>
      <c r="G9267" s="139">
        <v>11.880627124597099</v>
      </c>
      <c r="H9267" s="264">
        <v>11.319054145844101</v>
      </c>
      <c r="I9267" s="264">
        <v>7.2874015913172698</v>
      </c>
      <c r="J9267" s="264">
        <v>16.763595050350901</v>
      </c>
    </row>
    <row r="9268" spans="1:10" x14ac:dyDescent="0.25">
      <c r="A9268" t="s">
        <v>9554</v>
      </c>
      <c r="B9268" t="s">
        <v>88</v>
      </c>
      <c r="C9268" t="s">
        <v>134</v>
      </c>
      <c r="D9268" t="s">
        <v>38</v>
      </c>
      <c r="E9268" t="s">
        <v>101</v>
      </c>
      <c r="F9268" s="263">
        <v>14.638497652582167</v>
      </c>
      <c r="G9268" s="139">
        <v>12.259569128439001</v>
      </c>
      <c r="H9268" s="264">
        <v>12.3057563213577</v>
      </c>
      <c r="I9268" s="264">
        <v>8.92575177097814</v>
      </c>
      <c r="J9268" s="264">
        <v>16.539716407034199</v>
      </c>
    </row>
    <row r="9269" spans="1:10" x14ac:dyDescent="0.25">
      <c r="A9269" t="s">
        <v>9555</v>
      </c>
      <c r="B9269" t="s">
        <v>88</v>
      </c>
      <c r="C9269" t="s">
        <v>134</v>
      </c>
      <c r="D9269" t="s">
        <v>39</v>
      </c>
      <c r="E9269" t="s">
        <v>101</v>
      </c>
      <c r="F9269" s="263">
        <v>22.553990610328636</v>
      </c>
      <c r="G9269" s="139">
        <v>19.833321656554698</v>
      </c>
      <c r="H9269" s="264">
        <v>18.756262096934801</v>
      </c>
      <c r="I9269" s="264">
        <v>14.5253731950759</v>
      </c>
      <c r="J9269" s="264">
        <v>23.8273455605453</v>
      </c>
    </row>
    <row r="9270" spans="1:10" x14ac:dyDescent="0.25">
      <c r="A9270" t="s">
        <v>9556</v>
      </c>
      <c r="B9270" t="s">
        <v>88</v>
      </c>
      <c r="C9270" t="s">
        <v>134</v>
      </c>
      <c r="D9270" t="s">
        <v>40</v>
      </c>
      <c r="E9270" t="s">
        <v>101</v>
      </c>
      <c r="F9270" s="263">
        <v>17.971830985915499</v>
      </c>
      <c r="G9270" s="139">
        <v>19.034461524630501</v>
      </c>
      <c r="H9270" s="264">
        <v>18.257037619381801</v>
      </c>
      <c r="I9270" s="264">
        <v>13.687447141223901</v>
      </c>
      <c r="J9270" s="264">
        <v>23.8557591743835</v>
      </c>
    </row>
    <row r="9271" spans="1:10" x14ac:dyDescent="0.25">
      <c r="A9271" t="s">
        <v>9557</v>
      </c>
      <c r="B9271" t="s">
        <v>88</v>
      </c>
      <c r="C9271" t="s">
        <v>134</v>
      </c>
      <c r="D9271" t="s">
        <v>41</v>
      </c>
      <c r="E9271" t="s">
        <v>101</v>
      </c>
      <c r="F9271" s="263">
        <v>22.915492957746466</v>
      </c>
      <c r="G9271" s="139">
        <v>15.1945396035822</v>
      </c>
      <c r="H9271" s="264">
        <v>15.655679219670899</v>
      </c>
      <c r="I9271" s="264">
        <v>12.1418841963105</v>
      </c>
      <c r="J9271" s="264">
        <v>19.861179769911899</v>
      </c>
    </row>
    <row r="9272" spans="1:10" x14ac:dyDescent="0.25">
      <c r="A9272" t="s">
        <v>9558</v>
      </c>
      <c r="B9272" t="s">
        <v>88</v>
      </c>
      <c r="C9272" t="s">
        <v>134</v>
      </c>
      <c r="D9272" t="s">
        <v>42</v>
      </c>
      <c r="E9272" t="s">
        <v>101</v>
      </c>
      <c r="F9272" s="263">
        <v>22.333333333333332</v>
      </c>
      <c r="G9272" s="139">
        <v>17.007450278592199</v>
      </c>
      <c r="H9272" s="264">
        <v>18.3960474236595</v>
      </c>
      <c r="I9272" s="264">
        <v>14.237903562820801</v>
      </c>
      <c r="J9272" s="264">
        <v>23.384425888436802</v>
      </c>
    </row>
    <row r="9273" spans="1:10" x14ac:dyDescent="0.25">
      <c r="A9273" t="s">
        <v>9559</v>
      </c>
      <c r="B9273" t="s">
        <v>88</v>
      </c>
      <c r="C9273" t="s">
        <v>134</v>
      </c>
      <c r="D9273" t="s">
        <v>102</v>
      </c>
      <c r="E9273" t="s">
        <v>101</v>
      </c>
      <c r="F9273" s="263">
        <v>11.638497652582167</v>
      </c>
      <c r="G9273" s="139">
        <v>8.8196272033591896</v>
      </c>
      <c r="H9273" s="264">
        <v>8.3522422792108699</v>
      </c>
      <c r="I9273" s="264">
        <v>5.80294943668809</v>
      </c>
      <c r="J9273" s="264">
        <v>11.635131933476901</v>
      </c>
    </row>
    <row r="9274" spans="1:10" x14ac:dyDescent="0.25">
      <c r="A9274" t="s">
        <v>9560</v>
      </c>
      <c r="B9274" t="s">
        <v>88</v>
      </c>
      <c r="C9274" t="s">
        <v>134</v>
      </c>
      <c r="D9274" t="s">
        <v>103</v>
      </c>
      <c r="E9274" t="s">
        <v>101</v>
      </c>
      <c r="F9274" s="263">
        <v>51.943661971830998</v>
      </c>
      <c r="G9274" s="139">
        <v>13.8144852969252</v>
      </c>
      <c r="H9274" s="264">
        <v>13.341309101765599</v>
      </c>
      <c r="I9274" s="264">
        <v>11.3189910799871</v>
      </c>
      <c r="J9274" s="264">
        <v>15.619248932548301</v>
      </c>
    </row>
    <row r="9275" spans="1:10" x14ac:dyDescent="0.25">
      <c r="A9275" t="s">
        <v>9561</v>
      </c>
      <c r="B9275" t="s">
        <v>88</v>
      </c>
      <c r="C9275" t="s">
        <v>134</v>
      </c>
      <c r="D9275" t="s">
        <v>43</v>
      </c>
      <c r="E9275" t="s">
        <v>101</v>
      </c>
      <c r="F9275" s="263">
        <v>9.3333333333333339</v>
      </c>
      <c r="G9275" s="139">
        <v>12.4092023098844</v>
      </c>
      <c r="H9275" s="264">
        <v>12.1857556550321</v>
      </c>
      <c r="I9275" s="264">
        <v>8.0473311176430702</v>
      </c>
      <c r="J9275" s="264">
        <v>17.676453248746899</v>
      </c>
    </row>
    <row r="9276" spans="1:10" x14ac:dyDescent="0.25">
      <c r="A9276" t="s">
        <v>9562</v>
      </c>
      <c r="B9276" t="s">
        <v>88</v>
      </c>
      <c r="C9276" t="s">
        <v>134</v>
      </c>
      <c r="D9276" t="s">
        <v>44</v>
      </c>
      <c r="E9276" t="s">
        <v>101</v>
      </c>
      <c r="F9276" s="263">
        <v>20</v>
      </c>
      <c r="G9276" s="139">
        <v>16.710671434778199</v>
      </c>
      <c r="H9276" s="264">
        <v>16.0739876091761</v>
      </c>
      <c r="I9276" s="264">
        <v>12.244933100606</v>
      </c>
      <c r="J9276" s="264">
        <v>20.715647542041602</v>
      </c>
    </row>
    <row r="9277" spans="1:10" x14ac:dyDescent="0.25">
      <c r="A9277" t="s">
        <v>9563</v>
      </c>
      <c r="B9277" t="s">
        <v>88</v>
      </c>
      <c r="C9277" t="s">
        <v>134</v>
      </c>
      <c r="D9277" t="s">
        <v>45</v>
      </c>
      <c r="E9277" t="s">
        <v>101</v>
      </c>
      <c r="F9277" s="263">
        <v>22.610328638497666</v>
      </c>
      <c r="G9277" s="139">
        <v>12.4841922415256</v>
      </c>
      <c r="H9277" s="264">
        <v>11.9892377262168</v>
      </c>
      <c r="I9277" s="264">
        <v>9.2971413611495208</v>
      </c>
      <c r="J9277" s="264">
        <v>15.2152119676281</v>
      </c>
    </row>
    <row r="9278" spans="1:10" x14ac:dyDescent="0.25">
      <c r="A9278" t="s">
        <v>9564</v>
      </c>
      <c r="B9278" t="s">
        <v>88</v>
      </c>
      <c r="C9278" t="s">
        <v>134</v>
      </c>
      <c r="D9278" t="s">
        <v>18</v>
      </c>
      <c r="E9278" t="s">
        <v>101</v>
      </c>
      <c r="F9278" s="263">
        <v>73.079812206572669</v>
      </c>
      <c r="G9278" s="139">
        <v>14.409986100001101</v>
      </c>
      <c r="H9278" s="264">
        <v>15.035880905174301</v>
      </c>
      <c r="I9278" s="264">
        <v>13.1070223420517</v>
      </c>
      <c r="J9278" s="264">
        <v>17.168150918107401</v>
      </c>
    </row>
    <row r="9279" spans="1:10" x14ac:dyDescent="0.25">
      <c r="A9279" t="s">
        <v>9565</v>
      </c>
      <c r="B9279" t="s">
        <v>88</v>
      </c>
      <c r="C9279" t="s">
        <v>134</v>
      </c>
      <c r="D9279" t="s">
        <v>46</v>
      </c>
      <c r="E9279" t="s">
        <v>101</v>
      </c>
      <c r="F9279" s="263">
        <v>30.582159624413134</v>
      </c>
      <c r="G9279" s="139">
        <v>13.155654047256</v>
      </c>
      <c r="H9279" s="264">
        <v>14.095854092995401</v>
      </c>
      <c r="I9279" s="264">
        <v>11.354813452835399</v>
      </c>
      <c r="J9279" s="264">
        <v>17.297680141565898</v>
      </c>
    </row>
    <row r="9280" spans="1:10" x14ac:dyDescent="0.25">
      <c r="A9280" t="s">
        <v>9566</v>
      </c>
      <c r="B9280" t="s">
        <v>88</v>
      </c>
      <c r="C9280" t="s">
        <v>134</v>
      </c>
      <c r="D9280" t="s">
        <v>47</v>
      </c>
      <c r="E9280" t="s">
        <v>101</v>
      </c>
      <c r="F9280" s="263">
        <v>15.553990610328633</v>
      </c>
      <c r="G9280" s="139">
        <v>11.196338388425501</v>
      </c>
      <c r="H9280" s="264">
        <v>11.219545233396801</v>
      </c>
      <c r="I9280" s="264">
        <v>8.2251449299604094</v>
      </c>
      <c r="J9280" s="264">
        <v>14.9450948150496</v>
      </c>
    </row>
    <row r="9281" spans="1:10" x14ac:dyDescent="0.25">
      <c r="A9281" t="s">
        <v>9567</v>
      </c>
      <c r="B9281" t="s">
        <v>88</v>
      </c>
      <c r="C9281" t="s">
        <v>134</v>
      </c>
      <c r="D9281" t="s">
        <v>48</v>
      </c>
      <c r="E9281" t="s">
        <v>101</v>
      </c>
      <c r="F9281" s="263">
        <v>26.943661971831002</v>
      </c>
      <c r="G9281" s="139">
        <v>19.846149632567901</v>
      </c>
      <c r="H9281" s="264">
        <v>20.480912710380998</v>
      </c>
      <c r="I9281" s="264">
        <v>16.2440248303981</v>
      </c>
      <c r="J9281" s="264">
        <v>25.480960849329801</v>
      </c>
    </row>
    <row r="9282" spans="1:10" x14ac:dyDescent="0.25">
      <c r="A9282" t="s">
        <v>9568</v>
      </c>
      <c r="B9282" t="s">
        <v>88</v>
      </c>
      <c r="C9282" t="s">
        <v>134</v>
      </c>
      <c r="D9282" t="s">
        <v>104</v>
      </c>
      <c r="E9282" t="s">
        <v>101</v>
      </c>
      <c r="F9282" s="263">
        <v>64.830985915493002</v>
      </c>
      <c r="G9282" s="139">
        <v>14.3131715932851</v>
      </c>
      <c r="H9282" s="264">
        <v>16.9718397188349</v>
      </c>
      <c r="I9282" s="264">
        <v>14.651682463576201</v>
      </c>
      <c r="J9282" s="264">
        <v>19.552674995071801</v>
      </c>
    </row>
    <row r="9283" spans="1:10" x14ac:dyDescent="0.25">
      <c r="A9283" t="s">
        <v>9569</v>
      </c>
      <c r="B9283" t="s">
        <v>88</v>
      </c>
      <c r="C9283" t="s">
        <v>134</v>
      </c>
      <c r="D9283" t="s">
        <v>49</v>
      </c>
      <c r="E9283" t="s">
        <v>101</v>
      </c>
      <c r="F9283" s="263">
        <v>17.971830985915499</v>
      </c>
      <c r="G9283" s="139">
        <v>14.4125545548887</v>
      </c>
      <c r="H9283" s="264">
        <v>14.7135328075522</v>
      </c>
      <c r="I9283" s="264">
        <v>11.0364373611164</v>
      </c>
      <c r="J9283" s="264">
        <v>19.2187578674699</v>
      </c>
    </row>
    <row r="9284" spans="1:10" x14ac:dyDescent="0.25">
      <c r="A9284" t="s">
        <v>9570</v>
      </c>
      <c r="B9284" t="s">
        <v>88</v>
      </c>
      <c r="C9284" t="s">
        <v>134</v>
      </c>
      <c r="D9284" t="s">
        <v>50</v>
      </c>
      <c r="E9284" t="s">
        <v>101</v>
      </c>
      <c r="F9284" s="263">
        <v>46.859154929577329</v>
      </c>
      <c r="G9284" s="139">
        <v>14.2754180533507</v>
      </c>
      <c r="H9284" s="264">
        <v>18.000894221445801</v>
      </c>
      <c r="I9284" s="264">
        <v>15.1130723794098</v>
      </c>
      <c r="J9284" s="264">
        <v>21.2743893617887</v>
      </c>
    </row>
    <row r="9285" spans="1:10" x14ac:dyDescent="0.25">
      <c r="A9285" t="s">
        <v>9571</v>
      </c>
      <c r="B9285" t="s">
        <v>88</v>
      </c>
      <c r="C9285" t="s">
        <v>134</v>
      </c>
      <c r="D9285" t="s">
        <v>105</v>
      </c>
      <c r="E9285" t="s">
        <v>101</v>
      </c>
      <c r="F9285" s="263">
        <v>53.107981220657337</v>
      </c>
      <c r="G9285" s="139">
        <v>18.2047889409641</v>
      </c>
      <c r="H9285" s="264">
        <v>19.1760144370357</v>
      </c>
      <c r="I9285" s="264">
        <v>16.303331074511799</v>
      </c>
      <c r="J9285" s="264">
        <v>22.407539841489701</v>
      </c>
    </row>
    <row r="9286" spans="1:10" x14ac:dyDescent="0.25">
      <c r="A9286" t="s">
        <v>9572</v>
      </c>
      <c r="B9286" t="s">
        <v>88</v>
      </c>
      <c r="C9286" t="s">
        <v>134</v>
      </c>
      <c r="D9286" t="s">
        <v>51</v>
      </c>
      <c r="E9286" t="s">
        <v>101</v>
      </c>
      <c r="F9286" s="263">
        <v>44.164319248826331</v>
      </c>
      <c r="G9286" s="139">
        <v>18.8283667970008</v>
      </c>
      <c r="H9286" s="264">
        <v>19.851795516101198</v>
      </c>
      <c r="I9286" s="264">
        <v>16.6029320666551</v>
      </c>
      <c r="J9286" s="264">
        <v>23.548536878350198</v>
      </c>
    </row>
    <row r="9287" spans="1:10" x14ac:dyDescent="0.25">
      <c r="A9287" t="s">
        <v>9573</v>
      </c>
      <c r="B9287" t="s">
        <v>88</v>
      </c>
      <c r="C9287" t="s">
        <v>134</v>
      </c>
      <c r="D9287" t="s">
        <v>52</v>
      </c>
      <c r="E9287" t="s">
        <v>101</v>
      </c>
      <c r="F9287" s="263">
        <v>8.9436619718310002</v>
      </c>
      <c r="G9287" s="139">
        <v>15.645984509407601</v>
      </c>
      <c r="H9287" s="264">
        <v>16.357773053353601</v>
      </c>
      <c r="I9287" s="264">
        <v>10.742195276765401</v>
      </c>
      <c r="J9287" s="264">
        <v>23.854336211437001</v>
      </c>
    </row>
    <row r="9288" spans="1:10" x14ac:dyDescent="0.25">
      <c r="A9288" t="s">
        <v>9574</v>
      </c>
      <c r="B9288" t="s">
        <v>88</v>
      </c>
      <c r="C9288" t="s">
        <v>134</v>
      </c>
      <c r="D9288" t="s">
        <v>106</v>
      </c>
      <c r="E9288" t="s">
        <v>101</v>
      </c>
      <c r="F9288" s="263">
        <v>67.272300469483667</v>
      </c>
      <c r="G9288" s="139">
        <v>11.8683849532568</v>
      </c>
      <c r="H9288" s="264">
        <v>12.3788629915184</v>
      </c>
      <c r="I9288" s="264">
        <v>10.7231412821384</v>
      </c>
      <c r="J9288" s="264">
        <v>14.2170050914788</v>
      </c>
    </row>
    <row r="9289" spans="1:10" x14ac:dyDescent="0.25">
      <c r="A9289" t="s">
        <v>9575</v>
      </c>
      <c r="B9289" t="s">
        <v>88</v>
      </c>
      <c r="C9289" t="s">
        <v>134</v>
      </c>
      <c r="D9289" t="s">
        <v>53</v>
      </c>
      <c r="E9289" t="s">
        <v>101</v>
      </c>
      <c r="F9289" s="263">
        <v>19.1924882629108</v>
      </c>
      <c r="G9289" s="139">
        <v>10.967407724140299</v>
      </c>
      <c r="H9289" s="264">
        <v>11.571495107765401</v>
      </c>
      <c r="I9289" s="264">
        <v>8.7613996562898997</v>
      </c>
      <c r="J9289" s="264">
        <v>14.991743600602099</v>
      </c>
    </row>
    <row r="9290" spans="1:10" x14ac:dyDescent="0.25">
      <c r="A9290" t="s">
        <v>9576</v>
      </c>
      <c r="B9290" t="s">
        <v>88</v>
      </c>
      <c r="C9290" t="s">
        <v>134</v>
      </c>
      <c r="D9290" t="s">
        <v>54</v>
      </c>
      <c r="E9290" t="s">
        <v>101</v>
      </c>
      <c r="F9290" s="263">
        <v>15.859154929577466</v>
      </c>
      <c r="G9290" s="139">
        <v>22.751818276418401</v>
      </c>
      <c r="H9290" s="264">
        <v>23.6709255686565</v>
      </c>
      <c r="I9290" s="264">
        <v>17.4019341444444</v>
      </c>
      <c r="J9290" s="264">
        <v>31.4540266212862</v>
      </c>
    </row>
    <row r="9291" spans="1:10" x14ac:dyDescent="0.25">
      <c r="A9291" t="s">
        <v>9577</v>
      </c>
      <c r="B9291" t="s">
        <v>88</v>
      </c>
      <c r="C9291" t="s">
        <v>134</v>
      </c>
      <c r="D9291" t="s">
        <v>55</v>
      </c>
      <c r="E9291" t="s">
        <v>101</v>
      </c>
      <c r="F9291" s="263">
        <v>7.6384976525821671</v>
      </c>
      <c r="G9291" s="139">
        <v>8.3973985509610092</v>
      </c>
      <c r="H9291" s="264">
        <v>8.6402847199083794</v>
      </c>
      <c r="I9291" s="264">
        <v>5.4613418578883497</v>
      </c>
      <c r="J9291" s="264">
        <v>12.987047753925401</v>
      </c>
    </row>
    <row r="9292" spans="1:10" x14ac:dyDescent="0.25">
      <c r="A9292" t="s">
        <v>9578</v>
      </c>
      <c r="B9292" t="s">
        <v>88</v>
      </c>
      <c r="C9292" t="s">
        <v>134</v>
      </c>
      <c r="D9292" t="s">
        <v>56</v>
      </c>
      <c r="E9292" t="s">
        <v>101</v>
      </c>
      <c r="F9292" s="263">
        <v>7.9718309859155001</v>
      </c>
      <c r="G9292" s="139">
        <v>8.8974307018265009</v>
      </c>
      <c r="H9292" s="264">
        <v>8.2095786375724398</v>
      </c>
      <c r="I9292" s="264">
        <v>5.2423017676376897</v>
      </c>
      <c r="J9292" s="264">
        <v>12.239884572761699</v>
      </c>
    </row>
    <row r="9293" spans="1:10" x14ac:dyDescent="0.25">
      <c r="A9293" t="s">
        <v>9579</v>
      </c>
      <c r="B9293" t="s">
        <v>88</v>
      </c>
      <c r="C9293" t="s">
        <v>134</v>
      </c>
      <c r="D9293" t="s">
        <v>57</v>
      </c>
      <c r="E9293" t="s">
        <v>101</v>
      </c>
      <c r="F9293" s="263">
        <v>16.610328638497666</v>
      </c>
      <c r="G9293" s="139">
        <v>11.733855592719401</v>
      </c>
      <c r="H9293" s="264">
        <v>12.8946450671005</v>
      </c>
      <c r="I9293" s="264">
        <v>9.5482049539398304</v>
      </c>
      <c r="J9293" s="264">
        <v>17.028641642160402</v>
      </c>
    </row>
    <row r="9294" spans="1:10" x14ac:dyDescent="0.25">
      <c r="A9294" t="s">
        <v>9580</v>
      </c>
      <c r="B9294" t="s">
        <v>88</v>
      </c>
      <c r="C9294" t="s">
        <v>135</v>
      </c>
      <c r="D9294" t="s">
        <v>5</v>
      </c>
      <c r="E9294" t="s">
        <v>101</v>
      </c>
      <c r="F9294" s="263">
        <v>446.25821596244003</v>
      </c>
      <c r="G9294" s="139">
        <v>14.758781165808401</v>
      </c>
      <c r="H9294" s="264">
        <v>15.3110311058365</v>
      </c>
      <c r="I9294" s="264">
        <v>14.499384558265699</v>
      </c>
      <c r="J9294" s="264">
        <v>16.156180830002999</v>
      </c>
    </row>
    <row r="9295" spans="1:10" x14ac:dyDescent="0.25">
      <c r="A9295" t="s">
        <v>9581</v>
      </c>
      <c r="B9295" t="s">
        <v>88</v>
      </c>
      <c r="C9295" t="s">
        <v>135</v>
      </c>
      <c r="D9295" t="s">
        <v>122</v>
      </c>
      <c r="E9295" t="s">
        <v>101</v>
      </c>
      <c r="F9295" s="263">
        <v>56.164319248826331</v>
      </c>
      <c r="G9295" s="139">
        <v>9.3859367582281603</v>
      </c>
      <c r="H9295" s="264">
        <v>9.2122444499438405</v>
      </c>
      <c r="I9295" s="264">
        <v>7.8685045292617497</v>
      </c>
      <c r="J9295" s="264">
        <v>10.7189103289261</v>
      </c>
    </row>
    <row r="9296" spans="1:10" x14ac:dyDescent="0.25">
      <c r="A9296" t="s">
        <v>9582</v>
      </c>
      <c r="B9296" t="s">
        <v>88</v>
      </c>
      <c r="C9296" t="s">
        <v>135</v>
      </c>
      <c r="D9296" t="s">
        <v>123</v>
      </c>
      <c r="E9296" t="s">
        <v>101</v>
      </c>
      <c r="F9296" s="263">
        <v>68.718309859154999</v>
      </c>
      <c r="G9296" s="139">
        <v>11.2158000853863</v>
      </c>
      <c r="H9296" s="264">
        <v>10.9883811530448</v>
      </c>
      <c r="I9296" s="264">
        <v>9.5339217682252908</v>
      </c>
      <c r="J9296" s="264">
        <v>12.601293641310299</v>
      </c>
    </row>
    <row r="9297" spans="1:10" x14ac:dyDescent="0.25">
      <c r="A9297" t="s">
        <v>9583</v>
      </c>
      <c r="B9297" t="s">
        <v>88</v>
      </c>
      <c r="C9297" t="s">
        <v>135</v>
      </c>
      <c r="D9297" t="s">
        <v>124</v>
      </c>
      <c r="E9297" t="s">
        <v>101</v>
      </c>
      <c r="F9297" s="263">
        <v>80.079812206572669</v>
      </c>
      <c r="G9297" s="139">
        <v>12.9330229246077</v>
      </c>
      <c r="H9297" s="264">
        <v>12.910650425146001</v>
      </c>
      <c r="I9297" s="264">
        <v>11.324336064616601</v>
      </c>
      <c r="J9297" s="264">
        <v>14.6563735406875</v>
      </c>
    </row>
    <row r="9298" spans="1:10" x14ac:dyDescent="0.25">
      <c r="A9298" t="s">
        <v>9584</v>
      </c>
      <c r="B9298" t="s">
        <v>88</v>
      </c>
      <c r="C9298" t="s">
        <v>135</v>
      </c>
      <c r="D9298" t="s">
        <v>125</v>
      </c>
      <c r="E9298" t="s">
        <v>101</v>
      </c>
      <c r="F9298" s="263">
        <v>106.66197183098599</v>
      </c>
      <c r="G9298" s="139">
        <v>17.539404581875502</v>
      </c>
      <c r="H9298" s="264">
        <v>18.8988454037151</v>
      </c>
      <c r="I9298" s="264">
        <v>16.879314354214898</v>
      </c>
      <c r="J9298" s="264">
        <v>21.092968788705299</v>
      </c>
    </row>
    <row r="9299" spans="1:10" x14ac:dyDescent="0.25">
      <c r="A9299" t="s">
        <v>9585</v>
      </c>
      <c r="B9299" t="s">
        <v>88</v>
      </c>
      <c r="C9299" t="s">
        <v>135</v>
      </c>
      <c r="D9299" t="s">
        <v>126</v>
      </c>
      <c r="E9299" t="s">
        <v>101</v>
      </c>
      <c r="F9299" s="263">
        <v>134.63380281690135</v>
      </c>
      <c r="G9299" s="139">
        <v>23.0031972254279</v>
      </c>
      <c r="H9299" s="264">
        <v>26.556821044320699</v>
      </c>
      <c r="I9299" s="264">
        <v>24.018554208728801</v>
      </c>
      <c r="J9299" s="264">
        <v>29.289412341382</v>
      </c>
    </row>
    <row r="9300" spans="1:10" x14ac:dyDescent="0.25">
      <c r="A9300" t="s">
        <v>9586</v>
      </c>
      <c r="B9300" t="s">
        <v>88</v>
      </c>
      <c r="C9300" t="s">
        <v>135</v>
      </c>
      <c r="D9300" t="s">
        <v>6</v>
      </c>
      <c r="E9300" t="s">
        <v>101</v>
      </c>
      <c r="F9300" s="263">
        <v>109.35680751173699</v>
      </c>
      <c r="G9300" s="139">
        <v>16.029207082959299</v>
      </c>
      <c r="H9300" s="264">
        <v>15.973118738407701</v>
      </c>
      <c r="I9300" s="264">
        <v>14.2854323812698</v>
      </c>
      <c r="J9300" s="264">
        <v>17.804817084447102</v>
      </c>
    </row>
    <row r="9301" spans="1:10" x14ac:dyDescent="0.25">
      <c r="A9301" t="s">
        <v>9587</v>
      </c>
      <c r="B9301" t="s">
        <v>88</v>
      </c>
      <c r="C9301" t="s">
        <v>135</v>
      </c>
      <c r="D9301" t="s">
        <v>37</v>
      </c>
      <c r="E9301" t="s">
        <v>101</v>
      </c>
      <c r="F9301" s="263">
        <v>9.6103286384976663</v>
      </c>
      <c r="G9301" s="139">
        <v>13.761807119567001</v>
      </c>
      <c r="H9301" s="264">
        <v>12.941539431934199</v>
      </c>
      <c r="I9301" s="264">
        <v>8.6339334221436594</v>
      </c>
      <c r="J9301" s="264">
        <v>18.6330440110521</v>
      </c>
    </row>
    <row r="9302" spans="1:10" x14ac:dyDescent="0.25">
      <c r="A9302" t="s">
        <v>9588</v>
      </c>
      <c r="B9302" t="s">
        <v>88</v>
      </c>
      <c r="C9302" t="s">
        <v>135</v>
      </c>
      <c r="D9302" t="s">
        <v>38</v>
      </c>
      <c r="E9302" t="s">
        <v>101</v>
      </c>
      <c r="F9302" s="263">
        <v>18.276995305164334</v>
      </c>
      <c r="G9302" s="139">
        <v>15.2525218965565</v>
      </c>
      <c r="H9302" s="264">
        <v>15.3004551017416</v>
      </c>
      <c r="I9302" s="264">
        <v>11.5033920757401</v>
      </c>
      <c r="J9302" s="264">
        <v>19.944683632737799</v>
      </c>
    </row>
    <row r="9303" spans="1:10" x14ac:dyDescent="0.25">
      <c r="A9303" t="s">
        <v>9589</v>
      </c>
      <c r="B9303" t="s">
        <v>88</v>
      </c>
      <c r="C9303" t="s">
        <v>135</v>
      </c>
      <c r="D9303" t="s">
        <v>39</v>
      </c>
      <c r="E9303" t="s">
        <v>101</v>
      </c>
      <c r="F9303" s="263">
        <v>20.915492957746466</v>
      </c>
      <c r="G9303" s="139">
        <v>18.3056022292484</v>
      </c>
      <c r="H9303" s="264">
        <v>17.456859757432401</v>
      </c>
      <c r="I9303" s="264">
        <v>13.369447025190601</v>
      </c>
      <c r="J9303" s="264">
        <v>22.3904787634903</v>
      </c>
    </row>
    <row r="9304" spans="1:10" x14ac:dyDescent="0.25">
      <c r="A9304" t="s">
        <v>9590</v>
      </c>
      <c r="B9304" t="s">
        <v>88</v>
      </c>
      <c r="C9304" t="s">
        <v>135</v>
      </c>
      <c r="D9304" t="s">
        <v>40</v>
      </c>
      <c r="E9304" t="s">
        <v>101</v>
      </c>
      <c r="F9304" s="263">
        <v>13.971830985915501</v>
      </c>
      <c r="G9304" s="139">
        <v>14.773906362326199</v>
      </c>
      <c r="H9304" s="264">
        <v>14.299545048504401</v>
      </c>
      <c r="I9304" s="264">
        <v>10.2837858273921</v>
      </c>
      <c r="J9304" s="264">
        <v>19.356925195761502</v>
      </c>
    </row>
    <row r="9305" spans="1:10" x14ac:dyDescent="0.25">
      <c r="A9305" t="s">
        <v>9591</v>
      </c>
      <c r="B9305" t="s">
        <v>88</v>
      </c>
      <c r="C9305" t="s">
        <v>135</v>
      </c>
      <c r="D9305" t="s">
        <v>41</v>
      </c>
      <c r="E9305" t="s">
        <v>101</v>
      </c>
      <c r="F9305" s="263">
        <v>22.915492957746466</v>
      </c>
      <c r="G9305" s="139">
        <v>15.1323302281829</v>
      </c>
      <c r="H9305" s="264">
        <v>15.545476464730999</v>
      </c>
      <c r="I9305" s="264">
        <v>12.060853853747499</v>
      </c>
      <c r="J9305" s="264">
        <v>19.7160618888798</v>
      </c>
    </row>
    <row r="9306" spans="1:10" x14ac:dyDescent="0.25">
      <c r="A9306" t="s">
        <v>9592</v>
      </c>
      <c r="B9306" t="s">
        <v>88</v>
      </c>
      <c r="C9306" t="s">
        <v>135</v>
      </c>
      <c r="D9306" t="s">
        <v>42</v>
      </c>
      <c r="E9306" t="s">
        <v>101</v>
      </c>
      <c r="F9306" s="263">
        <v>23.666666666666668</v>
      </c>
      <c r="G9306" s="139">
        <v>17.887329975889902</v>
      </c>
      <c r="H9306" s="264">
        <v>18.985383932010599</v>
      </c>
      <c r="I9306" s="264">
        <v>14.810056043881501</v>
      </c>
      <c r="J9306" s="264">
        <v>23.9681869207575</v>
      </c>
    </row>
    <row r="9307" spans="1:10" x14ac:dyDescent="0.25">
      <c r="A9307" t="s">
        <v>9593</v>
      </c>
      <c r="B9307" t="s">
        <v>88</v>
      </c>
      <c r="C9307" t="s">
        <v>135</v>
      </c>
      <c r="D9307" t="s">
        <v>102</v>
      </c>
      <c r="E9307" t="s">
        <v>101</v>
      </c>
      <c r="F9307" s="263">
        <v>10.971830985915501</v>
      </c>
      <c r="G9307" s="139">
        <v>8.2715336743621393</v>
      </c>
      <c r="H9307" s="264">
        <v>7.7038331108287599</v>
      </c>
      <c r="I9307" s="264">
        <v>5.2834696644808199</v>
      </c>
      <c r="J9307" s="264">
        <v>10.8446196511963</v>
      </c>
    </row>
    <row r="9308" spans="1:10" x14ac:dyDescent="0.25">
      <c r="A9308" t="s">
        <v>9594</v>
      </c>
      <c r="B9308" t="s">
        <v>88</v>
      </c>
      <c r="C9308" t="s">
        <v>135</v>
      </c>
      <c r="D9308" t="s">
        <v>103</v>
      </c>
      <c r="E9308" t="s">
        <v>101</v>
      </c>
      <c r="F9308" s="263">
        <v>51.192488262910665</v>
      </c>
      <c r="G9308" s="139">
        <v>13.5435476416335</v>
      </c>
      <c r="H9308" s="264">
        <v>12.8994271602391</v>
      </c>
      <c r="I9308" s="264">
        <v>10.928535416794601</v>
      </c>
      <c r="J9308" s="264">
        <v>15.121383890505699</v>
      </c>
    </row>
    <row r="9309" spans="1:10" x14ac:dyDescent="0.25">
      <c r="A9309" t="s">
        <v>9595</v>
      </c>
      <c r="B9309" t="s">
        <v>88</v>
      </c>
      <c r="C9309" t="s">
        <v>135</v>
      </c>
      <c r="D9309" t="s">
        <v>43</v>
      </c>
      <c r="E9309" t="s">
        <v>101</v>
      </c>
      <c r="F9309" s="263">
        <v>9.9154929577464674</v>
      </c>
      <c r="G9309" s="139">
        <v>13.2242425160774</v>
      </c>
      <c r="H9309" s="264">
        <v>12.7910688410833</v>
      </c>
      <c r="I9309" s="264">
        <v>8.5581763388135599</v>
      </c>
      <c r="J9309" s="264">
        <v>18.359493408832499</v>
      </c>
    </row>
    <row r="9310" spans="1:10" x14ac:dyDescent="0.25">
      <c r="A9310" t="s">
        <v>9596</v>
      </c>
      <c r="B9310" t="s">
        <v>88</v>
      </c>
      <c r="C9310" t="s">
        <v>135</v>
      </c>
      <c r="D9310" t="s">
        <v>44</v>
      </c>
      <c r="E9310" t="s">
        <v>101</v>
      </c>
      <c r="F9310" s="263">
        <v>19.333333333333332</v>
      </c>
      <c r="G9310" s="139">
        <v>16.0071977192503</v>
      </c>
      <c r="H9310" s="264">
        <v>15.3429753051568</v>
      </c>
      <c r="I9310" s="264">
        <v>11.6281754439658</v>
      </c>
      <c r="J9310" s="264">
        <v>19.8610977838539</v>
      </c>
    </row>
    <row r="9311" spans="1:10" x14ac:dyDescent="0.25">
      <c r="A9311" t="s">
        <v>9597</v>
      </c>
      <c r="B9311" t="s">
        <v>88</v>
      </c>
      <c r="C9311" t="s">
        <v>135</v>
      </c>
      <c r="D9311" t="s">
        <v>45</v>
      </c>
      <c r="E9311" t="s">
        <v>101</v>
      </c>
      <c r="F9311" s="263">
        <v>21.943661971831002</v>
      </c>
      <c r="G9311" s="139">
        <v>12.0420258974665</v>
      </c>
      <c r="H9311" s="264">
        <v>11.319000303999101</v>
      </c>
      <c r="I9311" s="264">
        <v>8.7401595094328393</v>
      </c>
      <c r="J9311" s="264">
        <v>14.4177669136986</v>
      </c>
    </row>
    <row r="9312" spans="1:10" x14ac:dyDescent="0.25">
      <c r="A9312" t="s">
        <v>9598</v>
      </c>
      <c r="B9312" t="s">
        <v>88</v>
      </c>
      <c r="C9312" t="s">
        <v>135</v>
      </c>
      <c r="D9312" t="s">
        <v>18</v>
      </c>
      <c r="E9312" t="s">
        <v>101</v>
      </c>
      <c r="F9312" s="263">
        <v>77.774647887324008</v>
      </c>
      <c r="G9312" s="139">
        <v>15.239153987962201</v>
      </c>
      <c r="H9312" s="264">
        <v>15.882994234569701</v>
      </c>
      <c r="I9312" s="264">
        <v>13.9058131006334</v>
      </c>
      <c r="J9312" s="264">
        <v>18.061944273217801</v>
      </c>
    </row>
    <row r="9313" spans="1:10" x14ac:dyDescent="0.25">
      <c r="A9313" t="s">
        <v>9599</v>
      </c>
      <c r="B9313" t="s">
        <v>88</v>
      </c>
      <c r="C9313" t="s">
        <v>135</v>
      </c>
      <c r="D9313" t="s">
        <v>46</v>
      </c>
      <c r="E9313" t="s">
        <v>101</v>
      </c>
      <c r="F9313" s="263">
        <v>33.61032863849767</v>
      </c>
      <c r="G9313" s="139">
        <v>14.3592973391474</v>
      </c>
      <c r="H9313" s="264">
        <v>15.356354768078001</v>
      </c>
      <c r="I9313" s="264">
        <v>12.499667528433401</v>
      </c>
      <c r="J9313" s="264">
        <v>18.669285284359301</v>
      </c>
    </row>
    <row r="9314" spans="1:10" x14ac:dyDescent="0.25">
      <c r="A9314" t="s">
        <v>9600</v>
      </c>
      <c r="B9314" t="s">
        <v>88</v>
      </c>
      <c r="C9314" t="s">
        <v>135</v>
      </c>
      <c r="D9314" t="s">
        <v>47</v>
      </c>
      <c r="E9314" t="s">
        <v>101</v>
      </c>
      <c r="F9314" s="263">
        <v>15.276995305164334</v>
      </c>
      <c r="G9314" s="139">
        <v>10.965006499310499</v>
      </c>
      <c r="H9314" s="264">
        <v>11.1164699467944</v>
      </c>
      <c r="I9314" s="264">
        <v>8.1250843544570692</v>
      </c>
      <c r="J9314" s="264">
        <v>14.8456810993674</v>
      </c>
    </row>
    <row r="9315" spans="1:10" x14ac:dyDescent="0.25">
      <c r="A9315" t="s">
        <v>9601</v>
      </c>
      <c r="B9315" t="s">
        <v>88</v>
      </c>
      <c r="C9315" t="s">
        <v>135</v>
      </c>
      <c r="D9315" t="s">
        <v>48</v>
      </c>
      <c r="E9315" t="s">
        <v>101</v>
      </c>
      <c r="F9315" s="263">
        <v>28.887323943661968</v>
      </c>
      <c r="G9315" s="139">
        <v>21.090410197681202</v>
      </c>
      <c r="H9315" s="264">
        <v>21.536470543796501</v>
      </c>
      <c r="I9315" s="264">
        <v>17.228144737148501</v>
      </c>
      <c r="J9315" s="264">
        <v>26.591878892864202</v>
      </c>
    </row>
    <row r="9316" spans="1:10" x14ac:dyDescent="0.25">
      <c r="A9316" t="s">
        <v>9602</v>
      </c>
      <c r="B9316" t="s">
        <v>88</v>
      </c>
      <c r="C9316" t="s">
        <v>135</v>
      </c>
      <c r="D9316" t="s">
        <v>104</v>
      </c>
      <c r="E9316" t="s">
        <v>101</v>
      </c>
      <c r="F9316" s="263">
        <v>62.553990610328668</v>
      </c>
      <c r="G9316" s="139">
        <v>13.645672298688201</v>
      </c>
      <c r="H9316" s="264">
        <v>16.1276899126585</v>
      </c>
      <c r="I9316" s="264">
        <v>13.8852543622372</v>
      </c>
      <c r="J9316" s="264">
        <v>18.6268916739952</v>
      </c>
    </row>
    <row r="9317" spans="1:10" x14ac:dyDescent="0.25">
      <c r="A9317" t="s">
        <v>9603</v>
      </c>
      <c r="B9317" t="s">
        <v>88</v>
      </c>
      <c r="C9317" t="s">
        <v>135</v>
      </c>
      <c r="D9317" t="s">
        <v>49</v>
      </c>
      <c r="E9317" t="s">
        <v>101</v>
      </c>
      <c r="F9317" s="263">
        <v>16.971830985915499</v>
      </c>
      <c r="G9317" s="139">
        <v>13.5195291000291</v>
      </c>
      <c r="H9317" s="264">
        <v>13.8425929283119</v>
      </c>
      <c r="I9317" s="264">
        <v>10.2899114013622</v>
      </c>
      <c r="J9317" s="264">
        <v>18.221361039327999</v>
      </c>
    </row>
    <row r="9318" spans="1:10" x14ac:dyDescent="0.25">
      <c r="A9318" t="s">
        <v>9604</v>
      </c>
      <c r="B9318" t="s">
        <v>88</v>
      </c>
      <c r="C9318" t="s">
        <v>135</v>
      </c>
      <c r="D9318" t="s">
        <v>50</v>
      </c>
      <c r="E9318" t="s">
        <v>101</v>
      </c>
      <c r="F9318" s="263">
        <v>45.582159624413002</v>
      </c>
      <c r="G9318" s="139">
        <v>13.6932433117413</v>
      </c>
      <c r="H9318" s="264">
        <v>17.059864870453801</v>
      </c>
      <c r="I9318" s="264">
        <v>14.287128551060301</v>
      </c>
      <c r="J9318" s="264">
        <v>20.208423129033701</v>
      </c>
    </row>
    <row r="9319" spans="1:10" x14ac:dyDescent="0.25">
      <c r="A9319" t="s">
        <v>9605</v>
      </c>
      <c r="B9319" t="s">
        <v>88</v>
      </c>
      <c r="C9319" t="s">
        <v>135</v>
      </c>
      <c r="D9319" t="s">
        <v>105</v>
      </c>
      <c r="E9319" t="s">
        <v>101</v>
      </c>
      <c r="F9319" s="263">
        <v>54.469483568074999</v>
      </c>
      <c r="G9319" s="139">
        <v>18.633618681029901</v>
      </c>
      <c r="H9319" s="264">
        <v>19.7003849686064</v>
      </c>
      <c r="I9319" s="264">
        <v>16.784732679254901</v>
      </c>
      <c r="J9319" s="264">
        <v>22.975367962244</v>
      </c>
    </row>
    <row r="9320" spans="1:10" x14ac:dyDescent="0.25">
      <c r="A9320" t="s">
        <v>9606</v>
      </c>
      <c r="B9320" t="s">
        <v>88</v>
      </c>
      <c r="C9320" t="s">
        <v>135</v>
      </c>
      <c r="D9320" t="s">
        <v>51</v>
      </c>
      <c r="E9320" t="s">
        <v>101</v>
      </c>
      <c r="F9320" s="263">
        <v>45.192488262910665</v>
      </c>
      <c r="G9320" s="139">
        <v>19.259858792781799</v>
      </c>
      <c r="H9320" s="264">
        <v>20.387042906148501</v>
      </c>
      <c r="I9320" s="264">
        <v>17.087482802527301</v>
      </c>
      <c r="J9320" s="264">
        <v>24.1358933465423</v>
      </c>
    </row>
    <row r="9321" spans="1:10" x14ac:dyDescent="0.25">
      <c r="A9321" t="s">
        <v>9607</v>
      </c>
      <c r="B9321" t="s">
        <v>88</v>
      </c>
      <c r="C9321" t="s">
        <v>135</v>
      </c>
      <c r="D9321" t="s">
        <v>52</v>
      </c>
      <c r="E9321" t="s">
        <v>101</v>
      </c>
      <c r="F9321" s="263">
        <v>9.2769953051643324</v>
      </c>
      <c r="G9321" s="139">
        <v>16.085694420486401</v>
      </c>
      <c r="H9321" s="264">
        <v>16.827522484883399</v>
      </c>
      <c r="I9321" s="264">
        <v>11.1396084721178</v>
      </c>
      <c r="J9321" s="264">
        <v>24.380562467466898</v>
      </c>
    </row>
    <row r="9322" spans="1:10" x14ac:dyDescent="0.25">
      <c r="A9322" t="s">
        <v>9608</v>
      </c>
      <c r="B9322" t="s">
        <v>88</v>
      </c>
      <c r="C9322" t="s">
        <v>135</v>
      </c>
      <c r="D9322" t="s">
        <v>106</v>
      </c>
      <c r="E9322" t="s">
        <v>101</v>
      </c>
      <c r="F9322" s="263">
        <v>79.938967136150339</v>
      </c>
      <c r="G9322" s="139">
        <v>14.0312891732918</v>
      </c>
      <c r="H9322" s="264">
        <v>14.6551448370857</v>
      </c>
      <c r="I9322" s="264">
        <v>12.8502443466194</v>
      </c>
      <c r="J9322" s="264">
        <v>16.641588083996002</v>
      </c>
    </row>
    <row r="9323" spans="1:10" x14ac:dyDescent="0.25">
      <c r="A9323" t="s">
        <v>9609</v>
      </c>
      <c r="B9323" t="s">
        <v>88</v>
      </c>
      <c r="C9323" t="s">
        <v>135</v>
      </c>
      <c r="D9323" t="s">
        <v>53</v>
      </c>
      <c r="E9323" t="s">
        <v>101</v>
      </c>
      <c r="F9323" s="263">
        <v>23.1924882629108</v>
      </c>
      <c r="G9323" s="139">
        <v>13.1674501166212</v>
      </c>
      <c r="H9323" s="264">
        <v>13.917190434858</v>
      </c>
      <c r="I9323" s="264">
        <v>10.8138372492293</v>
      </c>
      <c r="J9323" s="264">
        <v>17.627425232359801</v>
      </c>
    </row>
    <row r="9324" spans="1:10" x14ac:dyDescent="0.25">
      <c r="A9324" t="s">
        <v>9610</v>
      </c>
      <c r="B9324" t="s">
        <v>88</v>
      </c>
      <c r="C9324" t="s">
        <v>135</v>
      </c>
      <c r="D9324" t="s">
        <v>54</v>
      </c>
      <c r="E9324" t="s">
        <v>101</v>
      </c>
      <c r="F9324" s="263">
        <v>17.553990610328633</v>
      </c>
      <c r="G9324" s="139">
        <v>25.154389353483801</v>
      </c>
      <c r="H9324" s="264">
        <v>26.193077256970401</v>
      </c>
      <c r="I9324" s="264">
        <v>19.570643233038499</v>
      </c>
      <c r="J9324" s="264">
        <v>34.326661139707198</v>
      </c>
    </row>
    <row r="9325" spans="1:10" x14ac:dyDescent="0.25">
      <c r="A9325" t="s">
        <v>9611</v>
      </c>
      <c r="B9325" t="s">
        <v>88</v>
      </c>
      <c r="C9325" t="s">
        <v>135</v>
      </c>
      <c r="D9325" t="s">
        <v>55</v>
      </c>
      <c r="E9325" t="s">
        <v>101</v>
      </c>
      <c r="F9325" s="263">
        <v>8.971830985915501</v>
      </c>
      <c r="G9325" s="139">
        <v>9.8495218807051295</v>
      </c>
      <c r="H9325" s="264">
        <v>10.253180047947399</v>
      </c>
      <c r="I9325" s="264">
        <v>6.7390598262975301</v>
      </c>
      <c r="J9325" s="264">
        <v>14.942232801725501</v>
      </c>
    </row>
    <row r="9326" spans="1:10" x14ac:dyDescent="0.25">
      <c r="A9326" t="s">
        <v>9612</v>
      </c>
      <c r="B9326" t="s">
        <v>88</v>
      </c>
      <c r="C9326" t="s">
        <v>135</v>
      </c>
      <c r="D9326" t="s">
        <v>56</v>
      </c>
      <c r="E9326" t="s">
        <v>101</v>
      </c>
      <c r="F9326" s="263">
        <v>10.943661971831</v>
      </c>
      <c r="G9326" s="139">
        <v>12.148016308672799</v>
      </c>
      <c r="H9326" s="264">
        <v>11.188960946446301</v>
      </c>
      <c r="I9326" s="264">
        <v>7.6777710073858598</v>
      </c>
      <c r="J9326" s="264">
        <v>15.7468020342136</v>
      </c>
    </row>
    <row r="9327" spans="1:10" x14ac:dyDescent="0.25">
      <c r="A9327" t="s">
        <v>9613</v>
      </c>
      <c r="B9327" t="s">
        <v>88</v>
      </c>
      <c r="C9327" t="s">
        <v>135</v>
      </c>
      <c r="D9327" t="s">
        <v>57</v>
      </c>
      <c r="E9327" t="s">
        <v>101</v>
      </c>
      <c r="F9327" s="263">
        <v>19.276995305164334</v>
      </c>
      <c r="G9327" s="139">
        <v>13.5159231630631</v>
      </c>
      <c r="H9327" s="264">
        <v>14.9024464640563</v>
      </c>
      <c r="I9327" s="264">
        <v>11.288845836746001</v>
      </c>
      <c r="J9327" s="264">
        <v>19.298752537858999</v>
      </c>
    </row>
    <row r="9328" spans="1:10" x14ac:dyDescent="0.25">
      <c r="A9328" t="s">
        <v>9614</v>
      </c>
      <c r="B9328" t="s">
        <v>88</v>
      </c>
      <c r="C9328" t="s">
        <v>136</v>
      </c>
      <c r="D9328" t="s">
        <v>5</v>
      </c>
      <c r="E9328" t="s">
        <v>101</v>
      </c>
      <c r="F9328" s="263">
        <v>445.92488262910666</v>
      </c>
      <c r="G9328" s="139">
        <v>14.6770950242775</v>
      </c>
      <c r="H9328" s="264">
        <v>15.144673105664699</v>
      </c>
      <c r="I9328" s="264">
        <v>14.341622102224999</v>
      </c>
      <c r="J9328" s="264">
        <v>15.9808851451336</v>
      </c>
    </row>
    <row r="9329" spans="1:10" x14ac:dyDescent="0.25">
      <c r="A9329" t="s">
        <v>9615</v>
      </c>
      <c r="B9329" t="s">
        <v>88</v>
      </c>
      <c r="C9329" t="s">
        <v>136</v>
      </c>
      <c r="D9329" t="s">
        <v>122</v>
      </c>
      <c r="E9329" t="s">
        <v>101</v>
      </c>
      <c r="F9329" s="263">
        <v>55.830985915492995</v>
      </c>
      <c r="G9329" s="139">
        <v>9.3008290994630194</v>
      </c>
      <c r="H9329" s="264">
        <v>9.1082218567411406</v>
      </c>
      <c r="I9329" s="264">
        <v>7.7741929732518997</v>
      </c>
      <c r="J9329" s="264">
        <v>10.6045123934086</v>
      </c>
    </row>
    <row r="9330" spans="1:10" x14ac:dyDescent="0.25">
      <c r="A9330" t="s">
        <v>9616</v>
      </c>
      <c r="B9330" t="s">
        <v>88</v>
      </c>
      <c r="C9330" t="s">
        <v>136</v>
      </c>
      <c r="D9330" t="s">
        <v>123</v>
      </c>
      <c r="E9330" t="s">
        <v>101</v>
      </c>
      <c r="F9330" s="263">
        <v>61.413145539905997</v>
      </c>
      <c r="G9330" s="139">
        <v>9.9859097980653804</v>
      </c>
      <c r="H9330" s="264">
        <v>9.7516609345046295</v>
      </c>
      <c r="I9330" s="264">
        <v>8.3886599265731494</v>
      </c>
      <c r="J9330" s="264">
        <v>11.2722613939707</v>
      </c>
    </row>
    <row r="9331" spans="1:10" x14ac:dyDescent="0.25">
      <c r="A9331" t="s">
        <v>9617</v>
      </c>
      <c r="B9331" t="s">
        <v>88</v>
      </c>
      <c r="C9331" t="s">
        <v>136</v>
      </c>
      <c r="D9331" t="s">
        <v>124</v>
      </c>
      <c r="E9331" t="s">
        <v>101</v>
      </c>
      <c r="F9331" s="263">
        <v>83.300469483567994</v>
      </c>
      <c r="G9331" s="139">
        <v>13.3865690695773</v>
      </c>
      <c r="H9331" s="264">
        <v>13.277222611114899</v>
      </c>
      <c r="I9331" s="264">
        <v>11.6766034365645</v>
      </c>
      <c r="J9331" s="264">
        <v>15.035383106350601</v>
      </c>
    </row>
    <row r="9332" spans="1:10" x14ac:dyDescent="0.25">
      <c r="A9332" t="s">
        <v>9618</v>
      </c>
      <c r="B9332" t="s">
        <v>88</v>
      </c>
      <c r="C9332" t="s">
        <v>136</v>
      </c>
      <c r="D9332" t="s">
        <v>125</v>
      </c>
      <c r="E9332" t="s">
        <v>101</v>
      </c>
      <c r="F9332" s="263">
        <v>106.413145539906</v>
      </c>
      <c r="G9332" s="139">
        <v>17.3876173529925</v>
      </c>
      <c r="H9332" s="264">
        <v>18.659922124543201</v>
      </c>
      <c r="I9332" s="264">
        <v>16.663631783688398</v>
      </c>
      <c r="J9332" s="264">
        <v>20.829006615766499</v>
      </c>
    </row>
    <row r="9333" spans="1:10" x14ac:dyDescent="0.25">
      <c r="A9333" t="s">
        <v>9619</v>
      </c>
      <c r="B9333" t="s">
        <v>88</v>
      </c>
      <c r="C9333" t="s">
        <v>136</v>
      </c>
      <c r="D9333" t="s">
        <v>126</v>
      </c>
      <c r="E9333" t="s">
        <v>101</v>
      </c>
      <c r="F9333" s="263">
        <v>138.96713615023467</v>
      </c>
      <c r="G9333" s="139">
        <v>23.6063794454023</v>
      </c>
      <c r="H9333" s="264">
        <v>27.155694481990601</v>
      </c>
      <c r="I9333" s="264">
        <v>24.600766910374499</v>
      </c>
      <c r="J9333" s="264">
        <v>29.903023555746898</v>
      </c>
    </row>
    <row r="9334" spans="1:10" x14ac:dyDescent="0.25">
      <c r="A9334" t="s">
        <v>9620</v>
      </c>
      <c r="B9334" t="s">
        <v>88</v>
      </c>
      <c r="C9334" t="s">
        <v>136</v>
      </c>
      <c r="D9334" t="s">
        <v>6</v>
      </c>
      <c r="E9334" t="s">
        <v>101</v>
      </c>
      <c r="F9334" s="263">
        <v>108.66197183098599</v>
      </c>
      <c r="G9334" s="139">
        <v>15.877509728704799</v>
      </c>
      <c r="H9334" s="264">
        <v>15.752144810762401</v>
      </c>
      <c r="I9334" s="264">
        <v>14.081929261491499</v>
      </c>
      <c r="J9334" s="264">
        <v>17.565357391803101</v>
      </c>
    </row>
    <row r="9335" spans="1:10" x14ac:dyDescent="0.25">
      <c r="A9335" t="s">
        <v>9621</v>
      </c>
      <c r="B9335" t="s">
        <v>88</v>
      </c>
      <c r="C9335" t="s">
        <v>136</v>
      </c>
      <c r="D9335" t="s">
        <v>37</v>
      </c>
      <c r="E9335" t="s">
        <v>101</v>
      </c>
      <c r="F9335" s="263">
        <v>11.305164319248833</v>
      </c>
      <c r="G9335" s="139">
        <v>16.178508611595699</v>
      </c>
      <c r="H9335" s="264">
        <v>15.130051021922901</v>
      </c>
      <c r="I9335" s="264">
        <v>10.4431175603663</v>
      </c>
      <c r="J9335" s="264">
        <v>21.188327041281301</v>
      </c>
    </row>
    <row r="9336" spans="1:10" x14ac:dyDescent="0.25">
      <c r="A9336" t="s">
        <v>9622</v>
      </c>
      <c r="B9336" t="s">
        <v>88</v>
      </c>
      <c r="C9336" t="s">
        <v>136</v>
      </c>
      <c r="D9336" t="s">
        <v>38</v>
      </c>
      <c r="E9336" t="s">
        <v>101</v>
      </c>
      <c r="F9336" s="263">
        <v>16.582159624413134</v>
      </c>
      <c r="G9336" s="139">
        <v>13.770842191100099</v>
      </c>
      <c r="H9336" s="264">
        <v>13.820720648824899</v>
      </c>
      <c r="I9336" s="264">
        <v>10.2354495421785</v>
      </c>
      <c r="J9336" s="264">
        <v>18.250556898282099</v>
      </c>
    </row>
    <row r="9337" spans="1:10" x14ac:dyDescent="0.25">
      <c r="A9337" t="s">
        <v>9623</v>
      </c>
      <c r="B9337" t="s">
        <v>88</v>
      </c>
      <c r="C9337" t="s">
        <v>136</v>
      </c>
      <c r="D9337" t="s">
        <v>39</v>
      </c>
      <c r="E9337" t="s">
        <v>101</v>
      </c>
      <c r="F9337" s="263">
        <v>20.248826291079798</v>
      </c>
      <c r="G9337" s="139">
        <v>17.6755079997554</v>
      </c>
      <c r="H9337" s="264">
        <v>16.4828690889385</v>
      </c>
      <c r="I9337" s="264">
        <v>12.5550824939812</v>
      </c>
      <c r="J9337" s="264">
        <v>21.238523608573999</v>
      </c>
    </row>
    <row r="9338" spans="1:10" x14ac:dyDescent="0.25">
      <c r="A9338" t="s">
        <v>9624</v>
      </c>
      <c r="B9338" t="s">
        <v>88</v>
      </c>
      <c r="C9338" t="s">
        <v>136</v>
      </c>
      <c r="D9338" t="s">
        <v>40</v>
      </c>
      <c r="E9338" t="s">
        <v>101</v>
      </c>
      <c r="F9338" s="263">
        <v>16.305164319248835</v>
      </c>
      <c r="G9338" s="139">
        <v>17.2641900780865</v>
      </c>
      <c r="H9338" s="264">
        <v>16.8632876242972</v>
      </c>
      <c r="I9338" s="264">
        <v>12.4406271567024</v>
      </c>
      <c r="J9338" s="264">
        <v>22.337645763787901</v>
      </c>
    </row>
    <row r="9339" spans="1:10" x14ac:dyDescent="0.25">
      <c r="A9339" t="s">
        <v>9625</v>
      </c>
      <c r="B9339" t="s">
        <v>88</v>
      </c>
      <c r="C9339" t="s">
        <v>136</v>
      </c>
      <c r="D9339" t="s">
        <v>41</v>
      </c>
      <c r="E9339" t="s">
        <v>101</v>
      </c>
      <c r="F9339" s="263">
        <v>20.553990610328633</v>
      </c>
      <c r="G9339" s="139">
        <v>13.5352444719285</v>
      </c>
      <c r="H9339" s="264">
        <v>13.991058683169401</v>
      </c>
      <c r="I9339" s="264">
        <v>10.695596594850899</v>
      </c>
      <c r="J9339" s="264">
        <v>17.975383789352101</v>
      </c>
    </row>
    <row r="9340" spans="1:10" x14ac:dyDescent="0.25">
      <c r="A9340" t="s">
        <v>9626</v>
      </c>
      <c r="B9340" t="s">
        <v>88</v>
      </c>
      <c r="C9340" t="s">
        <v>136</v>
      </c>
      <c r="D9340" t="s">
        <v>42</v>
      </c>
      <c r="E9340" t="s">
        <v>101</v>
      </c>
      <c r="F9340" s="263">
        <v>23.666666666666668</v>
      </c>
      <c r="G9340" s="139">
        <v>17.764433602301899</v>
      </c>
      <c r="H9340" s="264">
        <v>18.761748165641599</v>
      </c>
      <c r="I9340" s="264">
        <v>14.635440779589899</v>
      </c>
      <c r="J9340" s="264">
        <v>23.686050478320599</v>
      </c>
    </row>
    <row r="9341" spans="1:10" x14ac:dyDescent="0.25">
      <c r="A9341" t="s">
        <v>9627</v>
      </c>
      <c r="B9341" t="s">
        <v>88</v>
      </c>
      <c r="C9341" t="s">
        <v>136</v>
      </c>
      <c r="D9341" t="s">
        <v>102</v>
      </c>
      <c r="E9341" t="s">
        <v>101</v>
      </c>
      <c r="F9341" s="263">
        <v>10.638497652582167</v>
      </c>
      <c r="G9341" s="139">
        <v>8.0022197154564605</v>
      </c>
      <c r="H9341" s="264">
        <v>7.3085612920242404</v>
      </c>
      <c r="I9341" s="264">
        <v>4.9637048663890901</v>
      </c>
      <c r="J9341" s="264">
        <v>10.3638431542196</v>
      </c>
    </row>
    <row r="9342" spans="1:10" x14ac:dyDescent="0.25">
      <c r="A9342" t="s">
        <v>9628</v>
      </c>
      <c r="B9342" t="s">
        <v>88</v>
      </c>
      <c r="C9342" t="s">
        <v>136</v>
      </c>
      <c r="D9342" t="s">
        <v>103</v>
      </c>
      <c r="E9342" t="s">
        <v>101</v>
      </c>
      <c r="F9342" s="263">
        <v>51.051643192488335</v>
      </c>
      <c r="G9342" s="139">
        <v>13.459815161113999</v>
      </c>
      <c r="H9342" s="264">
        <v>12.711102541446699</v>
      </c>
      <c r="I9342" s="264">
        <v>10.767137175966701</v>
      </c>
      <c r="J9342" s="264">
        <v>14.903067169170299</v>
      </c>
    </row>
    <row r="9343" spans="1:10" x14ac:dyDescent="0.25">
      <c r="A9343" t="s">
        <v>9629</v>
      </c>
      <c r="B9343" t="s">
        <v>88</v>
      </c>
      <c r="C9343" t="s">
        <v>136</v>
      </c>
      <c r="D9343" t="s">
        <v>43</v>
      </c>
      <c r="E9343" t="s">
        <v>101</v>
      </c>
      <c r="F9343" s="263">
        <v>9.2488262910797996</v>
      </c>
      <c r="G9343" s="139">
        <v>12.341092769309901</v>
      </c>
      <c r="H9343" s="264">
        <v>12.062363279337299</v>
      </c>
      <c r="I9343" s="264">
        <v>7.9532527139755897</v>
      </c>
      <c r="J9343" s="264">
        <v>17.521274385690699</v>
      </c>
    </row>
    <row r="9344" spans="1:10" x14ac:dyDescent="0.25">
      <c r="A9344" t="s">
        <v>9630</v>
      </c>
      <c r="B9344" t="s">
        <v>88</v>
      </c>
      <c r="C9344" t="s">
        <v>136</v>
      </c>
      <c r="D9344" t="s">
        <v>44</v>
      </c>
      <c r="E9344" t="s">
        <v>101</v>
      </c>
      <c r="F9344" s="263">
        <v>16.638497652582167</v>
      </c>
      <c r="G9344" s="139">
        <v>13.687815306878401</v>
      </c>
      <c r="H9344" s="264">
        <v>12.836221603940899</v>
      </c>
      <c r="I9344" s="264">
        <v>9.5051744829067903</v>
      </c>
      <c r="J9344" s="264">
        <v>16.950459647280301</v>
      </c>
    </row>
    <row r="9345" spans="1:10" x14ac:dyDescent="0.25">
      <c r="A9345" t="s">
        <v>9631</v>
      </c>
      <c r="B9345" t="s">
        <v>88</v>
      </c>
      <c r="C9345" t="s">
        <v>136</v>
      </c>
      <c r="D9345" t="s">
        <v>45</v>
      </c>
      <c r="E9345" t="s">
        <v>101</v>
      </c>
      <c r="F9345" s="263">
        <v>25.164319248826299</v>
      </c>
      <c r="G9345" s="139">
        <v>13.7668673983808</v>
      </c>
      <c r="H9345" s="264">
        <v>12.9081833351888</v>
      </c>
      <c r="I9345" s="264">
        <v>10.1497268852614</v>
      </c>
      <c r="J9345" s="264">
        <v>16.182433488235102</v>
      </c>
    </row>
    <row r="9346" spans="1:10" x14ac:dyDescent="0.25">
      <c r="A9346" t="s">
        <v>9632</v>
      </c>
      <c r="B9346" t="s">
        <v>88</v>
      </c>
      <c r="C9346" t="s">
        <v>136</v>
      </c>
      <c r="D9346" t="s">
        <v>18</v>
      </c>
      <c r="E9346" t="s">
        <v>101</v>
      </c>
      <c r="F9346" s="263">
        <v>78.830985915493002</v>
      </c>
      <c r="G9346" s="139">
        <v>15.3653061033254</v>
      </c>
      <c r="H9346" s="264">
        <v>15.985691220108301</v>
      </c>
      <c r="I9346" s="264">
        <v>14.0087795541017</v>
      </c>
      <c r="J9346" s="264">
        <v>18.1629148230795</v>
      </c>
    </row>
    <row r="9347" spans="1:10" x14ac:dyDescent="0.25">
      <c r="A9347" t="s">
        <v>9633</v>
      </c>
      <c r="B9347" t="s">
        <v>88</v>
      </c>
      <c r="C9347" t="s">
        <v>136</v>
      </c>
      <c r="D9347" t="s">
        <v>46</v>
      </c>
      <c r="E9347" t="s">
        <v>101</v>
      </c>
      <c r="F9347" s="263">
        <v>33.305164319248831</v>
      </c>
      <c r="G9347" s="139">
        <v>14.1312992920944</v>
      </c>
      <c r="H9347" s="264">
        <v>15.071780601291801</v>
      </c>
      <c r="I9347" s="264">
        <v>12.255277337315199</v>
      </c>
      <c r="J9347" s="264">
        <v>18.340337302291498</v>
      </c>
    </row>
    <row r="9348" spans="1:10" x14ac:dyDescent="0.25">
      <c r="A9348" t="s">
        <v>9634</v>
      </c>
      <c r="B9348" t="s">
        <v>88</v>
      </c>
      <c r="C9348" t="s">
        <v>136</v>
      </c>
      <c r="D9348" t="s">
        <v>47</v>
      </c>
      <c r="E9348" t="s">
        <v>101</v>
      </c>
      <c r="F9348" s="263">
        <v>17.971830985915499</v>
      </c>
      <c r="G9348" s="139">
        <v>12.8782324767223</v>
      </c>
      <c r="H9348" s="264">
        <v>13.0332751420846</v>
      </c>
      <c r="I9348" s="264">
        <v>9.7796399831044294</v>
      </c>
      <c r="J9348" s="264">
        <v>17.019671162420401</v>
      </c>
    </row>
    <row r="9349" spans="1:10" x14ac:dyDescent="0.25">
      <c r="A9349" t="s">
        <v>9635</v>
      </c>
      <c r="B9349" t="s">
        <v>88</v>
      </c>
      <c r="C9349" t="s">
        <v>136</v>
      </c>
      <c r="D9349" t="s">
        <v>48</v>
      </c>
      <c r="E9349" t="s">
        <v>101</v>
      </c>
      <c r="F9349" s="263">
        <v>27.553990610328636</v>
      </c>
      <c r="G9349" s="139">
        <v>19.994236454381699</v>
      </c>
      <c r="H9349" s="264">
        <v>20.319846220995199</v>
      </c>
      <c r="I9349" s="264">
        <v>16.165258659389099</v>
      </c>
      <c r="J9349" s="264">
        <v>25.213668789537</v>
      </c>
    </row>
    <row r="9350" spans="1:10" x14ac:dyDescent="0.25">
      <c r="A9350" t="s">
        <v>9636</v>
      </c>
      <c r="B9350" t="s">
        <v>88</v>
      </c>
      <c r="C9350" t="s">
        <v>136</v>
      </c>
      <c r="D9350" t="s">
        <v>104</v>
      </c>
      <c r="E9350" t="s">
        <v>101</v>
      </c>
      <c r="F9350" s="263">
        <v>62.525821596243993</v>
      </c>
      <c r="G9350" s="139">
        <v>13.4932478746108</v>
      </c>
      <c r="H9350" s="264">
        <v>15.837584898671</v>
      </c>
      <c r="I9350" s="264">
        <v>13.632673152722599</v>
      </c>
      <c r="J9350" s="264">
        <v>18.295026574834498</v>
      </c>
    </row>
    <row r="9351" spans="1:10" x14ac:dyDescent="0.25">
      <c r="A9351" t="s">
        <v>9637</v>
      </c>
      <c r="B9351" t="s">
        <v>88</v>
      </c>
      <c r="C9351" t="s">
        <v>136</v>
      </c>
      <c r="D9351" t="s">
        <v>49</v>
      </c>
      <c r="E9351" t="s">
        <v>101</v>
      </c>
      <c r="F9351" s="263">
        <v>15.2488262910798</v>
      </c>
      <c r="G9351" s="139">
        <v>12.092326101144399</v>
      </c>
      <c r="H9351" s="264">
        <v>12.3179187545208</v>
      </c>
      <c r="I9351" s="264">
        <v>8.9934801879696398</v>
      </c>
      <c r="J9351" s="264">
        <v>16.463181709179999</v>
      </c>
    </row>
    <row r="9352" spans="1:10" x14ac:dyDescent="0.25">
      <c r="A9352" t="s">
        <v>9638</v>
      </c>
      <c r="B9352" t="s">
        <v>88</v>
      </c>
      <c r="C9352" t="s">
        <v>136</v>
      </c>
      <c r="D9352" t="s">
        <v>50</v>
      </c>
      <c r="E9352" t="s">
        <v>101</v>
      </c>
      <c r="F9352" s="263">
        <v>47.276995305164327</v>
      </c>
      <c r="G9352" s="139">
        <v>14.017024880761999</v>
      </c>
      <c r="H9352" s="264">
        <v>17.5167211209389</v>
      </c>
      <c r="I9352" s="264">
        <v>14.716051133458899</v>
      </c>
      <c r="J9352" s="264">
        <v>20.689652707425701</v>
      </c>
    </row>
    <row r="9353" spans="1:10" x14ac:dyDescent="0.25">
      <c r="A9353" t="s">
        <v>9639</v>
      </c>
      <c r="B9353" t="s">
        <v>88</v>
      </c>
      <c r="C9353" t="s">
        <v>136</v>
      </c>
      <c r="D9353" t="s">
        <v>105</v>
      </c>
      <c r="E9353" t="s">
        <v>101</v>
      </c>
      <c r="F9353" s="263">
        <v>54.525821596243993</v>
      </c>
      <c r="G9353" s="139">
        <v>18.625111702159</v>
      </c>
      <c r="H9353" s="264">
        <v>19.6687386211069</v>
      </c>
      <c r="I9353" s="264">
        <v>16.759951668386002</v>
      </c>
      <c r="J9353" s="264">
        <v>22.935812877053898</v>
      </c>
    </row>
    <row r="9354" spans="1:10" x14ac:dyDescent="0.25">
      <c r="A9354" t="s">
        <v>9640</v>
      </c>
      <c r="B9354" t="s">
        <v>88</v>
      </c>
      <c r="C9354" t="s">
        <v>136</v>
      </c>
      <c r="D9354" t="s">
        <v>51</v>
      </c>
      <c r="E9354" t="s">
        <v>101</v>
      </c>
      <c r="F9354" s="263">
        <v>44.248826291079666</v>
      </c>
      <c r="G9354" s="139">
        <v>18.8580161655116</v>
      </c>
      <c r="H9354" s="264">
        <v>19.9728423167873</v>
      </c>
      <c r="I9354" s="264">
        <v>16.708567513985301</v>
      </c>
      <c r="J9354" s="264">
        <v>23.686658573509099</v>
      </c>
    </row>
    <row r="9355" spans="1:10" x14ac:dyDescent="0.25">
      <c r="A9355" t="s">
        <v>9641</v>
      </c>
      <c r="B9355" t="s">
        <v>88</v>
      </c>
      <c r="C9355" t="s">
        <v>136</v>
      </c>
      <c r="D9355" t="s">
        <v>52</v>
      </c>
      <c r="E9355" t="s">
        <v>101</v>
      </c>
      <c r="F9355" s="263">
        <v>10.276995305164332</v>
      </c>
      <c r="G9355" s="139">
        <v>17.684706009334199</v>
      </c>
      <c r="H9355" s="264">
        <v>18.416564662182999</v>
      </c>
      <c r="I9355" s="264">
        <v>12.475018282173799</v>
      </c>
      <c r="J9355" s="264">
        <v>26.194411078060799</v>
      </c>
    </row>
    <row r="9356" spans="1:10" x14ac:dyDescent="0.25">
      <c r="A9356" t="s">
        <v>9642</v>
      </c>
      <c r="B9356" t="s">
        <v>88</v>
      </c>
      <c r="C9356" t="s">
        <v>136</v>
      </c>
      <c r="D9356" t="s">
        <v>106</v>
      </c>
      <c r="E9356" t="s">
        <v>101</v>
      </c>
      <c r="F9356" s="263">
        <v>79.690140845070331</v>
      </c>
      <c r="G9356" s="139">
        <v>13.921118027674</v>
      </c>
      <c r="H9356" s="264">
        <v>14.536252111480101</v>
      </c>
      <c r="I9356" s="264">
        <v>12.744083829360401</v>
      </c>
      <c r="J9356" s="264">
        <v>16.508978816614199</v>
      </c>
    </row>
    <row r="9357" spans="1:10" x14ac:dyDescent="0.25">
      <c r="A9357" t="s">
        <v>9643</v>
      </c>
      <c r="B9357" t="s">
        <v>88</v>
      </c>
      <c r="C9357" t="s">
        <v>136</v>
      </c>
      <c r="D9357" t="s">
        <v>53</v>
      </c>
      <c r="E9357" t="s">
        <v>101</v>
      </c>
      <c r="F9357" s="263">
        <v>24.1924882629108</v>
      </c>
      <c r="G9357" s="139">
        <v>13.6547263199871</v>
      </c>
      <c r="H9357" s="264">
        <v>14.3807045090218</v>
      </c>
      <c r="I9357" s="264">
        <v>11.240128515602301</v>
      </c>
      <c r="J9357" s="264">
        <v>18.1213536925131</v>
      </c>
    </row>
    <row r="9358" spans="1:10" x14ac:dyDescent="0.25">
      <c r="A9358" t="s">
        <v>9644</v>
      </c>
      <c r="B9358" t="s">
        <v>88</v>
      </c>
      <c r="C9358" t="s">
        <v>136</v>
      </c>
      <c r="D9358" t="s">
        <v>54</v>
      </c>
      <c r="E9358" t="s">
        <v>101</v>
      </c>
      <c r="F9358" s="263">
        <v>17.248826291079798</v>
      </c>
      <c r="G9358" s="139">
        <v>24.703763282811401</v>
      </c>
      <c r="H9358" s="264">
        <v>25.654378493522401</v>
      </c>
      <c r="I9358" s="264">
        <v>19.113934239790499</v>
      </c>
      <c r="J9358" s="264">
        <v>33.701944947316697</v>
      </c>
    </row>
    <row r="9359" spans="1:10" x14ac:dyDescent="0.25">
      <c r="A9359" t="s">
        <v>9645</v>
      </c>
      <c r="B9359" t="s">
        <v>88</v>
      </c>
      <c r="C9359" t="s">
        <v>136</v>
      </c>
      <c r="D9359" t="s">
        <v>55</v>
      </c>
      <c r="E9359" t="s">
        <v>101</v>
      </c>
      <c r="F9359" s="263">
        <v>9.971830985915501</v>
      </c>
      <c r="G9359" s="139">
        <v>10.943905118197501</v>
      </c>
      <c r="H9359" s="264">
        <v>11.4409016307636</v>
      </c>
      <c r="I9359" s="264">
        <v>7.6999878815181404</v>
      </c>
      <c r="J9359" s="264">
        <v>16.358265751812201</v>
      </c>
    </row>
    <row r="9360" spans="1:10" x14ac:dyDescent="0.25">
      <c r="A9360" t="s">
        <v>9646</v>
      </c>
      <c r="B9360" t="s">
        <v>88</v>
      </c>
      <c r="C9360" t="s">
        <v>136</v>
      </c>
      <c r="D9360" t="s">
        <v>56</v>
      </c>
      <c r="E9360" t="s">
        <v>101</v>
      </c>
      <c r="F9360" s="263">
        <v>9.2769953051643324</v>
      </c>
      <c r="G9360" s="139">
        <v>10.2439565063173</v>
      </c>
      <c r="H9360" s="264">
        <v>9.4975194556540501</v>
      </c>
      <c r="I9360" s="264">
        <v>6.28867191102111</v>
      </c>
      <c r="J9360" s="264">
        <v>13.7585813754075</v>
      </c>
    </row>
    <row r="9361" spans="1:10" x14ac:dyDescent="0.25">
      <c r="A9361" t="s">
        <v>9647</v>
      </c>
      <c r="B9361" t="s">
        <v>88</v>
      </c>
      <c r="C9361" t="s">
        <v>136</v>
      </c>
      <c r="D9361" t="s">
        <v>57</v>
      </c>
      <c r="E9361" t="s">
        <v>101</v>
      </c>
      <c r="F9361" s="263">
        <v>19</v>
      </c>
      <c r="G9361" s="139">
        <v>13.215859030837001</v>
      </c>
      <c r="H9361" s="264">
        <v>14.7770427790915</v>
      </c>
      <c r="I9361" s="264">
        <v>11.170577573145099</v>
      </c>
      <c r="J9361" s="264">
        <v>19.170972857333801</v>
      </c>
    </row>
    <row r="9362" spans="1:10" x14ac:dyDescent="0.25">
      <c r="A9362" t="s">
        <v>9648</v>
      </c>
      <c r="B9362" t="s">
        <v>88</v>
      </c>
      <c r="C9362" t="s">
        <v>137</v>
      </c>
      <c r="D9362" t="s">
        <v>5</v>
      </c>
      <c r="E9362" t="s">
        <v>101</v>
      </c>
      <c r="F9362" s="263">
        <v>427.15492957746329</v>
      </c>
      <c r="G9362" s="139">
        <v>14.0010996735507</v>
      </c>
      <c r="H9362" s="264">
        <v>14.398447552933</v>
      </c>
      <c r="I9362" s="264">
        <v>13.618527050397701</v>
      </c>
      <c r="J9362" s="264">
        <v>15.2112900766869</v>
      </c>
    </row>
    <row r="9363" spans="1:10" x14ac:dyDescent="0.25">
      <c r="A9363" t="s">
        <v>9649</v>
      </c>
      <c r="B9363" t="s">
        <v>88</v>
      </c>
      <c r="C9363" t="s">
        <v>137</v>
      </c>
      <c r="D9363" t="s">
        <v>122</v>
      </c>
      <c r="E9363" t="s">
        <v>101</v>
      </c>
      <c r="F9363" s="263">
        <v>49.915492957746331</v>
      </c>
      <c r="G9363" s="139">
        <v>8.2929417721139806</v>
      </c>
      <c r="H9363" s="264">
        <v>7.9772893957791897</v>
      </c>
      <c r="I9363" s="264">
        <v>6.7442696178783397</v>
      </c>
      <c r="J9363" s="264">
        <v>9.3695116521524007</v>
      </c>
    </row>
    <row r="9364" spans="1:10" x14ac:dyDescent="0.25">
      <c r="A9364" t="s">
        <v>9650</v>
      </c>
      <c r="B9364" t="s">
        <v>88</v>
      </c>
      <c r="C9364" t="s">
        <v>137</v>
      </c>
      <c r="D9364" t="s">
        <v>123</v>
      </c>
      <c r="E9364" t="s">
        <v>101</v>
      </c>
      <c r="F9364" s="263">
        <v>55.164319248826331</v>
      </c>
      <c r="G9364" s="139">
        <v>8.9510617193302995</v>
      </c>
      <c r="H9364" s="264">
        <v>8.7880152659506905</v>
      </c>
      <c r="I9364" s="264">
        <v>7.4927535603509599</v>
      </c>
      <c r="J9364" s="264">
        <v>10.2418338048516</v>
      </c>
    </row>
    <row r="9365" spans="1:10" x14ac:dyDescent="0.25">
      <c r="A9365" t="s">
        <v>9651</v>
      </c>
      <c r="B9365" t="s">
        <v>88</v>
      </c>
      <c r="C9365" t="s">
        <v>137</v>
      </c>
      <c r="D9365" t="s">
        <v>124</v>
      </c>
      <c r="E9365" t="s">
        <v>101</v>
      </c>
      <c r="F9365" s="263">
        <v>80.136150234741663</v>
      </c>
      <c r="G9365" s="139">
        <v>12.828578052495301</v>
      </c>
      <c r="H9365" s="264">
        <v>12.728381942430101</v>
      </c>
      <c r="I9365" s="264">
        <v>11.1649338059424</v>
      </c>
      <c r="J9365" s="264">
        <v>14.4488828116026</v>
      </c>
    </row>
    <row r="9366" spans="1:10" x14ac:dyDescent="0.25">
      <c r="A9366" t="s">
        <v>9652</v>
      </c>
      <c r="B9366" t="s">
        <v>88</v>
      </c>
      <c r="C9366" t="s">
        <v>137</v>
      </c>
      <c r="D9366" t="s">
        <v>125</v>
      </c>
      <c r="E9366" t="s">
        <v>101</v>
      </c>
      <c r="F9366" s="263">
        <v>107.16431924882635</v>
      </c>
      <c r="G9366" s="139">
        <v>17.408976283553201</v>
      </c>
      <c r="H9366" s="264">
        <v>18.679648863540901</v>
      </c>
      <c r="I9366" s="264">
        <v>16.688029940339099</v>
      </c>
      <c r="J9366" s="264">
        <v>20.843024347523802</v>
      </c>
    </row>
    <row r="9367" spans="1:10" x14ac:dyDescent="0.25">
      <c r="A9367" t="s">
        <v>9653</v>
      </c>
      <c r="B9367" t="s">
        <v>88</v>
      </c>
      <c r="C9367" t="s">
        <v>137</v>
      </c>
      <c r="D9367" t="s">
        <v>126</v>
      </c>
      <c r="E9367" t="s">
        <v>101</v>
      </c>
      <c r="F9367" s="263">
        <v>134.77464788732399</v>
      </c>
      <c r="G9367" s="139">
        <v>22.749182116700499</v>
      </c>
      <c r="H9367" s="264">
        <v>26.198026960043499</v>
      </c>
      <c r="I9367" s="264">
        <v>23.695351007109402</v>
      </c>
      <c r="J9367" s="264">
        <v>28.892198342981501</v>
      </c>
    </row>
    <row r="9368" spans="1:10" x14ac:dyDescent="0.25">
      <c r="A9368" t="s">
        <v>9654</v>
      </c>
      <c r="B9368" t="s">
        <v>88</v>
      </c>
      <c r="C9368" t="s">
        <v>137</v>
      </c>
      <c r="D9368" t="s">
        <v>6</v>
      </c>
      <c r="E9368" t="s">
        <v>101</v>
      </c>
      <c r="F9368" s="263">
        <v>99.469483568075006</v>
      </c>
      <c r="G9368" s="139">
        <v>14.4935652968705</v>
      </c>
      <c r="H9368" s="264">
        <v>14.2984788940384</v>
      </c>
      <c r="I9368" s="264">
        <v>12.714909693429799</v>
      </c>
      <c r="J9368" s="264">
        <v>16.024047635093101</v>
      </c>
    </row>
    <row r="9369" spans="1:10" x14ac:dyDescent="0.25">
      <c r="A9369" t="s">
        <v>9655</v>
      </c>
      <c r="B9369" t="s">
        <v>88</v>
      </c>
      <c r="C9369" t="s">
        <v>137</v>
      </c>
      <c r="D9369" t="s">
        <v>37</v>
      </c>
      <c r="E9369" t="s">
        <v>101</v>
      </c>
      <c r="F9369" s="263">
        <v>10.971830985915501</v>
      </c>
      <c r="G9369" s="139">
        <v>15.701709181770999</v>
      </c>
      <c r="H9369" s="264">
        <v>13.9966950569814</v>
      </c>
      <c r="I9369" s="264">
        <v>9.5982338836497796</v>
      </c>
      <c r="J9369" s="264">
        <v>19.704361677204901</v>
      </c>
    </row>
    <row r="9370" spans="1:10" x14ac:dyDescent="0.25">
      <c r="A9370" t="s">
        <v>9656</v>
      </c>
      <c r="B9370" t="s">
        <v>88</v>
      </c>
      <c r="C9370" t="s">
        <v>137</v>
      </c>
      <c r="D9370" t="s">
        <v>38</v>
      </c>
      <c r="E9370" t="s">
        <v>101</v>
      </c>
      <c r="F9370" s="263">
        <v>20.248826291079798</v>
      </c>
      <c r="G9370" s="139">
        <v>16.7335530279816</v>
      </c>
      <c r="H9370" s="264">
        <v>16.8928574818583</v>
      </c>
      <c r="I9370" s="264">
        <v>12.8924307989839</v>
      </c>
      <c r="J9370" s="264">
        <v>21.7364625950554</v>
      </c>
    </row>
    <row r="9371" spans="1:10" x14ac:dyDescent="0.25">
      <c r="A9371" t="s">
        <v>9657</v>
      </c>
      <c r="B9371" t="s">
        <v>88</v>
      </c>
      <c r="C9371" t="s">
        <v>137</v>
      </c>
      <c r="D9371" t="s">
        <v>39</v>
      </c>
      <c r="E9371" t="s">
        <v>101</v>
      </c>
      <c r="F9371" s="263">
        <v>19.943661971831002</v>
      </c>
      <c r="G9371" s="139">
        <v>17.360883355093701</v>
      </c>
      <c r="H9371" s="264">
        <v>16.567990641323401</v>
      </c>
      <c r="I9371" s="264">
        <v>12.5809533115505</v>
      </c>
      <c r="J9371" s="264">
        <v>21.402484537181302</v>
      </c>
    </row>
    <row r="9372" spans="1:10" x14ac:dyDescent="0.25">
      <c r="A9372" t="s">
        <v>9658</v>
      </c>
      <c r="B9372" t="s">
        <v>88</v>
      </c>
      <c r="C9372" t="s">
        <v>137</v>
      </c>
      <c r="D9372" t="s">
        <v>40</v>
      </c>
      <c r="E9372" t="s">
        <v>101</v>
      </c>
      <c r="F9372" s="263">
        <v>16.666666666666668</v>
      </c>
      <c r="G9372" s="139">
        <v>17.698175318124701</v>
      </c>
      <c r="H9372" s="264">
        <v>17.469790720921502</v>
      </c>
      <c r="I9372" s="264">
        <v>12.932376167522801</v>
      </c>
      <c r="J9372" s="264">
        <v>23.0730263159437</v>
      </c>
    </row>
    <row r="9373" spans="1:10" x14ac:dyDescent="0.25">
      <c r="A9373" t="s">
        <v>9659</v>
      </c>
      <c r="B9373" t="s">
        <v>88</v>
      </c>
      <c r="C9373" t="s">
        <v>137</v>
      </c>
      <c r="D9373" t="s">
        <v>41</v>
      </c>
      <c r="E9373" t="s">
        <v>101</v>
      </c>
      <c r="F9373" s="263">
        <v>15.638497652582167</v>
      </c>
      <c r="G9373" s="139">
        <v>10.2720185312025</v>
      </c>
      <c r="H9373" s="264">
        <v>10.4926943341422</v>
      </c>
      <c r="I9373" s="264">
        <v>7.6936338856734601</v>
      </c>
      <c r="J9373" s="264">
        <v>13.973131132822999</v>
      </c>
    </row>
    <row r="9374" spans="1:10" x14ac:dyDescent="0.25">
      <c r="A9374" t="s">
        <v>9660</v>
      </c>
      <c r="B9374" t="s">
        <v>88</v>
      </c>
      <c r="C9374" t="s">
        <v>137</v>
      </c>
      <c r="D9374" t="s">
        <v>42</v>
      </c>
      <c r="E9374" t="s">
        <v>101</v>
      </c>
      <c r="F9374" s="263">
        <v>16</v>
      </c>
      <c r="G9374" s="139">
        <v>11.9292001968318</v>
      </c>
      <c r="H9374" s="264">
        <v>12.432557057732099</v>
      </c>
      <c r="I9374" s="264">
        <v>9.1511130326564807</v>
      </c>
      <c r="J9374" s="264">
        <v>16.502626741350198</v>
      </c>
    </row>
    <row r="9375" spans="1:10" x14ac:dyDescent="0.25">
      <c r="A9375" t="s">
        <v>9661</v>
      </c>
      <c r="B9375" t="s">
        <v>88</v>
      </c>
      <c r="C9375" t="s">
        <v>137</v>
      </c>
      <c r="D9375" t="s">
        <v>102</v>
      </c>
      <c r="E9375" t="s">
        <v>101</v>
      </c>
      <c r="F9375" s="263">
        <v>13.638497652582167</v>
      </c>
      <c r="G9375" s="139">
        <v>10.253507290702499</v>
      </c>
      <c r="H9375" s="264">
        <v>9.2106990417706207</v>
      </c>
      <c r="I9375" s="264">
        <v>6.5661939624912504</v>
      </c>
      <c r="J9375" s="264">
        <v>12.5505756628662</v>
      </c>
    </row>
    <row r="9376" spans="1:10" x14ac:dyDescent="0.25">
      <c r="A9376" t="s">
        <v>9662</v>
      </c>
      <c r="B9376" t="s">
        <v>88</v>
      </c>
      <c r="C9376" t="s">
        <v>137</v>
      </c>
      <c r="D9376" t="s">
        <v>103</v>
      </c>
      <c r="E9376" t="s">
        <v>101</v>
      </c>
      <c r="F9376" s="263">
        <v>47.774647887324001</v>
      </c>
      <c r="G9376" s="139">
        <v>12.560013220598799</v>
      </c>
      <c r="H9376" s="264">
        <v>12.0721539208735</v>
      </c>
      <c r="I9376" s="264">
        <v>10.16376035627</v>
      </c>
      <c r="J9376" s="264">
        <v>14.2327920262082</v>
      </c>
    </row>
    <row r="9377" spans="1:10" x14ac:dyDescent="0.25">
      <c r="A9377" t="s">
        <v>9663</v>
      </c>
      <c r="B9377" t="s">
        <v>88</v>
      </c>
      <c r="C9377" t="s">
        <v>137</v>
      </c>
      <c r="D9377" t="s">
        <v>43</v>
      </c>
      <c r="E9377" t="s">
        <v>101</v>
      </c>
      <c r="F9377" s="263">
        <v>8.9154929577464674</v>
      </c>
      <c r="G9377" s="139">
        <v>11.879298817349801</v>
      </c>
      <c r="H9377" s="264">
        <v>11.973024195938301</v>
      </c>
      <c r="I9377" s="264">
        <v>7.8312714847137199</v>
      </c>
      <c r="J9377" s="264">
        <v>17.5046414904896</v>
      </c>
    </row>
    <row r="9378" spans="1:10" x14ac:dyDescent="0.25">
      <c r="A9378" t="s">
        <v>9664</v>
      </c>
      <c r="B9378" t="s">
        <v>88</v>
      </c>
      <c r="C9378" t="s">
        <v>137</v>
      </c>
      <c r="D9378" t="s">
        <v>44</v>
      </c>
      <c r="E9378" t="s">
        <v>101</v>
      </c>
      <c r="F9378" s="263">
        <v>16.971830985915499</v>
      </c>
      <c r="G9378" s="139">
        <v>13.9056378417988</v>
      </c>
      <c r="H9378" s="264">
        <v>13.1129049904089</v>
      </c>
      <c r="I9378" s="264">
        <v>9.7321130010015295</v>
      </c>
      <c r="J9378" s="264">
        <v>17.279814982452699</v>
      </c>
    </row>
    <row r="9379" spans="1:10" x14ac:dyDescent="0.25">
      <c r="A9379" t="s">
        <v>9665</v>
      </c>
      <c r="B9379" t="s">
        <v>88</v>
      </c>
      <c r="C9379" t="s">
        <v>137</v>
      </c>
      <c r="D9379" t="s">
        <v>45</v>
      </c>
      <c r="E9379" t="s">
        <v>101</v>
      </c>
      <c r="F9379" s="263">
        <v>21.887323943661968</v>
      </c>
      <c r="G9379" s="139">
        <v>11.9426442597522</v>
      </c>
      <c r="H9379" s="264">
        <v>11.418852225059</v>
      </c>
      <c r="I9379" s="264">
        <v>8.8109643149155108</v>
      </c>
      <c r="J9379" s="264">
        <v>14.5532684456892</v>
      </c>
    </row>
    <row r="9380" spans="1:10" x14ac:dyDescent="0.25">
      <c r="A9380" t="s">
        <v>9666</v>
      </c>
      <c r="B9380" t="s">
        <v>88</v>
      </c>
      <c r="C9380" t="s">
        <v>137</v>
      </c>
      <c r="D9380" t="s">
        <v>18</v>
      </c>
      <c r="E9380" t="s">
        <v>101</v>
      </c>
      <c r="F9380" s="263">
        <v>76.582159624412995</v>
      </c>
      <c r="G9380" s="139">
        <v>14.8576091443593</v>
      </c>
      <c r="H9380" s="264">
        <v>15.466195531552399</v>
      </c>
      <c r="I9380" s="264">
        <v>13.5265745596793</v>
      </c>
      <c r="J9380" s="264">
        <v>17.605371699818701</v>
      </c>
    </row>
    <row r="9381" spans="1:10" x14ac:dyDescent="0.25">
      <c r="A9381" t="s">
        <v>9667</v>
      </c>
      <c r="B9381" t="s">
        <v>88</v>
      </c>
      <c r="C9381" t="s">
        <v>137</v>
      </c>
      <c r="D9381" t="s">
        <v>46</v>
      </c>
      <c r="E9381" t="s">
        <v>101</v>
      </c>
      <c r="F9381" s="263">
        <v>33.305164319248831</v>
      </c>
      <c r="G9381" s="139">
        <v>14.0409038407295</v>
      </c>
      <c r="H9381" s="264">
        <v>14.9229069507017</v>
      </c>
      <c r="I9381" s="264">
        <v>12.133678914713</v>
      </c>
      <c r="J9381" s="264">
        <v>18.159810704463101</v>
      </c>
    </row>
    <row r="9382" spans="1:10" x14ac:dyDescent="0.25">
      <c r="A9382" t="s">
        <v>9668</v>
      </c>
      <c r="B9382" t="s">
        <v>88</v>
      </c>
      <c r="C9382" t="s">
        <v>137</v>
      </c>
      <c r="D9382" t="s">
        <v>47</v>
      </c>
      <c r="E9382" t="s">
        <v>101</v>
      </c>
      <c r="F9382" s="263">
        <v>18</v>
      </c>
      <c r="G9382" s="139">
        <v>12.8861366646383</v>
      </c>
      <c r="H9382" s="264">
        <v>13.1836341995211</v>
      </c>
      <c r="I9382" s="264">
        <v>9.8953619240347308</v>
      </c>
      <c r="J9382" s="264">
        <v>17.211822068607098</v>
      </c>
    </row>
    <row r="9383" spans="1:10" x14ac:dyDescent="0.25">
      <c r="A9383" t="s">
        <v>9669</v>
      </c>
      <c r="B9383" t="s">
        <v>88</v>
      </c>
      <c r="C9383" t="s">
        <v>137</v>
      </c>
      <c r="D9383" t="s">
        <v>48</v>
      </c>
      <c r="E9383" t="s">
        <v>101</v>
      </c>
      <c r="F9383" s="263">
        <v>25.276995305164334</v>
      </c>
      <c r="G9383" s="139">
        <v>18.243337386805901</v>
      </c>
      <c r="H9383" s="264">
        <v>18.663801938067898</v>
      </c>
      <c r="I9383" s="264">
        <v>14.6908203949003</v>
      </c>
      <c r="J9383" s="264">
        <v>23.377859767137299</v>
      </c>
    </row>
    <row r="9384" spans="1:10" x14ac:dyDescent="0.25">
      <c r="A9384" t="s">
        <v>9670</v>
      </c>
      <c r="B9384" t="s">
        <v>88</v>
      </c>
      <c r="C9384" t="s">
        <v>137</v>
      </c>
      <c r="D9384" t="s">
        <v>104</v>
      </c>
      <c r="E9384" t="s">
        <v>101</v>
      </c>
      <c r="F9384" s="263">
        <v>56.887323943662004</v>
      </c>
      <c r="G9384" s="139">
        <v>12.157350733378101</v>
      </c>
      <c r="H9384" s="264">
        <v>14.1448039247446</v>
      </c>
      <c r="I9384" s="264">
        <v>12.0858418744481</v>
      </c>
      <c r="J9384" s="264">
        <v>16.451718425146598</v>
      </c>
    </row>
    <row r="9385" spans="1:10" x14ac:dyDescent="0.25">
      <c r="A9385" t="s">
        <v>9671</v>
      </c>
      <c r="B9385" t="s">
        <v>88</v>
      </c>
      <c r="C9385" t="s">
        <v>137</v>
      </c>
      <c r="D9385" t="s">
        <v>49</v>
      </c>
      <c r="E9385" t="s">
        <v>101</v>
      </c>
      <c r="F9385" s="263">
        <v>14.610328638497668</v>
      </c>
      <c r="G9385" s="139">
        <v>11.5564881288278</v>
      </c>
      <c r="H9385" s="264">
        <v>11.6707964800379</v>
      </c>
      <c r="I9385" s="264">
        <v>8.4585978867110292</v>
      </c>
      <c r="J9385" s="264">
        <v>15.6954360691484</v>
      </c>
    </row>
    <row r="9386" spans="1:10" x14ac:dyDescent="0.25">
      <c r="A9386" t="s">
        <v>9672</v>
      </c>
      <c r="B9386" t="s">
        <v>88</v>
      </c>
      <c r="C9386" t="s">
        <v>137</v>
      </c>
      <c r="D9386" t="s">
        <v>50</v>
      </c>
      <c r="E9386" t="s">
        <v>101</v>
      </c>
      <c r="F9386" s="263">
        <v>42.276995305164334</v>
      </c>
      <c r="G9386" s="139">
        <v>12.3797936471931</v>
      </c>
      <c r="H9386" s="264">
        <v>15.3931516356882</v>
      </c>
      <c r="I9386" s="264">
        <v>12.7995436662939</v>
      </c>
      <c r="J9386" s="264">
        <v>18.3527845563009</v>
      </c>
    </row>
    <row r="9387" spans="1:10" x14ac:dyDescent="0.25">
      <c r="A9387" t="s">
        <v>9673</v>
      </c>
      <c r="B9387" t="s">
        <v>88</v>
      </c>
      <c r="C9387" t="s">
        <v>137</v>
      </c>
      <c r="D9387" t="s">
        <v>105</v>
      </c>
      <c r="E9387" t="s">
        <v>101</v>
      </c>
      <c r="F9387" s="263">
        <v>51.915492957746331</v>
      </c>
      <c r="G9387" s="139">
        <v>17.717086582286999</v>
      </c>
      <c r="H9387" s="264">
        <v>18.594587284938701</v>
      </c>
      <c r="I9387" s="264">
        <v>15.778790324834899</v>
      </c>
      <c r="J9387" s="264">
        <v>21.766405097912699</v>
      </c>
    </row>
    <row r="9388" spans="1:10" x14ac:dyDescent="0.25">
      <c r="A9388" t="s">
        <v>9674</v>
      </c>
      <c r="B9388" t="s">
        <v>88</v>
      </c>
      <c r="C9388" t="s">
        <v>137</v>
      </c>
      <c r="D9388" t="s">
        <v>51</v>
      </c>
      <c r="E9388" t="s">
        <v>101</v>
      </c>
      <c r="F9388" s="263">
        <v>40.943661971830998</v>
      </c>
      <c r="G9388" s="139">
        <v>17.458122576199099</v>
      </c>
      <c r="H9388" s="264">
        <v>18.447604019193701</v>
      </c>
      <c r="I9388" s="264">
        <v>15.3186540704367</v>
      </c>
      <c r="J9388" s="264">
        <v>22.025798841678899</v>
      </c>
    </row>
    <row r="9389" spans="1:10" x14ac:dyDescent="0.25">
      <c r="A9389" t="s">
        <v>9675</v>
      </c>
      <c r="B9389" t="s">
        <v>88</v>
      </c>
      <c r="C9389" t="s">
        <v>137</v>
      </c>
      <c r="D9389" t="s">
        <v>52</v>
      </c>
      <c r="E9389" t="s">
        <v>101</v>
      </c>
      <c r="F9389" s="263">
        <v>10.971830985915501</v>
      </c>
      <c r="G9389" s="139">
        <v>18.755266642590598</v>
      </c>
      <c r="H9389" s="264">
        <v>19.356630546117401</v>
      </c>
      <c r="I9389" s="264">
        <v>13.290400371536499</v>
      </c>
      <c r="J9389" s="264">
        <v>27.2284789298151</v>
      </c>
    </row>
    <row r="9390" spans="1:10" x14ac:dyDescent="0.25">
      <c r="A9390" t="s">
        <v>9676</v>
      </c>
      <c r="B9390" t="s">
        <v>88</v>
      </c>
      <c r="C9390" t="s">
        <v>137</v>
      </c>
      <c r="D9390" t="s">
        <v>106</v>
      </c>
      <c r="E9390" t="s">
        <v>101</v>
      </c>
      <c r="F9390" s="263">
        <v>80.887323943661997</v>
      </c>
      <c r="G9390" s="139">
        <v>14.072475724856901</v>
      </c>
      <c r="H9390" s="264">
        <v>14.6540868844959</v>
      </c>
      <c r="I9390" s="264">
        <v>12.860773112272501</v>
      </c>
      <c r="J9390" s="264">
        <v>16.6266609247213</v>
      </c>
    </row>
    <row r="9391" spans="1:10" x14ac:dyDescent="0.25">
      <c r="A9391" t="s">
        <v>9677</v>
      </c>
      <c r="B9391" t="s">
        <v>88</v>
      </c>
      <c r="C9391" t="s">
        <v>137</v>
      </c>
      <c r="D9391" t="s">
        <v>53</v>
      </c>
      <c r="E9391" t="s">
        <v>101</v>
      </c>
      <c r="F9391" s="263">
        <v>23.276995305164334</v>
      </c>
      <c r="G9391" s="139">
        <v>13.0759352102443</v>
      </c>
      <c r="H9391" s="264">
        <v>13.795531728501899</v>
      </c>
      <c r="I9391" s="264">
        <v>10.728935577101</v>
      </c>
      <c r="J9391" s="264">
        <v>17.460622548155399</v>
      </c>
    </row>
    <row r="9392" spans="1:10" x14ac:dyDescent="0.25">
      <c r="A9392" t="s">
        <v>9678</v>
      </c>
      <c r="B9392" t="s">
        <v>88</v>
      </c>
      <c r="C9392" t="s">
        <v>137</v>
      </c>
      <c r="D9392" t="s">
        <v>54</v>
      </c>
      <c r="E9392" t="s">
        <v>101</v>
      </c>
      <c r="F9392" s="263">
        <v>14</v>
      </c>
      <c r="G9392" s="139">
        <v>20.051561157261499</v>
      </c>
      <c r="H9392" s="264">
        <v>21.1028843086774</v>
      </c>
      <c r="I9392" s="264">
        <v>15.182567542487901</v>
      </c>
      <c r="J9392" s="264">
        <v>28.557085695146199</v>
      </c>
    </row>
    <row r="9393" spans="1:10" x14ac:dyDescent="0.25">
      <c r="A9393" t="s">
        <v>9679</v>
      </c>
      <c r="B9393" t="s">
        <v>88</v>
      </c>
      <c r="C9393" t="s">
        <v>137</v>
      </c>
      <c r="D9393" t="s">
        <v>55</v>
      </c>
      <c r="E9393" t="s">
        <v>101</v>
      </c>
      <c r="F9393" s="263">
        <v>12.333333333333334</v>
      </c>
      <c r="G9393" s="139">
        <v>13.530859502137501</v>
      </c>
      <c r="H9393" s="264">
        <v>14.0284553979618</v>
      </c>
      <c r="I9393" s="264">
        <v>9.8607716861605503</v>
      </c>
      <c r="J9393" s="264">
        <v>19.356427745738198</v>
      </c>
    </row>
    <row r="9394" spans="1:10" x14ac:dyDescent="0.25">
      <c r="A9394" t="s">
        <v>9680</v>
      </c>
      <c r="B9394" t="s">
        <v>88</v>
      </c>
      <c r="C9394" t="s">
        <v>137</v>
      </c>
      <c r="D9394" t="s">
        <v>56</v>
      </c>
      <c r="E9394" t="s">
        <v>101</v>
      </c>
      <c r="F9394" s="263">
        <v>9.2769953051643324</v>
      </c>
      <c r="G9394" s="139">
        <v>10.1914764906724</v>
      </c>
      <c r="H9394" s="264">
        <v>9.3009678188017908</v>
      </c>
      <c r="I9394" s="264">
        <v>6.1596892170332298</v>
      </c>
      <c r="J9394" s="264">
        <v>13.472304238857101</v>
      </c>
    </row>
    <row r="9395" spans="1:10" x14ac:dyDescent="0.25">
      <c r="A9395" t="s">
        <v>9681</v>
      </c>
      <c r="B9395" t="s">
        <v>88</v>
      </c>
      <c r="C9395" t="s">
        <v>137</v>
      </c>
      <c r="D9395" t="s">
        <v>57</v>
      </c>
      <c r="E9395" t="s">
        <v>101</v>
      </c>
      <c r="F9395" s="263">
        <v>22</v>
      </c>
      <c r="G9395" s="139">
        <v>15.195434002316199</v>
      </c>
      <c r="H9395" s="264">
        <v>16.848307380684499</v>
      </c>
      <c r="I9395" s="264">
        <v>13.0108007480915</v>
      </c>
      <c r="J9395" s="264">
        <v>21.458408646295801</v>
      </c>
    </row>
    <row r="9396" spans="1:10" x14ac:dyDescent="0.25">
      <c r="A9396" t="s">
        <v>9682</v>
      </c>
      <c r="B9396" t="s">
        <v>88</v>
      </c>
      <c r="C9396" t="s">
        <v>138</v>
      </c>
      <c r="D9396" t="s">
        <v>5</v>
      </c>
      <c r="E9396" t="s">
        <v>101</v>
      </c>
      <c r="F9396" s="263">
        <v>432.2723004694833</v>
      </c>
      <c r="G9396" s="139">
        <v>14.114559154431101</v>
      </c>
      <c r="H9396" s="264">
        <v>14.4603529186959</v>
      </c>
      <c r="I9396" s="264">
        <v>13.6817187168699</v>
      </c>
      <c r="J9396" s="264">
        <v>15.2716552430946</v>
      </c>
    </row>
    <row r="9397" spans="1:10" x14ac:dyDescent="0.25">
      <c r="A9397" t="s">
        <v>9683</v>
      </c>
      <c r="B9397" t="s">
        <v>88</v>
      </c>
      <c r="C9397" t="s">
        <v>138</v>
      </c>
      <c r="D9397" t="s">
        <v>122</v>
      </c>
      <c r="E9397" t="s">
        <v>101</v>
      </c>
      <c r="F9397" s="263">
        <v>54.638497652582004</v>
      </c>
      <c r="G9397" s="139">
        <v>9.0533035612046309</v>
      </c>
      <c r="H9397" s="264">
        <v>8.7228720732782996</v>
      </c>
      <c r="I9397" s="264">
        <v>7.4305599600682504</v>
      </c>
      <c r="J9397" s="264">
        <v>10.1741887157514</v>
      </c>
    </row>
    <row r="9398" spans="1:10" x14ac:dyDescent="0.25">
      <c r="A9398" t="s">
        <v>9684</v>
      </c>
      <c r="B9398" t="s">
        <v>88</v>
      </c>
      <c r="C9398" t="s">
        <v>138</v>
      </c>
      <c r="D9398" t="s">
        <v>123</v>
      </c>
      <c r="E9398" t="s">
        <v>101</v>
      </c>
      <c r="F9398" s="263">
        <v>60.943661971830998</v>
      </c>
      <c r="G9398" s="139">
        <v>9.8702394647378497</v>
      </c>
      <c r="H9398" s="264">
        <v>9.6662048471520503</v>
      </c>
      <c r="I9398" s="264">
        <v>8.3081041861028595</v>
      </c>
      <c r="J9398" s="264">
        <v>11.181979185385</v>
      </c>
    </row>
    <row r="9399" spans="1:10" x14ac:dyDescent="0.25">
      <c r="A9399" t="s">
        <v>9685</v>
      </c>
      <c r="B9399" t="s">
        <v>88</v>
      </c>
      <c r="C9399" t="s">
        <v>138</v>
      </c>
      <c r="D9399" t="s">
        <v>124</v>
      </c>
      <c r="E9399" t="s">
        <v>101</v>
      </c>
      <c r="F9399" s="263">
        <v>82.887323943661997</v>
      </c>
      <c r="G9399" s="139">
        <v>13.2242597685952</v>
      </c>
      <c r="H9399" s="264">
        <v>13.0999805726929</v>
      </c>
      <c r="I9399" s="264">
        <v>11.5167554626001</v>
      </c>
      <c r="J9399" s="264">
        <v>14.839443291322601</v>
      </c>
    </row>
    <row r="9400" spans="1:10" x14ac:dyDescent="0.25">
      <c r="A9400" t="s">
        <v>9686</v>
      </c>
      <c r="B9400" t="s">
        <v>88</v>
      </c>
      <c r="C9400" t="s">
        <v>138</v>
      </c>
      <c r="D9400" t="s">
        <v>125</v>
      </c>
      <c r="E9400" t="s">
        <v>101</v>
      </c>
      <c r="F9400" s="263">
        <v>103.22065727699533</v>
      </c>
      <c r="G9400" s="139">
        <v>16.6784246045315</v>
      </c>
      <c r="H9400" s="264">
        <v>17.834312752758802</v>
      </c>
      <c r="I9400" s="264">
        <v>15.898084783738099</v>
      </c>
      <c r="J9400" s="264">
        <v>19.940829308793401</v>
      </c>
    </row>
    <row r="9401" spans="1:10" x14ac:dyDescent="0.25">
      <c r="A9401" t="s">
        <v>9687</v>
      </c>
      <c r="B9401" t="s">
        <v>88</v>
      </c>
      <c r="C9401" t="s">
        <v>138</v>
      </c>
      <c r="D9401" t="s">
        <v>126</v>
      </c>
      <c r="E9401" t="s">
        <v>101</v>
      </c>
      <c r="F9401" s="263">
        <v>130.58215962441301</v>
      </c>
      <c r="G9401" s="139">
        <v>21.911216623099602</v>
      </c>
      <c r="H9401" s="264">
        <v>25.084882531335801</v>
      </c>
      <c r="I9401" s="264">
        <v>22.6519706264408</v>
      </c>
      <c r="J9401" s="264">
        <v>27.707040722090301</v>
      </c>
    </row>
    <row r="9402" spans="1:10" x14ac:dyDescent="0.25">
      <c r="A9402" t="s">
        <v>9688</v>
      </c>
      <c r="B9402" t="s">
        <v>88</v>
      </c>
      <c r="C9402" t="s">
        <v>138</v>
      </c>
      <c r="D9402" t="s">
        <v>6</v>
      </c>
      <c r="E9402" t="s">
        <v>101</v>
      </c>
      <c r="F9402" s="263">
        <v>99.192488262910672</v>
      </c>
      <c r="G9402" s="139">
        <v>14.4121920487074</v>
      </c>
      <c r="H9402" s="264">
        <v>14.2389938750153</v>
      </c>
      <c r="I9402" s="264">
        <v>12.659539741601</v>
      </c>
      <c r="J9402" s="264">
        <v>15.960285666552499</v>
      </c>
    </row>
    <row r="9403" spans="1:10" x14ac:dyDescent="0.25">
      <c r="A9403" t="s">
        <v>9689</v>
      </c>
      <c r="B9403" t="s">
        <v>88</v>
      </c>
      <c r="C9403" t="s">
        <v>138</v>
      </c>
      <c r="D9403" t="s">
        <v>37</v>
      </c>
      <c r="E9403" t="s">
        <v>101</v>
      </c>
      <c r="F9403" s="263">
        <v>10.305164319248833</v>
      </c>
      <c r="G9403" s="139">
        <v>14.736048503418299</v>
      </c>
      <c r="H9403" s="264">
        <v>13.2862161308348</v>
      </c>
      <c r="I9403" s="264">
        <v>8.9905083078993595</v>
      </c>
      <c r="J9403" s="264">
        <v>18.907467236511</v>
      </c>
    </row>
    <row r="9404" spans="1:10" x14ac:dyDescent="0.25">
      <c r="A9404" t="s">
        <v>9690</v>
      </c>
      <c r="B9404" t="s">
        <v>88</v>
      </c>
      <c r="C9404" t="s">
        <v>138</v>
      </c>
      <c r="D9404" t="s">
        <v>38</v>
      </c>
      <c r="E9404" t="s">
        <v>101</v>
      </c>
      <c r="F9404" s="263">
        <v>19.943661971831002</v>
      </c>
      <c r="G9404" s="139">
        <v>16.400138675372201</v>
      </c>
      <c r="H9404" s="264">
        <v>16.8840295809586</v>
      </c>
      <c r="I9404" s="264">
        <v>12.8528489569513</v>
      </c>
      <c r="J9404" s="264">
        <v>21.7720495586832</v>
      </c>
    </row>
    <row r="9405" spans="1:10" x14ac:dyDescent="0.25">
      <c r="A9405" t="s">
        <v>9691</v>
      </c>
      <c r="B9405" t="s">
        <v>88</v>
      </c>
      <c r="C9405" t="s">
        <v>138</v>
      </c>
      <c r="D9405" t="s">
        <v>39</v>
      </c>
      <c r="E9405" t="s">
        <v>101</v>
      </c>
      <c r="F9405" s="263">
        <v>17.638497652582167</v>
      </c>
      <c r="G9405" s="139">
        <v>15.3146079878174</v>
      </c>
      <c r="H9405" s="264">
        <v>14.2100083361803</v>
      </c>
      <c r="I9405" s="264">
        <v>10.5937108203018</v>
      </c>
      <c r="J9405" s="264">
        <v>18.649288186802799</v>
      </c>
    </row>
    <row r="9406" spans="1:10" x14ac:dyDescent="0.25">
      <c r="A9406" t="s">
        <v>9692</v>
      </c>
      <c r="B9406" t="s">
        <v>88</v>
      </c>
      <c r="C9406" t="s">
        <v>138</v>
      </c>
      <c r="D9406" t="s">
        <v>40</v>
      </c>
      <c r="E9406" t="s">
        <v>101</v>
      </c>
      <c r="F9406" s="263">
        <v>18.666666666666668</v>
      </c>
      <c r="G9406" s="139">
        <v>19.848513310909201</v>
      </c>
      <c r="H9406" s="264">
        <v>19.407053365381099</v>
      </c>
      <c r="I9406" s="264">
        <v>14.6167597806628</v>
      </c>
      <c r="J9406" s="264">
        <v>25.253640257292499</v>
      </c>
    </row>
    <row r="9407" spans="1:10" x14ac:dyDescent="0.25">
      <c r="A9407" t="s">
        <v>9693</v>
      </c>
      <c r="B9407" t="s">
        <v>88</v>
      </c>
      <c r="C9407" t="s">
        <v>138</v>
      </c>
      <c r="D9407" t="s">
        <v>41</v>
      </c>
      <c r="E9407" t="s">
        <v>101</v>
      </c>
      <c r="F9407" s="263">
        <v>15.971830985915501</v>
      </c>
      <c r="G9407" s="139">
        <v>10.4735836179114</v>
      </c>
      <c r="H9407" s="264">
        <v>10.6236015543622</v>
      </c>
      <c r="I9407" s="264">
        <v>7.8178141009305397</v>
      </c>
      <c r="J9407" s="264">
        <v>14.104367314026501</v>
      </c>
    </row>
    <row r="9408" spans="1:10" x14ac:dyDescent="0.25">
      <c r="A9408" t="s">
        <v>9694</v>
      </c>
      <c r="B9408" t="s">
        <v>88</v>
      </c>
      <c r="C9408" t="s">
        <v>138</v>
      </c>
      <c r="D9408" t="s">
        <v>42</v>
      </c>
      <c r="E9408" t="s">
        <v>101</v>
      </c>
      <c r="F9408" s="263">
        <v>16.666666666666668</v>
      </c>
      <c r="G9408" s="139">
        <v>12.3457399789629</v>
      </c>
      <c r="H9408" s="264">
        <v>13.005384147468501</v>
      </c>
      <c r="I9408" s="264">
        <v>9.6346133317217699</v>
      </c>
      <c r="J9408" s="264">
        <v>17.1679359256187</v>
      </c>
    </row>
    <row r="9409" spans="1:10" x14ac:dyDescent="0.25">
      <c r="A9409" t="s">
        <v>9695</v>
      </c>
      <c r="B9409" t="s">
        <v>88</v>
      </c>
      <c r="C9409" t="s">
        <v>138</v>
      </c>
      <c r="D9409" t="s">
        <v>102</v>
      </c>
      <c r="E9409" t="s">
        <v>101</v>
      </c>
      <c r="F9409" s="263">
        <v>13.333333333333334</v>
      </c>
      <c r="G9409" s="139">
        <v>10.027550695536</v>
      </c>
      <c r="H9409" s="264">
        <v>9.08285285329098</v>
      </c>
      <c r="I9409" s="264">
        <v>6.4488631876992102</v>
      </c>
      <c r="J9409" s="264">
        <v>12.418382063257701</v>
      </c>
    </row>
    <row r="9410" spans="1:10" x14ac:dyDescent="0.25">
      <c r="A9410" t="s">
        <v>9696</v>
      </c>
      <c r="B9410" t="s">
        <v>88</v>
      </c>
      <c r="C9410" t="s">
        <v>138</v>
      </c>
      <c r="D9410" t="s">
        <v>103</v>
      </c>
      <c r="E9410" t="s">
        <v>101</v>
      </c>
      <c r="F9410" s="263">
        <v>44.859154929577329</v>
      </c>
      <c r="G9410" s="139">
        <v>11.7487703445544</v>
      </c>
      <c r="H9410" s="264">
        <v>11.4446002309394</v>
      </c>
      <c r="I9410" s="264">
        <v>9.5800767206221202</v>
      </c>
      <c r="J9410" s="264">
        <v>13.564019004526701</v>
      </c>
    </row>
    <row r="9411" spans="1:10" x14ac:dyDescent="0.25">
      <c r="A9411" t="s">
        <v>9697</v>
      </c>
      <c r="B9411" t="s">
        <v>88</v>
      </c>
      <c r="C9411" t="s">
        <v>138</v>
      </c>
      <c r="D9411" t="s">
        <v>43</v>
      </c>
      <c r="E9411" t="s">
        <v>101</v>
      </c>
      <c r="F9411" s="263">
        <v>6</v>
      </c>
      <c r="G9411" s="139">
        <v>7.9450555271102896</v>
      </c>
      <c r="H9411" s="264">
        <v>8.6171683122112803</v>
      </c>
      <c r="I9411" s="264">
        <v>5.0624683901031604</v>
      </c>
      <c r="J9411" s="264">
        <v>13.679367397209599</v>
      </c>
    </row>
    <row r="9412" spans="1:10" x14ac:dyDescent="0.25">
      <c r="A9412" t="s">
        <v>9698</v>
      </c>
      <c r="B9412" t="s">
        <v>88</v>
      </c>
      <c r="C9412" t="s">
        <v>138</v>
      </c>
      <c r="D9412" t="s">
        <v>44</v>
      </c>
      <c r="E9412" t="s">
        <v>101</v>
      </c>
      <c r="F9412" s="263">
        <v>16.305164319248835</v>
      </c>
      <c r="G9412" s="139">
        <v>13.3059210160835</v>
      </c>
      <c r="H9412" s="264">
        <v>12.4614062103848</v>
      </c>
      <c r="I9412" s="264">
        <v>9.1902229252885999</v>
      </c>
      <c r="J9412" s="264">
        <v>16.510468754015101</v>
      </c>
    </row>
    <row r="9413" spans="1:10" x14ac:dyDescent="0.25">
      <c r="A9413" t="s">
        <v>9699</v>
      </c>
      <c r="B9413" t="s">
        <v>88</v>
      </c>
      <c r="C9413" t="s">
        <v>138</v>
      </c>
      <c r="D9413" t="s">
        <v>45</v>
      </c>
      <c r="E9413" t="s">
        <v>101</v>
      </c>
      <c r="F9413" s="263">
        <v>22.553990610328636</v>
      </c>
      <c r="G9413" s="139">
        <v>12.2735681250224</v>
      </c>
      <c r="H9413" s="264">
        <v>11.893027975808099</v>
      </c>
      <c r="I9413" s="264">
        <v>9.2165019298899509</v>
      </c>
      <c r="J9413" s="264">
        <v>15.1010741538619</v>
      </c>
    </row>
    <row r="9414" spans="1:10" x14ac:dyDescent="0.25">
      <c r="A9414" t="s">
        <v>9700</v>
      </c>
      <c r="B9414" t="s">
        <v>88</v>
      </c>
      <c r="C9414" t="s">
        <v>138</v>
      </c>
      <c r="D9414" t="s">
        <v>18</v>
      </c>
      <c r="E9414" t="s">
        <v>101</v>
      </c>
      <c r="F9414" s="263">
        <v>79.333333333333329</v>
      </c>
      <c r="G9414" s="139">
        <v>15.3263416022595</v>
      </c>
      <c r="H9414" s="264">
        <v>15.788028896452399</v>
      </c>
      <c r="I9414" s="264">
        <v>13.841710758355401</v>
      </c>
      <c r="J9414" s="264">
        <v>17.930900019554699</v>
      </c>
    </row>
    <row r="9415" spans="1:10" x14ac:dyDescent="0.25">
      <c r="A9415" t="s">
        <v>9701</v>
      </c>
      <c r="B9415" t="s">
        <v>88</v>
      </c>
      <c r="C9415" t="s">
        <v>138</v>
      </c>
      <c r="D9415" t="s">
        <v>46</v>
      </c>
      <c r="E9415" t="s">
        <v>101</v>
      </c>
      <c r="F9415" s="263">
        <v>36.333333333333336</v>
      </c>
      <c r="G9415" s="139">
        <v>15.2312282099115</v>
      </c>
      <c r="H9415" s="264">
        <v>15.9931154108749</v>
      </c>
      <c r="I9415" s="264">
        <v>13.125557097607199</v>
      </c>
      <c r="J9415" s="264">
        <v>19.2997601911438</v>
      </c>
    </row>
    <row r="9416" spans="1:10" x14ac:dyDescent="0.25">
      <c r="A9416" t="s">
        <v>9702</v>
      </c>
      <c r="B9416" t="s">
        <v>88</v>
      </c>
      <c r="C9416" t="s">
        <v>138</v>
      </c>
      <c r="D9416" t="s">
        <v>47</v>
      </c>
      <c r="E9416" t="s">
        <v>101</v>
      </c>
      <c r="F9416" s="263">
        <v>20</v>
      </c>
      <c r="G9416" s="139">
        <v>14.298446712072201</v>
      </c>
      <c r="H9416" s="264">
        <v>14.4557566524023</v>
      </c>
      <c r="I9416" s="264">
        <v>11.0220350176732</v>
      </c>
      <c r="J9416" s="264">
        <v>18.618185810008299</v>
      </c>
    </row>
    <row r="9417" spans="1:10" x14ac:dyDescent="0.25">
      <c r="A9417" t="s">
        <v>9703</v>
      </c>
      <c r="B9417" t="s">
        <v>88</v>
      </c>
      <c r="C9417" t="s">
        <v>138</v>
      </c>
      <c r="D9417" t="s">
        <v>48</v>
      </c>
      <c r="E9417" t="s">
        <v>101</v>
      </c>
      <c r="F9417" s="263">
        <v>23</v>
      </c>
      <c r="G9417" s="139">
        <v>16.522157650118199</v>
      </c>
      <c r="H9417" s="264">
        <v>16.821505348039199</v>
      </c>
      <c r="I9417" s="264">
        <v>13.077826213528899</v>
      </c>
      <c r="J9417" s="264">
        <v>21.300651816598101</v>
      </c>
    </row>
    <row r="9418" spans="1:10" x14ac:dyDescent="0.25">
      <c r="A9418" t="s">
        <v>9704</v>
      </c>
      <c r="B9418" t="s">
        <v>88</v>
      </c>
      <c r="C9418" t="s">
        <v>138</v>
      </c>
      <c r="D9418" t="s">
        <v>104</v>
      </c>
      <c r="E9418" t="s">
        <v>101</v>
      </c>
      <c r="F9418" s="263">
        <v>64.915492957746338</v>
      </c>
      <c r="G9418" s="139">
        <v>13.7602597131342</v>
      </c>
      <c r="H9418" s="264">
        <v>15.9657227059297</v>
      </c>
      <c r="I9418" s="264">
        <v>13.7873653043674</v>
      </c>
      <c r="J9418" s="264">
        <v>18.3886575522302</v>
      </c>
    </row>
    <row r="9419" spans="1:10" x14ac:dyDescent="0.25">
      <c r="A9419" t="s">
        <v>9705</v>
      </c>
      <c r="B9419" t="s">
        <v>88</v>
      </c>
      <c r="C9419" t="s">
        <v>138</v>
      </c>
      <c r="D9419" t="s">
        <v>49</v>
      </c>
      <c r="E9419" t="s">
        <v>101</v>
      </c>
      <c r="F9419" s="263">
        <v>17.943661971831002</v>
      </c>
      <c r="G9419" s="139">
        <v>14.168099571120299</v>
      </c>
      <c r="H9419" s="264">
        <v>14.105543781954999</v>
      </c>
      <c r="I9419" s="264">
        <v>10.577510059972299</v>
      </c>
      <c r="J9419" s="264">
        <v>18.428831331760399</v>
      </c>
    </row>
    <row r="9420" spans="1:10" x14ac:dyDescent="0.25">
      <c r="A9420" t="s">
        <v>9706</v>
      </c>
      <c r="B9420" t="s">
        <v>88</v>
      </c>
      <c r="C9420" t="s">
        <v>138</v>
      </c>
      <c r="D9420" t="s">
        <v>50</v>
      </c>
      <c r="E9420" t="s">
        <v>101</v>
      </c>
      <c r="F9420" s="263">
        <v>46.971830985915339</v>
      </c>
      <c r="G9420" s="139">
        <v>13.610591812882801</v>
      </c>
      <c r="H9420" s="264">
        <v>17.083726680671401</v>
      </c>
      <c r="I9420" s="264">
        <v>14.3501331248609</v>
      </c>
      <c r="J9420" s="264">
        <v>20.181927209879401</v>
      </c>
    </row>
    <row r="9421" spans="1:10" x14ac:dyDescent="0.25">
      <c r="A9421" t="s">
        <v>9707</v>
      </c>
      <c r="B9421" t="s">
        <v>88</v>
      </c>
      <c r="C9421" t="s">
        <v>138</v>
      </c>
      <c r="D9421" t="s">
        <v>105</v>
      </c>
      <c r="E9421" t="s">
        <v>101</v>
      </c>
      <c r="F9421" s="263">
        <v>53.333333333333336</v>
      </c>
      <c r="G9421" s="139">
        <v>18.167923849147201</v>
      </c>
      <c r="H9421" s="264">
        <v>19.062985168028899</v>
      </c>
      <c r="I9421" s="264">
        <v>16.212656804592001</v>
      </c>
      <c r="J9421" s="264">
        <v>22.2685605220443</v>
      </c>
    </row>
    <row r="9422" spans="1:10" x14ac:dyDescent="0.25">
      <c r="A9422" t="s">
        <v>9708</v>
      </c>
      <c r="B9422" t="s">
        <v>88</v>
      </c>
      <c r="C9422" t="s">
        <v>138</v>
      </c>
      <c r="D9422" t="s">
        <v>51</v>
      </c>
      <c r="E9422" t="s">
        <v>101</v>
      </c>
      <c r="F9422" s="263">
        <v>42</v>
      </c>
      <c r="G9422" s="139">
        <v>17.886776703467099</v>
      </c>
      <c r="H9422" s="264">
        <v>18.893540478811602</v>
      </c>
      <c r="I9422" s="264">
        <v>15.727121072843801</v>
      </c>
      <c r="J9422" s="264">
        <v>22.508403734871099</v>
      </c>
    </row>
    <row r="9423" spans="1:10" x14ac:dyDescent="0.25">
      <c r="A9423" t="s">
        <v>9709</v>
      </c>
      <c r="B9423" t="s">
        <v>88</v>
      </c>
      <c r="C9423" t="s">
        <v>138</v>
      </c>
      <c r="D9423" t="s">
        <v>52</v>
      </c>
      <c r="E9423" t="s">
        <v>101</v>
      </c>
      <c r="F9423" s="263">
        <v>11.333333333333334</v>
      </c>
      <c r="G9423" s="139">
        <v>19.2916557914686</v>
      </c>
      <c r="H9423" s="264">
        <v>20.040156224303399</v>
      </c>
      <c r="I9423" s="264">
        <v>13.848331439346399</v>
      </c>
      <c r="J9423" s="264">
        <v>28.041057852461201</v>
      </c>
    </row>
    <row r="9424" spans="1:10" x14ac:dyDescent="0.25">
      <c r="A9424" t="s">
        <v>9710</v>
      </c>
      <c r="B9424" t="s">
        <v>88</v>
      </c>
      <c r="C9424" t="s">
        <v>138</v>
      </c>
      <c r="D9424" t="s">
        <v>106</v>
      </c>
      <c r="E9424" t="s">
        <v>101</v>
      </c>
      <c r="F9424" s="263">
        <v>77.305164319248675</v>
      </c>
      <c r="G9424" s="139">
        <v>13.406790756912599</v>
      </c>
      <c r="H9424" s="264">
        <v>13.8185855039673</v>
      </c>
      <c r="I9424" s="264">
        <v>12.0912940871644</v>
      </c>
      <c r="J9424" s="264">
        <v>15.7227084784827</v>
      </c>
    </row>
    <row r="9425" spans="1:19" x14ac:dyDescent="0.25">
      <c r="A9425" t="s">
        <v>9711</v>
      </c>
      <c r="B9425" t="s">
        <v>88</v>
      </c>
      <c r="C9425" t="s">
        <v>138</v>
      </c>
      <c r="D9425" t="s">
        <v>53</v>
      </c>
      <c r="E9425" t="s">
        <v>101</v>
      </c>
      <c r="F9425" s="263">
        <v>19.971830985915499</v>
      </c>
      <c r="G9425" s="139">
        <v>11.1802451848269</v>
      </c>
      <c r="H9425" s="264">
        <v>11.734090330985399</v>
      </c>
      <c r="I9425" s="264">
        <v>8.9412314924099991</v>
      </c>
      <c r="J9425" s="264">
        <v>15.120115363699201</v>
      </c>
    </row>
    <row r="9426" spans="1:19" x14ac:dyDescent="0.25">
      <c r="A9426" t="s">
        <v>9712</v>
      </c>
      <c r="B9426" t="s">
        <v>88</v>
      </c>
      <c r="C9426" t="s">
        <v>138</v>
      </c>
      <c r="D9426" t="s">
        <v>54</v>
      </c>
      <c r="E9426" t="s">
        <v>101</v>
      </c>
      <c r="F9426" s="263">
        <v>13.666666666666666</v>
      </c>
      <c r="G9426" s="139">
        <v>19.576759998472099</v>
      </c>
      <c r="H9426" s="264">
        <v>20.146675709092701</v>
      </c>
      <c r="I9426" s="264">
        <v>14.435189479983</v>
      </c>
      <c r="J9426" s="264">
        <v>27.358242434864099</v>
      </c>
    </row>
    <row r="9427" spans="1:19" x14ac:dyDescent="0.25">
      <c r="A9427" t="s">
        <v>9713</v>
      </c>
      <c r="B9427" t="s">
        <v>88</v>
      </c>
      <c r="C9427" t="s">
        <v>138</v>
      </c>
      <c r="D9427" t="s">
        <v>55</v>
      </c>
      <c r="E9427" t="s">
        <v>101</v>
      </c>
      <c r="F9427" s="263">
        <v>14</v>
      </c>
      <c r="G9427" s="139">
        <v>15.349642938067801</v>
      </c>
      <c r="H9427" s="264">
        <v>15.5875240457137</v>
      </c>
      <c r="I9427" s="264">
        <v>11.2165040820102</v>
      </c>
      <c r="J9427" s="264">
        <v>21.091024003654699</v>
      </c>
    </row>
    <row r="9428" spans="1:19" x14ac:dyDescent="0.25">
      <c r="A9428" t="s">
        <v>9714</v>
      </c>
      <c r="B9428" t="s">
        <v>88</v>
      </c>
      <c r="C9428" t="s">
        <v>138</v>
      </c>
      <c r="D9428" t="s">
        <v>56</v>
      </c>
      <c r="E9428" t="s">
        <v>101</v>
      </c>
      <c r="F9428" s="263">
        <v>9.3333333333333339</v>
      </c>
      <c r="G9428" s="139">
        <v>10.2121575735914</v>
      </c>
      <c r="H9428" s="264">
        <v>9.3758795586471404</v>
      </c>
      <c r="I9428" s="264">
        <v>6.2105390177960302</v>
      </c>
      <c r="J9428" s="264">
        <v>13.575527887115699</v>
      </c>
    </row>
    <row r="9429" spans="1:19" x14ac:dyDescent="0.25">
      <c r="A9429" t="s">
        <v>9715</v>
      </c>
      <c r="B9429" t="s">
        <v>88</v>
      </c>
      <c r="C9429" t="s">
        <v>138</v>
      </c>
      <c r="D9429" t="s">
        <v>57</v>
      </c>
      <c r="E9429" t="s">
        <v>101</v>
      </c>
      <c r="F9429" s="263">
        <v>20.333333333333332</v>
      </c>
      <c r="G9429" s="139">
        <v>13.968591279019201</v>
      </c>
      <c r="H9429" s="264">
        <v>15.3888015791775</v>
      </c>
      <c r="I9429" s="264">
        <v>11.756019578923601</v>
      </c>
      <c r="J9429" s="264">
        <v>19.785508813905398</v>
      </c>
    </row>
    <row r="9430" spans="1:19" x14ac:dyDescent="0.25">
      <c r="A9430" t="s">
        <v>9716</v>
      </c>
      <c r="B9430" t="s">
        <v>267</v>
      </c>
      <c r="C9430" t="s">
        <v>138</v>
      </c>
      <c r="D9430" t="s">
        <v>149</v>
      </c>
      <c r="E9430" t="s">
        <v>1</v>
      </c>
      <c r="F9430" s="263">
        <v>11.490623069760375</v>
      </c>
      <c r="G9430" s="139"/>
      <c r="H9430" s="264"/>
      <c r="I9430" s="264"/>
      <c r="J9430" s="264"/>
    </row>
    <row r="9431" spans="1:19" x14ac:dyDescent="0.25">
      <c r="A9431" t="s">
        <v>9717</v>
      </c>
      <c r="B9431" t="s">
        <v>267</v>
      </c>
      <c r="C9431" t="s">
        <v>138</v>
      </c>
      <c r="D9431" t="s">
        <v>5</v>
      </c>
      <c r="E9431" t="s">
        <v>1</v>
      </c>
      <c r="F9431" s="262">
        <v>13.541942959463107</v>
      </c>
      <c r="G9431" s="139"/>
      <c r="H9431" s="264"/>
      <c r="I9431" s="264"/>
      <c r="J9431" s="264"/>
      <c r="O9431" s="333"/>
      <c r="P9431" s="333"/>
      <c r="Q9431" s="333"/>
      <c r="R9431" s="333"/>
      <c r="S9431" s="334">
        <v>0</v>
      </c>
    </row>
    <row r="9432" spans="1:19" x14ac:dyDescent="0.25">
      <c r="A9432" t="s">
        <v>9718</v>
      </c>
      <c r="B9432" t="s">
        <v>267</v>
      </c>
      <c r="C9432" t="s">
        <v>138</v>
      </c>
      <c r="D9432" t="s">
        <v>152</v>
      </c>
      <c r="E9432" t="s">
        <v>1</v>
      </c>
      <c r="F9432" s="262">
        <v>13.063641167832335</v>
      </c>
      <c r="G9432" s="139"/>
      <c r="H9432" s="264"/>
      <c r="I9432" s="264"/>
      <c r="J9432" s="264"/>
      <c r="O9432" s="333"/>
      <c r="P9432" s="333"/>
      <c r="Q9432" s="333"/>
      <c r="R9432" s="333"/>
      <c r="S9432" s="334">
        <v>0</v>
      </c>
    </row>
    <row r="9433" spans="1:19" x14ac:dyDescent="0.25">
      <c r="A9433" t="s">
        <v>9719</v>
      </c>
      <c r="B9433" t="s">
        <v>267</v>
      </c>
      <c r="C9433" t="s">
        <v>138</v>
      </c>
      <c r="D9433" t="s">
        <v>139</v>
      </c>
      <c r="E9433" t="s">
        <v>1</v>
      </c>
      <c r="F9433" s="262">
        <v>11.655790259647983</v>
      </c>
      <c r="G9433" s="139"/>
      <c r="H9433" s="264"/>
      <c r="I9433" s="264"/>
      <c r="J9433" s="264"/>
      <c r="O9433" s="333"/>
      <c r="P9433" s="333"/>
      <c r="Q9433" s="333"/>
      <c r="R9433" s="333"/>
    </row>
    <row r="9434" spans="1:19" x14ac:dyDescent="0.25">
      <c r="A9434" t="s">
        <v>9720</v>
      </c>
      <c r="B9434" t="s">
        <v>267</v>
      </c>
      <c r="C9434" t="s">
        <v>138</v>
      </c>
      <c r="D9434" t="s">
        <v>153</v>
      </c>
      <c r="E9434" t="s">
        <v>1</v>
      </c>
      <c r="F9434" s="262">
        <v>11.735302067483428</v>
      </c>
      <c r="G9434" s="139"/>
      <c r="H9434" s="264"/>
      <c r="I9434" s="264"/>
      <c r="J9434" s="264"/>
      <c r="O9434" s="333"/>
      <c r="P9434" s="333"/>
      <c r="Q9434" s="333"/>
      <c r="R9434" s="333"/>
    </row>
    <row r="9435" spans="1:19" x14ac:dyDescent="0.25">
      <c r="A9435" t="s">
        <v>9721</v>
      </c>
      <c r="B9435" t="s">
        <v>267</v>
      </c>
      <c r="C9435" t="s">
        <v>138</v>
      </c>
      <c r="D9435" t="s">
        <v>265</v>
      </c>
      <c r="E9435" t="s">
        <v>1</v>
      </c>
      <c r="F9435" s="262">
        <v>15.278702749055165</v>
      </c>
      <c r="G9435" s="139"/>
      <c r="H9435" s="264"/>
      <c r="I9435" s="264"/>
      <c r="J9435" s="264"/>
      <c r="O9435" s="333"/>
      <c r="P9435" s="333"/>
      <c r="Q9435" s="333"/>
      <c r="R9435" s="333"/>
    </row>
    <row r="9436" spans="1:19" x14ac:dyDescent="0.25">
      <c r="A9436" t="s">
        <v>9722</v>
      </c>
      <c r="B9436" t="s">
        <v>267</v>
      </c>
      <c r="C9436" t="s">
        <v>138</v>
      </c>
      <c r="D9436" t="s">
        <v>266</v>
      </c>
      <c r="E9436" t="s">
        <v>1</v>
      </c>
      <c r="F9436" s="262">
        <v>13.226066630590214</v>
      </c>
      <c r="G9436" s="139"/>
      <c r="H9436" s="264"/>
      <c r="I9436" s="264"/>
      <c r="J9436" s="264"/>
      <c r="O9436" s="333"/>
      <c r="P9436" s="333"/>
      <c r="Q9436" s="333"/>
      <c r="R9436" s="333"/>
    </row>
    <row r="9437" spans="1:19" x14ac:dyDescent="0.25">
      <c r="A9437" t="s">
        <v>9723</v>
      </c>
      <c r="B9437" t="s">
        <v>267</v>
      </c>
      <c r="C9437" t="s">
        <v>138</v>
      </c>
      <c r="D9437" t="s">
        <v>156</v>
      </c>
      <c r="E9437" t="s">
        <v>1</v>
      </c>
      <c r="F9437" s="262">
        <v>18.128672574212029</v>
      </c>
      <c r="G9437" s="139"/>
      <c r="H9437" s="264"/>
      <c r="I9437" s="264"/>
      <c r="J9437" s="264"/>
      <c r="O9437" s="333"/>
      <c r="P9437" s="333"/>
      <c r="Q9437" s="333"/>
      <c r="R9437" s="333"/>
    </row>
    <row r="9438" spans="1:19" x14ac:dyDescent="0.25">
      <c r="A9438" t="s">
        <v>9724</v>
      </c>
      <c r="B9438" t="s">
        <v>267</v>
      </c>
      <c r="C9438" t="s">
        <v>138</v>
      </c>
      <c r="D9438" t="s">
        <v>158</v>
      </c>
      <c r="E9438" t="s">
        <v>1</v>
      </c>
      <c r="F9438" s="262">
        <v>12.441798388613041</v>
      </c>
      <c r="G9438" s="139"/>
      <c r="H9438" s="264"/>
      <c r="I9438" s="264"/>
      <c r="J9438" s="264"/>
      <c r="O9438" s="333"/>
      <c r="P9438" s="333"/>
      <c r="Q9438" s="333"/>
      <c r="R9438" s="333"/>
    </row>
    <row r="9439" spans="1:19" x14ac:dyDescent="0.25">
      <c r="A9439" t="s">
        <v>9725</v>
      </c>
      <c r="B9439" t="s">
        <v>267</v>
      </c>
      <c r="C9439" t="s">
        <v>138</v>
      </c>
      <c r="D9439" t="s">
        <v>37</v>
      </c>
      <c r="E9439" t="s">
        <v>1</v>
      </c>
      <c r="F9439" s="262">
        <v>13.534819507257664</v>
      </c>
      <c r="G9439" s="139"/>
      <c r="H9439" s="264"/>
      <c r="I9439" s="264"/>
      <c r="J9439" s="264"/>
      <c r="O9439" s="333"/>
      <c r="P9439" s="333"/>
      <c r="Q9439" s="333"/>
      <c r="R9439" s="333"/>
    </row>
    <row r="9440" spans="1:19" x14ac:dyDescent="0.25">
      <c r="A9440" t="s">
        <v>9726</v>
      </c>
      <c r="B9440" t="s">
        <v>267</v>
      </c>
      <c r="C9440" t="s">
        <v>138</v>
      </c>
      <c r="D9440" t="s">
        <v>38</v>
      </c>
      <c r="E9440" t="s">
        <v>1</v>
      </c>
      <c r="F9440" s="262">
        <v>14.031935375830098</v>
      </c>
      <c r="G9440" s="139"/>
      <c r="H9440" s="264"/>
      <c r="I9440" s="264"/>
      <c r="J9440" s="264"/>
      <c r="O9440" s="333"/>
      <c r="P9440" s="333"/>
      <c r="Q9440" s="333"/>
      <c r="R9440" s="333"/>
    </row>
    <row r="9441" spans="1:18" x14ac:dyDescent="0.25">
      <c r="A9441" t="s">
        <v>9727</v>
      </c>
      <c r="B9441" t="s">
        <v>267</v>
      </c>
      <c r="C9441" t="s">
        <v>138</v>
      </c>
      <c r="D9441" t="s">
        <v>39</v>
      </c>
      <c r="E9441" t="s">
        <v>1</v>
      </c>
      <c r="F9441" s="262">
        <v>13.22157645101829</v>
      </c>
      <c r="G9441" s="139"/>
      <c r="H9441" s="264"/>
      <c r="I9441" s="264"/>
      <c r="J9441" s="264"/>
      <c r="O9441" s="333"/>
      <c r="P9441" s="333"/>
      <c r="Q9441" s="333"/>
      <c r="R9441" s="333"/>
    </row>
    <row r="9442" spans="1:18" x14ac:dyDescent="0.25">
      <c r="A9442" t="s">
        <v>9728</v>
      </c>
      <c r="B9442" t="s">
        <v>267</v>
      </c>
      <c r="C9442" t="s">
        <v>138</v>
      </c>
      <c r="D9442" t="s">
        <v>40</v>
      </c>
      <c r="E9442" t="s">
        <v>1</v>
      </c>
      <c r="F9442" s="262">
        <v>14.545791633536652</v>
      </c>
      <c r="G9442" s="139"/>
      <c r="H9442" s="264"/>
      <c r="I9442" s="264"/>
      <c r="J9442" s="264"/>
      <c r="O9442" s="333"/>
      <c r="P9442" s="333"/>
      <c r="Q9442" s="333"/>
      <c r="R9442" s="333"/>
    </row>
    <row r="9443" spans="1:18" x14ac:dyDescent="0.25">
      <c r="A9443" t="s">
        <v>9729</v>
      </c>
      <c r="B9443" t="s">
        <v>267</v>
      </c>
      <c r="C9443" t="s">
        <v>138</v>
      </c>
      <c r="D9443" t="s">
        <v>41</v>
      </c>
      <c r="E9443" t="s">
        <v>1</v>
      </c>
      <c r="F9443" s="262">
        <v>11.351170825597723</v>
      </c>
      <c r="G9443" s="139"/>
      <c r="H9443" s="264"/>
      <c r="I9443" s="264"/>
      <c r="J9443" s="264"/>
      <c r="O9443" s="333"/>
      <c r="P9443" s="333"/>
      <c r="Q9443" s="333"/>
      <c r="R9443" s="333"/>
    </row>
    <row r="9444" spans="1:18" x14ac:dyDescent="0.25">
      <c r="A9444" t="s">
        <v>9730</v>
      </c>
      <c r="B9444" t="s">
        <v>267</v>
      </c>
      <c r="C9444" t="s">
        <v>138</v>
      </c>
      <c r="D9444" t="s">
        <v>42</v>
      </c>
      <c r="E9444" t="s">
        <v>1</v>
      </c>
      <c r="F9444" s="262">
        <v>12.670957487950616</v>
      </c>
      <c r="G9444" s="139"/>
      <c r="H9444" s="264"/>
      <c r="I9444" s="264"/>
      <c r="J9444" s="264"/>
      <c r="O9444" s="333"/>
      <c r="P9444" s="333"/>
      <c r="Q9444" s="333"/>
      <c r="R9444" s="333"/>
    </row>
    <row r="9445" spans="1:18" x14ac:dyDescent="0.25">
      <c r="A9445" t="s">
        <v>9719</v>
      </c>
      <c r="B9445" t="s">
        <v>267</v>
      </c>
      <c r="C9445" t="s">
        <v>138</v>
      </c>
      <c r="D9445" t="s">
        <v>139</v>
      </c>
      <c r="E9445" t="s">
        <v>1</v>
      </c>
      <c r="F9445" s="262">
        <v>11.655790259647983</v>
      </c>
      <c r="G9445" s="139"/>
      <c r="H9445" s="264"/>
      <c r="I9445" s="264"/>
      <c r="J9445" s="264"/>
      <c r="O9445" s="333"/>
      <c r="P9445" s="333"/>
      <c r="Q9445" s="333"/>
      <c r="R9445" s="333"/>
    </row>
    <row r="9446" spans="1:18" x14ac:dyDescent="0.25">
      <c r="A9446" t="s">
        <v>9731</v>
      </c>
      <c r="B9446" t="s">
        <v>267</v>
      </c>
      <c r="C9446" t="s">
        <v>138</v>
      </c>
      <c r="D9446" t="s">
        <v>43</v>
      </c>
      <c r="E9446" t="s">
        <v>1</v>
      </c>
      <c r="F9446" s="262">
        <v>11.513985771471157</v>
      </c>
      <c r="G9446" s="139"/>
      <c r="H9446" s="264"/>
      <c r="I9446" s="264"/>
      <c r="J9446" s="264"/>
      <c r="O9446" s="333"/>
      <c r="P9446" s="333"/>
      <c r="Q9446" s="333"/>
      <c r="R9446" s="333"/>
    </row>
    <row r="9447" spans="1:18" x14ac:dyDescent="0.25">
      <c r="A9447" t="s">
        <v>9732</v>
      </c>
      <c r="B9447" t="s">
        <v>267</v>
      </c>
      <c r="C9447" t="s">
        <v>138</v>
      </c>
      <c r="D9447" t="s">
        <v>44</v>
      </c>
      <c r="E9447" t="s">
        <v>1</v>
      </c>
      <c r="F9447" s="262">
        <v>9.756582755410248</v>
      </c>
      <c r="G9447" s="139"/>
      <c r="H9447" s="264"/>
      <c r="I9447" s="264"/>
      <c r="J9447" s="264"/>
      <c r="O9447" s="333"/>
      <c r="P9447" s="333"/>
      <c r="Q9447" s="333"/>
      <c r="R9447" s="333"/>
    </row>
    <row r="9448" spans="1:18" x14ac:dyDescent="0.25">
      <c r="A9448" t="s">
        <v>9733</v>
      </c>
      <c r="B9448" t="s">
        <v>267</v>
      </c>
      <c r="C9448" t="s">
        <v>138</v>
      </c>
      <c r="D9448" t="s">
        <v>45</v>
      </c>
      <c r="E9448" t="s">
        <v>1</v>
      </c>
      <c r="F9448" s="262">
        <v>13.147220502610102</v>
      </c>
      <c r="G9448" s="139"/>
      <c r="H9448" s="264"/>
      <c r="I9448" s="264"/>
      <c r="J9448" s="264"/>
      <c r="O9448" s="333"/>
      <c r="P9448" s="333"/>
      <c r="Q9448" s="333"/>
      <c r="R9448" s="333"/>
    </row>
    <row r="9449" spans="1:18" x14ac:dyDescent="0.25">
      <c r="A9449" t="s">
        <v>9734</v>
      </c>
      <c r="B9449" t="s">
        <v>267</v>
      </c>
      <c r="C9449" t="s">
        <v>138</v>
      </c>
      <c r="D9449" t="s">
        <v>46</v>
      </c>
      <c r="E9449" t="s">
        <v>1</v>
      </c>
      <c r="F9449" s="262">
        <v>15.361947938289303</v>
      </c>
      <c r="G9449" s="139"/>
      <c r="H9449" s="264"/>
      <c r="I9449" s="264"/>
      <c r="J9449" s="264"/>
      <c r="O9449" s="333"/>
      <c r="P9449" s="333"/>
      <c r="Q9449" s="333"/>
      <c r="R9449" s="333"/>
    </row>
    <row r="9450" spans="1:18" x14ac:dyDescent="0.25">
      <c r="A9450" t="s">
        <v>9735</v>
      </c>
      <c r="B9450" t="s">
        <v>267</v>
      </c>
      <c r="C9450" t="s">
        <v>138</v>
      </c>
      <c r="D9450" t="s">
        <v>47</v>
      </c>
      <c r="E9450" t="s">
        <v>1</v>
      </c>
      <c r="F9450" s="262">
        <v>13.081948440689398</v>
      </c>
      <c r="G9450" s="139"/>
      <c r="H9450" s="264"/>
      <c r="I9450" s="264"/>
      <c r="J9450" s="264"/>
      <c r="O9450" s="333"/>
      <c r="P9450" s="333"/>
      <c r="Q9450" s="333"/>
      <c r="R9450" s="333"/>
    </row>
    <row r="9451" spans="1:18" x14ac:dyDescent="0.25">
      <c r="A9451" t="s">
        <v>9736</v>
      </c>
      <c r="B9451" t="s">
        <v>267</v>
      </c>
      <c r="C9451" t="s">
        <v>138</v>
      </c>
      <c r="D9451" t="s">
        <v>48</v>
      </c>
      <c r="E9451" t="s">
        <v>1</v>
      </c>
      <c r="F9451" s="262">
        <v>17.533351221110976</v>
      </c>
      <c r="G9451" s="139"/>
      <c r="H9451" s="264"/>
      <c r="I9451" s="264"/>
      <c r="J9451" s="264"/>
      <c r="O9451" s="333"/>
      <c r="P9451" s="333"/>
      <c r="Q9451" s="333"/>
      <c r="R9451" s="333"/>
    </row>
    <row r="9452" spans="1:18" x14ac:dyDescent="0.25">
      <c r="A9452" t="s">
        <v>9737</v>
      </c>
      <c r="B9452" t="s">
        <v>267</v>
      </c>
      <c r="C9452" t="s">
        <v>138</v>
      </c>
      <c r="D9452" t="s">
        <v>49</v>
      </c>
      <c r="E9452" t="s">
        <v>1</v>
      </c>
      <c r="F9452" s="262">
        <v>12.918341183522809</v>
      </c>
      <c r="G9452" s="139"/>
      <c r="H9452" s="264"/>
      <c r="I9452" s="264"/>
      <c r="J9452" s="264"/>
      <c r="O9452" s="333"/>
      <c r="P9452" s="333"/>
      <c r="Q9452" s="333"/>
      <c r="R9452" s="333"/>
    </row>
    <row r="9453" spans="1:18" x14ac:dyDescent="0.25">
      <c r="A9453" t="s">
        <v>9738</v>
      </c>
      <c r="B9453" t="s">
        <v>267</v>
      </c>
      <c r="C9453" t="s">
        <v>138</v>
      </c>
      <c r="D9453" t="s">
        <v>50</v>
      </c>
      <c r="E9453" t="s">
        <v>1</v>
      </c>
      <c r="F9453" s="262">
        <v>13.561796418261382</v>
      </c>
      <c r="G9453" s="139"/>
      <c r="H9453" s="264"/>
      <c r="I9453" s="264"/>
      <c r="J9453" s="264"/>
      <c r="O9453" s="333"/>
      <c r="P9453" s="333"/>
      <c r="Q9453" s="333"/>
      <c r="R9453" s="333"/>
    </row>
    <row r="9454" spans="1:18" x14ac:dyDescent="0.25">
      <c r="A9454" t="s">
        <v>9739</v>
      </c>
      <c r="B9454" t="s">
        <v>267</v>
      </c>
      <c r="C9454" t="s">
        <v>138</v>
      </c>
      <c r="D9454" t="s">
        <v>51</v>
      </c>
      <c r="E9454" t="s">
        <v>1</v>
      </c>
      <c r="F9454" s="262">
        <v>18.369399046421403</v>
      </c>
      <c r="G9454" s="139"/>
      <c r="H9454" s="264"/>
      <c r="I9454" s="264"/>
      <c r="J9454" s="264"/>
      <c r="O9454" s="333"/>
      <c r="P9454" s="333"/>
      <c r="Q9454" s="333"/>
      <c r="R9454" s="333"/>
    </row>
    <row r="9455" spans="1:18" x14ac:dyDescent="0.25">
      <c r="A9455" t="s">
        <v>9740</v>
      </c>
      <c r="B9455" t="s">
        <v>267</v>
      </c>
      <c r="C9455" t="s">
        <v>138</v>
      </c>
      <c r="D9455" t="s">
        <v>52</v>
      </c>
      <c r="E9455" t="s">
        <v>1</v>
      </c>
      <c r="F9455" s="262">
        <v>17.159107912009059</v>
      </c>
      <c r="G9455" s="139"/>
      <c r="H9455" s="264"/>
      <c r="I9455" s="264"/>
      <c r="J9455" s="264"/>
      <c r="O9455" s="333"/>
      <c r="P9455" s="333"/>
      <c r="Q9455" s="333"/>
      <c r="R9455" s="333"/>
    </row>
    <row r="9456" spans="1:18" x14ac:dyDescent="0.25">
      <c r="A9456" t="s">
        <v>9741</v>
      </c>
      <c r="B9456" t="s">
        <v>267</v>
      </c>
      <c r="C9456" t="s">
        <v>138</v>
      </c>
      <c r="D9456" t="s">
        <v>53</v>
      </c>
      <c r="E9456" t="s">
        <v>1</v>
      </c>
      <c r="F9456" s="262">
        <v>12.113265263564085</v>
      </c>
      <c r="G9456" s="139"/>
      <c r="H9456" s="264"/>
      <c r="I9456" s="264"/>
      <c r="J9456" s="264"/>
      <c r="O9456" s="333"/>
      <c r="P9456" s="333"/>
      <c r="Q9456" s="333"/>
      <c r="R9456" s="333"/>
    </row>
    <row r="9457" spans="1:18" x14ac:dyDescent="0.25">
      <c r="A9457" t="s">
        <v>9742</v>
      </c>
      <c r="B9457" t="s">
        <v>267</v>
      </c>
      <c r="C9457" t="s">
        <v>138</v>
      </c>
      <c r="D9457" t="s">
        <v>54</v>
      </c>
      <c r="E9457" t="s">
        <v>1</v>
      </c>
      <c r="F9457" s="262">
        <v>18.182651112447623</v>
      </c>
      <c r="G9457" s="139"/>
      <c r="H9457" s="264"/>
      <c r="I9457" s="264"/>
      <c r="J9457" s="264"/>
      <c r="O9457" s="333"/>
      <c r="P9457" s="333"/>
      <c r="Q9457" s="333"/>
      <c r="R9457" s="333"/>
    </row>
    <row r="9458" spans="1:18" x14ac:dyDescent="0.25">
      <c r="A9458" t="s">
        <v>9743</v>
      </c>
      <c r="B9458" t="s">
        <v>267</v>
      </c>
      <c r="C9458" t="s">
        <v>138</v>
      </c>
      <c r="D9458" t="s">
        <v>55</v>
      </c>
      <c r="E9458" t="s">
        <v>1</v>
      </c>
      <c r="F9458" s="262">
        <v>11.729360606346361</v>
      </c>
      <c r="G9458" s="139"/>
      <c r="H9458" s="264"/>
      <c r="I9458" s="264"/>
      <c r="J9458" s="264"/>
      <c r="O9458" s="333"/>
      <c r="P9458" s="333"/>
      <c r="Q9458" s="333"/>
      <c r="R9458" s="333"/>
    </row>
    <row r="9459" spans="1:18" x14ac:dyDescent="0.25">
      <c r="A9459" t="s">
        <v>9744</v>
      </c>
      <c r="B9459" t="s">
        <v>267</v>
      </c>
      <c r="C9459" t="s">
        <v>138</v>
      </c>
      <c r="D9459" t="s">
        <v>56</v>
      </c>
      <c r="E9459" t="s">
        <v>1</v>
      </c>
      <c r="F9459" s="262">
        <v>8.512860832250869</v>
      </c>
      <c r="G9459" s="139"/>
      <c r="H9459" s="264"/>
      <c r="I9459" s="264"/>
      <c r="J9459" s="264"/>
      <c r="O9459" s="333"/>
      <c r="P9459" s="333"/>
      <c r="Q9459" s="333"/>
      <c r="R9459" s="333"/>
    </row>
    <row r="9460" spans="1:18" x14ac:dyDescent="0.25">
      <c r="A9460" t="s">
        <v>9745</v>
      </c>
      <c r="B9460" t="s">
        <v>267</v>
      </c>
      <c r="C9460" t="s">
        <v>138</v>
      </c>
      <c r="D9460" t="s">
        <v>57</v>
      </c>
      <c r="E9460" t="s">
        <v>1</v>
      </c>
      <c r="F9460" s="262">
        <v>13.291181549407181</v>
      </c>
      <c r="G9460" s="139"/>
      <c r="H9460" s="264"/>
      <c r="I9460" s="264"/>
      <c r="J9460" s="264"/>
      <c r="O9460" s="333"/>
      <c r="P9460" s="333"/>
      <c r="Q9460" s="333"/>
      <c r="R9460" s="333"/>
    </row>
    <row r="9461" spans="1:18" x14ac:dyDescent="0.25">
      <c r="A9461" t="s">
        <v>9746</v>
      </c>
      <c r="B9461" t="s">
        <v>267</v>
      </c>
      <c r="C9461" t="s">
        <v>137</v>
      </c>
      <c r="D9461" t="s">
        <v>5</v>
      </c>
      <c r="E9461" t="s">
        <v>1</v>
      </c>
      <c r="F9461" s="262">
        <v>13.844173711104794</v>
      </c>
      <c r="G9461" s="139"/>
      <c r="H9461" s="264"/>
      <c r="I9461" s="264"/>
      <c r="J9461" s="264"/>
      <c r="O9461" s="333"/>
      <c r="P9461" s="333"/>
      <c r="Q9461" s="333"/>
      <c r="R9461" s="333"/>
    </row>
    <row r="9462" spans="1:18" x14ac:dyDescent="0.25">
      <c r="A9462" t="s">
        <v>9747</v>
      </c>
      <c r="B9462" t="s">
        <v>267</v>
      </c>
      <c r="C9462" t="s">
        <v>137</v>
      </c>
      <c r="D9462" t="s">
        <v>152</v>
      </c>
      <c r="E9462" t="s">
        <v>1</v>
      </c>
      <c r="F9462" s="262">
        <v>13.444623415125292</v>
      </c>
      <c r="G9462" s="139"/>
      <c r="H9462" s="264"/>
      <c r="I9462" s="264"/>
      <c r="J9462" s="264"/>
      <c r="O9462" s="333"/>
      <c r="P9462" s="333"/>
      <c r="Q9462" s="333"/>
      <c r="R9462" s="333"/>
    </row>
    <row r="9463" spans="1:18" x14ac:dyDescent="0.25">
      <c r="A9463" t="s">
        <v>9748</v>
      </c>
      <c r="B9463" t="s">
        <v>267</v>
      </c>
      <c r="C9463" t="s">
        <v>137</v>
      </c>
      <c r="D9463" t="s">
        <v>139</v>
      </c>
      <c r="E9463" t="s">
        <v>1</v>
      </c>
      <c r="F9463" s="262">
        <v>11.85880709330074</v>
      </c>
      <c r="G9463" s="139"/>
      <c r="H9463" s="264"/>
      <c r="I9463" s="264"/>
      <c r="J9463" s="264"/>
      <c r="O9463" s="333"/>
      <c r="P9463" s="333"/>
      <c r="Q9463" s="333"/>
      <c r="R9463" s="333"/>
    </row>
    <row r="9464" spans="1:18" x14ac:dyDescent="0.25">
      <c r="A9464" t="s">
        <v>9749</v>
      </c>
      <c r="B9464" t="s">
        <v>267</v>
      </c>
      <c r="C9464" t="s">
        <v>137</v>
      </c>
      <c r="D9464" t="s">
        <v>153</v>
      </c>
      <c r="E9464" t="s">
        <v>1</v>
      </c>
      <c r="F9464" s="262">
        <v>12.21191976596014</v>
      </c>
      <c r="G9464" s="139"/>
      <c r="H9464" s="264"/>
      <c r="I9464" s="264"/>
      <c r="J9464" s="264"/>
      <c r="O9464" s="333"/>
      <c r="P9464" s="333"/>
      <c r="Q9464" s="333"/>
      <c r="R9464" s="333"/>
    </row>
    <row r="9465" spans="1:18" x14ac:dyDescent="0.25">
      <c r="A9465" t="s">
        <v>9750</v>
      </c>
      <c r="B9465" t="s">
        <v>267</v>
      </c>
      <c r="C9465" t="s">
        <v>137</v>
      </c>
      <c r="D9465" t="s">
        <v>265</v>
      </c>
      <c r="E9465" t="s">
        <v>1</v>
      </c>
      <c r="F9465" s="262">
        <v>15.500704979006244</v>
      </c>
      <c r="G9465" s="139"/>
      <c r="H9465" s="264"/>
      <c r="I9465" s="264"/>
      <c r="J9465" s="264"/>
      <c r="O9465" s="333"/>
      <c r="P9465" s="333"/>
      <c r="Q9465" s="333"/>
      <c r="R9465" s="333"/>
    </row>
    <row r="9466" spans="1:18" x14ac:dyDescent="0.25">
      <c r="A9466" t="s">
        <v>9751</v>
      </c>
      <c r="B9466" t="s">
        <v>267</v>
      </c>
      <c r="C9466" t="s">
        <v>137</v>
      </c>
      <c r="D9466" t="s">
        <v>266</v>
      </c>
      <c r="E9466" t="s">
        <v>1</v>
      </c>
      <c r="F9466" s="262">
        <v>13.097761715399145</v>
      </c>
      <c r="G9466" s="139"/>
      <c r="H9466" s="264"/>
      <c r="I9466" s="264"/>
      <c r="J9466" s="264"/>
      <c r="O9466" s="333"/>
      <c r="P9466" s="333"/>
      <c r="Q9466" s="333"/>
      <c r="R9466" s="333"/>
    </row>
    <row r="9467" spans="1:18" x14ac:dyDescent="0.25">
      <c r="A9467" t="s">
        <v>9752</v>
      </c>
      <c r="B9467" t="s">
        <v>267</v>
      </c>
      <c r="C9467" t="s">
        <v>137</v>
      </c>
      <c r="D9467" t="s">
        <v>156</v>
      </c>
      <c r="E9467" t="s">
        <v>1</v>
      </c>
      <c r="F9467" s="262">
        <v>17.666020138909918</v>
      </c>
      <c r="G9467" s="139"/>
      <c r="H9467" s="264"/>
      <c r="I9467" s="264"/>
      <c r="J9467" s="264"/>
      <c r="O9467" s="333"/>
      <c r="P9467" s="333"/>
      <c r="Q9467" s="333"/>
      <c r="R9467" s="333"/>
    </row>
    <row r="9468" spans="1:18" x14ac:dyDescent="0.25">
      <c r="A9468" t="s">
        <v>9753</v>
      </c>
      <c r="B9468" t="s">
        <v>267</v>
      </c>
      <c r="C9468" t="s">
        <v>137</v>
      </c>
      <c r="D9468" t="s">
        <v>158</v>
      </c>
      <c r="E9468" t="s">
        <v>1</v>
      </c>
      <c r="F9468" s="262">
        <v>13.287858552928704</v>
      </c>
      <c r="G9468" s="139"/>
      <c r="H9468" s="264"/>
      <c r="I9468" s="264"/>
      <c r="J9468" s="264"/>
      <c r="O9468" s="333"/>
      <c r="P9468" s="333"/>
      <c r="Q9468" s="333"/>
      <c r="R9468" s="333"/>
    </row>
    <row r="9469" spans="1:18" x14ac:dyDescent="0.25">
      <c r="A9469" t="s">
        <v>9754</v>
      </c>
      <c r="B9469" t="s">
        <v>267</v>
      </c>
      <c r="C9469" t="s">
        <v>137</v>
      </c>
      <c r="D9469" t="s">
        <v>37</v>
      </c>
      <c r="E9469" t="s">
        <v>1</v>
      </c>
      <c r="F9469" s="262">
        <v>13.434934756170563</v>
      </c>
      <c r="G9469" s="139"/>
      <c r="H9469" s="264"/>
      <c r="I9469" s="264"/>
      <c r="J9469" s="264"/>
      <c r="O9469" s="333"/>
      <c r="P9469" s="333"/>
      <c r="Q9469" s="333"/>
      <c r="R9469" s="333"/>
    </row>
    <row r="9470" spans="1:18" x14ac:dyDescent="0.25">
      <c r="A9470" t="s">
        <v>9755</v>
      </c>
      <c r="B9470" t="s">
        <v>267</v>
      </c>
      <c r="C9470" t="s">
        <v>137</v>
      </c>
      <c r="D9470" t="s">
        <v>38</v>
      </c>
      <c r="E9470" t="s">
        <v>1</v>
      </c>
      <c r="F9470" s="262">
        <v>13.716592849093281</v>
      </c>
      <c r="G9470" s="139"/>
      <c r="H9470" s="264"/>
      <c r="I9470" s="264"/>
      <c r="J9470" s="264"/>
      <c r="O9470" s="333"/>
      <c r="P9470" s="333"/>
      <c r="Q9470" s="333"/>
      <c r="R9470" s="333"/>
    </row>
    <row r="9471" spans="1:18" x14ac:dyDescent="0.25">
      <c r="A9471" t="s">
        <v>9756</v>
      </c>
      <c r="B9471" t="s">
        <v>267</v>
      </c>
      <c r="C9471" t="s">
        <v>137</v>
      </c>
      <c r="D9471" t="s">
        <v>39</v>
      </c>
      <c r="E9471" t="s">
        <v>1</v>
      </c>
      <c r="F9471" s="262">
        <v>15.428337705995217</v>
      </c>
      <c r="G9471" s="139"/>
      <c r="H9471" s="264"/>
      <c r="I9471" s="264"/>
      <c r="J9471" s="264"/>
      <c r="O9471" s="333"/>
      <c r="P9471" s="333"/>
      <c r="Q9471" s="333"/>
      <c r="R9471" s="333"/>
    </row>
    <row r="9472" spans="1:18" x14ac:dyDescent="0.25">
      <c r="A9472" t="s">
        <v>9757</v>
      </c>
      <c r="B9472" t="s">
        <v>267</v>
      </c>
      <c r="C9472" t="s">
        <v>137</v>
      </c>
      <c r="D9472" t="s">
        <v>40</v>
      </c>
      <c r="E9472" t="s">
        <v>1</v>
      </c>
      <c r="F9472" s="262">
        <v>14.74767426203497</v>
      </c>
      <c r="G9472" s="139"/>
      <c r="H9472" s="264"/>
      <c r="I9472" s="264"/>
      <c r="J9472" s="264"/>
      <c r="O9472" s="333"/>
      <c r="P9472" s="333"/>
      <c r="Q9472" s="333"/>
      <c r="R9472" s="333"/>
    </row>
    <row r="9473" spans="1:18" x14ac:dyDescent="0.25">
      <c r="A9473" t="s">
        <v>9758</v>
      </c>
      <c r="B9473" t="s">
        <v>267</v>
      </c>
      <c r="C9473" t="s">
        <v>137</v>
      </c>
      <c r="D9473" t="s">
        <v>41</v>
      </c>
      <c r="E9473" t="s">
        <v>1</v>
      </c>
      <c r="F9473" s="262">
        <v>11.526647789284153</v>
      </c>
      <c r="G9473" s="139"/>
      <c r="H9473" s="264"/>
      <c r="I9473" s="264"/>
      <c r="J9473" s="264"/>
      <c r="O9473" s="333"/>
      <c r="P9473" s="333"/>
      <c r="Q9473" s="333"/>
      <c r="R9473" s="333"/>
    </row>
    <row r="9474" spans="1:18" x14ac:dyDescent="0.25">
      <c r="A9474" t="s">
        <v>9759</v>
      </c>
      <c r="B9474" t="s">
        <v>267</v>
      </c>
      <c r="C9474" t="s">
        <v>137</v>
      </c>
      <c r="D9474" t="s">
        <v>42</v>
      </c>
      <c r="E9474" t="s">
        <v>1</v>
      </c>
      <c r="F9474" s="262">
        <v>12.908423131600038</v>
      </c>
      <c r="G9474" s="139"/>
      <c r="H9474" s="264"/>
      <c r="I9474" s="264"/>
      <c r="J9474" s="264"/>
      <c r="O9474" s="333"/>
      <c r="P9474" s="333"/>
      <c r="Q9474" s="333"/>
      <c r="R9474" s="333"/>
    </row>
    <row r="9475" spans="1:18" x14ac:dyDescent="0.25">
      <c r="A9475" t="s">
        <v>9748</v>
      </c>
      <c r="B9475" t="s">
        <v>267</v>
      </c>
      <c r="C9475" t="s">
        <v>137</v>
      </c>
      <c r="D9475" t="s">
        <v>139</v>
      </c>
      <c r="E9475" t="s">
        <v>1</v>
      </c>
      <c r="F9475" s="262">
        <v>11.85880709330074</v>
      </c>
      <c r="G9475" s="139"/>
      <c r="H9475" s="264"/>
      <c r="I9475" s="264"/>
      <c r="J9475" s="264"/>
      <c r="O9475" s="333"/>
      <c r="P9475" s="333"/>
      <c r="Q9475" s="333"/>
      <c r="R9475" s="333"/>
    </row>
    <row r="9476" spans="1:18" x14ac:dyDescent="0.25">
      <c r="A9476" t="s">
        <v>9760</v>
      </c>
      <c r="B9476" t="s">
        <v>267</v>
      </c>
      <c r="C9476" t="s">
        <v>137</v>
      </c>
      <c r="D9476" t="s">
        <v>43</v>
      </c>
      <c r="E9476" t="s">
        <v>1</v>
      </c>
      <c r="F9476" s="262">
        <v>11.824776915674002</v>
      </c>
      <c r="G9476" s="139"/>
      <c r="H9476" s="264"/>
      <c r="I9476" s="264"/>
      <c r="J9476" s="264"/>
      <c r="O9476" s="333"/>
      <c r="P9476" s="333"/>
      <c r="Q9476" s="333"/>
      <c r="R9476" s="333"/>
    </row>
    <row r="9477" spans="1:18" x14ac:dyDescent="0.25">
      <c r="A9477" t="s">
        <v>9761</v>
      </c>
      <c r="B9477" t="s">
        <v>267</v>
      </c>
      <c r="C9477" t="s">
        <v>137</v>
      </c>
      <c r="D9477" t="s">
        <v>44</v>
      </c>
      <c r="E9477" t="s">
        <v>1</v>
      </c>
      <c r="F9477" s="262">
        <v>10.471782222885485</v>
      </c>
      <c r="G9477" s="139"/>
      <c r="H9477" s="264"/>
      <c r="I9477" s="264"/>
      <c r="J9477" s="264"/>
      <c r="O9477" s="333"/>
      <c r="P9477" s="333"/>
      <c r="Q9477" s="333"/>
      <c r="R9477" s="333"/>
    </row>
    <row r="9478" spans="1:18" x14ac:dyDescent="0.25">
      <c r="A9478" t="s">
        <v>9762</v>
      </c>
      <c r="B9478" t="s">
        <v>267</v>
      </c>
      <c r="C9478" t="s">
        <v>137</v>
      </c>
      <c r="D9478" t="s">
        <v>45</v>
      </c>
      <c r="E9478" t="s">
        <v>1</v>
      </c>
      <c r="F9478" s="262">
        <v>13.579420479112441</v>
      </c>
      <c r="G9478" s="139"/>
      <c r="H9478" s="264"/>
      <c r="I9478" s="264"/>
      <c r="J9478" s="264"/>
      <c r="O9478" s="333"/>
      <c r="P9478" s="333"/>
      <c r="Q9478" s="333"/>
      <c r="R9478" s="333"/>
    </row>
    <row r="9479" spans="1:18" x14ac:dyDescent="0.25">
      <c r="A9479" t="s">
        <v>9763</v>
      </c>
      <c r="B9479" t="s">
        <v>267</v>
      </c>
      <c r="C9479" t="s">
        <v>137</v>
      </c>
      <c r="D9479" t="s">
        <v>46</v>
      </c>
      <c r="E9479" t="s">
        <v>1</v>
      </c>
      <c r="F9479" s="262">
        <v>15.390559792740634</v>
      </c>
      <c r="G9479" s="139"/>
      <c r="H9479" s="264"/>
      <c r="I9479" s="264"/>
      <c r="J9479" s="264"/>
      <c r="O9479" s="333"/>
      <c r="P9479" s="333"/>
      <c r="Q9479" s="333"/>
      <c r="R9479" s="333"/>
    </row>
    <row r="9480" spans="1:18" x14ac:dyDescent="0.25">
      <c r="A9480" t="s">
        <v>9764</v>
      </c>
      <c r="B9480" t="s">
        <v>267</v>
      </c>
      <c r="C9480" t="s">
        <v>137</v>
      </c>
      <c r="D9480" t="s">
        <v>47</v>
      </c>
      <c r="E9480" t="s">
        <v>1</v>
      </c>
      <c r="F9480" s="262">
        <v>12.827218564527952</v>
      </c>
      <c r="G9480" s="139"/>
      <c r="H9480" s="264"/>
      <c r="I9480" s="264"/>
      <c r="J9480" s="264"/>
      <c r="O9480" s="333"/>
      <c r="P9480" s="333"/>
      <c r="Q9480" s="333"/>
      <c r="R9480" s="333"/>
    </row>
    <row r="9481" spans="1:18" x14ac:dyDescent="0.25">
      <c r="A9481" t="s">
        <v>9765</v>
      </c>
      <c r="B9481" t="s">
        <v>267</v>
      </c>
      <c r="C9481" t="s">
        <v>137</v>
      </c>
      <c r="D9481" t="s">
        <v>48</v>
      </c>
      <c r="E9481" t="s">
        <v>1</v>
      </c>
      <c r="F9481" s="262">
        <v>18.518037054976073</v>
      </c>
      <c r="G9481" s="139"/>
      <c r="H9481" s="264"/>
      <c r="I9481" s="264"/>
      <c r="J9481" s="264"/>
      <c r="O9481" s="333"/>
      <c r="P9481" s="333"/>
      <c r="Q9481" s="333"/>
      <c r="R9481" s="333"/>
    </row>
    <row r="9482" spans="1:18" x14ac:dyDescent="0.25">
      <c r="A9482" t="s">
        <v>9766</v>
      </c>
      <c r="B9482" t="s">
        <v>267</v>
      </c>
      <c r="C9482" t="s">
        <v>137</v>
      </c>
      <c r="D9482" t="s">
        <v>49</v>
      </c>
      <c r="E9482" t="s">
        <v>1</v>
      </c>
      <c r="F9482" s="262">
        <v>12.863964370538849</v>
      </c>
      <c r="G9482" s="139"/>
      <c r="H9482" s="264"/>
      <c r="I9482" s="264"/>
      <c r="J9482" s="264"/>
      <c r="O9482" s="333"/>
      <c r="P9482" s="333"/>
      <c r="Q9482" s="333"/>
      <c r="R9482" s="333"/>
    </row>
    <row r="9483" spans="1:18" x14ac:dyDescent="0.25">
      <c r="A9483" t="s">
        <v>9767</v>
      </c>
      <c r="B9483" t="s">
        <v>267</v>
      </c>
      <c r="C9483" t="s">
        <v>137</v>
      </c>
      <c r="D9483" t="s">
        <v>50</v>
      </c>
      <c r="E9483" t="s">
        <v>1</v>
      </c>
      <c r="F9483" s="262">
        <v>13.269781400530659</v>
      </c>
      <c r="G9483" s="139"/>
      <c r="H9483" s="264"/>
      <c r="I9483" s="264"/>
      <c r="J9483" s="264"/>
      <c r="O9483" s="333"/>
      <c r="P9483" s="333"/>
      <c r="Q9483" s="333"/>
      <c r="R9483" s="333"/>
    </row>
    <row r="9484" spans="1:18" x14ac:dyDescent="0.25">
      <c r="A9484" t="s">
        <v>9768</v>
      </c>
      <c r="B9484" t="s">
        <v>267</v>
      </c>
      <c r="C9484" t="s">
        <v>137</v>
      </c>
      <c r="D9484" t="s">
        <v>51</v>
      </c>
      <c r="E9484" t="s">
        <v>1</v>
      </c>
      <c r="F9484" s="262">
        <v>17.256391355349518</v>
      </c>
      <c r="G9484" s="139"/>
      <c r="H9484" s="264"/>
      <c r="I9484" s="264"/>
      <c r="J9484" s="264"/>
      <c r="O9484" s="333"/>
      <c r="P9484" s="333"/>
      <c r="Q9484" s="333"/>
      <c r="R9484" s="333"/>
    </row>
    <row r="9485" spans="1:18" x14ac:dyDescent="0.25">
      <c r="A9485" t="s">
        <v>9769</v>
      </c>
      <c r="B9485" t="s">
        <v>267</v>
      </c>
      <c r="C9485" t="s">
        <v>137</v>
      </c>
      <c r="D9485" t="s">
        <v>52</v>
      </c>
      <c r="E9485" t="s">
        <v>1</v>
      </c>
      <c r="F9485" s="262">
        <v>19.287213334401411</v>
      </c>
      <c r="G9485" s="139"/>
      <c r="H9485" s="264"/>
      <c r="I9485" s="264"/>
      <c r="J9485" s="264"/>
      <c r="O9485" s="333"/>
      <c r="P9485" s="333"/>
      <c r="Q9485" s="333"/>
      <c r="R9485" s="333"/>
    </row>
    <row r="9486" spans="1:18" x14ac:dyDescent="0.25">
      <c r="A9486" t="s">
        <v>9770</v>
      </c>
      <c r="B9486" t="s">
        <v>267</v>
      </c>
      <c r="C9486" t="s">
        <v>137</v>
      </c>
      <c r="D9486" t="s">
        <v>53</v>
      </c>
      <c r="E9486" t="s">
        <v>1</v>
      </c>
      <c r="F9486" s="262">
        <v>13.230281573400921</v>
      </c>
      <c r="G9486" s="139"/>
      <c r="H9486" s="264"/>
      <c r="I9486" s="264"/>
      <c r="J9486" s="264"/>
      <c r="O9486" s="333"/>
      <c r="P9486" s="333"/>
      <c r="Q9486" s="333"/>
      <c r="R9486" s="333"/>
    </row>
    <row r="9487" spans="1:18" x14ac:dyDescent="0.25">
      <c r="A9487" t="s">
        <v>9771</v>
      </c>
      <c r="B9487" t="s">
        <v>267</v>
      </c>
      <c r="C9487" t="s">
        <v>137</v>
      </c>
      <c r="D9487" t="s">
        <v>54</v>
      </c>
      <c r="E9487" t="s">
        <v>1</v>
      </c>
      <c r="F9487" s="262">
        <v>19.555955011337304</v>
      </c>
      <c r="G9487" s="139"/>
      <c r="H9487" s="264"/>
      <c r="I9487" s="264"/>
      <c r="J9487" s="264"/>
      <c r="O9487" s="333"/>
      <c r="P9487" s="333"/>
      <c r="Q9487" s="333"/>
      <c r="R9487" s="333"/>
    </row>
    <row r="9488" spans="1:18" x14ac:dyDescent="0.25">
      <c r="A9488" t="s">
        <v>9772</v>
      </c>
      <c r="B9488" t="s">
        <v>267</v>
      </c>
      <c r="C9488" t="s">
        <v>137</v>
      </c>
      <c r="D9488" t="s">
        <v>55</v>
      </c>
      <c r="E9488" t="s">
        <v>1</v>
      </c>
      <c r="F9488" s="262">
        <v>13.147020571986825</v>
      </c>
      <c r="G9488" s="139"/>
      <c r="H9488" s="264"/>
      <c r="I9488" s="264"/>
      <c r="J9488" s="264"/>
      <c r="O9488" s="333"/>
      <c r="P9488" s="333"/>
      <c r="Q9488" s="333"/>
      <c r="R9488" s="333"/>
    </row>
    <row r="9489" spans="1:18" x14ac:dyDescent="0.25">
      <c r="A9489" t="s">
        <v>9773</v>
      </c>
      <c r="B9489" t="s">
        <v>267</v>
      </c>
      <c r="C9489" t="s">
        <v>137</v>
      </c>
      <c r="D9489" t="s">
        <v>56</v>
      </c>
      <c r="E9489" t="s">
        <v>1</v>
      </c>
      <c r="F9489" s="262">
        <v>8.9641456229566341</v>
      </c>
      <c r="G9489" s="139"/>
      <c r="H9489" s="264"/>
      <c r="I9489" s="264"/>
      <c r="J9489" s="264"/>
      <c r="O9489" s="333"/>
      <c r="P9489" s="333"/>
      <c r="Q9489" s="333"/>
      <c r="R9489" s="333"/>
    </row>
    <row r="9490" spans="1:18" x14ac:dyDescent="0.25">
      <c r="A9490" t="s">
        <v>9774</v>
      </c>
      <c r="B9490" t="s">
        <v>267</v>
      </c>
      <c r="C9490" t="s">
        <v>137</v>
      </c>
      <c r="D9490" t="s">
        <v>57</v>
      </c>
      <c r="E9490" t="s">
        <v>1</v>
      </c>
      <c r="F9490" s="262">
        <v>13.534227829545522</v>
      </c>
      <c r="G9490" s="139"/>
      <c r="H9490" s="264"/>
      <c r="I9490" s="264"/>
      <c r="J9490" s="264"/>
      <c r="O9490" s="333"/>
      <c r="P9490" s="333"/>
      <c r="Q9490" s="333"/>
      <c r="R9490" s="333"/>
    </row>
    <row r="9491" spans="1:18" x14ac:dyDescent="0.25">
      <c r="A9491" t="s">
        <v>9775</v>
      </c>
      <c r="B9491" t="s">
        <v>267</v>
      </c>
      <c r="C9491" t="s">
        <v>136</v>
      </c>
      <c r="D9491" t="s">
        <v>5</v>
      </c>
      <c r="E9491" t="s">
        <v>1</v>
      </c>
      <c r="F9491" s="262">
        <v>14.016583579534602</v>
      </c>
      <c r="G9491" s="139"/>
      <c r="H9491" s="264"/>
      <c r="I9491" s="264"/>
      <c r="J9491" s="264"/>
      <c r="O9491" s="333"/>
      <c r="P9491" s="333"/>
      <c r="Q9491" s="333"/>
      <c r="R9491" s="333"/>
    </row>
    <row r="9492" spans="1:18" x14ac:dyDescent="0.25">
      <c r="A9492" t="s">
        <v>9776</v>
      </c>
      <c r="B9492" t="s">
        <v>267</v>
      </c>
      <c r="C9492" t="s">
        <v>136</v>
      </c>
      <c r="D9492" t="s">
        <v>152</v>
      </c>
      <c r="E9492" t="s">
        <v>1</v>
      </c>
      <c r="F9492" s="262">
        <v>14.010630594750538</v>
      </c>
      <c r="G9492" s="139"/>
      <c r="H9492" s="264"/>
      <c r="I9492" s="264"/>
      <c r="J9492" s="264"/>
      <c r="O9492" s="333"/>
      <c r="P9492" s="333"/>
      <c r="Q9492" s="333"/>
      <c r="R9492" s="333"/>
    </row>
    <row r="9493" spans="1:18" x14ac:dyDescent="0.25">
      <c r="A9493" t="s">
        <v>9777</v>
      </c>
      <c r="B9493" t="s">
        <v>267</v>
      </c>
      <c r="C9493" t="s">
        <v>136</v>
      </c>
      <c r="D9493" t="s">
        <v>139</v>
      </c>
      <c r="E9493" t="s">
        <v>1</v>
      </c>
      <c r="F9493" s="262">
        <v>10.787882480050454</v>
      </c>
      <c r="G9493" s="139"/>
      <c r="H9493" s="264"/>
      <c r="I9493" s="264"/>
      <c r="J9493" s="264"/>
      <c r="O9493" s="333"/>
      <c r="P9493" s="333"/>
      <c r="Q9493" s="333"/>
      <c r="R9493" s="333"/>
    </row>
    <row r="9494" spans="1:18" x14ac:dyDescent="0.25">
      <c r="A9494" t="s">
        <v>9778</v>
      </c>
      <c r="B9494" t="s">
        <v>267</v>
      </c>
      <c r="C9494" t="s">
        <v>136</v>
      </c>
      <c r="D9494" t="s">
        <v>153</v>
      </c>
      <c r="E9494" t="s">
        <v>1</v>
      </c>
      <c r="F9494" s="262">
        <v>14.215631504709609</v>
      </c>
      <c r="G9494" s="139"/>
      <c r="H9494" s="264"/>
      <c r="I9494" s="264"/>
      <c r="J9494" s="264"/>
      <c r="O9494" s="333"/>
      <c r="P9494" s="333"/>
      <c r="Q9494" s="333"/>
      <c r="R9494" s="333"/>
    </row>
    <row r="9495" spans="1:18" x14ac:dyDescent="0.25">
      <c r="A9495" t="s">
        <v>9779</v>
      </c>
      <c r="B9495" t="s">
        <v>267</v>
      </c>
      <c r="C9495" t="s">
        <v>136</v>
      </c>
      <c r="D9495" t="s">
        <v>265</v>
      </c>
      <c r="E9495" t="s">
        <v>1</v>
      </c>
      <c r="F9495" s="262">
        <v>15.112003173564407</v>
      </c>
      <c r="G9495" s="139"/>
      <c r="H9495" s="264"/>
      <c r="I9495" s="264"/>
      <c r="J9495" s="264"/>
      <c r="O9495" s="333"/>
      <c r="P9495" s="333"/>
      <c r="Q9495" s="333"/>
      <c r="R9495" s="333"/>
    </row>
    <row r="9496" spans="1:18" x14ac:dyDescent="0.25">
      <c r="A9496" t="s">
        <v>9780</v>
      </c>
      <c r="B9496" t="s">
        <v>267</v>
      </c>
      <c r="C9496" t="s">
        <v>136</v>
      </c>
      <c r="D9496" t="s">
        <v>266</v>
      </c>
      <c r="E9496" t="s">
        <v>1</v>
      </c>
      <c r="F9496" s="262">
        <v>13.187320631601409</v>
      </c>
      <c r="G9496" s="139"/>
      <c r="H9496" s="264"/>
      <c r="I9496" s="264"/>
      <c r="J9496" s="264"/>
      <c r="O9496" s="333"/>
      <c r="P9496" s="333"/>
      <c r="Q9496" s="333"/>
      <c r="R9496" s="333"/>
    </row>
    <row r="9497" spans="1:18" x14ac:dyDescent="0.25">
      <c r="A9497" t="s">
        <v>9781</v>
      </c>
      <c r="B9497" t="s">
        <v>267</v>
      </c>
      <c r="C9497" t="s">
        <v>136</v>
      </c>
      <c r="D9497" t="s">
        <v>156</v>
      </c>
      <c r="E9497" t="s">
        <v>1</v>
      </c>
      <c r="F9497" s="262">
        <v>17.099081020261551</v>
      </c>
      <c r="G9497" s="139"/>
      <c r="H9497" s="264"/>
      <c r="I9497" s="264"/>
      <c r="J9497" s="264"/>
      <c r="O9497" s="333"/>
      <c r="P9497" s="333"/>
      <c r="Q9497" s="333"/>
      <c r="R9497" s="333"/>
    </row>
    <row r="9498" spans="1:18" x14ac:dyDescent="0.25">
      <c r="A9498" t="s">
        <v>9782</v>
      </c>
      <c r="B9498" t="s">
        <v>267</v>
      </c>
      <c r="C9498" t="s">
        <v>136</v>
      </c>
      <c r="D9498" t="s">
        <v>158</v>
      </c>
      <c r="E9498" t="s">
        <v>1</v>
      </c>
      <c r="F9498" s="262">
        <v>13.020383706094126</v>
      </c>
      <c r="G9498" s="139"/>
      <c r="H9498" s="264"/>
      <c r="I9498" s="264"/>
      <c r="J9498" s="264"/>
      <c r="O9498" s="333"/>
      <c r="P9498" s="333"/>
      <c r="Q9498" s="333"/>
      <c r="R9498" s="333"/>
    </row>
    <row r="9499" spans="1:18" x14ac:dyDescent="0.25">
      <c r="A9499" t="s">
        <v>9783</v>
      </c>
      <c r="B9499" t="s">
        <v>267</v>
      </c>
      <c r="C9499" t="s">
        <v>136</v>
      </c>
      <c r="D9499" t="s">
        <v>37</v>
      </c>
      <c r="E9499" t="s">
        <v>1</v>
      </c>
      <c r="F9499" s="262">
        <v>14.786686090013482</v>
      </c>
      <c r="G9499" s="139"/>
      <c r="H9499" s="264"/>
      <c r="I9499" s="264"/>
      <c r="J9499" s="264"/>
      <c r="O9499" s="333"/>
      <c r="P9499" s="333"/>
      <c r="Q9499" s="333"/>
      <c r="R9499" s="333"/>
    </row>
    <row r="9500" spans="1:18" x14ac:dyDescent="0.25">
      <c r="A9500" t="s">
        <v>9784</v>
      </c>
      <c r="B9500" t="s">
        <v>267</v>
      </c>
      <c r="C9500" t="s">
        <v>136</v>
      </c>
      <c r="D9500" t="s">
        <v>38</v>
      </c>
      <c r="E9500" t="s">
        <v>1</v>
      </c>
      <c r="F9500" s="262">
        <v>12.88072784489203</v>
      </c>
      <c r="G9500" s="139"/>
      <c r="H9500" s="264"/>
      <c r="I9500" s="264"/>
      <c r="J9500" s="264"/>
      <c r="O9500" s="333"/>
      <c r="P9500" s="333"/>
      <c r="Q9500" s="333"/>
      <c r="R9500" s="333"/>
    </row>
    <row r="9501" spans="1:18" x14ac:dyDescent="0.25">
      <c r="A9501" t="s">
        <v>9785</v>
      </c>
      <c r="B9501" t="s">
        <v>267</v>
      </c>
      <c r="C9501" t="s">
        <v>136</v>
      </c>
      <c r="D9501" t="s">
        <v>39</v>
      </c>
      <c r="E9501" t="s">
        <v>1</v>
      </c>
      <c r="F9501" s="262">
        <v>14.737261983707068</v>
      </c>
      <c r="G9501" s="139"/>
      <c r="H9501" s="264"/>
      <c r="I9501" s="264"/>
      <c r="J9501" s="264"/>
      <c r="O9501" s="333"/>
      <c r="P9501" s="333"/>
      <c r="Q9501" s="333"/>
      <c r="R9501" s="333"/>
    </row>
    <row r="9502" spans="1:18" x14ac:dyDescent="0.25">
      <c r="A9502" t="s">
        <v>9786</v>
      </c>
      <c r="B9502" t="s">
        <v>267</v>
      </c>
      <c r="C9502" t="s">
        <v>136</v>
      </c>
      <c r="D9502" t="s">
        <v>40</v>
      </c>
      <c r="E9502" t="s">
        <v>1</v>
      </c>
      <c r="F9502" s="262">
        <v>16.397792593514417</v>
      </c>
      <c r="G9502" s="139"/>
      <c r="H9502" s="264"/>
      <c r="I9502" s="264"/>
      <c r="J9502" s="264"/>
      <c r="O9502" s="333"/>
      <c r="P9502" s="333"/>
      <c r="Q9502" s="333"/>
      <c r="R9502" s="333"/>
    </row>
    <row r="9503" spans="1:18" x14ac:dyDescent="0.25">
      <c r="A9503" t="s">
        <v>9787</v>
      </c>
      <c r="B9503" t="s">
        <v>267</v>
      </c>
      <c r="C9503" t="s">
        <v>136</v>
      </c>
      <c r="D9503" t="s">
        <v>41</v>
      </c>
      <c r="E9503" t="s">
        <v>1</v>
      </c>
      <c r="F9503" s="262">
        <v>11.994247554862019</v>
      </c>
      <c r="G9503" s="139"/>
      <c r="H9503" s="264"/>
      <c r="I9503" s="264"/>
      <c r="J9503" s="264"/>
      <c r="O9503" s="333"/>
      <c r="P9503" s="333"/>
      <c r="Q9503" s="333"/>
      <c r="R9503" s="333"/>
    </row>
    <row r="9504" spans="1:18" x14ac:dyDescent="0.25">
      <c r="A9504" t="s">
        <v>9788</v>
      </c>
      <c r="B9504" t="s">
        <v>267</v>
      </c>
      <c r="C9504" t="s">
        <v>136</v>
      </c>
      <c r="D9504" t="s">
        <v>42</v>
      </c>
      <c r="E9504" t="s">
        <v>1</v>
      </c>
      <c r="F9504" s="262">
        <v>14.621323455175961</v>
      </c>
      <c r="G9504" s="139"/>
      <c r="H9504" s="264"/>
      <c r="I9504" s="264"/>
      <c r="J9504" s="264"/>
      <c r="O9504" s="333"/>
      <c r="P9504" s="333"/>
      <c r="Q9504" s="333"/>
      <c r="R9504" s="333"/>
    </row>
    <row r="9505" spans="1:18" x14ac:dyDescent="0.25">
      <c r="A9505" t="s">
        <v>9777</v>
      </c>
      <c r="B9505" t="s">
        <v>267</v>
      </c>
      <c r="C9505" t="s">
        <v>136</v>
      </c>
      <c r="D9505" t="s">
        <v>139</v>
      </c>
      <c r="E9505" t="s">
        <v>1</v>
      </c>
      <c r="F9505" s="262">
        <v>10.787882480050454</v>
      </c>
      <c r="G9505" s="139"/>
      <c r="H9505" s="264"/>
      <c r="I9505" s="264"/>
      <c r="J9505" s="264"/>
      <c r="O9505" s="333"/>
      <c r="P9505" s="333"/>
      <c r="Q9505" s="333"/>
      <c r="R9505" s="333"/>
    </row>
    <row r="9506" spans="1:18" x14ac:dyDescent="0.25">
      <c r="A9506" t="s">
        <v>9789</v>
      </c>
      <c r="B9506" t="s">
        <v>267</v>
      </c>
      <c r="C9506" t="s">
        <v>136</v>
      </c>
      <c r="D9506" t="s">
        <v>43</v>
      </c>
      <c r="E9506" t="s">
        <v>1</v>
      </c>
      <c r="F9506" s="262">
        <v>11.823864144643567</v>
      </c>
      <c r="G9506" s="139"/>
      <c r="H9506" s="264"/>
      <c r="I9506" s="264"/>
      <c r="J9506" s="264"/>
      <c r="O9506" s="333"/>
      <c r="P9506" s="333"/>
      <c r="Q9506" s="333"/>
      <c r="R9506" s="333"/>
    </row>
    <row r="9507" spans="1:18" x14ac:dyDescent="0.25">
      <c r="A9507" t="s">
        <v>9790</v>
      </c>
      <c r="B9507" t="s">
        <v>267</v>
      </c>
      <c r="C9507" t="s">
        <v>136</v>
      </c>
      <c r="D9507" t="s">
        <v>44</v>
      </c>
      <c r="E9507" t="s">
        <v>1</v>
      </c>
      <c r="F9507" s="262">
        <v>13.699636738426356</v>
      </c>
      <c r="G9507" s="139"/>
      <c r="H9507" s="264"/>
      <c r="I9507" s="264"/>
      <c r="J9507" s="264"/>
      <c r="O9507" s="333"/>
      <c r="P9507" s="333"/>
      <c r="Q9507" s="333"/>
      <c r="R9507" s="333"/>
    </row>
    <row r="9508" spans="1:18" x14ac:dyDescent="0.25">
      <c r="A9508" t="s">
        <v>9791</v>
      </c>
      <c r="B9508" t="s">
        <v>267</v>
      </c>
      <c r="C9508" t="s">
        <v>136</v>
      </c>
      <c r="D9508" t="s">
        <v>45</v>
      </c>
      <c r="E9508" t="s">
        <v>1</v>
      </c>
      <c r="F9508" s="262">
        <v>15.553570826025609</v>
      </c>
      <c r="G9508" s="139"/>
      <c r="H9508" s="264"/>
      <c r="I9508" s="264"/>
      <c r="J9508" s="264"/>
      <c r="O9508" s="333"/>
      <c r="P9508" s="333"/>
      <c r="Q9508" s="333"/>
      <c r="R9508" s="333"/>
    </row>
    <row r="9509" spans="1:18" x14ac:dyDescent="0.25">
      <c r="A9509" t="s">
        <v>9792</v>
      </c>
      <c r="B9509" t="s">
        <v>267</v>
      </c>
      <c r="C9509" t="s">
        <v>136</v>
      </c>
      <c r="D9509" t="s">
        <v>46</v>
      </c>
      <c r="E9509" t="s">
        <v>1</v>
      </c>
      <c r="F9509" s="262">
        <v>14.786144765293159</v>
      </c>
      <c r="G9509" s="139"/>
      <c r="H9509" s="264"/>
      <c r="I9509" s="264"/>
      <c r="J9509" s="264"/>
      <c r="O9509" s="333"/>
      <c r="P9509" s="333"/>
      <c r="Q9509" s="333"/>
      <c r="R9509" s="333"/>
    </row>
    <row r="9510" spans="1:18" x14ac:dyDescent="0.25">
      <c r="A9510" t="s">
        <v>9793</v>
      </c>
      <c r="B9510" t="s">
        <v>267</v>
      </c>
      <c r="C9510" t="s">
        <v>136</v>
      </c>
      <c r="D9510" t="s">
        <v>47</v>
      </c>
      <c r="E9510" t="s">
        <v>1</v>
      </c>
      <c r="F9510" s="262">
        <v>13.864717755588066</v>
      </c>
      <c r="G9510" s="139"/>
      <c r="H9510" s="264"/>
      <c r="I9510" s="264"/>
      <c r="J9510" s="264"/>
      <c r="O9510" s="333"/>
      <c r="P9510" s="333"/>
      <c r="Q9510" s="333"/>
      <c r="R9510" s="333"/>
    </row>
    <row r="9511" spans="1:18" x14ac:dyDescent="0.25">
      <c r="A9511" t="s">
        <v>9794</v>
      </c>
      <c r="B9511" t="s">
        <v>267</v>
      </c>
      <c r="C9511" t="s">
        <v>136</v>
      </c>
      <c r="D9511" t="s">
        <v>48</v>
      </c>
      <c r="E9511" t="s">
        <v>1</v>
      </c>
      <c r="F9511" s="262">
        <v>16.957513520722724</v>
      </c>
      <c r="G9511" s="139"/>
      <c r="H9511" s="264"/>
      <c r="I9511" s="264"/>
      <c r="J9511" s="264"/>
      <c r="O9511" s="333"/>
      <c r="P9511" s="333"/>
      <c r="Q9511" s="333"/>
      <c r="R9511" s="333"/>
    </row>
    <row r="9512" spans="1:18" x14ac:dyDescent="0.25">
      <c r="A9512" t="s">
        <v>9795</v>
      </c>
      <c r="B9512" t="s">
        <v>267</v>
      </c>
      <c r="C9512" t="s">
        <v>136</v>
      </c>
      <c r="D9512" t="s">
        <v>49</v>
      </c>
      <c r="E9512" t="s">
        <v>1</v>
      </c>
      <c r="F9512" s="262">
        <v>11.72623279670008</v>
      </c>
      <c r="G9512" s="139"/>
      <c r="H9512" s="264"/>
      <c r="I9512" s="264"/>
      <c r="J9512" s="264"/>
      <c r="O9512" s="333"/>
      <c r="P9512" s="333"/>
      <c r="Q9512" s="333"/>
      <c r="R9512" s="333"/>
    </row>
    <row r="9513" spans="1:18" x14ac:dyDescent="0.25">
      <c r="A9513" t="s">
        <v>9796</v>
      </c>
      <c r="B9513" t="s">
        <v>267</v>
      </c>
      <c r="C9513" t="s">
        <v>136</v>
      </c>
      <c r="D9513" t="s">
        <v>50</v>
      </c>
      <c r="E9513" t="s">
        <v>1</v>
      </c>
      <c r="F9513" s="262">
        <v>13.822151365130338</v>
      </c>
      <c r="G9513" s="139"/>
      <c r="H9513" s="264"/>
      <c r="I9513" s="264"/>
      <c r="J9513" s="264"/>
      <c r="O9513" s="333"/>
      <c r="P9513" s="333"/>
      <c r="Q9513" s="333"/>
      <c r="R9513" s="333"/>
    </row>
    <row r="9514" spans="1:18" x14ac:dyDescent="0.25">
      <c r="A9514" t="s">
        <v>9797</v>
      </c>
      <c r="B9514" t="s">
        <v>267</v>
      </c>
      <c r="C9514" t="s">
        <v>136</v>
      </c>
      <c r="D9514" t="s">
        <v>51</v>
      </c>
      <c r="E9514" t="s">
        <v>1</v>
      </c>
      <c r="F9514" s="262">
        <v>16.525390151774651</v>
      </c>
      <c r="G9514" s="139"/>
      <c r="H9514" s="264"/>
      <c r="I9514" s="264"/>
      <c r="J9514" s="264"/>
      <c r="O9514" s="333"/>
      <c r="P9514" s="333"/>
      <c r="Q9514" s="333"/>
      <c r="R9514" s="333"/>
    </row>
    <row r="9515" spans="1:18" x14ac:dyDescent="0.25">
      <c r="A9515" t="s">
        <v>9798</v>
      </c>
      <c r="B9515" t="s">
        <v>267</v>
      </c>
      <c r="C9515" t="s">
        <v>136</v>
      </c>
      <c r="D9515" t="s">
        <v>52</v>
      </c>
      <c r="E9515" t="s">
        <v>1</v>
      </c>
      <c r="F9515" s="262">
        <v>19.40261428897573</v>
      </c>
      <c r="G9515" s="139"/>
      <c r="H9515" s="264"/>
      <c r="I9515" s="264"/>
      <c r="J9515" s="264"/>
      <c r="O9515" s="333"/>
      <c r="P9515" s="333"/>
      <c r="Q9515" s="333"/>
      <c r="R9515" s="333"/>
    </row>
    <row r="9516" spans="1:18" x14ac:dyDescent="0.25">
      <c r="A9516" t="s">
        <v>9799</v>
      </c>
      <c r="B9516" t="s">
        <v>267</v>
      </c>
      <c r="C9516" t="s">
        <v>136</v>
      </c>
      <c r="D9516" t="s">
        <v>53</v>
      </c>
      <c r="E9516" t="s">
        <v>1</v>
      </c>
      <c r="F9516" s="262">
        <v>13.251652720206172</v>
      </c>
      <c r="G9516" s="139"/>
      <c r="H9516" s="264"/>
      <c r="I9516" s="264"/>
      <c r="J9516" s="264"/>
      <c r="O9516" s="333"/>
      <c r="P9516" s="333"/>
      <c r="Q9516" s="333"/>
      <c r="R9516" s="333"/>
    </row>
    <row r="9517" spans="1:18" x14ac:dyDescent="0.25">
      <c r="A9517" t="s">
        <v>9800</v>
      </c>
      <c r="B9517" t="s">
        <v>267</v>
      </c>
      <c r="C9517" t="s">
        <v>136</v>
      </c>
      <c r="D9517" t="s">
        <v>54</v>
      </c>
      <c r="E9517" t="s">
        <v>1</v>
      </c>
      <c r="F9517" s="262">
        <v>20.905182411491538</v>
      </c>
      <c r="G9517" s="139"/>
      <c r="H9517" s="264"/>
      <c r="I9517" s="264"/>
      <c r="J9517" s="264"/>
      <c r="O9517" s="333"/>
      <c r="P9517" s="333"/>
      <c r="Q9517" s="333"/>
      <c r="R9517" s="333"/>
    </row>
    <row r="9518" spans="1:18" x14ac:dyDescent="0.25">
      <c r="A9518" t="s">
        <v>9801</v>
      </c>
      <c r="B9518" t="s">
        <v>267</v>
      </c>
      <c r="C9518" t="s">
        <v>136</v>
      </c>
      <c r="D9518" t="s">
        <v>55</v>
      </c>
      <c r="E9518" t="s">
        <v>1</v>
      </c>
      <c r="F9518" s="262">
        <v>11.284684075802012</v>
      </c>
      <c r="G9518" s="139"/>
      <c r="H9518" s="264"/>
      <c r="I9518" s="264"/>
      <c r="J9518" s="264"/>
      <c r="O9518" s="333"/>
      <c r="P9518" s="333"/>
      <c r="Q9518" s="333"/>
      <c r="R9518" s="333"/>
    </row>
    <row r="9519" spans="1:18" x14ac:dyDescent="0.25">
      <c r="A9519" t="s">
        <v>9802</v>
      </c>
      <c r="B9519" t="s">
        <v>267</v>
      </c>
      <c r="C9519" t="s">
        <v>136</v>
      </c>
      <c r="D9519" t="s">
        <v>56</v>
      </c>
      <c r="E9519" t="s">
        <v>1</v>
      </c>
      <c r="F9519" s="262">
        <v>8.4927760435998394</v>
      </c>
      <c r="G9519" s="139"/>
      <c r="H9519" s="264"/>
      <c r="I9519" s="264"/>
      <c r="J9519" s="264"/>
      <c r="O9519" s="333"/>
      <c r="P9519" s="333"/>
      <c r="Q9519" s="333"/>
      <c r="R9519" s="333"/>
    </row>
    <row r="9520" spans="1:18" x14ac:dyDescent="0.25">
      <c r="A9520" t="s">
        <v>9803</v>
      </c>
      <c r="B9520" t="s">
        <v>267</v>
      </c>
      <c r="C9520" t="s">
        <v>136</v>
      </c>
      <c r="D9520" t="s">
        <v>57</v>
      </c>
      <c r="E9520" t="s">
        <v>1</v>
      </c>
      <c r="F9520" s="262">
        <v>13.154351168197794</v>
      </c>
      <c r="G9520" s="139"/>
      <c r="H9520" s="264"/>
      <c r="I9520" s="264"/>
      <c r="J9520" s="264"/>
      <c r="O9520" s="333"/>
      <c r="P9520" s="333"/>
      <c r="Q9520" s="333"/>
      <c r="R9520" s="333"/>
    </row>
    <row r="9521" spans="1:18" x14ac:dyDescent="0.25">
      <c r="A9521" t="s">
        <v>9804</v>
      </c>
      <c r="B9521" t="s">
        <v>267</v>
      </c>
      <c r="C9521" t="s">
        <v>135</v>
      </c>
      <c r="D9521" t="s">
        <v>5</v>
      </c>
      <c r="E9521" t="s">
        <v>1</v>
      </c>
      <c r="F9521" s="262">
        <v>14.194085839371198</v>
      </c>
      <c r="G9521" s="139"/>
      <c r="H9521" s="264"/>
      <c r="I9521" s="264"/>
      <c r="J9521" s="264"/>
      <c r="O9521" s="333"/>
      <c r="P9521" s="333"/>
      <c r="Q9521" s="333"/>
      <c r="R9521" s="333"/>
    </row>
    <row r="9522" spans="1:18" x14ac:dyDescent="0.25">
      <c r="A9522" t="s">
        <v>9805</v>
      </c>
      <c r="B9522" t="s">
        <v>267</v>
      </c>
      <c r="C9522" t="s">
        <v>135</v>
      </c>
      <c r="D9522" t="s">
        <v>152</v>
      </c>
      <c r="E9522" t="s">
        <v>1</v>
      </c>
      <c r="F9522" s="262">
        <v>14.015955251425833</v>
      </c>
      <c r="G9522" s="139"/>
      <c r="H9522" s="264"/>
      <c r="I9522" s="264"/>
      <c r="J9522" s="264"/>
      <c r="O9522" s="333"/>
      <c r="P9522" s="333"/>
      <c r="Q9522" s="333"/>
      <c r="R9522" s="333"/>
    </row>
    <row r="9523" spans="1:18" x14ac:dyDescent="0.25">
      <c r="A9523" t="s">
        <v>9806</v>
      </c>
      <c r="B9523" t="s">
        <v>267</v>
      </c>
      <c r="C9523" t="s">
        <v>135</v>
      </c>
      <c r="D9523" t="s">
        <v>139</v>
      </c>
      <c r="E9523" t="s">
        <v>1</v>
      </c>
      <c r="F9523" s="262">
        <v>9.3536551148878644</v>
      </c>
      <c r="G9523" s="139"/>
      <c r="H9523" s="264"/>
      <c r="I9523" s="264"/>
      <c r="J9523" s="264"/>
      <c r="O9523" s="333"/>
      <c r="P9523" s="333"/>
      <c r="Q9523" s="333"/>
      <c r="R9523" s="333"/>
    </row>
    <row r="9524" spans="1:18" x14ac:dyDescent="0.25">
      <c r="A9524" t="s">
        <v>9807</v>
      </c>
      <c r="B9524" t="s">
        <v>267</v>
      </c>
      <c r="C9524" t="s">
        <v>135</v>
      </c>
      <c r="D9524" t="s">
        <v>153</v>
      </c>
      <c r="E9524" t="s">
        <v>1</v>
      </c>
      <c r="F9524" s="262">
        <v>14.245604485595402</v>
      </c>
      <c r="G9524" s="139"/>
      <c r="H9524" s="264"/>
      <c r="I9524" s="264"/>
      <c r="J9524" s="264"/>
      <c r="O9524" s="333"/>
      <c r="P9524" s="333"/>
      <c r="Q9524" s="333"/>
      <c r="R9524" s="333"/>
    </row>
    <row r="9525" spans="1:18" x14ac:dyDescent="0.25">
      <c r="A9525" t="s">
        <v>9808</v>
      </c>
      <c r="B9525" t="s">
        <v>267</v>
      </c>
      <c r="C9525" t="s">
        <v>135</v>
      </c>
      <c r="D9525" t="s">
        <v>265</v>
      </c>
      <c r="E9525" t="s">
        <v>1</v>
      </c>
      <c r="F9525" s="262">
        <v>15.147354815818954</v>
      </c>
      <c r="G9525" s="139"/>
      <c r="H9525" s="264"/>
      <c r="I9525" s="264"/>
      <c r="J9525" s="264"/>
      <c r="O9525" s="333"/>
      <c r="P9525" s="333"/>
      <c r="Q9525" s="333"/>
      <c r="R9525" s="333"/>
    </row>
    <row r="9526" spans="1:18" x14ac:dyDescent="0.25">
      <c r="A9526" t="s">
        <v>9809</v>
      </c>
      <c r="B9526" t="s">
        <v>267</v>
      </c>
      <c r="C9526" t="s">
        <v>135</v>
      </c>
      <c r="D9526" t="s">
        <v>266</v>
      </c>
      <c r="E9526" t="s">
        <v>1</v>
      </c>
      <c r="F9526" s="262">
        <v>13.532092106051081</v>
      </c>
      <c r="G9526" s="139"/>
      <c r="H9526" s="264"/>
      <c r="I9526" s="264"/>
      <c r="J9526" s="264"/>
      <c r="O9526" s="333"/>
      <c r="P9526" s="333"/>
      <c r="Q9526" s="333"/>
      <c r="R9526" s="333"/>
    </row>
    <row r="9527" spans="1:18" x14ac:dyDescent="0.25">
      <c r="A9527" t="s">
        <v>9810</v>
      </c>
      <c r="B9527" t="s">
        <v>267</v>
      </c>
      <c r="C9527" t="s">
        <v>135</v>
      </c>
      <c r="D9527" t="s">
        <v>156</v>
      </c>
      <c r="E9527" t="s">
        <v>1</v>
      </c>
      <c r="F9527" s="262">
        <v>18.302229742536312</v>
      </c>
      <c r="G9527" s="139"/>
      <c r="H9527" s="264"/>
      <c r="I9527" s="264"/>
      <c r="J9527" s="264"/>
      <c r="O9527" s="333"/>
      <c r="P9527" s="333"/>
      <c r="Q9527" s="333"/>
      <c r="R9527" s="333"/>
    </row>
    <row r="9528" spans="1:18" x14ac:dyDescent="0.25">
      <c r="A9528" t="s">
        <v>9811</v>
      </c>
      <c r="B9528" t="s">
        <v>267</v>
      </c>
      <c r="C9528" t="s">
        <v>135</v>
      </c>
      <c r="D9528" t="s">
        <v>158</v>
      </c>
      <c r="E9528" t="s">
        <v>1</v>
      </c>
      <c r="F9528" s="262">
        <v>13.27921856843512</v>
      </c>
      <c r="G9528" s="139"/>
      <c r="H9528" s="264"/>
      <c r="I9528" s="264"/>
      <c r="J9528" s="264"/>
      <c r="O9528" s="333"/>
      <c r="P9528" s="333"/>
      <c r="Q9528" s="333"/>
      <c r="R9528" s="333"/>
    </row>
    <row r="9529" spans="1:18" x14ac:dyDescent="0.25">
      <c r="A9529" t="s">
        <v>9812</v>
      </c>
      <c r="B9529" t="s">
        <v>267</v>
      </c>
      <c r="C9529" t="s">
        <v>135</v>
      </c>
      <c r="D9529" t="s">
        <v>37</v>
      </c>
      <c r="E9529" t="s">
        <v>1</v>
      </c>
      <c r="F9529" s="262">
        <v>13.772434535654005</v>
      </c>
      <c r="G9529" s="139"/>
      <c r="H9529" s="264"/>
      <c r="I9529" s="264"/>
      <c r="J9529" s="264"/>
      <c r="O9529" s="333"/>
      <c r="P9529" s="333"/>
      <c r="Q9529" s="333"/>
      <c r="R9529" s="333"/>
    </row>
    <row r="9530" spans="1:18" x14ac:dyDescent="0.25">
      <c r="A9530" t="s">
        <v>9813</v>
      </c>
      <c r="B9530" t="s">
        <v>267</v>
      </c>
      <c r="C9530" t="s">
        <v>135</v>
      </c>
      <c r="D9530" t="s">
        <v>38</v>
      </c>
      <c r="E9530" t="s">
        <v>1</v>
      </c>
      <c r="F9530" s="262">
        <v>13.409863568225772</v>
      </c>
      <c r="G9530" s="139"/>
      <c r="H9530" s="264"/>
      <c r="I9530" s="264"/>
      <c r="J9530" s="264"/>
      <c r="O9530" s="333"/>
      <c r="P9530" s="333"/>
      <c r="Q9530" s="333"/>
      <c r="R9530" s="333"/>
    </row>
    <row r="9531" spans="1:18" x14ac:dyDescent="0.25">
      <c r="A9531" t="s">
        <v>9814</v>
      </c>
      <c r="B9531" t="s">
        <v>267</v>
      </c>
      <c r="C9531" t="s">
        <v>135</v>
      </c>
      <c r="D9531" t="s">
        <v>39</v>
      </c>
      <c r="E9531" t="s">
        <v>1</v>
      </c>
      <c r="F9531" s="262">
        <v>15.108063684199502</v>
      </c>
      <c r="G9531" s="139"/>
      <c r="H9531" s="264"/>
      <c r="I9531" s="264"/>
      <c r="J9531" s="264"/>
      <c r="O9531" s="333"/>
      <c r="P9531" s="333"/>
      <c r="Q9531" s="333"/>
      <c r="R9531" s="333"/>
    </row>
    <row r="9532" spans="1:18" x14ac:dyDescent="0.25">
      <c r="A9532" t="s">
        <v>9815</v>
      </c>
      <c r="B9532" t="s">
        <v>267</v>
      </c>
      <c r="C9532" t="s">
        <v>135</v>
      </c>
      <c r="D9532" t="s">
        <v>40</v>
      </c>
      <c r="E9532" t="s">
        <v>1</v>
      </c>
      <c r="F9532" s="262">
        <v>16.035633003215612</v>
      </c>
      <c r="G9532" s="139"/>
      <c r="H9532" s="264"/>
      <c r="I9532" s="264"/>
      <c r="J9532" s="264"/>
      <c r="O9532" s="333"/>
      <c r="P9532" s="333"/>
      <c r="Q9532" s="333"/>
      <c r="R9532" s="333"/>
    </row>
    <row r="9533" spans="1:18" x14ac:dyDescent="0.25">
      <c r="A9533" t="s">
        <v>9816</v>
      </c>
      <c r="B9533" t="s">
        <v>267</v>
      </c>
      <c r="C9533" t="s">
        <v>135</v>
      </c>
      <c r="D9533" t="s">
        <v>41</v>
      </c>
      <c r="E9533" t="s">
        <v>1</v>
      </c>
      <c r="F9533" s="262">
        <v>12.739509889449684</v>
      </c>
      <c r="G9533" s="139"/>
      <c r="H9533" s="264"/>
      <c r="I9533" s="264"/>
      <c r="J9533" s="264"/>
      <c r="O9533" s="333"/>
      <c r="P9533" s="333"/>
      <c r="Q9533" s="333"/>
      <c r="R9533" s="333"/>
    </row>
    <row r="9534" spans="1:18" x14ac:dyDescent="0.25">
      <c r="A9534" t="s">
        <v>9817</v>
      </c>
      <c r="B9534" t="s">
        <v>267</v>
      </c>
      <c r="C9534" t="s">
        <v>135</v>
      </c>
      <c r="D9534" t="s">
        <v>42</v>
      </c>
      <c r="E9534" t="s">
        <v>1</v>
      </c>
      <c r="F9534" s="262">
        <v>13.865625722375924</v>
      </c>
      <c r="G9534" s="139"/>
      <c r="H9534" s="264"/>
      <c r="I9534" s="264"/>
      <c r="J9534" s="264"/>
      <c r="O9534" s="333"/>
      <c r="P9534" s="333"/>
      <c r="Q9534" s="333"/>
      <c r="R9534" s="333"/>
    </row>
    <row r="9535" spans="1:18" x14ac:dyDescent="0.25">
      <c r="A9535" t="s">
        <v>9806</v>
      </c>
      <c r="B9535" t="s">
        <v>267</v>
      </c>
      <c r="C9535" t="s">
        <v>135</v>
      </c>
      <c r="D9535" t="s">
        <v>139</v>
      </c>
      <c r="E9535" t="s">
        <v>1</v>
      </c>
      <c r="F9535" s="262">
        <v>9.3536551148878608</v>
      </c>
      <c r="G9535" s="139"/>
      <c r="H9535" s="264"/>
      <c r="I9535" s="264"/>
      <c r="J9535" s="264"/>
      <c r="O9535" s="333"/>
      <c r="P9535" s="333"/>
      <c r="Q9535" s="333"/>
      <c r="R9535" s="333"/>
    </row>
    <row r="9536" spans="1:18" x14ac:dyDescent="0.25">
      <c r="A9536" t="s">
        <v>9818</v>
      </c>
      <c r="B9536" t="s">
        <v>267</v>
      </c>
      <c r="C9536" t="s">
        <v>135</v>
      </c>
      <c r="D9536" t="s">
        <v>43</v>
      </c>
      <c r="E9536" t="s">
        <v>1</v>
      </c>
      <c r="F9536" s="262">
        <v>11.367895071581533</v>
      </c>
      <c r="G9536" s="139"/>
      <c r="H9536" s="264"/>
      <c r="I9536" s="264"/>
      <c r="J9536" s="264"/>
      <c r="O9536" s="333"/>
      <c r="P9536" s="333"/>
      <c r="Q9536" s="333"/>
      <c r="R9536" s="333"/>
    </row>
    <row r="9537" spans="1:18" x14ac:dyDescent="0.25">
      <c r="A9537" t="s">
        <v>9819</v>
      </c>
      <c r="B9537" t="s">
        <v>267</v>
      </c>
      <c r="C9537" t="s">
        <v>135</v>
      </c>
      <c r="D9537" t="s">
        <v>44</v>
      </c>
      <c r="E9537" t="s">
        <v>1</v>
      </c>
      <c r="F9537" s="262">
        <v>15.578418550490184</v>
      </c>
      <c r="G9537" s="139"/>
      <c r="H9537" s="264"/>
      <c r="I9537" s="264"/>
      <c r="J9537" s="264"/>
      <c r="O9537" s="333"/>
      <c r="P9537" s="333"/>
      <c r="Q9537" s="333"/>
      <c r="R9537" s="333"/>
    </row>
    <row r="9538" spans="1:18" x14ac:dyDescent="0.25">
      <c r="A9538" t="s">
        <v>9820</v>
      </c>
      <c r="B9538" t="s">
        <v>267</v>
      </c>
      <c r="C9538" t="s">
        <v>135</v>
      </c>
      <c r="D9538" t="s">
        <v>45</v>
      </c>
      <c r="E9538" t="s">
        <v>1</v>
      </c>
      <c r="F9538" s="262">
        <v>14.561198828247022</v>
      </c>
      <c r="G9538" s="139"/>
      <c r="H9538" s="264"/>
      <c r="I9538" s="264"/>
      <c r="J9538" s="264"/>
      <c r="O9538" s="333"/>
      <c r="P9538" s="333"/>
      <c r="Q9538" s="333"/>
      <c r="R9538" s="333"/>
    </row>
    <row r="9539" spans="1:18" x14ac:dyDescent="0.25">
      <c r="A9539" t="s">
        <v>9821</v>
      </c>
      <c r="B9539" t="s">
        <v>267</v>
      </c>
      <c r="C9539" t="s">
        <v>135</v>
      </c>
      <c r="D9539" t="s">
        <v>46</v>
      </c>
      <c r="E9539" t="s">
        <v>1</v>
      </c>
      <c r="F9539" s="262">
        <v>14.955647021640567</v>
      </c>
      <c r="G9539" s="139"/>
      <c r="H9539" s="264"/>
      <c r="I9539" s="264"/>
      <c r="J9539" s="264"/>
      <c r="O9539" s="333"/>
      <c r="P9539" s="333"/>
      <c r="Q9539" s="333"/>
      <c r="R9539" s="333"/>
    </row>
    <row r="9540" spans="1:18" x14ac:dyDescent="0.25">
      <c r="A9540" t="s">
        <v>9822</v>
      </c>
      <c r="B9540" t="s">
        <v>267</v>
      </c>
      <c r="C9540" t="s">
        <v>135</v>
      </c>
      <c r="D9540" t="s">
        <v>47</v>
      </c>
      <c r="E9540" t="s">
        <v>1</v>
      </c>
      <c r="F9540" s="262">
        <v>13.172081933481897</v>
      </c>
      <c r="G9540" s="139"/>
      <c r="H9540" s="264"/>
      <c r="I9540" s="264"/>
      <c r="J9540" s="264"/>
      <c r="O9540" s="333"/>
      <c r="P9540" s="333"/>
      <c r="Q9540" s="333"/>
      <c r="R9540" s="333"/>
    </row>
    <row r="9541" spans="1:18" x14ac:dyDescent="0.25">
      <c r="A9541" t="s">
        <v>9823</v>
      </c>
      <c r="B9541" t="s">
        <v>267</v>
      </c>
      <c r="C9541" t="s">
        <v>135</v>
      </c>
      <c r="D9541" t="s">
        <v>48</v>
      </c>
      <c r="E9541" t="s">
        <v>1</v>
      </c>
      <c r="F9541" s="262">
        <v>17.556150997358653</v>
      </c>
      <c r="G9541" s="139"/>
      <c r="H9541" s="264"/>
      <c r="I9541" s="264"/>
      <c r="J9541" s="264"/>
      <c r="O9541" s="333"/>
      <c r="P9541" s="333"/>
      <c r="Q9541" s="333"/>
      <c r="R9541" s="333"/>
    </row>
    <row r="9542" spans="1:18" x14ac:dyDescent="0.25">
      <c r="A9542" t="s">
        <v>9824</v>
      </c>
      <c r="B9542" t="s">
        <v>267</v>
      </c>
      <c r="C9542" t="s">
        <v>135</v>
      </c>
      <c r="D9542" t="s">
        <v>49</v>
      </c>
      <c r="E9542" t="s">
        <v>1</v>
      </c>
      <c r="F9542" s="262">
        <v>12.567116673910082</v>
      </c>
      <c r="G9542" s="139"/>
      <c r="H9542" s="264"/>
      <c r="I9542" s="264"/>
      <c r="J9542" s="264"/>
      <c r="O9542" s="333"/>
      <c r="P9542" s="333"/>
      <c r="Q9542" s="333"/>
      <c r="R9542" s="333"/>
    </row>
    <row r="9543" spans="1:18" x14ac:dyDescent="0.25">
      <c r="A9543" t="s">
        <v>9825</v>
      </c>
      <c r="B9543" t="s">
        <v>267</v>
      </c>
      <c r="C9543" t="s">
        <v>135</v>
      </c>
      <c r="D9543" t="s">
        <v>50</v>
      </c>
      <c r="E9543" t="s">
        <v>1</v>
      </c>
      <c r="F9543" s="262">
        <v>13.880898207405444</v>
      </c>
      <c r="G9543" s="139"/>
      <c r="H9543" s="264"/>
      <c r="I9543" s="264"/>
      <c r="J9543" s="264"/>
      <c r="O9543" s="333"/>
      <c r="P9543" s="333"/>
      <c r="Q9543" s="333"/>
      <c r="R9543" s="333"/>
    </row>
    <row r="9544" spans="1:18" x14ac:dyDescent="0.25">
      <c r="A9544" t="s">
        <v>9826</v>
      </c>
      <c r="B9544" t="s">
        <v>267</v>
      </c>
      <c r="C9544" t="s">
        <v>135</v>
      </c>
      <c r="D9544" t="s">
        <v>51</v>
      </c>
      <c r="E9544" t="s">
        <v>1</v>
      </c>
      <c r="F9544" s="262">
        <v>17.570830375122217</v>
      </c>
      <c r="G9544" s="139"/>
      <c r="H9544" s="264"/>
      <c r="I9544" s="264"/>
      <c r="J9544" s="264"/>
      <c r="O9544" s="333"/>
      <c r="P9544" s="333"/>
      <c r="Q9544" s="333"/>
      <c r="R9544" s="333"/>
    </row>
    <row r="9545" spans="1:18" x14ac:dyDescent="0.25">
      <c r="A9545" t="s">
        <v>9827</v>
      </c>
      <c r="B9545" t="s">
        <v>267</v>
      </c>
      <c r="C9545" t="s">
        <v>135</v>
      </c>
      <c r="D9545" t="s">
        <v>52</v>
      </c>
      <c r="E9545" t="s">
        <v>1</v>
      </c>
      <c r="F9545" s="262">
        <v>21.242001684260231</v>
      </c>
      <c r="G9545" s="139"/>
      <c r="H9545" s="264"/>
      <c r="I9545" s="264"/>
      <c r="J9545" s="264"/>
      <c r="O9545" s="333"/>
      <c r="P9545" s="333"/>
      <c r="Q9545" s="333"/>
      <c r="R9545" s="333"/>
    </row>
    <row r="9546" spans="1:18" x14ac:dyDescent="0.25">
      <c r="A9546" t="s">
        <v>9828</v>
      </c>
      <c r="B9546" t="s">
        <v>267</v>
      </c>
      <c r="C9546" t="s">
        <v>135</v>
      </c>
      <c r="D9546" t="s">
        <v>53</v>
      </c>
      <c r="E9546" t="s">
        <v>1</v>
      </c>
      <c r="F9546" s="262">
        <v>13.258399928252475</v>
      </c>
      <c r="G9546" s="139"/>
      <c r="H9546" s="264"/>
      <c r="I9546" s="264"/>
      <c r="J9546" s="264"/>
      <c r="O9546" s="333"/>
      <c r="P9546" s="333"/>
      <c r="Q9546" s="333"/>
      <c r="R9546" s="333"/>
    </row>
    <row r="9547" spans="1:18" x14ac:dyDescent="0.25">
      <c r="A9547" t="s">
        <v>9829</v>
      </c>
      <c r="B9547" t="s">
        <v>267</v>
      </c>
      <c r="C9547" t="s">
        <v>135</v>
      </c>
      <c r="D9547" t="s">
        <v>54</v>
      </c>
      <c r="E9547" t="s">
        <v>1</v>
      </c>
      <c r="F9547" s="262">
        <v>19.531023695794588</v>
      </c>
      <c r="G9547" s="139"/>
      <c r="H9547" s="264"/>
      <c r="I9547" s="264"/>
      <c r="J9547" s="264"/>
      <c r="O9547" s="333"/>
      <c r="P9547" s="333"/>
      <c r="Q9547" s="333"/>
      <c r="R9547" s="333"/>
    </row>
    <row r="9548" spans="1:18" x14ac:dyDescent="0.25">
      <c r="A9548" t="s">
        <v>9830</v>
      </c>
      <c r="B9548" t="s">
        <v>267</v>
      </c>
      <c r="C9548" t="s">
        <v>135</v>
      </c>
      <c r="D9548" t="s">
        <v>55</v>
      </c>
      <c r="E9548" t="s">
        <v>1</v>
      </c>
      <c r="F9548" s="262">
        <v>12.042610369902725</v>
      </c>
      <c r="G9548" s="139"/>
      <c r="H9548" s="264"/>
      <c r="I9548" s="264"/>
      <c r="J9548" s="264"/>
      <c r="O9548" s="333"/>
      <c r="P9548" s="333"/>
      <c r="Q9548" s="333"/>
      <c r="R9548" s="333"/>
    </row>
    <row r="9549" spans="1:18" x14ac:dyDescent="0.25">
      <c r="A9549" t="s">
        <v>9831</v>
      </c>
      <c r="B9549" t="s">
        <v>267</v>
      </c>
      <c r="C9549" t="s">
        <v>135</v>
      </c>
      <c r="D9549" t="s">
        <v>56</v>
      </c>
      <c r="E9549" t="s">
        <v>1</v>
      </c>
      <c r="F9549" s="262">
        <v>9.6788416926739416</v>
      </c>
      <c r="G9549" s="139"/>
      <c r="H9549" s="264"/>
      <c r="I9549" s="264"/>
      <c r="J9549" s="264"/>
      <c r="O9549" s="333"/>
      <c r="P9549" s="333"/>
      <c r="Q9549" s="333"/>
      <c r="R9549" s="333"/>
    </row>
    <row r="9550" spans="1:18" x14ac:dyDescent="0.25">
      <c r="A9550" t="s">
        <v>9832</v>
      </c>
      <c r="B9550" t="s">
        <v>267</v>
      </c>
      <c r="C9550" t="s">
        <v>135</v>
      </c>
      <c r="D9550" t="s">
        <v>57</v>
      </c>
      <c r="E9550" t="s">
        <v>1</v>
      </c>
      <c r="F9550" s="262">
        <v>13.553967242987268</v>
      </c>
      <c r="G9550" s="139"/>
      <c r="H9550" s="264"/>
      <c r="I9550" s="264"/>
      <c r="J9550" s="264"/>
      <c r="O9550" s="333"/>
      <c r="P9550" s="333"/>
      <c r="Q9550" s="333"/>
      <c r="R9550" s="333"/>
    </row>
    <row r="9551" spans="1:18" x14ac:dyDescent="0.25">
      <c r="A9551" t="s">
        <v>9833</v>
      </c>
      <c r="B9551" t="s">
        <v>267</v>
      </c>
      <c r="C9551" t="s">
        <v>134</v>
      </c>
      <c r="D9551" t="s">
        <v>5</v>
      </c>
      <c r="E9551" t="s">
        <v>1</v>
      </c>
      <c r="F9551" s="262">
        <v>13.837035431008026</v>
      </c>
      <c r="G9551" s="139"/>
      <c r="H9551" s="264"/>
      <c r="I9551" s="264"/>
      <c r="J9551" s="264"/>
      <c r="O9551" s="333"/>
      <c r="P9551" s="333"/>
      <c r="Q9551" s="333"/>
      <c r="R9551" s="333"/>
    </row>
    <row r="9552" spans="1:18" x14ac:dyDescent="0.25">
      <c r="A9552" t="s">
        <v>9834</v>
      </c>
      <c r="B9552" t="s">
        <v>267</v>
      </c>
      <c r="C9552" t="s">
        <v>134</v>
      </c>
      <c r="D9552" t="s">
        <v>152</v>
      </c>
      <c r="E9552" t="s">
        <v>1</v>
      </c>
      <c r="F9552" s="262">
        <v>14.052550069702402</v>
      </c>
      <c r="G9552" s="139"/>
      <c r="H9552" s="264"/>
      <c r="I9552" s="264"/>
      <c r="J9552" s="264"/>
      <c r="O9552" s="333"/>
      <c r="P9552" s="333"/>
      <c r="Q9552" s="333"/>
      <c r="R9552" s="333"/>
    </row>
    <row r="9553" spans="1:18" x14ac:dyDescent="0.25">
      <c r="A9553" t="s">
        <v>9835</v>
      </c>
      <c r="B9553" t="s">
        <v>267</v>
      </c>
      <c r="C9553" t="s">
        <v>134</v>
      </c>
      <c r="D9553" t="s">
        <v>139</v>
      </c>
      <c r="E9553" t="s">
        <v>1</v>
      </c>
      <c r="F9553" s="262">
        <v>9.0221574084756071</v>
      </c>
      <c r="G9553" s="139"/>
      <c r="H9553" s="264"/>
      <c r="I9553" s="264"/>
      <c r="J9553" s="264"/>
      <c r="O9553" s="333"/>
      <c r="P9553" s="333"/>
      <c r="Q9553" s="333"/>
      <c r="R9553" s="333"/>
    </row>
    <row r="9554" spans="1:18" x14ac:dyDescent="0.25">
      <c r="A9554" t="s">
        <v>9836</v>
      </c>
      <c r="B9554" t="s">
        <v>267</v>
      </c>
      <c r="C9554" t="s">
        <v>134</v>
      </c>
      <c r="D9554" t="s">
        <v>153</v>
      </c>
      <c r="E9554" t="s">
        <v>1</v>
      </c>
      <c r="F9554" s="262">
        <v>14.942308752637338</v>
      </c>
      <c r="G9554" s="139"/>
      <c r="H9554" s="264"/>
      <c r="I9554" s="264"/>
      <c r="J9554" s="264"/>
      <c r="O9554" s="333"/>
      <c r="P9554" s="333"/>
      <c r="Q9554" s="333"/>
      <c r="R9554" s="333"/>
    </row>
    <row r="9555" spans="1:18" x14ac:dyDescent="0.25">
      <c r="A9555" t="s">
        <v>9837</v>
      </c>
      <c r="B9555" t="s">
        <v>267</v>
      </c>
      <c r="C9555" t="s">
        <v>134</v>
      </c>
      <c r="D9555" t="s">
        <v>265</v>
      </c>
      <c r="E9555" t="s">
        <v>1</v>
      </c>
      <c r="F9555" s="262">
        <v>14.440277254678488</v>
      </c>
      <c r="G9555" s="139"/>
      <c r="H9555" s="264"/>
      <c r="I9555" s="264"/>
      <c r="J9555" s="264"/>
      <c r="O9555" s="333"/>
      <c r="P9555" s="333"/>
      <c r="Q9555" s="333"/>
      <c r="R9555" s="333"/>
    </row>
    <row r="9556" spans="1:18" x14ac:dyDescent="0.25">
      <c r="A9556" t="s">
        <v>9838</v>
      </c>
      <c r="B9556" t="s">
        <v>267</v>
      </c>
      <c r="C9556" t="s">
        <v>134</v>
      </c>
      <c r="D9556" t="s">
        <v>266</v>
      </c>
      <c r="E9556" t="s">
        <v>1</v>
      </c>
      <c r="F9556" s="262">
        <v>13.546791160183364</v>
      </c>
      <c r="G9556" s="139"/>
      <c r="H9556" s="264"/>
      <c r="I9556" s="264"/>
      <c r="J9556" s="264"/>
      <c r="O9556" s="333"/>
      <c r="P9556" s="333"/>
      <c r="Q9556" s="333"/>
      <c r="R9556" s="333"/>
    </row>
    <row r="9557" spans="1:18" x14ac:dyDescent="0.25">
      <c r="A9557" t="s">
        <v>9839</v>
      </c>
      <c r="B9557" t="s">
        <v>267</v>
      </c>
      <c r="C9557" t="s">
        <v>134</v>
      </c>
      <c r="D9557" t="s">
        <v>156</v>
      </c>
      <c r="E9557" t="s">
        <v>1</v>
      </c>
      <c r="F9557" s="262">
        <v>17.223159868714841</v>
      </c>
      <c r="G9557" s="139"/>
      <c r="H9557" s="264"/>
      <c r="I9557" s="264"/>
      <c r="J9557" s="264"/>
      <c r="O9557" s="333"/>
      <c r="P9557" s="333"/>
      <c r="Q9557" s="333"/>
      <c r="R9557" s="333"/>
    </row>
    <row r="9558" spans="1:18" x14ac:dyDescent="0.25">
      <c r="A9558" t="s">
        <v>9840</v>
      </c>
      <c r="B9558" t="s">
        <v>267</v>
      </c>
      <c r="C9558" t="s">
        <v>134</v>
      </c>
      <c r="D9558" t="s">
        <v>158</v>
      </c>
      <c r="E9558" t="s">
        <v>1</v>
      </c>
      <c r="F9558" s="262">
        <v>12.224900508389469</v>
      </c>
      <c r="G9558" s="139"/>
      <c r="H9558" s="264"/>
      <c r="I9558" s="264"/>
      <c r="J9558" s="264"/>
      <c r="O9558" s="333"/>
      <c r="P9558" s="333"/>
      <c r="Q9558" s="333"/>
      <c r="R9558" s="333"/>
    </row>
    <row r="9559" spans="1:18" x14ac:dyDescent="0.25">
      <c r="A9559" t="s">
        <v>9841</v>
      </c>
      <c r="B9559" t="s">
        <v>267</v>
      </c>
      <c r="C9559" t="s">
        <v>134</v>
      </c>
      <c r="D9559" t="s">
        <v>37</v>
      </c>
      <c r="E9559" t="s">
        <v>1</v>
      </c>
      <c r="F9559" s="262">
        <v>12.420276875755832</v>
      </c>
      <c r="G9559" s="139"/>
      <c r="H9559" s="264"/>
      <c r="I9559" s="264"/>
      <c r="J9559" s="264"/>
      <c r="O9559" s="333"/>
      <c r="P9559" s="333"/>
      <c r="Q9559" s="333"/>
      <c r="R9559" s="333"/>
    </row>
    <row r="9560" spans="1:18" x14ac:dyDescent="0.25">
      <c r="A9560" t="s">
        <v>9842</v>
      </c>
      <c r="B9560" t="s">
        <v>267</v>
      </c>
      <c r="C9560" t="s">
        <v>134</v>
      </c>
      <c r="D9560" t="s">
        <v>38</v>
      </c>
      <c r="E9560" t="s">
        <v>1</v>
      </c>
      <c r="F9560" s="262">
        <v>12.766236822547572</v>
      </c>
      <c r="G9560" s="139"/>
      <c r="H9560" s="264"/>
      <c r="I9560" s="264"/>
      <c r="J9560" s="264"/>
      <c r="O9560" s="333"/>
      <c r="P9560" s="333"/>
      <c r="Q9560" s="333"/>
      <c r="R9560" s="333"/>
    </row>
    <row r="9561" spans="1:18" x14ac:dyDescent="0.25">
      <c r="A9561" t="s">
        <v>9843</v>
      </c>
      <c r="B9561" t="s">
        <v>267</v>
      </c>
      <c r="C9561" t="s">
        <v>134</v>
      </c>
      <c r="D9561" t="s">
        <v>39</v>
      </c>
      <c r="E9561" t="s">
        <v>1</v>
      </c>
      <c r="F9561" s="262">
        <v>15.833966396986607</v>
      </c>
      <c r="G9561" s="139"/>
      <c r="H9561" s="264"/>
      <c r="I9561" s="264"/>
      <c r="J9561" s="264"/>
      <c r="O9561" s="333"/>
      <c r="P9561" s="333"/>
      <c r="Q9561" s="333"/>
      <c r="R9561" s="333"/>
    </row>
    <row r="9562" spans="1:18" x14ac:dyDescent="0.25">
      <c r="A9562" t="s">
        <v>9844</v>
      </c>
      <c r="B9562" t="s">
        <v>267</v>
      </c>
      <c r="C9562" t="s">
        <v>134</v>
      </c>
      <c r="D9562" t="s">
        <v>40</v>
      </c>
      <c r="E9562" t="s">
        <v>1</v>
      </c>
      <c r="F9562" s="262">
        <v>17.391216628607339</v>
      </c>
      <c r="G9562" s="139"/>
      <c r="H9562" s="264"/>
      <c r="I9562" s="264"/>
      <c r="J9562" s="264"/>
      <c r="O9562" s="333"/>
      <c r="P9562" s="333"/>
      <c r="Q9562" s="333"/>
      <c r="R9562" s="333"/>
    </row>
    <row r="9563" spans="1:18" x14ac:dyDescent="0.25">
      <c r="A9563" t="s">
        <v>9845</v>
      </c>
      <c r="B9563" t="s">
        <v>267</v>
      </c>
      <c r="C9563" t="s">
        <v>134</v>
      </c>
      <c r="D9563" t="s">
        <v>41</v>
      </c>
      <c r="E9563" t="s">
        <v>1</v>
      </c>
      <c r="F9563" s="262">
        <v>13.140842054559021</v>
      </c>
      <c r="G9563" s="139"/>
      <c r="H9563" s="264"/>
      <c r="I9563" s="264"/>
      <c r="J9563" s="264"/>
      <c r="O9563" s="333"/>
      <c r="P9563" s="333"/>
      <c r="Q9563" s="333"/>
      <c r="R9563" s="333"/>
    </row>
    <row r="9564" spans="1:18" x14ac:dyDescent="0.25">
      <c r="A9564" t="s">
        <v>9846</v>
      </c>
      <c r="B9564" t="s">
        <v>267</v>
      </c>
      <c r="C9564" t="s">
        <v>134</v>
      </c>
      <c r="D9564" t="s">
        <v>42</v>
      </c>
      <c r="E9564" t="s">
        <v>1</v>
      </c>
      <c r="F9564" s="262">
        <v>13.142431652414626</v>
      </c>
      <c r="G9564" s="139"/>
      <c r="H9564" s="264"/>
      <c r="I9564" s="264"/>
      <c r="J9564" s="264"/>
      <c r="O9564" s="333"/>
      <c r="P9564" s="333"/>
      <c r="Q9564" s="333"/>
      <c r="R9564" s="333"/>
    </row>
    <row r="9565" spans="1:18" x14ac:dyDescent="0.25">
      <c r="A9565" t="s">
        <v>9835</v>
      </c>
      <c r="B9565" t="s">
        <v>267</v>
      </c>
      <c r="C9565" t="s">
        <v>134</v>
      </c>
      <c r="D9565" t="s">
        <v>139</v>
      </c>
      <c r="E9565" t="s">
        <v>1</v>
      </c>
      <c r="F9565" s="262">
        <v>9.0221574084756071</v>
      </c>
      <c r="G9565" s="139"/>
      <c r="H9565" s="264"/>
      <c r="I9565" s="264"/>
      <c r="J9565" s="264"/>
      <c r="O9565" s="333"/>
      <c r="P9565" s="333"/>
      <c r="Q9565" s="333"/>
      <c r="R9565" s="333"/>
    </row>
    <row r="9566" spans="1:18" x14ac:dyDescent="0.25">
      <c r="A9566" t="s">
        <v>9847</v>
      </c>
      <c r="B9566" t="s">
        <v>267</v>
      </c>
      <c r="C9566" t="s">
        <v>134</v>
      </c>
      <c r="D9566" t="s">
        <v>43</v>
      </c>
      <c r="E9566" t="s">
        <v>1</v>
      </c>
      <c r="F9566" s="262">
        <v>10.027116345438676</v>
      </c>
      <c r="G9566" s="139"/>
      <c r="H9566" s="264"/>
      <c r="I9566" s="264"/>
      <c r="J9566" s="264"/>
      <c r="O9566" s="333"/>
      <c r="P9566" s="333"/>
      <c r="Q9566" s="333"/>
      <c r="R9566" s="333"/>
    </row>
    <row r="9567" spans="1:18" x14ac:dyDescent="0.25">
      <c r="A9567" t="s">
        <v>9848</v>
      </c>
      <c r="B9567" t="s">
        <v>267</v>
      </c>
      <c r="C9567" t="s">
        <v>134</v>
      </c>
      <c r="D9567" t="s">
        <v>44</v>
      </c>
      <c r="E9567" t="s">
        <v>1</v>
      </c>
      <c r="F9567" s="262">
        <v>16.762800037701602</v>
      </c>
      <c r="G9567" s="139"/>
      <c r="H9567" s="264"/>
      <c r="I9567" s="264"/>
      <c r="J9567" s="264"/>
      <c r="O9567" s="333"/>
      <c r="P9567" s="333"/>
      <c r="Q9567" s="333"/>
      <c r="R9567" s="333"/>
    </row>
    <row r="9568" spans="1:18" x14ac:dyDescent="0.25">
      <c r="A9568" t="s">
        <v>9849</v>
      </c>
      <c r="B9568" t="s">
        <v>267</v>
      </c>
      <c r="C9568" t="s">
        <v>134</v>
      </c>
      <c r="D9568" t="s">
        <v>45</v>
      </c>
      <c r="E9568" t="s">
        <v>1</v>
      </c>
      <c r="F9568" s="262">
        <v>15.78452919018436</v>
      </c>
      <c r="G9568" s="139"/>
      <c r="H9568" s="264"/>
      <c r="I9568" s="264"/>
      <c r="J9568" s="264"/>
      <c r="O9568" s="333"/>
      <c r="P9568" s="333"/>
      <c r="Q9568" s="333"/>
      <c r="R9568" s="333"/>
    </row>
    <row r="9569" spans="1:18" x14ac:dyDescent="0.25">
      <c r="A9569" t="s">
        <v>9850</v>
      </c>
      <c r="B9569" t="s">
        <v>267</v>
      </c>
      <c r="C9569" t="s">
        <v>134</v>
      </c>
      <c r="D9569" t="s">
        <v>46</v>
      </c>
      <c r="E9569" t="s">
        <v>1</v>
      </c>
      <c r="F9569" s="262">
        <v>13.942223246130457</v>
      </c>
      <c r="G9569" s="139"/>
      <c r="H9569" s="264"/>
      <c r="I9569" s="264"/>
      <c r="J9569" s="264"/>
      <c r="O9569" s="333"/>
      <c r="P9569" s="333"/>
      <c r="Q9569" s="333"/>
      <c r="R9569" s="333"/>
    </row>
    <row r="9570" spans="1:18" x14ac:dyDescent="0.25">
      <c r="A9570" t="s">
        <v>9851</v>
      </c>
      <c r="B9570" t="s">
        <v>267</v>
      </c>
      <c r="C9570" t="s">
        <v>134</v>
      </c>
      <c r="D9570" t="s">
        <v>47</v>
      </c>
      <c r="E9570" t="s">
        <v>1</v>
      </c>
      <c r="F9570" s="262">
        <v>12.382735604443857</v>
      </c>
      <c r="G9570" s="139"/>
      <c r="H9570" s="264"/>
      <c r="I9570" s="264"/>
      <c r="J9570" s="264"/>
      <c r="O9570" s="333"/>
      <c r="P9570" s="333"/>
      <c r="Q9570" s="333"/>
      <c r="R9570" s="333"/>
    </row>
    <row r="9571" spans="1:18" x14ac:dyDescent="0.25">
      <c r="A9571" t="s">
        <v>9852</v>
      </c>
      <c r="B9571" t="s">
        <v>267</v>
      </c>
      <c r="C9571" t="s">
        <v>134</v>
      </c>
      <c r="D9571" t="s">
        <v>48</v>
      </c>
      <c r="E9571" t="s">
        <v>1</v>
      </c>
      <c r="F9571" s="262">
        <v>17.462234693941525</v>
      </c>
      <c r="G9571" s="139"/>
      <c r="H9571" s="264"/>
      <c r="I9571" s="264"/>
      <c r="J9571" s="264"/>
      <c r="O9571" s="333"/>
      <c r="P9571" s="333"/>
      <c r="Q9571" s="333"/>
      <c r="R9571" s="333"/>
    </row>
    <row r="9572" spans="1:18" x14ac:dyDescent="0.25">
      <c r="A9572" t="s">
        <v>9853</v>
      </c>
      <c r="B9572" t="s">
        <v>267</v>
      </c>
      <c r="C9572" t="s">
        <v>134</v>
      </c>
      <c r="D9572" t="s">
        <v>49</v>
      </c>
      <c r="E9572" t="s">
        <v>1</v>
      </c>
      <c r="F9572" s="262">
        <v>12.321967285098459</v>
      </c>
      <c r="G9572" s="139"/>
      <c r="H9572" s="264"/>
      <c r="I9572" s="264"/>
      <c r="J9572" s="264"/>
      <c r="O9572" s="333"/>
      <c r="P9572" s="333"/>
      <c r="Q9572" s="333"/>
      <c r="R9572" s="333"/>
    </row>
    <row r="9573" spans="1:18" x14ac:dyDescent="0.25">
      <c r="A9573" t="s">
        <v>9854</v>
      </c>
      <c r="B9573" t="s">
        <v>267</v>
      </c>
      <c r="C9573" t="s">
        <v>134</v>
      </c>
      <c r="D9573" t="s">
        <v>50</v>
      </c>
      <c r="E9573" t="s">
        <v>1</v>
      </c>
      <c r="F9573" s="262">
        <v>14.085171132726044</v>
      </c>
      <c r="G9573" s="139"/>
      <c r="H9573" s="264"/>
      <c r="I9573" s="264"/>
      <c r="J9573" s="264"/>
      <c r="O9573" s="333"/>
      <c r="P9573" s="333"/>
      <c r="Q9573" s="333"/>
      <c r="R9573" s="333"/>
    </row>
    <row r="9574" spans="1:18" x14ac:dyDescent="0.25">
      <c r="A9574" t="s">
        <v>9855</v>
      </c>
      <c r="B9574" t="s">
        <v>267</v>
      </c>
      <c r="C9574" t="s">
        <v>134</v>
      </c>
      <c r="D9574" t="s">
        <v>51</v>
      </c>
      <c r="E9574" t="s">
        <v>1</v>
      </c>
      <c r="F9574" s="262">
        <v>17.052743863530324</v>
      </c>
      <c r="G9574" s="139"/>
      <c r="H9574" s="264"/>
      <c r="I9574" s="264"/>
      <c r="J9574" s="264"/>
      <c r="O9574" s="333"/>
      <c r="P9574" s="333"/>
      <c r="Q9574" s="333"/>
      <c r="R9574" s="333"/>
    </row>
    <row r="9575" spans="1:18" x14ac:dyDescent="0.25">
      <c r="A9575" t="s">
        <v>9856</v>
      </c>
      <c r="B9575" t="s">
        <v>267</v>
      </c>
      <c r="C9575" t="s">
        <v>134</v>
      </c>
      <c r="D9575" t="s">
        <v>52</v>
      </c>
      <c r="E9575" t="s">
        <v>1</v>
      </c>
      <c r="F9575" s="262">
        <v>17.911907442921095</v>
      </c>
      <c r="G9575" s="139"/>
      <c r="H9575" s="264"/>
      <c r="I9575" s="264"/>
      <c r="J9575" s="264"/>
      <c r="O9575" s="333"/>
      <c r="P9575" s="333"/>
      <c r="Q9575" s="333"/>
      <c r="R9575" s="333"/>
    </row>
    <row r="9576" spans="1:18" x14ac:dyDescent="0.25">
      <c r="A9576" t="s">
        <v>9857</v>
      </c>
      <c r="B9576" t="s">
        <v>267</v>
      </c>
      <c r="C9576" t="s">
        <v>134</v>
      </c>
      <c r="D9576" t="s">
        <v>53</v>
      </c>
      <c r="E9576" t="s">
        <v>1</v>
      </c>
      <c r="F9576" s="262">
        <v>13.385360966361326</v>
      </c>
      <c r="G9576" s="139"/>
      <c r="H9576" s="264"/>
      <c r="I9576" s="264"/>
      <c r="J9576" s="264"/>
      <c r="O9576" s="333"/>
      <c r="P9576" s="333"/>
      <c r="Q9576" s="333"/>
      <c r="R9576" s="333"/>
    </row>
    <row r="9577" spans="1:18" x14ac:dyDescent="0.25">
      <c r="A9577" t="s">
        <v>9858</v>
      </c>
      <c r="B9577" t="s">
        <v>267</v>
      </c>
      <c r="C9577" t="s">
        <v>134</v>
      </c>
      <c r="D9577" t="s">
        <v>54</v>
      </c>
      <c r="E9577" t="s">
        <v>1</v>
      </c>
      <c r="F9577" s="262">
        <v>15.379750282072987</v>
      </c>
      <c r="G9577" s="139"/>
      <c r="H9577" s="264"/>
      <c r="I9577" s="264"/>
      <c r="J9577" s="264"/>
      <c r="O9577" s="333"/>
      <c r="P9577" s="333"/>
      <c r="Q9577" s="333"/>
      <c r="R9577" s="333"/>
    </row>
    <row r="9578" spans="1:18" x14ac:dyDescent="0.25">
      <c r="A9578" t="s">
        <v>9859</v>
      </c>
      <c r="B9578" t="s">
        <v>267</v>
      </c>
      <c r="C9578" t="s">
        <v>134</v>
      </c>
      <c r="D9578" t="s">
        <v>55</v>
      </c>
      <c r="E9578" t="s">
        <v>1</v>
      </c>
      <c r="F9578" s="262">
        <v>10.077630437333291</v>
      </c>
      <c r="G9578" s="139"/>
      <c r="H9578" s="264"/>
      <c r="I9578" s="264"/>
      <c r="J9578" s="264"/>
      <c r="O9578" s="333"/>
      <c r="P9578" s="333"/>
      <c r="Q9578" s="333"/>
      <c r="R9578" s="333"/>
    </row>
    <row r="9579" spans="1:18" x14ac:dyDescent="0.25">
      <c r="A9579" t="s">
        <v>9860</v>
      </c>
      <c r="B9579" t="s">
        <v>267</v>
      </c>
      <c r="C9579" t="s">
        <v>134</v>
      </c>
      <c r="D9579" t="s">
        <v>56</v>
      </c>
      <c r="E9579" t="s">
        <v>1</v>
      </c>
      <c r="F9579" s="262">
        <v>9.1509635622213654</v>
      </c>
      <c r="G9579" s="139"/>
      <c r="H9579" s="264"/>
      <c r="I9579" s="264"/>
      <c r="J9579" s="264"/>
      <c r="O9579" s="333"/>
      <c r="P9579" s="333"/>
      <c r="Q9579" s="333"/>
      <c r="R9579" s="333"/>
    </row>
    <row r="9580" spans="1:18" x14ac:dyDescent="0.25">
      <c r="A9580" t="s">
        <v>9861</v>
      </c>
      <c r="B9580" t="s">
        <v>267</v>
      </c>
      <c r="C9580" t="s">
        <v>134</v>
      </c>
      <c r="D9580" t="s">
        <v>57</v>
      </c>
      <c r="E9580" t="s">
        <v>1</v>
      </c>
      <c r="F9580" s="262">
        <v>12.663293985045705</v>
      </c>
      <c r="G9580" s="139"/>
      <c r="H9580" s="264"/>
      <c r="I9580" s="264"/>
      <c r="J9580" s="264"/>
      <c r="O9580" s="333"/>
      <c r="P9580" s="333"/>
      <c r="Q9580" s="333"/>
      <c r="R9580" s="333"/>
    </row>
    <row r="9581" spans="1:18" x14ac:dyDescent="0.25">
      <c r="A9581" t="s">
        <v>9862</v>
      </c>
      <c r="B9581" t="s">
        <v>267</v>
      </c>
      <c r="C9581" t="s">
        <v>133</v>
      </c>
      <c r="D9581" t="s">
        <v>5</v>
      </c>
      <c r="E9581" t="s">
        <v>1</v>
      </c>
      <c r="F9581" s="262">
        <v>13.354421957946091</v>
      </c>
      <c r="G9581" s="139"/>
      <c r="H9581" s="264"/>
      <c r="I9581" s="264"/>
      <c r="J9581" s="264"/>
      <c r="O9581" s="333"/>
      <c r="P9581" s="333"/>
      <c r="Q9581" s="333"/>
      <c r="R9581" s="333"/>
    </row>
    <row r="9582" spans="1:18" x14ac:dyDescent="0.25">
      <c r="A9582" t="s">
        <v>9863</v>
      </c>
      <c r="B9582" t="s">
        <v>267</v>
      </c>
      <c r="C9582" t="s">
        <v>133</v>
      </c>
      <c r="D9582" t="s">
        <v>152</v>
      </c>
      <c r="E9582" t="s">
        <v>1</v>
      </c>
      <c r="F9582" s="262">
        <v>13.605859873527427</v>
      </c>
      <c r="G9582" s="139"/>
      <c r="H9582" s="264"/>
      <c r="I9582" s="264"/>
      <c r="J9582" s="264"/>
      <c r="O9582" s="333"/>
      <c r="P9582" s="333"/>
      <c r="Q9582" s="333"/>
      <c r="R9582" s="333"/>
    </row>
    <row r="9583" spans="1:18" x14ac:dyDescent="0.25">
      <c r="A9583" t="s">
        <v>9864</v>
      </c>
      <c r="B9583" t="s">
        <v>267</v>
      </c>
      <c r="C9583" t="s">
        <v>133</v>
      </c>
      <c r="D9583" t="s">
        <v>139</v>
      </c>
      <c r="E9583" t="s">
        <v>1</v>
      </c>
      <c r="F9583" s="262">
        <v>9.6299955441043643</v>
      </c>
      <c r="G9583" s="139"/>
      <c r="H9583" s="264"/>
      <c r="I9583" s="264"/>
      <c r="J9583" s="264"/>
      <c r="O9583" s="333"/>
      <c r="P9583" s="333"/>
      <c r="Q9583" s="333"/>
      <c r="R9583" s="333"/>
    </row>
    <row r="9584" spans="1:18" x14ac:dyDescent="0.25">
      <c r="A9584" t="s">
        <v>9865</v>
      </c>
      <c r="B9584" t="s">
        <v>267</v>
      </c>
      <c r="C9584" t="s">
        <v>133</v>
      </c>
      <c r="D9584" t="s">
        <v>153</v>
      </c>
      <c r="E9584" t="s">
        <v>1</v>
      </c>
      <c r="F9584" s="262">
        <v>13.887049425619857</v>
      </c>
      <c r="G9584" s="139"/>
      <c r="H9584" s="264"/>
      <c r="I9584" s="264"/>
      <c r="J9584" s="264"/>
      <c r="O9584" s="333"/>
      <c r="P9584" s="333"/>
      <c r="Q9584" s="333"/>
      <c r="R9584" s="333"/>
    </row>
    <row r="9585" spans="1:18" x14ac:dyDescent="0.25">
      <c r="A9585" t="s">
        <v>9866</v>
      </c>
      <c r="B9585" t="s">
        <v>267</v>
      </c>
      <c r="C9585" t="s">
        <v>133</v>
      </c>
      <c r="D9585" t="s">
        <v>265</v>
      </c>
      <c r="E9585" t="s">
        <v>1</v>
      </c>
      <c r="F9585" s="262">
        <v>14.00656194186756</v>
      </c>
      <c r="G9585" s="139"/>
      <c r="H9585" s="264"/>
      <c r="I9585" s="264"/>
      <c r="J9585" s="264"/>
      <c r="O9585" s="333"/>
      <c r="P9585" s="333"/>
      <c r="Q9585" s="333"/>
      <c r="R9585" s="333"/>
    </row>
    <row r="9586" spans="1:18" x14ac:dyDescent="0.25">
      <c r="A9586" t="s">
        <v>9867</v>
      </c>
      <c r="B9586" t="s">
        <v>267</v>
      </c>
      <c r="C9586" t="s">
        <v>133</v>
      </c>
      <c r="D9586" t="s">
        <v>266</v>
      </c>
      <c r="E9586" t="s">
        <v>1</v>
      </c>
      <c r="F9586" s="262">
        <v>12.944768744624124</v>
      </c>
      <c r="G9586" s="139"/>
      <c r="H9586" s="264"/>
      <c r="I9586" s="264"/>
      <c r="J9586" s="264"/>
      <c r="O9586" s="333"/>
      <c r="P9586" s="333"/>
      <c r="Q9586" s="333"/>
      <c r="R9586" s="333"/>
    </row>
    <row r="9587" spans="1:18" x14ac:dyDescent="0.25">
      <c r="A9587" t="s">
        <v>9868</v>
      </c>
      <c r="B9587" t="s">
        <v>267</v>
      </c>
      <c r="C9587" t="s">
        <v>133</v>
      </c>
      <c r="D9587" t="s">
        <v>156</v>
      </c>
      <c r="E9587" t="s">
        <v>1</v>
      </c>
      <c r="F9587" s="262">
        <v>16.473308557111665</v>
      </c>
      <c r="G9587" s="139"/>
      <c r="H9587" s="264"/>
      <c r="I9587" s="264"/>
      <c r="J9587" s="264"/>
      <c r="O9587" s="333"/>
      <c r="P9587" s="333"/>
      <c r="Q9587" s="333"/>
      <c r="R9587" s="333"/>
    </row>
    <row r="9588" spans="1:18" x14ac:dyDescent="0.25">
      <c r="A9588" t="s">
        <v>9869</v>
      </c>
      <c r="B9588" t="s">
        <v>267</v>
      </c>
      <c r="C9588" t="s">
        <v>133</v>
      </c>
      <c r="D9588" t="s">
        <v>158</v>
      </c>
      <c r="E9588" t="s">
        <v>1</v>
      </c>
      <c r="F9588" s="262">
        <v>12.035223582352309</v>
      </c>
      <c r="G9588" s="139"/>
      <c r="H9588" s="264"/>
      <c r="I9588" s="264"/>
      <c r="J9588" s="264"/>
      <c r="O9588" s="333"/>
      <c r="P9588" s="333"/>
      <c r="Q9588" s="333"/>
      <c r="R9588" s="333"/>
    </row>
    <row r="9589" spans="1:18" x14ac:dyDescent="0.25">
      <c r="A9589" t="s">
        <v>9870</v>
      </c>
      <c r="B9589" t="s">
        <v>267</v>
      </c>
      <c r="C9589" t="s">
        <v>133</v>
      </c>
      <c r="D9589" t="s">
        <v>37</v>
      </c>
      <c r="E9589" t="s">
        <v>1</v>
      </c>
      <c r="F9589" s="262">
        <v>11.326961939524169</v>
      </c>
      <c r="G9589" s="139"/>
      <c r="H9589" s="264"/>
      <c r="I9589" s="264"/>
      <c r="J9589" s="264"/>
      <c r="O9589" s="333"/>
      <c r="P9589" s="333"/>
      <c r="Q9589" s="333"/>
      <c r="R9589" s="333"/>
    </row>
    <row r="9590" spans="1:18" x14ac:dyDescent="0.25">
      <c r="A9590" t="s">
        <v>9871</v>
      </c>
      <c r="B9590" t="s">
        <v>267</v>
      </c>
      <c r="C9590" t="s">
        <v>133</v>
      </c>
      <c r="D9590" t="s">
        <v>38</v>
      </c>
      <c r="E9590" t="s">
        <v>1</v>
      </c>
      <c r="F9590" s="262">
        <v>12.524430897089776</v>
      </c>
      <c r="G9590" s="139"/>
      <c r="H9590" s="264"/>
      <c r="I9590" s="264"/>
      <c r="J9590" s="264"/>
      <c r="O9590" s="333"/>
      <c r="P9590" s="333"/>
      <c r="Q9590" s="333"/>
      <c r="R9590" s="333"/>
    </row>
    <row r="9591" spans="1:18" x14ac:dyDescent="0.25">
      <c r="A9591" t="s">
        <v>9872</v>
      </c>
      <c r="B9591" t="s">
        <v>267</v>
      </c>
      <c r="C9591" t="s">
        <v>133</v>
      </c>
      <c r="D9591" t="s">
        <v>39</v>
      </c>
      <c r="E9591" t="s">
        <v>1</v>
      </c>
      <c r="F9591" s="262">
        <v>15.934354113765719</v>
      </c>
      <c r="G9591" s="139"/>
      <c r="H9591" s="264"/>
      <c r="I9591" s="264"/>
      <c r="J9591" s="264"/>
      <c r="O9591" s="333"/>
      <c r="P9591" s="333"/>
      <c r="Q9591" s="333"/>
      <c r="R9591" s="333"/>
    </row>
    <row r="9592" spans="1:18" x14ac:dyDescent="0.25">
      <c r="A9592" t="s">
        <v>9873</v>
      </c>
      <c r="B9592" t="s">
        <v>267</v>
      </c>
      <c r="C9592" t="s">
        <v>133</v>
      </c>
      <c r="D9592" t="s">
        <v>40</v>
      </c>
      <c r="E9592" t="s">
        <v>1</v>
      </c>
      <c r="F9592" s="262">
        <v>16.829635785242292</v>
      </c>
      <c r="G9592" s="139"/>
      <c r="H9592" s="264"/>
      <c r="I9592" s="264"/>
      <c r="J9592" s="264"/>
      <c r="O9592" s="333"/>
      <c r="P9592" s="333"/>
      <c r="Q9592" s="333"/>
      <c r="R9592" s="333"/>
    </row>
    <row r="9593" spans="1:18" x14ac:dyDescent="0.25">
      <c r="A9593" t="s">
        <v>9874</v>
      </c>
      <c r="B9593" t="s">
        <v>267</v>
      </c>
      <c r="C9593" t="s">
        <v>133</v>
      </c>
      <c r="D9593" t="s">
        <v>41</v>
      </c>
      <c r="E9593" t="s">
        <v>1</v>
      </c>
      <c r="F9593" s="262">
        <v>12.200190673896792</v>
      </c>
      <c r="G9593" s="139"/>
      <c r="H9593" s="264"/>
      <c r="I9593" s="264"/>
      <c r="J9593" s="264"/>
      <c r="O9593" s="333"/>
      <c r="P9593" s="333"/>
      <c r="Q9593" s="333"/>
      <c r="R9593" s="333"/>
    </row>
    <row r="9594" spans="1:18" x14ac:dyDescent="0.25">
      <c r="A9594" t="s">
        <v>9875</v>
      </c>
      <c r="B9594" t="s">
        <v>267</v>
      </c>
      <c r="C9594" t="s">
        <v>133</v>
      </c>
      <c r="D9594" t="s">
        <v>42</v>
      </c>
      <c r="E9594" t="s">
        <v>1</v>
      </c>
      <c r="F9594" s="262">
        <v>13.144699345387357</v>
      </c>
      <c r="G9594" s="139"/>
      <c r="H9594" s="264"/>
      <c r="I9594" s="264"/>
      <c r="J9594" s="264"/>
      <c r="O9594" s="333"/>
      <c r="P9594" s="333"/>
      <c r="Q9594" s="333"/>
      <c r="R9594" s="333"/>
    </row>
    <row r="9595" spans="1:18" x14ac:dyDescent="0.25">
      <c r="A9595" t="s">
        <v>9864</v>
      </c>
      <c r="B9595" t="s">
        <v>267</v>
      </c>
      <c r="C9595" t="s">
        <v>133</v>
      </c>
      <c r="D9595" t="s">
        <v>139</v>
      </c>
      <c r="E9595" t="s">
        <v>1</v>
      </c>
      <c r="F9595" s="262">
        <v>9.6299955441043643</v>
      </c>
      <c r="G9595" s="139"/>
      <c r="H9595" s="264"/>
      <c r="I9595" s="264"/>
      <c r="J9595" s="264"/>
      <c r="O9595" s="333"/>
      <c r="P9595" s="333"/>
      <c r="Q9595" s="333"/>
      <c r="R9595" s="333"/>
    </row>
    <row r="9596" spans="1:18" x14ac:dyDescent="0.25">
      <c r="A9596" t="s">
        <v>9876</v>
      </c>
      <c r="B9596" t="s">
        <v>267</v>
      </c>
      <c r="C9596" t="s">
        <v>133</v>
      </c>
      <c r="D9596" t="s">
        <v>43</v>
      </c>
      <c r="E9596" t="s">
        <v>1</v>
      </c>
      <c r="F9596" s="262">
        <v>9.3191188018161597</v>
      </c>
      <c r="G9596" s="139"/>
      <c r="H9596" s="264"/>
      <c r="I9596" s="264"/>
      <c r="J9596" s="264"/>
      <c r="O9596" s="333"/>
      <c r="P9596" s="333"/>
      <c r="Q9596" s="333"/>
      <c r="R9596" s="333"/>
    </row>
    <row r="9597" spans="1:18" x14ac:dyDescent="0.25">
      <c r="A9597" t="s">
        <v>9877</v>
      </c>
      <c r="B9597" t="s">
        <v>267</v>
      </c>
      <c r="C9597" t="s">
        <v>133</v>
      </c>
      <c r="D9597" t="s">
        <v>44</v>
      </c>
      <c r="E9597" t="s">
        <v>1</v>
      </c>
      <c r="F9597" s="262">
        <v>15.255463102355641</v>
      </c>
      <c r="G9597" s="139"/>
      <c r="H9597" s="264"/>
      <c r="I9597" s="264"/>
      <c r="J9597" s="264"/>
      <c r="O9597" s="333"/>
      <c r="P9597" s="333"/>
      <c r="Q9597" s="333"/>
      <c r="R9597" s="333"/>
    </row>
    <row r="9598" spans="1:18" x14ac:dyDescent="0.25">
      <c r="A9598" t="s">
        <v>9878</v>
      </c>
      <c r="B9598" t="s">
        <v>267</v>
      </c>
      <c r="C9598" t="s">
        <v>133</v>
      </c>
      <c r="D9598" t="s">
        <v>45</v>
      </c>
      <c r="E9598" t="s">
        <v>1</v>
      </c>
      <c r="F9598" s="262">
        <v>14.938481679085603</v>
      </c>
      <c r="G9598" s="139"/>
      <c r="H9598" s="264"/>
      <c r="I9598" s="264"/>
      <c r="J9598" s="264"/>
      <c r="O9598" s="333"/>
      <c r="P9598" s="333"/>
      <c r="Q9598" s="333"/>
      <c r="R9598" s="333"/>
    </row>
    <row r="9599" spans="1:18" x14ac:dyDescent="0.25">
      <c r="A9599" t="s">
        <v>9879</v>
      </c>
      <c r="B9599" t="s">
        <v>267</v>
      </c>
      <c r="C9599" t="s">
        <v>133</v>
      </c>
      <c r="D9599" t="s">
        <v>46</v>
      </c>
      <c r="E9599" t="s">
        <v>1</v>
      </c>
      <c r="F9599" s="262">
        <v>13.95379725587421</v>
      </c>
      <c r="G9599" s="139"/>
      <c r="H9599" s="264"/>
      <c r="I9599" s="264"/>
      <c r="J9599" s="264"/>
      <c r="O9599" s="333"/>
      <c r="P9599" s="333"/>
      <c r="Q9599" s="333"/>
      <c r="R9599" s="333"/>
    </row>
    <row r="9600" spans="1:18" x14ac:dyDescent="0.25">
      <c r="A9600" t="s">
        <v>9880</v>
      </c>
      <c r="B9600" t="s">
        <v>267</v>
      </c>
      <c r="C9600" t="s">
        <v>133</v>
      </c>
      <c r="D9600" t="s">
        <v>47</v>
      </c>
      <c r="E9600" t="s">
        <v>1</v>
      </c>
      <c r="F9600" s="262">
        <v>11.964668925433195</v>
      </c>
      <c r="G9600" s="139"/>
      <c r="H9600" s="264"/>
      <c r="I9600" s="264"/>
      <c r="J9600" s="264"/>
      <c r="O9600" s="333"/>
      <c r="P9600" s="333"/>
      <c r="Q9600" s="333"/>
      <c r="R9600" s="333"/>
    </row>
    <row r="9601" spans="1:18" x14ac:dyDescent="0.25">
      <c r="A9601" t="s">
        <v>9881</v>
      </c>
      <c r="B9601" t="s">
        <v>267</v>
      </c>
      <c r="C9601" t="s">
        <v>133</v>
      </c>
      <c r="D9601" t="s">
        <v>48</v>
      </c>
      <c r="E9601" t="s">
        <v>1</v>
      </c>
      <c r="F9601" s="262">
        <v>16.283983188492758</v>
      </c>
      <c r="G9601" s="139"/>
      <c r="H9601" s="264"/>
      <c r="I9601" s="264"/>
      <c r="J9601" s="264"/>
      <c r="O9601" s="333"/>
      <c r="P9601" s="333"/>
      <c r="Q9601" s="333"/>
      <c r="R9601" s="333"/>
    </row>
    <row r="9602" spans="1:18" x14ac:dyDescent="0.25">
      <c r="A9602" t="s">
        <v>9882</v>
      </c>
      <c r="B9602" t="s">
        <v>267</v>
      </c>
      <c r="C9602" t="s">
        <v>133</v>
      </c>
      <c r="D9602" t="s">
        <v>49</v>
      </c>
      <c r="E9602" t="s">
        <v>1</v>
      </c>
      <c r="F9602" s="262">
        <v>13.296004590559019</v>
      </c>
      <c r="G9602" s="139"/>
      <c r="H9602" s="264"/>
      <c r="I9602" s="264"/>
      <c r="J9602" s="264"/>
      <c r="O9602" s="333"/>
      <c r="P9602" s="333"/>
      <c r="Q9602" s="333"/>
      <c r="R9602" s="333"/>
    </row>
    <row r="9603" spans="1:18" x14ac:dyDescent="0.25">
      <c r="A9603" t="s">
        <v>9883</v>
      </c>
      <c r="B9603" t="s">
        <v>267</v>
      </c>
      <c r="C9603" t="s">
        <v>133</v>
      </c>
      <c r="D9603" t="s">
        <v>50</v>
      </c>
      <c r="E9603" t="s">
        <v>1</v>
      </c>
      <c r="F9603" s="262">
        <v>12.918967833886065</v>
      </c>
      <c r="G9603" s="139"/>
      <c r="H9603" s="264"/>
      <c r="I9603" s="264"/>
      <c r="J9603" s="264"/>
      <c r="O9603" s="333"/>
      <c r="P9603" s="333"/>
      <c r="Q9603" s="333"/>
      <c r="R9603" s="333"/>
    </row>
    <row r="9604" spans="1:18" x14ac:dyDescent="0.25">
      <c r="A9604" t="s">
        <v>9884</v>
      </c>
      <c r="B9604" t="s">
        <v>267</v>
      </c>
      <c r="C9604" t="s">
        <v>133</v>
      </c>
      <c r="D9604" t="s">
        <v>51</v>
      </c>
      <c r="E9604" t="s">
        <v>1</v>
      </c>
      <c r="F9604" s="262">
        <v>16.303450225789742</v>
      </c>
      <c r="G9604" s="139"/>
      <c r="H9604" s="264"/>
      <c r="I9604" s="264"/>
      <c r="J9604" s="264"/>
      <c r="O9604" s="333"/>
      <c r="P9604" s="333"/>
      <c r="Q9604" s="333"/>
      <c r="R9604" s="333"/>
    </row>
    <row r="9605" spans="1:18" x14ac:dyDescent="0.25">
      <c r="A9605" t="s">
        <v>9885</v>
      </c>
      <c r="B9605" t="s">
        <v>267</v>
      </c>
      <c r="C9605" t="s">
        <v>133</v>
      </c>
      <c r="D9605" t="s">
        <v>52</v>
      </c>
      <c r="E9605" t="s">
        <v>1</v>
      </c>
      <c r="F9605" s="262">
        <v>17.147176903624196</v>
      </c>
      <c r="G9605" s="139"/>
      <c r="H9605" s="264"/>
      <c r="I9605" s="264"/>
      <c r="J9605" s="264"/>
      <c r="O9605" s="333"/>
      <c r="P9605" s="333"/>
      <c r="Q9605" s="333"/>
      <c r="R9605" s="333"/>
    </row>
    <row r="9606" spans="1:18" x14ac:dyDescent="0.25">
      <c r="A9606" t="s">
        <v>9886</v>
      </c>
      <c r="B9606" t="s">
        <v>267</v>
      </c>
      <c r="C9606" t="s">
        <v>133</v>
      </c>
      <c r="D9606" t="s">
        <v>53</v>
      </c>
      <c r="E9606" t="s">
        <v>1</v>
      </c>
      <c r="F9606" s="262">
        <v>12.93561769608341</v>
      </c>
      <c r="G9606" s="139"/>
      <c r="H9606" s="264"/>
      <c r="I9606" s="264"/>
      <c r="J9606" s="264"/>
      <c r="O9606" s="333"/>
      <c r="P9606" s="333"/>
      <c r="Q9606" s="333"/>
      <c r="R9606" s="333"/>
    </row>
    <row r="9607" spans="1:18" x14ac:dyDescent="0.25">
      <c r="A9607" t="s">
        <v>9887</v>
      </c>
      <c r="B9607" t="s">
        <v>267</v>
      </c>
      <c r="C9607" t="s">
        <v>133</v>
      </c>
      <c r="D9607" t="s">
        <v>54</v>
      </c>
      <c r="E9607" t="s">
        <v>1</v>
      </c>
      <c r="F9607" s="262">
        <v>13.169540571201269</v>
      </c>
      <c r="G9607" s="139"/>
      <c r="H9607" s="264"/>
      <c r="I9607" s="264"/>
      <c r="J9607" s="264"/>
      <c r="O9607" s="333"/>
      <c r="P9607" s="333"/>
      <c r="Q9607" s="333"/>
      <c r="R9607" s="333"/>
    </row>
    <row r="9608" spans="1:18" x14ac:dyDescent="0.25">
      <c r="A9608" t="s">
        <v>9888</v>
      </c>
      <c r="B9608" t="s">
        <v>267</v>
      </c>
      <c r="C9608" t="s">
        <v>133</v>
      </c>
      <c r="D9608" t="s">
        <v>55</v>
      </c>
      <c r="E9608" t="s">
        <v>1</v>
      </c>
      <c r="F9608" s="262">
        <v>11.484118477537537</v>
      </c>
      <c r="G9608" s="139"/>
      <c r="H9608" s="264"/>
      <c r="I9608" s="264"/>
      <c r="J9608" s="264"/>
      <c r="O9608" s="333"/>
      <c r="P9608" s="333"/>
      <c r="Q9608" s="333"/>
      <c r="R9608" s="333"/>
    </row>
    <row r="9609" spans="1:18" x14ac:dyDescent="0.25">
      <c r="A9609" t="s">
        <v>9889</v>
      </c>
      <c r="B9609" t="s">
        <v>267</v>
      </c>
      <c r="C9609" t="s">
        <v>133</v>
      </c>
      <c r="D9609" t="s">
        <v>56</v>
      </c>
      <c r="E9609" t="s">
        <v>1</v>
      </c>
      <c r="F9609" s="262">
        <v>9.1480163589801702</v>
      </c>
      <c r="G9609" s="139"/>
      <c r="H9609" s="264"/>
      <c r="I9609" s="264"/>
      <c r="J9609" s="264"/>
      <c r="O9609" s="333"/>
      <c r="P9609" s="333"/>
      <c r="Q9609" s="333"/>
      <c r="R9609" s="333"/>
    </row>
    <row r="9610" spans="1:18" x14ac:dyDescent="0.25">
      <c r="A9610" t="s">
        <v>9890</v>
      </c>
      <c r="B9610" t="s">
        <v>267</v>
      </c>
      <c r="C9610" t="s">
        <v>133</v>
      </c>
      <c r="D9610" t="s">
        <v>57</v>
      </c>
      <c r="E9610" t="s">
        <v>1</v>
      </c>
      <c r="F9610" s="262">
        <v>12.615929564366983</v>
      </c>
      <c r="G9610" s="139"/>
      <c r="H9610" s="264"/>
      <c r="I9610" s="264"/>
      <c r="J9610" s="264"/>
      <c r="O9610" s="333"/>
      <c r="P9610" s="333"/>
      <c r="Q9610" s="333"/>
      <c r="R9610" s="333"/>
    </row>
    <row r="9611" spans="1:18" x14ac:dyDescent="0.25">
      <c r="A9611" t="s">
        <v>9891</v>
      </c>
      <c r="B9611" t="s">
        <v>267</v>
      </c>
      <c r="C9611" t="s">
        <v>132</v>
      </c>
      <c r="D9611" t="s">
        <v>5</v>
      </c>
      <c r="E9611" t="s">
        <v>1</v>
      </c>
      <c r="F9611" s="262">
        <v>12.831958293976756</v>
      </c>
      <c r="G9611" s="139"/>
      <c r="H9611" s="264"/>
      <c r="I9611" s="264"/>
      <c r="J9611" s="264"/>
      <c r="O9611" s="333"/>
      <c r="P9611" s="333"/>
      <c r="Q9611" s="333"/>
      <c r="R9611" s="333"/>
    </row>
    <row r="9612" spans="1:18" x14ac:dyDescent="0.25">
      <c r="A9612" t="s">
        <v>9892</v>
      </c>
      <c r="B9612" t="s">
        <v>267</v>
      </c>
      <c r="C9612" t="s">
        <v>132</v>
      </c>
      <c r="D9612" t="s">
        <v>152</v>
      </c>
      <c r="E9612" t="s">
        <v>1</v>
      </c>
      <c r="F9612" s="262">
        <v>14.306644336702455</v>
      </c>
      <c r="G9612" s="139"/>
      <c r="H9612" s="264"/>
      <c r="I9612" s="264"/>
      <c r="J9612" s="264"/>
      <c r="O9612" s="333"/>
      <c r="P9612" s="333"/>
      <c r="Q9612" s="333"/>
      <c r="R9612" s="333"/>
    </row>
    <row r="9613" spans="1:18" x14ac:dyDescent="0.25">
      <c r="A9613" t="s">
        <v>9893</v>
      </c>
      <c r="B9613" t="s">
        <v>267</v>
      </c>
      <c r="C9613" t="s">
        <v>132</v>
      </c>
      <c r="D9613" t="s">
        <v>139</v>
      </c>
      <c r="E9613" t="s">
        <v>1</v>
      </c>
      <c r="F9613" s="262">
        <v>9.9335319905866264</v>
      </c>
      <c r="G9613" s="139"/>
      <c r="H9613" s="264"/>
      <c r="I9613" s="264"/>
      <c r="J9613" s="264"/>
      <c r="O9613" s="333"/>
      <c r="P9613" s="333"/>
      <c r="Q9613" s="333"/>
      <c r="R9613" s="333"/>
    </row>
    <row r="9614" spans="1:18" x14ac:dyDescent="0.25">
      <c r="A9614" t="s">
        <v>9894</v>
      </c>
      <c r="B9614" t="s">
        <v>267</v>
      </c>
      <c r="C9614" t="s">
        <v>132</v>
      </c>
      <c r="D9614" t="s">
        <v>153</v>
      </c>
      <c r="E9614" t="s">
        <v>1</v>
      </c>
      <c r="F9614" s="262">
        <v>13.86296322210193</v>
      </c>
      <c r="G9614" s="139"/>
      <c r="H9614" s="264"/>
      <c r="I9614" s="264"/>
      <c r="J9614" s="264"/>
      <c r="O9614" s="333"/>
      <c r="P9614" s="333"/>
      <c r="Q9614" s="333"/>
      <c r="R9614" s="333"/>
    </row>
    <row r="9615" spans="1:18" x14ac:dyDescent="0.25">
      <c r="A9615" t="s">
        <v>9895</v>
      </c>
      <c r="B9615" t="s">
        <v>267</v>
      </c>
      <c r="C9615" t="s">
        <v>132</v>
      </c>
      <c r="D9615" t="s">
        <v>265</v>
      </c>
      <c r="E9615" t="s">
        <v>1</v>
      </c>
      <c r="F9615" s="262">
        <v>13.468534986477266</v>
      </c>
      <c r="G9615" s="139"/>
      <c r="H9615" s="264"/>
      <c r="I9615" s="264"/>
      <c r="J9615" s="264"/>
      <c r="O9615" s="333"/>
      <c r="P9615" s="333"/>
      <c r="Q9615" s="333"/>
      <c r="R9615" s="333"/>
    </row>
    <row r="9616" spans="1:18" x14ac:dyDescent="0.25">
      <c r="A9616" t="s">
        <v>9896</v>
      </c>
      <c r="B9616" t="s">
        <v>267</v>
      </c>
      <c r="C9616" t="s">
        <v>132</v>
      </c>
      <c r="D9616" t="s">
        <v>266</v>
      </c>
      <c r="E9616" t="s">
        <v>1</v>
      </c>
      <c r="F9616" s="262">
        <v>11.501988186812953</v>
      </c>
      <c r="G9616" s="139"/>
      <c r="H9616" s="264"/>
      <c r="I9616" s="264"/>
      <c r="J9616" s="264"/>
      <c r="O9616" s="333"/>
      <c r="P9616" s="333"/>
      <c r="Q9616" s="333"/>
      <c r="R9616" s="333"/>
    </row>
    <row r="9617" spans="1:18" x14ac:dyDescent="0.25">
      <c r="A9617" t="s">
        <v>9897</v>
      </c>
      <c r="B9617" t="s">
        <v>267</v>
      </c>
      <c r="C9617" t="s">
        <v>132</v>
      </c>
      <c r="D9617" t="s">
        <v>156</v>
      </c>
      <c r="E9617" t="s">
        <v>1</v>
      </c>
      <c r="F9617" s="262">
        <v>13.681362372499443</v>
      </c>
      <c r="G9617" s="139"/>
      <c r="H9617" s="264"/>
      <c r="I9617" s="264"/>
      <c r="J9617" s="264"/>
      <c r="O9617" s="333"/>
      <c r="P9617" s="333"/>
      <c r="Q9617" s="333"/>
      <c r="R9617" s="333"/>
    </row>
    <row r="9618" spans="1:18" x14ac:dyDescent="0.25">
      <c r="A9618" t="s">
        <v>9898</v>
      </c>
      <c r="B9618" t="s">
        <v>267</v>
      </c>
      <c r="C9618" t="s">
        <v>132</v>
      </c>
      <c r="D9618" t="s">
        <v>158</v>
      </c>
      <c r="E9618" t="s">
        <v>1</v>
      </c>
      <c r="F9618" s="262">
        <v>11.479940125062603</v>
      </c>
      <c r="G9618" s="139"/>
      <c r="H9618" s="264"/>
      <c r="I9618" s="264"/>
      <c r="J9618" s="264"/>
      <c r="O9618" s="333"/>
      <c r="P9618" s="333"/>
      <c r="Q9618" s="333"/>
      <c r="R9618" s="333"/>
    </row>
    <row r="9619" spans="1:18" x14ac:dyDescent="0.25">
      <c r="A9619" t="s">
        <v>9899</v>
      </c>
      <c r="B9619" t="s">
        <v>267</v>
      </c>
      <c r="C9619" t="s">
        <v>132</v>
      </c>
      <c r="D9619" t="s">
        <v>37</v>
      </c>
      <c r="E9619" t="s">
        <v>1</v>
      </c>
      <c r="F9619" s="262">
        <v>12.695844990091548</v>
      </c>
      <c r="G9619" s="139"/>
      <c r="H9619" s="264"/>
      <c r="I9619" s="264"/>
      <c r="J9619" s="264"/>
      <c r="O9619" s="333"/>
      <c r="P9619" s="333"/>
      <c r="Q9619" s="333"/>
      <c r="R9619" s="333"/>
    </row>
    <row r="9620" spans="1:18" x14ac:dyDescent="0.25">
      <c r="A9620" t="s">
        <v>9900</v>
      </c>
      <c r="B9620" t="s">
        <v>267</v>
      </c>
      <c r="C9620" t="s">
        <v>132</v>
      </c>
      <c r="D9620" t="s">
        <v>38</v>
      </c>
      <c r="E9620" t="s">
        <v>1</v>
      </c>
      <c r="F9620" s="262">
        <v>12.785311051193123</v>
      </c>
      <c r="G9620" s="139"/>
      <c r="H9620" s="264"/>
      <c r="I9620" s="264"/>
      <c r="J9620" s="264"/>
      <c r="O9620" s="333"/>
      <c r="P9620" s="333"/>
      <c r="Q9620" s="333"/>
      <c r="R9620" s="333"/>
    </row>
    <row r="9621" spans="1:18" x14ac:dyDescent="0.25">
      <c r="A9621" t="s">
        <v>9901</v>
      </c>
      <c r="B9621" t="s">
        <v>267</v>
      </c>
      <c r="C9621" t="s">
        <v>132</v>
      </c>
      <c r="D9621" t="s">
        <v>39</v>
      </c>
      <c r="E9621" t="s">
        <v>1</v>
      </c>
      <c r="F9621" s="262">
        <v>17.837012175022998</v>
      </c>
      <c r="G9621" s="139"/>
      <c r="H9621" s="264"/>
      <c r="I9621" s="264"/>
      <c r="J9621" s="264"/>
      <c r="O9621" s="333"/>
      <c r="P9621" s="333"/>
      <c r="Q9621" s="333"/>
      <c r="R9621" s="333"/>
    </row>
    <row r="9622" spans="1:18" x14ac:dyDescent="0.25">
      <c r="A9622" t="s">
        <v>9902</v>
      </c>
      <c r="B9622" t="s">
        <v>267</v>
      </c>
      <c r="C9622" t="s">
        <v>132</v>
      </c>
      <c r="D9622" t="s">
        <v>40</v>
      </c>
      <c r="E9622" t="s">
        <v>1</v>
      </c>
      <c r="F9622" s="262">
        <v>16.447162661850108</v>
      </c>
      <c r="G9622" s="139"/>
      <c r="H9622" s="264"/>
      <c r="I9622" s="264"/>
      <c r="J9622" s="264"/>
      <c r="O9622" s="333"/>
      <c r="P9622" s="333"/>
      <c r="Q9622" s="333"/>
      <c r="R9622" s="333"/>
    </row>
    <row r="9623" spans="1:18" x14ac:dyDescent="0.25">
      <c r="A9623" t="s">
        <v>9903</v>
      </c>
      <c r="B9623" t="s">
        <v>267</v>
      </c>
      <c r="C9623" t="s">
        <v>132</v>
      </c>
      <c r="D9623" t="s">
        <v>41</v>
      </c>
      <c r="E9623" t="s">
        <v>1</v>
      </c>
      <c r="F9623" s="262">
        <v>12.868703072579358</v>
      </c>
      <c r="G9623" s="139"/>
      <c r="H9623" s="264"/>
      <c r="I9623" s="264"/>
      <c r="J9623" s="264"/>
      <c r="O9623" s="333"/>
      <c r="P9623" s="333"/>
      <c r="Q9623" s="333"/>
      <c r="R9623" s="333"/>
    </row>
    <row r="9624" spans="1:18" x14ac:dyDescent="0.25">
      <c r="A9624" t="s">
        <v>9904</v>
      </c>
      <c r="B9624" t="s">
        <v>267</v>
      </c>
      <c r="C9624" t="s">
        <v>132</v>
      </c>
      <c r="D9624" t="s">
        <v>42</v>
      </c>
      <c r="E9624" t="s">
        <v>1</v>
      </c>
      <c r="F9624" s="262">
        <v>13.657992569441092</v>
      </c>
      <c r="G9624" s="139"/>
      <c r="H9624" s="264"/>
      <c r="I9624" s="264"/>
      <c r="J9624" s="264"/>
      <c r="O9624" s="333"/>
      <c r="P9624" s="333"/>
      <c r="Q9624" s="333"/>
      <c r="R9624" s="333"/>
    </row>
    <row r="9625" spans="1:18" x14ac:dyDescent="0.25">
      <c r="A9625" t="s">
        <v>9893</v>
      </c>
      <c r="B9625" t="s">
        <v>267</v>
      </c>
      <c r="C9625" t="s">
        <v>132</v>
      </c>
      <c r="D9625" t="s">
        <v>139</v>
      </c>
      <c r="E9625" t="s">
        <v>1</v>
      </c>
      <c r="F9625" s="262">
        <v>9.9335319905866264</v>
      </c>
      <c r="G9625" s="139"/>
      <c r="H9625" s="264"/>
      <c r="I9625" s="264"/>
      <c r="J9625" s="264"/>
      <c r="O9625" s="333"/>
      <c r="P9625" s="333"/>
      <c r="Q9625" s="333"/>
      <c r="R9625" s="333"/>
    </row>
    <row r="9626" spans="1:18" x14ac:dyDescent="0.25">
      <c r="A9626" t="s">
        <v>9905</v>
      </c>
      <c r="B9626" t="s">
        <v>267</v>
      </c>
      <c r="C9626" t="s">
        <v>132</v>
      </c>
      <c r="D9626" t="s">
        <v>43</v>
      </c>
      <c r="E9626" t="s">
        <v>1</v>
      </c>
      <c r="F9626" s="262">
        <v>9.8314367122455995</v>
      </c>
      <c r="G9626" s="139"/>
      <c r="H9626" s="264"/>
      <c r="I9626" s="264"/>
      <c r="J9626" s="264"/>
      <c r="O9626" s="333"/>
      <c r="P9626" s="333"/>
      <c r="Q9626" s="333"/>
      <c r="R9626" s="333"/>
    </row>
    <row r="9627" spans="1:18" x14ac:dyDescent="0.25">
      <c r="A9627" t="s">
        <v>9906</v>
      </c>
      <c r="B9627" t="s">
        <v>267</v>
      </c>
      <c r="C9627" t="s">
        <v>132</v>
      </c>
      <c r="D9627" t="s">
        <v>44</v>
      </c>
      <c r="E9627" t="s">
        <v>1</v>
      </c>
      <c r="F9627" s="262">
        <v>13.812060573701036</v>
      </c>
      <c r="G9627" s="139"/>
      <c r="H9627" s="264"/>
      <c r="I9627" s="264"/>
      <c r="J9627" s="264"/>
      <c r="O9627" s="333"/>
      <c r="P9627" s="333"/>
      <c r="Q9627" s="333"/>
      <c r="R9627" s="333"/>
    </row>
    <row r="9628" spans="1:18" x14ac:dyDescent="0.25">
      <c r="A9628" t="s">
        <v>9907</v>
      </c>
      <c r="B9628" t="s">
        <v>267</v>
      </c>
      <c r="C9628" t="s">
        <v>132</v>
      </c>
      <c r="D9628" t="s">
        <v>45</v>
      </c>
      <c r="E9628" t="s">
        <v>1</v>
      </c>
      <c r="F9628" s="262">
        <v>15.63461409589077</v>
      </c>
      <c r="G9628" s="139"/>
      <c r="H9628" s="264"/>
      <c r="I9628" s="264"/>
      <c r="J9628" s="264"/>
      <c r="O9628" s="333"/>
      <c r="P9628" s="333"/>
      <c r="Q9628" s="333"/>
      <c r="R9628" s="333"/>
    </row>
    <row r="9629" spans="1:18" x14ac:dyDescent="0.25">
      <c r="A9629" t="s">
        <v>9908</v>
      </c>
      <c r="B9629" t="s">
        <v>267</v>
      </c>
      <c r="C9629" t="s">
        <v>132</v>
      </c>
      <c r="D9629" t="s">
        <v>46</v>
      </c>
      <c r="E9629" t="s">
        <v>1</v>
      </c>
      <c r="F9629" s="262">
        <v>13.362909023672257</v>
      </c>
      <c r="G9629" s="139"/>
      <c r="H9629" s="264"/>
      <c r="I9629" s="264"/>
      <c r="J9629" s="264"/>
      <c r="O9629" s="333"/>
      <c r="P9629" s="333"/>
      <c r="Q9629" s="333"/>
      <c r="R9629" s="333"/>
    </row>
    <row r="9630" spans="1:18" x14ac:dyDescent="0.25">
      <c r="A9630" t="s">
        <v>9909</v>
      </c>
      <c r="B9630" t="s">
        <v>267</v>
      </c>
      <c r="C9630" t="s">
        <v>132</v>
      </c>
      <c r="D9630" t="s">
        <v>47</v>
      </c>
      <c r="E9630" t="s">
        <v>1</v>
      </c>
      <c r="F9630" s="262">
        <v>12.567046324885158</v>
      </c>
      <c r="G9630" s="139"/>
      <c r="H9630" s="264"/>
      <c r="I9630" s="264"/>
      <c r="J9630" s="264"/>
      <c r="O9630" s="333"/>
      <c r="P9630" s="333"/>
      <c r="Q9630" s="333"/>
      <c r="R9630" s="333"/>
    </row>
    <row r="9631" spans="1:18" x14ac:dyDescent="0.25">
      <c r="A9631" t="s">
        <v>9910</v>
      </c>
      <c r="B9631" t="s">
        <v>267</v>
      </c>
      <c r="C9631" t="s">
        <v>132</v>
      </c>
      <c r="D9631" t="s">
        <v>48</v>
      </c>
      <c r="E9631" t="s">
        <v>1</v>
      </c>
      <c r="F9631" s="262">
        <v>14.609192370147387</v>
      </c>
      <c r="G9631" s="139"/>
      <c r="H9631" s="264"/>
      <c r="I9631" s="264"/>
      <c r="J9631" s="264"/>
      <c r="O9631" s="333"/>
      <c r="P9631" s="333"/>
      <c r="Q9631" s="333"/>
      <c r="R9631" s="333"/>
    </row>
    <row r="9632" spans="1:18" x14ac:dyDescent="0.25">
      <c r="A9632" t="s">
        <v>9911</v>
      </c>
      <c r="B9632" t="s">
        <v>267</v>
      </c>
      <c r="C9632" t="s">
        <v>132</v>
      </c>
      <c r="D9632" t="s">
        <v>49</v>
      </c>
      <c r="E9632" t="s">
        <v>1</v>
      </c>
      <c r="F9632" s="262">
        <v>10.853863497459468</v>
      </c>
      <c r="G9632" s="139"/>
      <c r="H9632" s="264"/>
      <c r="I9632" s="264"/>
      <c r="J9632" s="264"/>
      <c r="O9632" s="333"/>
      <c r="P9632" s="333"/>
      <c r="Q9632" s="333"/>
      <c r="R9632" s="333"/>
    </row>
    <row r="9633" spans="1:18" x14ac:dyDescent="0.25">
      <c r="A9633" t="s">
        <v>9912</v>
      </c>
      <c r="B9633" t="s">
        <v>267</v>
      </c>
      <c r="C9633" t="s">
        <v>132</v>
      </c>
      <c r="D9633" t="s">
        <v>50</v>
      </c>
      <c r="E9633" t="s">
        <v>1</v>
      </c>
      <c r="F9633" s="262">
        <v>11.960678017504401</v>
      </c>
      <c r="G9633" s="139"/>
      <c r="H9633" s="264"/>
      <c r="I9633" s="264"/>
      <c r="J9633" s="264"/>
      <c r="O9633" s="333"/>
      <c r="P9633" s="333"/>
      <c r="Q9633" s="333"/>
      <c r="R9633" s="333"/>
    </row>
    <row r="9634" spans="1:18" x14ac:dyDescent="0.25">
      <c r="A9634" t="s">
        <v>9913</v>
      </c>
      <c r="B9634" t="s">
        <v>267</v>
      </c>
      <c r="C9634" t="s">
        <v>132</v>
      </c>
      <c r="D9634" t="s">
        <v>51</v>
      </c>
      <c r="E9634" t="s">
        <v>1</v>
      </c>
      <c r="F9634" s="262">
        <v>13.333835707425592</v>
      </c>
      <c r="G9634" s="139"/>
      <c r="H9634" s="264"/>
      <c r="I9634" s="264"/>
      <c r="J9634" s="264"/>
      <c r="O9634" s="333"/>
      <c r="P9634" s="333"/>
      <c r="Q9634" s="333"/>
      <c r="R9634" s="333"/>
    </row>
    <row r="9635" spans="1:18" x14ac:dyDescent="0.25">
      <c r="A9635" t="s">
        <v>9914</v>
      </c>
      <c r="B9635" t="s">
        <v>267</v>
      </c>
      <c r="C9635" t="s">
        <v>132</v>
      </c>
      <c r="D9635" t="s">
        <v>52</v>
      </c>
      <c r="E9635" t="s">
        <v>1</v>
      </c>
      <c r="F9635" s="262">
        <v>15.169096935430872</v>
      </c>
      <c r="G9635" s="139"/>
      <c r="H9635" s="264"/>
      <c r="I9635" s="264"/>
      <c r="J9635" s="264"/>
      <c r="O9635" s="333"/>
      <c r="P9635" s="333"/>
      <c r="Q9635" s="333"/>
      <c r="R9635" s="333"/>
    </row>
    <row r="9636" spans="1:18" x14ac:dyDescent="0.25">
      <c r="A9636" t="s">
        <v>9915</v>
      </c>
      <c r="B9636" t="s">
        <v>267</v>
      </c>
      <c r="C9636" t="s">
        <v>132</v>
      </c>
      <c r="D9636" t="s">
        <v>53</v>
      </c>
      <c r="E9636" t="s">
        <v>1</v>
      </c>
      <c r="F9636" s="262">
        <v>13.003304262376068</v>
      </c>
      <c r="G9636" s="139"/>
      <c r="H9636" s="264"/>
      <c r="I9636" s="264"/>
      <c r="J9636" s="264"/>
      <c r="O9636" s="333"/>
      <c r="P9636" s="333"/>
      <c r="Q9636" s="333"/>
      <c r="R9636" s="333"/>
    </row>
    <row r="9637" spans="1:18" x14ac:dyDescent="0.25">
      <c r="A9637" t="s">
        <v>9916</v>
      </c>
      <c r="B9637" t="s">
        <v>267</v>
      </c>
      <c r="C9637" t="s">
        <v>132</v>
      </c>
      <c r="D9637" t="s">
        <v>54</v>
      </c>
      <c r="E9637" t="s">
        <v>1</v>
      </c>
      <c r="F9637" s="262">
        <v>13.423742265402311</v>
      </c>
      <c r="G9637" s="139"/>
      <c r="H9637" s="264"/>
      <c r="I9637" s="264"/>
      <c r="J9637" s="264"/>
      <c r="O9637" s="333"/>
      <c r="P9637" s="333"/>
      <c r="Q9637" s="333"/>
      <c r="R9637" s="333"/>
    </row>
    <row r="9638" spans="1:18" x14ac:dyDescent="0.25">
      <c r="A9638" t="s">
        <v>9917</v>
      </c>
      <c r="B9638" t="s">
        <v>267</v>
      </c>
      <c r="C9638" t="s">
        <v>132</v>
      </c>
      <c r="D9638" t="s">
        <v>55</v>
      </c>
      <c r="E9638" t="s">
        <v>1</v>
      </c>
      <c r="F9638" s="262">
        <v>9.8384564822336689</v>
      </c>
      <c r="G9638" s="139"/>
      <c r="H9638" s="264"/>
      <c r="I9638" s="264"/>
      <c r="J9638" s="264"/>
      <c r="O9638" s="333"/>
      <c r="P9638" s="333"/>
      <c r="Q9638" s="333"/>
      <c r="R9638" s="333"/>
    </row>
    <row r="9639" spans="1:18" x14ac:dyDescent="0.25">
      <c r="A9639" t="s">
        <v>9918</v>
      </c>
      <c r="B9639" t="s">
        <v>267</v>
      </c>
      <c r="C9639" t="s">
        <v>132</v>
      </c>
      <c r="D9639" t="s">
        <v>56</v>
      </c>
      <c r="E9639" t="s">
        <v>1</v>
      </c>
      <c r="F9639" s="262">
        <v>8.1700670661399428</v>
      </c>
      <c r="G9639" s="139"/>
      <c r="H9639" s="264"/>
      <c r="I9639" s="264"/>
      <c r="J9639" s="264"/>
      <c r="O9639" s="333"/>
      <c r="P9639" s="333"/>
      <c r="Q9639" s="333"/>
      <c r="R9639" s="333"/>
    </row>
    <row r="9640" spans="1:18" x14ac:dyDescent="0.25">
      <c r="A9640" t="s">
        <v>9919</v>
      </c>
      <c r="B9640" t="s">
        <v>267</v>
      </c>
      <c r="C9640" t="s">
        <v>132</v>
      </c>
      <c r="D9640" t="s">
        <v>57</v>
      </c>
      <c r="E9640" t="s">
        <v>1</v>
      </c>
      <c r="F9640" s="262">
        <v>11.862456787004426</v>
      </c>
      <c r="G9640" s="139"/>
      <c r="H9640" s="264"/>
      <c r="I9640" s="264"/>
      <c r="J9640" s="264"/>
      <c r="O9640" s="333"/>
      <c r="P9640" s="333"/>
      <c r="Q9640" s="333"/>
      <c r="R9640" s="333"/>
    </row>
    <row r="9641" spans="1:18" x14ac:dyDescent="0.25">
      <c r="A9641" t="s">
        <v>9920</v>
      </c>
      <c r="B9641" t="s">
        <v>267</v>
      </c>
      <c r="C9641" t="s">
        <v>131</v>
      </c>
      <c r="D9641" t="s">
        <v>5</v>
      </c>
      <c r="E9641" t="s">
        <v>1</v>
      </c>
      <c r="F9641" s="262">
        <v>12.840405803236436</v>
      </c>
      <c r="G9641" s="139"/>
      <c r="H9641" s="264"/>
      <c r="I9641" s="264"/>
      <c r="J9641" s="264"/>
      <c r="O9641" s="333"/>
      <c r="P9641" s="333"/>
      <c r="Q9641" s="333"/>
      <c r="R9641" s="333"/>
    </row>
    <row r="9642" spans="1:18" x14ac:dyDescent="0.25">
      <c r="A9642" t="s">
        <v>9921</v>
      </c>
      <c r="B9642" t="s">
        <v>267</v>
      </c>
      <c r="C9642" t="s">
        <v>131</v>
      </c>
      <c r="D9642" t="s">
        <v>152</v>
      </c>
      <c r="E9642" t="s">
        <v>1</v>
      </c>
      <c r="F9642" s="262">
        <v>14.035688621755178</v>
      </c>
      <c r="G9642" s="139"/>
      <c r="H9642" s="264"/>
      <c r="I9642" s="264"/>
      <c r="J9642" s="264"/>
      <c r="O9642" s="333"/>
      <c r="P9642" s="333"/>
      <c r="Q9642" s="333"/>
      <c r="R9642" s="333"/>
    </row>
    <row r="9643" spans="1:18" x14ac:dyDescent="0.25">
      <c r="A9643" t="s">
        <v>9922</v>
      </c>
      <c r="B9643" t="s">
        <v>267</v>
      </c>
      <c r="C9643" t="s">
        <v>131</v>
      </c>
      <c r="D9643" t="s">
        <v>139</v>
      </c>
      <c r="E9643" t="s">
        <v>1</v>
      </c>
      <c r="F9643" s="262">
        <v>9.590130124104066</v>
      </c>
      <c r="G9643" s="139"/>
      <c r="H9643" s="264"/>
      <c r="I9643" s="264"/>
      <c r="J9643" s="264"/>
      <c r="O9643" s="333"/>
      <c r="P9643" s="333"/>
      <c r="Q9643" s="333"/>
      <c r="R9643" s="333"/>
    </row>
    <row r="9644" spans="1:18" x14ac:dyDescent="0.25">
      <c r="A9644" t="s">
        <v>9923</v>
      </c>
      <c r="B9644" t="s">
        <v>267</v>
      </c>
      <c r="C9644" t="s">
        <v>131</v>
      </c>
      <c r="D9644" t="s">
        <v>153</v>
      </c>
      <c r="E9644" t="s">
        <v>1</v>
      </c>
      <c r="F9644" s="262">
        <v>13.12770353719775</v>
      </c>
      <c r="G9644" s="139"/>
      <c r="H9644" s="264"/>
      <c r="I9644" s="264"/>
      <c r="J9644" s="264"/>
      <c r="O9644" s="333"/>
      <c r="P9644" s="333"/>
      <c r="Q9644" s="333"/>
      <c r="R9644" s="333"/>
    </row>
    <row r="9645" spans="1:18" x14ac:dyDescent="0.25">
      <c r="A9645" t="s">
        <v>9924</v>
      </c>
      <c r="B9645" t="s">
        <v>267</v>
      </c>
      <c r="C9645" t="s">
        <v>131</v>
      </c>
      <c r="D9645" t="s">
        <v>265</v>
      </c>
      <c r="E9645" t="s">
        <v>1</v>
      </c>
      <c r="F9645" s="262">
        <v>14.035398333796671</v>
      </c>
      <c r="G9645" s="139"/>
      <c r="H9645" s="264"/>
      <c r="I9645" s="264"/>
      <c r="J9645" s="264"/>
      <c r="O9645" s="333"/>
      <c r="P9645" s="333"/>
      <c r="Q9645" s="333"/>
      <c r="R9645" s="333"/>
    </row>
    <row r="9646" spans="1:18" x14ac:dyDescent="0.25">
      <c r="A9646" t="s">
        <v>9925</v>
      </c>
      <c r="B9646" t="s">
        <v>267</v>
      </c>
      <c r="C9646" t="s">
        <v>131</v>
      </c>
      <c r="D9646" t="s">
        <v>266</v>
      </c>
      <c r="E9646" t="s">
        <v>1</v>
      </c>
      <c r="F9646" s="262">
        <v>11.746621980199249</v>
      </c>
      <c r="G9646" s="139"/>
      <c r="H9646" s="264"/>
      <c r="I9646" s="264"/>
      <c r="J9646" s="264"/>
      <c r="O9646" s="333"/>
      <c r="P9646" s="333"/>
      <c r="Q9646" s="333"/>
      <c r="R9646" s="333"/>
    </row>
    <row r="9647" spans="1:18" x14ac:dyDescent="0.25">
      <c r="A9647" t="s">
        <v>9926</v>
      </c>
      <c r="B9647" t="s">
        <v>267</v>
      </c>
      <c r="C9647" t="s">
        <v>131</v>
      </c>
      <c r="D9647" t="s">
        <v>156</v>
      </c>
      <c r="E9647" t="s">
        <v>1</v>
      </c>
      <c r="F9647" s="262">
        <v>14.240225129558969</v>
      </c>
      <c r="G9647" s="139"/>
      <c r="H9647" s="264"/>
      <c r="I9647" s="264"/>
      <c r="J9647" s="264"/>
      <c r="O9647" s="333"/>
      <c r="P9647" s="333"/>
      <c r="Q9647" s="333"/>
      <c r="R9647" s="333"/>
    </row>
    <row r="9648" spans="1:18" x14ac:dyDescent="0.25">
      <c r="A9648" t="s">
        <v>9927</v>
      </c>
      <c r="B9648" t="s">
        <v>267</v>
      </c>
      <c r="C9648" t="s">
        <v>131</v>
      </c>
      <c r="D9648" t="s">
        <v>158</v>
      </c>
      <c r="E9648" t="s">
        <v>1</v>
      </c>
      <c r="F9648" s="262">
        <v>11.375389517656931</v>
      </c>
      <c r="G9648" s="139"/>
      <c r="H9648" s="264"/>
      <c r="I9648" s="264"/>
      <c r="J9648" s="264"/>
      <c r="O9648" s="333"/>
      <c r="P9648" s="333"/>
      <c r="Q9648" s="333"/>
      <c r="R9648" s="333"/>
    </row>
    <row r="9649" spans="1:18" x14ac:dyDescent="0.25">
      <c r="A9649" t="s">
        <v>9928</v>
      </c>
      <c r="B9649" t="s">
        <v>267</v>
      </c>
      <c r="C9649" t="s">
        <v>131</v>
      </c>
      <c r="D9649" t="s">
        <v>37</v>
      </c>
      <c r="E9649" t="s">
        <v>1</v>
      </c>
      <c r="F9649" s="262">
        <v>13.264259409803437</v>
      </c>
      <c r="G9649" s="139"/>
      <c r="H9649" s="264"/>
      <c r="I9649" s="264"/>
      <c r="J9649" s="264"/>
      <c r="O9649" s="333"/>
      <c r="P9649" s="333"/>
      <c r="Q9649" s="333"/>
      <c r="R9649" s="333"/>
    </row>
    <row r="9650" spans="1:18" x14ac:dyDescent="0.25">
      <c r="A9650" t="s">
        <v>9929</v>
      </c>
      <c r="B9650" t="s">
        <v>267</v>
      </c>
      <c r="C9650" t="s">
        <v>131</v>
      </c>
      <c r="D9650" t="s">
        <v>38</v>
      </c>
      <c r="E9650" t="s">
        <v>1</v>
      </c>
      <c r="F9650" s="262">
        <v>12.246383914338821</v>
      </c>
      <c r="G9650" s="139"/>
      <c r="H9650" s="264"/>
      <c r="I9650" s="264"/>
      <c r="J9650" s="264"/>
      <c r="O9650" s="333"/>
      <c r="P9650" s="333"/>
      <c r="Q9650" s="333"/>
      <c r="R9650" s="333"/>
    </row>
    <row r="9651" spans="1:18" x14ac:dyDescent="0.25">
      <c r="A9651" t="s">
        <v>9930</v>
      </c>
      <c r="B9651" t="s">
        <v>267</v>
      </c>
      <c r="C9651" t="s">
        <v>131</v>
      </c>
      <c r="D9651" t="s">
        <v>39</v>
      </c>
      <c r="E9651" t="s">
        <v>1</v>
      </c>
      <c r="F9651" s="262">
        <v>16.39054128291955</v>
      </c>
      <c r="G9651" s="139"/>
      <c r="H9651" s="264"/>
      <c r="I9651" s="264"/>
      <c r="J9651" s="264"/>
      <c r="O9651" s="333"/>
      <c r="P9651" s="333"/>
      <c r="Q9651" s="333"/>
      <c r="R9651" s="333"/>
    </row>
    <row r="9652" spans="1:18" x14ac:dyDescent="0.25">
      <c r="A9652" t="s">
        <v>9931</v>
      </c>
      <c r="B9652" t="s">
        <v>267</v>
      </c>
      <c r="C9652" t="s">
        <v>131</v>
      </c>
      <c r="D9652" t="s">
        <v>40</v>
      </c>
      <c r="E9652" t="s">
        <v>1</v>
      </c>
      <c r="F9652" s="262">
        <v>15.143775204800175</v>
      </c>
      <c r="G9652" s="139"/>
      <c r="H9652" s="264"/>
      <c r="I9652" s="264"/>
      <c r="J9652" s="264"/>
      <c r="O9652" s="333"/>
      <c r="P9652" s="333"/>
      <c r="Q9652" s="333"/>
      <c r="R9652" s="333"/>
    </row>
    <row r="9653" spans="1:18" x14ac:dyDescent="0.25">
      <c r="A9653" t="s">
        <v>9932</v>
      </c>
      <c r="B9653" t="s">
        <v>267</v>
      </c>
      <c r="C9653" t="s">
        <v>131</v>
      </c>
      <c r="D9653" t="s">
        <v>41</v>
      </c>
      <c r="E9653" t="s">
        <v>1</v>
      </c>
      <c r="F9653" s="262">
        <v>12.805677163299373</v>
      </c>
      <c r="G9653" s="139"/>
      <c r="H9653" s="264"/>
      <c r="I9653" s="264"/>
      <c r="J9653" s="264"/>
      <c r="O9653" s="333"/>
      <c r="P9653" s="333"/>
      <c r="Q9653" s="333"/>
      <c r="R9653" s="333"/>
    </row>
    <row r="9654" spans="1:18" x14ac:dyDescent="0.25">
      <c r="A9654" t="s">
        <v>9933</v>
      </c>
      <c r="B9654" t="s">
        <v>267</v>
      </c>
      <c r="C9654" t="s">
        <v>131</v>
      </c>
      <c r="D9654" t="s">
        <v>42</v>
      </c>
      <c r="E9654" t="s">
        <v>1</v>
      </c>
      <c r="F9654" s="262">
        <v>14.883697742197729</v>
      </c>
      <c r="G9654" s="139"/>
      <c r="H9654" s="264"/>
      <c r="I9654" s="264"/>
      <c r="J9654" s="264"/>
      <c r="O9654" s="333"/>
      <c r="P9654" s="333"/>
      <c r="Q9654" s="333"/>
      <c r="R9654" s="333"/>
    </row>
    <row r="9655" spans="1:18" x14ac:dyDescent="0.25">
      <c r="A9655" t="s">
        <v>9922</v>
      </c>
      <c r="B9655" t="s">
        <v>267</v>
      </c>
      <c r="C9655" t="s">
        <v>131</v>
      </c>
      <c r="D9655" t="s">
        <v>139</v>
      </c>
      <c r="E9655" t="s">
        <v>1</v>
      </c>
      <c r="F9655" s="262">
        <v>9.590130124104066</v>
      </c>
      <c r="G9655" s="139"/>
      <c r="H9655" s="264"/>
      <c r="I9655" s="264"/>
      <c r="J9655" s="264"/>
      <c r="O9655" s="333"/>
      <c r="P9655" s="333"/>
      <c r="Q9655" s="333"/>
      <c r="R9655" s="333"/>
    </row>
    <row r="9656" spans="1:18" x14ac:dyDescent="0.25">
      <c r="A9656" t="s">
        <v>9934</v>
      </c>
      <c r="B9656" t="s">
        <v>267</v>
      </c>
      <c r="C9656" t="s">
        <v>131</v>
      </c>
      <c r="D9656" t="s">
        <v>43</v>
      </c>
      <c r="E9656" t="s">
        <v>1</v>
      </c>
      <c r="F9656" s="262">
        <v>10.269188844667502</v>
      </c>
      <c r="G9656" s="139"/>
      <c r="H9656" s="264"/>
      <c r="I9656" s="264"/>
      <c r="J9656" s="264"/>
      <c r="O9656" s="333"/>
      <c r="P9656" s="333"/>
      <c r="Q9656" s="333"/>
      <c r="R9656" s="333"/>
    </row>
    <row r="9657" spans="1:18" x14ac:dyDescent="0.25">
      <c r="A9657" t="s">
        <v>9935</v>
      </c>
      <c r="B9657" t="s">
        <v>267</v>
      </c>
      <c r="C9657" t="s">
        <v>131</v>
      </c>
      <c r="D9657" t="s">
        <v>44</v>
      </c>
      <c r="E9657" t="s">
        <v>1</v>
      </c>
      <c r="F9657" s="262">
        <v>13.070419889477417</v>
      </c>
      <c r="G9657" s="139"/>
      <c r="H9657" s="264"/>
      <c r="I9657" s="264"/>
      <c r="J9657" s="264"/>
      <c r="O9657" s="333"/>
      <c r="P9657" s="333"/>
      <c r="Q9657" s="333"/>
      <c r="R9657" s="333"/>
    </row>
    <row r="9658" spans="1:18" x14ac:dyDescent="0.25">
      <c r="A9658" t="s">
        <v>9936</v>
      </c>
      <c r="B9658" t="s">
        <v>267</v>
      </c>
      <c r="C9658" t="s">
        <v>131</v>
      </c>
      <c r="D9658" t="s">
        <v>45</v>
      </c>
      <c r="E9658" t="s">
        <v>1</v>
      </c>
      <c r="F9658" s="262">
        <v>14.404248718805372</v>
      </c>
      <c r="G9658" s="139"/>
      <c r="H9658" s="264"/>
      <c r="I9658" s="264"/>
      <c r="J9658" s="264"/>
      <c r="O9658" s="333"/>
      <c r="P9658" s="333"/>
      <c r="Q9658" s="333"/>
      <c r="R9658" s="333"/>
    </row>
    <row r="9659" spans="1:18" x14ac:dyDescent="0.25">
      <c r="A9659" t="s">
        <v>9937</v>
      </c>
      <c r="B9659" t="s">
        <v>267</v>
      </c>
      <c r="C9659" t="s">
        <v>131</v>
      </c>
      <c r="D9659" t="s">
        <v>46</v>
      </c>
      <c r="E9659" t="s">
        <v>1</v>
      </c>
      <c r="F9659" s="262">
        <v>14.179759067881122</v>
      </c>
      <c r="G9659" s="139"/>
      <c r="H9659" s="264"/>
      <c r="I9659" s="264"/>
      <c r="J9659" s="264"/>
      <c r="O9659" s="333"/>
      <c r="P9659" s="333"/>
      <c r="Q9659" s="333"/>
      <c r="R9659" s="333"/>
    </row>
    <row r="9660" spans="1:18" x14ac:dyDescent="0.25">
      <c r="A9660" t="s">
        <v>9938</v>
      </c>
      <c r="B9660" t="s">
        <v>267</v>
      </c>
      <c r="C9660" t="s">
        <v>131</v>
      </c>
      <c r="D9660" t="s">
        <v>47</v>
      </c>
      <c r="E9660" t="s">
        <v>1</v>
      </c>
      <c r="F9660" s="262">
        <v>14.054782620719536</v>
      </c>
      <c r="G9660" s="139"/>
      <c r="H9660" s="264"/>
      <c r="I9660" s="264"/>
      <c r="J9660" s="264"/>
      <c r="O9660" s="333"/>
      <c r="P9660" s="333"/>
      <c r="Q9660" s="333"/>
      <c r="R9660" s="333"/>
    </row>
    <row r="9661" spans="1:18" x14ac:dyDescent="0.25">
      <c r="A9661" t="s">
        <v>9939</v>
      </c>
      <c r="B9661" t="s">
        <v>267</v>
      </c>
      <c r="C9661" t="s">
        <v>131</v>
      </c>
      <c r="D9661" t="s">
        <v>48</v>
      </c>
      <c r="E9661" t="s">
        <v>1</v>
      </c>
      <c r="F9661" s="262">
        <v>13.75242815481873</v>
      </c>
      <c r="G9661" s="139"/>
      <c r="H9661" s="264"/>
      <c r="I9661" s="264"/>
      <c r="J9661" s="264"/>
      <c r="O9661" s="333"/>
      <c r="P9661" s="333"/>
      <c r="Q9661" s="333"/>
      <c r="R9661" s="333"/>
    </row>
    <row r="9662" spans="1:18" x14ac:dyDescent="0.25">
      <c r="A9662" t="s">
        <v>9940</v>
      </c>
      <c r="B9662" t="s">
        <v>267</v>
      </c>
      <c r="C9662" t="s">
        <v>131</v>
      </c>
      <c r="D9662" t="s">
        <v>49</v>
      </c>
      <c r="E9662" t="s">
        <v>1</v>
      </c>
      <c r="F9662" s="262">
        <v>10.658039412822786</v>
      </c>
      <c r="G9662" s="139"/>
      <c r="H9662" s="264"/>
      <c r="I9662" s="264"/>
      <c r="J9662" s="264"/>
      <c r="O9662" s="333"/>
      <c r="P9662" s="333"/>
      <c r="Q9662" s="333"/>
      <c r="R9662" s="333"/>
    </row>
    <row r="9663" spans="1:18" x14ac:dyDescent="0.25">
      <c r="A9663" t="s">
        <v>9941</v>
      </c>
      <c r="B9663" t="s">
        <v>267</v>
      </c>
      <c r="C9663" t="s">
        <v>131</v>
      </c>
      <c r="D9663" t="s">
        <v>50</v>
      </c>
      <c r="E9663" t="s">
        <v>1</v>
      </c>
      <c r="F9663" s="262">
        <v>12.27717845026627</v>
      </c>
      <c r="G9663" s="139"/>
      <c r="H9663" s="264"/>
      <c r="I9663" s="264"/>
      <c r="J9663" s="264"/>
      <c r="O9663" s="333"/>
      <c r="P9663" s="333"/>
      <c r="Q9663" s="333"/>
      <c r="R9663" s="333"/>
    </row>
    <row r="9664" spans="1:18" x14ac:dyDescent="0.25">
      <c r="A9664" t="s">
        <v>9942</v>
      </c>
      <c r="B9664" t="s">
        <v>267</v>
      </c>
      <c r="C9664" t="s">
        <v>131</v>
      </c>
      <c r="D9664" t="s">
        <v>51</v>
      </c>
      <c r="E9664" t="s">
        <v>1</v>
      </c>
      <c r="F9664" s="262">
        <v>13.860369798559272</v>
      </c>
      <c r="G9664" s="139"/>
      <c r="H9664" s="264"/>
      <c r="I9664" s="264"/>
      <c r="J9664" s="264"/>
      <c r="O9664" s="333"/>
      <c r="P9664" s="333"/>
      <c r="Q9664" s="333"/>
      <c r="R9664" s="333"/>
    </row>
    <row r="9665" spans="1:18" x14ac:dyDescent="0.25">
      <c r="A9665" t="s">
        <v>9943</v>
      </c>
      <c r="B9665" t="s">
        <v>267</v>
      </c>
      <c r="C9665" t="s">
        <v>131</v>
      </c>
      <c r="D9665" t="s">
        <v>52</v>
      </c>
      <c r="E9665" t="s">
        <v>1</v>
      </c>
      <c r="F9665" s="262">
        <v>15.795591433870115</v>
      </c>
      <c r="G9665" s="139"/>
      <c r="H9665" s="264"/>
      <c r="I9665" s="264"/>
      <c r="J9665" s="264"/>
      <c r="O9665" s="333"/>
      <c r="P9665" s="333"/>
      <c r="Q9665" s="333"/>
      <c r="R9665" s="333"/>
    </row>
    <row r="9666" spans="1:18" x14ac:dyDescent="0.25">
      <c r="A9666" t="s">
        <v>9944</v>
      </c>
      <c r="B9666" t="s">
        <v>267</v>
      </c>
      <c r="C9666" t="s">
        <v>131</v>
      </c>
      <c r="D9666" t="s">
        <v>53</v>
      </c>
      <c r="E9666" t="s">
        <v>1</v>
      </c>
      <c r="F9666" s="262">
        <v>12.949032811577222</v>
      </c>
      <c r="G9666" s="139"/>
      <c r="H9666" s="264"/>
      <c r="I9666" s="264"/>
      <c r="J9666" s="264"/>
      <c r="O9666" s="333"/>
      <c r="P9666" s="333"/>
      <c r="Q9666" s="333"/>
      <c r="R9666" s="333"/>
    </row>
    <row r="9667" spans="1:18" x14ac:dyDescent="0.25">
      <c r="A9667" t="s">
        <v>9945</v>
      </c>
      <c r="B9667" t="s">
        <v>267</v>
      </c>
      <c r="C9667" t="s">
        <v>131</v>
      </c>
      <c r="D9667" t="s">
        <v>54</v>
      </c>
      <c r="E9667" t="s">
        <v>1</v>
      </c>
      <c r="F9667" s="262">
        <v>14.187948076344281</v>
      </c>
      <c r="G9667" s="139"/>
      <c r="H9667" s="264"/>
      <c r="I9667" s="264"/>
      <c r="J9667" s="264"/>
      <c r="O9667" s="333"/>
      <c r="P9667" s="333"/>
      <c r="Q9667" s="333"/>
      <c r="R9667" s="333"/>
    </row>
    <row r="9668" spans="1:18" x14ac:dyDescent="0.25">
      <c r="A9668" t="s">
        <v>9946</v>
      </c>
      <c r="B9668" t="s">
        <v>267</v>
      </c>
      <c r="C9668" t="s">
        <v>131</v>
      </c>
      <c r="D9668" t="s">
        <v>55</v>
      </c>
      <c r="E9668" t="s">
        <v>1</v>
      </c>
      <c r="F9668" s="262">
        <v>11.192003842049068</v>
      </c>
      <c r="G9668" s="139"/>
      <c r="H9668" s="264"/>
      <c r="I9668" s="264"/>
      <c r="J9668" s="264"/>
      <c r="O9668" s="333"/>
      <c r="P9668" s="333"/>
      <c r="Q9668" s="333"/>
      <c r="R9668" s="333"/>
    </row>
    <row r="9669" spans="1:18" x14ac:dyDescent="0.25">
      <c r="A9669" t="s">
        <v>9947</v>
      </c>
      <c r="B9669" t="s">
        <v>267</v>
      </c>
      <c r="C9669" t="s">
        <v>131</v>
      </c>
      <c r="D9669" t="s">
        <v>56</v>
      </c>
      <c r="E9669" t="s">
        <v>1</v>
      </c>
      <c r="F9669" s="262">
        <v>7.5315691352390619</v>
      </c>
      <c r="G9669" s="139"/>
      <c r="H9669" s="264"/>
      <c r="I9669" s="264"/>
      <c r="J9669" s="264"/>
      <c r="O9669" s="333"/>
      <c r="P9669" s="333"/>
      <c r="Q9669" s="333"/>
      <c r="R9669" s="333"/>
    </row>
    <row r="9670" spans="1:18" x14ac:dyDescent="0.25">
      <c r="A9670" t="s">
        <v>9948</v>
      </c>
      <c r="B9670" t="s">
        <v>267</v>
      </c>
      <c r="C9670" t="s">
        <v>131</v>
      </c>
      <c r="D9670" t="s">
        <v>57</v>
      </c>
      <c r="E9670" t="s">
        <v>1</v>
      </c>
      <c r="F9670" s="262">
        <v>10.705710198430872</v>
      </c>
      <c r="G9670" s="139"/>
      <c r="H9670" s="264"/>
      <c r="I9670" s="264"/>
      <c r="J9670" s="264"/>
      <c r="O9670" s="333"/>
      <c r="P9670" s="333"/>
      <c r="Q9670" s="333"/>
      <c r="R9670" s="333"/>
    </row>
    <row r="9671" spans="1:18" x14ac:dyDescent="0.25">
      <c r="A9671" t="s">
        <v>9949</v>
      </c>
      <c r="B9671" t="s">
        <v>267</v>
      </c>
      <c r="C9671" t="s">
        <v>138</v>
      </c>
      <c r="D9671" t="s">
        <v>149</v>
      </c>
      <c r="E9671" t="s">
        <v>2</v>
      </c>
      <c r="F9671" s="262">
        <v>5.3848347445716911</v>
      </c>
      <c r="G9671" s="139"/>
      <c r="H9671" s="264"/>
      <c r="I9671" s="264"/>
      <c r="J9671" s="264"/>
      <c r="O9671" s="333"/>
      <c r="P9671" s="333"/>
      <c r="Q9671" s="333"/>
      <c r="R9671" s="333"/>
    </row>
    <row r="9672" spans="1:18" x14ac:dyDescent="0.25">
      <c r="A9672" t="s">
        <v>9950</v>
      </c>
      <c r="B9672" t="s">
        <v>267</v>
      </c>
      <c r="C9672" t="s">
        <v>138</v>
      </c>
      <c r="D9672" t="s">
        <v>5</v>
      </c>
      <c r="E9672" t="s">
        <v>2</v>
      </c>
      <c r="F9672" s="262">
        <v>6.453221125717306</v>
      </c>
      <c r="G9672" s="139"/>
      <c r="H9672" s="264"/>
      <c r="I9672" s="264"/>
      <c r="J9672" s="264"/>
      <c r="O9672" s="333"/>
      <c r="P9672" s="333"/>
      <c r="Q9672" s="333"/>
      <c r="R9672" s="333"/>
    </row>
    <row r="9673" spans="1:18" x14ac:dyDescent="0.25">
      <c r="A9673" t="s">
        <v>9951</v>
      </c>
      <c r="B9673" t="s">
        <v>267</v>
      </c>
      <c r="C9673" t="s">
        <v>138</v>
      </c>
      <c r="D9673" t="s">
        <v>152</v>
      </c>
      <c r="E9673" t="s">
        <v>2</v>
      </c>
      <c r="F9673" s="262">
        <v>6.9248795191706876</v>
      </c>
      <c r="G9673" s="139"/>
      <c r="H9673" s="264"/>
      <c r="I9673" s="264"/>
      <c r="J9673" s="264"/>
      <c r="O9673" s="333"/>
      <c r="P9673" s="333"/>
      <c r="Q9673" s="333"/>
      <c r="R9673" s="333"/>
    </row>
    <row r="9674" spans="1:18" x14ac:dyDescent="0.25">
      <c r="A9674" t="s">
        <v>9952</v>
      </c>
      <c r="B9674" t="s">
        <v>267</v>
      </c>
      <c r="C9674" t="s">
        <v>138</v>
      </c>
      <c r="D9674" t="s">
        <v>139</v>
      </c>
      <c r="E9674" t="s">
        <v>2</v>
      </c>
      <c r="F9674" s="262">
        <v>6.0944793277395215</v>
      </c>
      <c r="G9674" s="139"/>
      <c r="H9674" s="264"/>
      <c r="I9674" s="264"/>
      <c r="J9674" s="264"/>
      <c r="O9674" s="333"/>
      <c r="P9674" s="333"/>
      <c r="Q9674" s="333"/>
      <c r="R9674" s="333"/>
    </row>
    <row r="9675" spans="1:18" x14ac:dyDescent="0.25">
      <c r="A9675" t="s">
        <v>9953</v>
      </c>
      <c r="B9675" t="s">
        <v>267</v>
      </c>
      <c r="C9675" t="s">
        <v>138</v>
      </c>
      <c r="D9675" t="s">
        <v>153</v>
      </c>
      <c r="E9675" t="s">
        <v>2</v>
      </c>
      <c r="F9675" s="262">
        <v>5.9021327504095602</v>
      </c>
      <c r="G9675" s="139"/>
      <c r="H9675" s="264"/>
      <c r="I9675" s="264"/>
      <c r="J9675" s="264"/>
      <c r="O9675" s="333"/>
      <c r="P9675" s="333"/>
      <c r="Q9675" s="333"/>
      <c r="R9675" s="333"/>
    </row>
    <row r="9676" spans="1:18" x14ac:dyDescent="0.25">
      <c r="A9676" t="s">
        <v>9954</v>
      </c>
      <c r="B9676" t="s">
        <v>267</v>
      </c>
      <c r="C9676" t="s">
        <v>138</v>
      </c>
      <c r="D9676" t="s">
        <v>265</v>
      </c>
      <c r="E9676" t="s">
        <v>2</v>
      </c>
      <c r="F9676" s="262">
        <v>6.6541865671676934</v>
      </c>
      <c r="G9676" s="139"/>
      <c r="H9676" s="264"/>
      <c r="I9676" s="264"/>
      <c r="J9676" s="264"/>
      <c r="O9676" s="333"/>
      <c r="P9676" s="333"/>
      <c r="Q9676" s="333"/>
      <c r="R9676" s="333"/>
    </row>
    <row r="9677" spans="1:18" x14ac:dyDescent="0.25">
      <c r="A9677" t="s">
        <v>9955</v>
      </c>
      <c r="B9677" t="s">
        <v>267</v>
      </c>
      <c r="C9677" t="s">
        <v>138</v>
      </c>
      <c r="D9677" t="s">
        <v>266</v>
      </c>
      <c r="E9677" t="s">
        <v>2</v>
      </c>
      <c r="F9677" s="262">
        <v>6.0098771465418572</v>
      </c>
      <c r="G9677" s="139"/>
      <c r="H9677" s="264"/>
      <c r="I9677" s="264"/>
      <c r="J9677" s="264"/>
      <c r="O9677" s="333"/>
      <c r="P9677" s="333"/>
      <c r="Q9677" s="333"/>
      <c r="R9677" s="333"/>
    </row>
    <row r="9678" spans="1:18" x14ac:dyDescent="0.25">
      <c r="A9678" t="s">
        <v>9956</v>
      </c>
      <c r="B9678" t="s">
        <v>267</v>
      </c>
      <c r="C9678" t="s">
        <v>138</v>
      </c>
      <c r="D9678" t="s">
        <v>156</v>
      </c>
      <c r="E9678" t="s">
        <v>2</v>
      </c>
      <c r="F9678" s="262">
        <v>8.0981723561464865</v>
      </c>
      <c r="G9678" s="139"/>
      <c r="H9678" s="264"/>
      <c r="I9678" s="264"/>
      <c r="J9678" s="264"/>
      <c r="O9678" s="333"/>
      <c r="P9678" s="333"/>
      <c r="Q9678" s="333"/>
      <c r="R9678" s="333"/>
    </row>
    <row r="9679" spans="1:18" x14ac:dyDescent="0.25">
      <c r="A9679" t="s">
        <v>9957</v>
      </c>
      <c r="B9679" t="s">
        <v>267</v>
      </c>
      <c r="C9679" t="s">
        <v>138</v>
      </c>
      <c r="D9679" t="s">
        <v>158</v>
      </c>
      <c r="E9679" t="s">
        <v>2</v>
      </c>
      <c r="F9679" s="262">
        <v>5.7868337028507639</v>
      </c>
      <c r="G9679" s="139"/>
      <c r="H9679" s="264"/>
      <c r="I9679" s="264"/>
      <c r="J9679" s="264"/>
      <c r="O9679" s="333"/>
      <c r="P9679" s="333"/>
      <c r="Q9679" s="333"/>
      <c r="R9679" s="333"/>
    </row>
    <row r="9680" spans="1:18" x14ac:dyDescent="0.25">
      <c r="A9680" t="s">
        <v>9958</v>
      </c>
      <c r="B9680" t="s">
        <v>267</v>
      </c>
      <c r="C9680" t="s">
        <v>138</v>
      </c>
      <c r="D9680" t="s">
        <v>37</v>
      </c>
      <c r="E9680" t="s">
        <v>2</v>
      </c>
      <c r="F9680" s="262">
        <v>5.8888860788989819</v>
      </c>
      <c r="G9680" s="139"/>
      <c r="H9680" s="264"/>
      <c r="I9680" s="264"/>
      <c r="J9680" s="264"/>
      <c r="O9680" s="333"/>
      <c r="P9680" s="333"/>
      <c r="Q9680" s="333"/>
      <c r="R9680" s="333"/>
    </row>
    <row r="9681" spans="1:18" x14ac:dyDescent="0.25">
      <c r="A9681" t="s">
        <v>9959</v>
      </c>
      <c r="B9681" t="s">
        <v>267</v>
      </c>
      <c r="C9681" t="s">
        <v>138</v>
      </c>
      <c r="D9681" t="s">
        <v>38</v>
      </c>
      <c r="E9681" t="s">
        <v>2</v>
      </c>
      <c r="F9681" s="262">
        <v>6.8138433630194886</v>
      </c>
      <c r="G9681" s="139"/>
      <c r="H9681" s="264"/>
      <c r="I9681" s="264"/>
      <c r="J9681" s="264"/>
      <c r="O9681" s="333"/>
      <c r="P9681" s="333"/>
      <c r="Q9681" s="333"/>
      <c r="R9681" s="333"/>
    </row>
    <row r="9682" spans="1:18" x14ac:dyDescent="0.25">
      <c r="A9682" t="s">
        <v>9960</v>
      </c>
      <c r="B9682" t="s">
        <v>267</v>
      </c>
      <c r="C9682" t="s">
        <v>138</v>
      </c>
      <c r="D9682" t="s">
        <v>39</v>
      </c>
      <c r="E9682" t="s">
        <v>2</v>
      </c>
      <c r="F9682" s="262">
        <v>7.4851770295836886</v>
      </c>
      <c r="G9682" s="139"/>
      <c r="H9682" s="264"/>
      <c r="I9682" s="264"/>
      <c r="J9682" s="264"/>
      <c r="O9682" s="333"/>
      <c r="P9682" s="333"/>
      <c r="Q9682" s="333"/>
      <c r="R9682" s="333"/>
    </row>
    <row r="9683" spans="1:18" x14ac:dyDescent="0.25">
      <c r="A9683" t="s">
        <v>9961</v>
      </c>
      <c r="B9683" t="s">
        <v>267</v>
      </c>
      <c r="C9683" t="s">
        <v>138</v>
      </c>
      <c r="D9683" t="s">
        <v>40</v>
      </c>
      <c r="E9683" t="s">
        <v>2</v>
      </c>
      <c r="F9683" s="262">
        <v>8.4837781256070226</v>
      </c>
      <c r="G9683" s="139"/>
      <c r="H9683" s="264"/>
      <c r="I9683" s="264"/>
      <c r="J9683" s="264"/>
      <c r="O9683" s="333"/>
      <c r="P9683" s="333"/>
      <c r="Q9683" s="333"/>
      <c r="R9683" s="333"/>
    </row>
    <row r="9684" spans="1:18" x14ac:dyDescent="0.25">
      <c r="A9684" t="s">
        <v>9962</v>
      </c>
      <c r="B9684" t="s">
        <v>267</v>
      </c>
      <c r="C9684" t="s">
        <v>138</v>
      </c>
      <c r="D9684" t="s">
        <v>41</v>
      </c>
      <c r="E9684" t="s">
        <v>2</v>
      </c>
      <c r="F9684" s="262">
        <v>6.6004874315954094</v>
      </c>
      <c r="G9684" s="139"/>
      <c r="H9684" s="264"/>
      <c r="I9684" s="264"/>
      <c r="J9684" s="264"/>
      <c r="O9684" s="333"/>
      <c r="P9684" s="333"/>
      <c r="Q9684" s="333"/>
      <c r="R9684" s="333"/>
    </row>
    <row r="9685" spans="1:18" x14ac:dyDescent="0.25">
      <c r="A9685" t="s">
        <v>9963</v>
      </c>
      <c r="B9685" t="s">
        <v>267</v>
      </c>
      <c r="C9685" t="s">
        <v>138</v>
      </c>
      <c r="D9685" t="s">
        <v>42</v>
      </c>
      <c r="E9685" t="s">
        <v>2</v>
      </c>
      <c r="F9685" s="262">
        <v>6.3237371513478315</v>
      </c>
      <c r="G9685" s="139"/>
      <c r="H9685" s="264"/>
      <c r="I9685" s="264"/>
      <c r="J9685" s="264"/>
      <c r="O9685" s="333"/>
      <c r="P9685" s="333"/>
      <c r="Q9685" s="333"/>
      <c r="R9685" s="333"/>
    </row>
    <row r="9686" spans="1:18" x14ac:dyDescent="0.25">
      <c r="A9686" t="s">
        <v>9952</v>
      </c>
      <c r="B9686" t="s">
        <v>267</v>
      </c>
      <c r="C9686" t="s">
        <v>138</v>
      </c>
      <c r="D9686" t="s">
        <v>139</v>
      </c>
      <c r="E9686" t="s">
        <v>2</v>
      </c>
      <c r="F9686" s="262">
        <v>6.0944793277395215</v>
      </c>
      <c r="G9686" s="139"/>
      <c r="H9686" s="264"/>
      <c r="I9686" s="264"/>
      <c r="J9686" s="264"/>
      <c r="O9686" s="333"/>
      <c r="P9686" s="333"/>
      <c r="Q9686" s="333"/>
      <c r="R9686" s="333"/>
    </row>
    <row r="9687" spans="1:18" x14ac:dyDescent="0.25">
      <c r="A9687" t="s">
        <v>9964</v>
      </c>
      <c r="B9687" t="s">
        <v>267</v>
      </c>
      <c r="C9687" t="s">
        <v>138</v>
      </c>
      <c r="D9687" t="s">
        <v>43</v>
      </c>
      <c r="E9687" t="s">
        <v>2</v>
      </c>
      <c r="F9687" s="262">
        <v>5.0674738250796816</v>
      </c>
      <c r="G9687" s="139"/>
      <c r="H9687" s="264"/>
      <c r="I9687" s="264"/>
      <c r="J9687" s="264"/>
      <c r="O9687" s="333"/>
      <c r="P9687" s="333"/>
      <c r="Q9687" s="333"/>
      <c r="R9687" s="333"/>
    </row>
    <row r="9688" spans="1:18" x14ac:dyDescent="0.25">
      <c r="A9688" t="s">
        <v>9965</v>
      </c>
      <c r="B9688" t="s">
        <v>267</v>
      </c>
      <c r="C9688" t="s">
        <v>138</v>
      </c>
      <c r="D9688" t="s">
        <v>44</v>
      </c>
      <c r="E9688" t="s">
        <v>2</v>
      </c>
      <c r="F9688" s="262">
        <v>7.2733917198297959</v>
      </c>
      <c r="G9688" s="139"/>
      <c r="H9688" s="264"/>
      <c r="I9688" s="264"/>
      <c r="J9688" s="264"/>
      <c r="O9688" s="333"/>
      <c r="P9688" s="333"/>
      <c r="Q9688" s="333"/>
      <c r="R9688" s="333"/>
    </row>
    <row r="9689" spans="1:18" x14ac:dyDescent="0.25">
      <c r="A9689" t="s">
        <v>9966</v>
      </c>
      <c r="B9689" t="s">
        <v>267</v>
      </c>
      <c r="C9689" t="s">
        <v>138</v>
      </c>
      <c r="D9689" t="s">
        <v>45</v>
      </c>
      <c r="E9689" t="s">
        <v>2</v>
      </c>
      <c r="F9689" s="262">
        <v>5.3421881799547233</v>
      </c>
      <c r="G9689" s="139"/>
      <c r="H9689" s="264"/>
      <c r="I9689" s="264"/>
      <c r="J9689" s="264"/>
      <c r="O9689" s="333"/>
      <c r="P9689" s="333"/>
      <c r="Q9689" s="333"/>
      <c r="R9689" s="333"/>
    </row>
    <row r="9690" spans="1:18" x14ac:dyDescent="0.25">
      <c r="A9690" t="s">
        <v>9967</v>
      </c>
      <c r="B9690" t="s">
        <v>267</v>
      </c>
      <c r="C9690" t="s">
        <v>138</v>
      </c>
      <c r="D9690" t="s">
        <v>46</v>
      </c>
      <c r="E9690" t="s">
        <v>2</v>
      </c>
      <c r="F9690" s="262">
        <v>5.2664242633589806</v>
      </c>
      <c r="G9690" s="139"/>
      <c r="H9690" s="264"/>
      <c r="I9690" s="264"/>
      <c r="J9690" s="264"/>
      <c r="O9690" s="333"/>
      <c r="P9690" s="333"/>
      <c r="Q9690" s="333"/>
      <c r="R9690" s="333"/>
    </row>
    <row r="9691" spans="1:18" x14ac:dyDescent="0.25">
      <c r="A9691" t="s">
        <v>9968</v>
      </c>
      <c r="B9691" t="s">
        <v>267</v>
      </c>
      <c r="C9691" t="s">
        <v>138</v>
      </c>
      <c r="D9691" t="s">
        <v>47</v>
      </c>
      <c r="E9691" t="s">
        <v>2</v>
      </c>
      <c r="F9691" s="262">
        <v>8.1180775102765601</v>
      </c>
      <c r="G9691" s="139"/>
      <c r="H9691" s="264"/>
      <c r="I9691" s="264"/>
      <c r="J9691" s="264"/>
      <c r="O9691" s="333"/>
      <c r="P9691" s="333"/>
      <c r="Q9691" s="333"/>
      <c r="R9691" s="333"/>
    </row>
    <row r="9692" spans="1:18" x14ac:dyDescent="0.25">
      <c r="A9692" t="s">
        <v>9969</v>
      </c>
      <c r="B9692" t="s">
        <v>267</v>
      </c>
      <c r="C9692" t="s">
        <v>138</v>
      </c>
      <c r="D9692" t="s">
        <v>48</v>
      </c>
      <c r="E9692" t="s">
        <v>2</v>
      </c>
      <c r="F9692" s="262">
        <v>7.516024840673583</v>
      </c>
      <c r="G9692" s="139"/>
      <c r="H9692" s="264"/>
      <c r="I9692" s="264"/>
      <c r="J9692" s="264"/>
      <c r="O9692" s="333"/>
      <c r="P9692" s="333"/>
      <c r="Q9692" s="333"/>
      <c r="R9692" s="333"/>
    </row>
    <row r="9693" spans="1:18" x14ac:dyDescent="0.25">
      <c r="A9693" t="s">
        <v>9970</v>
      </c>
      <c r="B9693" t="s">
        <v>267</v>
      </c>
      <c r="C9693" t="s">
        <v>138</v>
      </c>
      <c r="D9693" t="s">
        <v>49</v>
      </c>
      <c r="E9693" t="s">
        <v>2</v>
      </c>
      <c r="F9693" s="262">
        <v>5.7719093198160518</v>
      </c>
      <c r="G9693" s="139"/>
      <c r="H9693" s="264"/>
      <c r="I9693" s="264"/>
      <c r="J9693" s="264"/>
      <c r="O9693" s="333"/>
      <c r="P9693" s="333"/>
      <c r="Q9693" s="333"/>
      <c r="R9693" s="333"/>
    </row>
    <row r="9694" spans="1:18" x14ac:dyDescent="0.25">
      <c r="A9694" t="s">
        <v>9971</v>
      </c>
      <c r="B9694" t="s">
        <v>267</v>
      </c>
      <c r="C9694" t="s">
        <v>138</v>
      </c>
      <c r="D9694" t="s">
        <v>50</v>
      </c>
      <c r="E9694" t="s">
        <v>2</v>
      </c>
      <c r="F9694" s="262">
        <v>6.1439095854531178</v>
      </c>
      <c r="G9694" s="139"/>
      <c r="H9694" s="264"/>
      <c r="I9694" s="264"/>
      <c r="J9694" s="264"/>
      <c r="O9694" s="333"/>
      <c r="P9694" s="333"/>
      <c r="Q9694" s="333"/>
      <c r="R9694" s="333"/>
    </row>
    <row r="9695" spans="1:18" x14ac:dyDescent="0.25">
      <c r="A9695" t="s">
        <v>9972</v>
      </c>
      <c r="B9695" t="s">
        <v>267</v>
      </c>
      <c r="C9695" t="s">
        <v>138</v>
      </c>
      <c r="D9695" t="s">
        <v>51</v>
      </c>
      <c r="E9695" t="s">
        <v>2</v>
      </c>
      <c r="F9695" s="262">
        <v>7.855448872268421</v>
      </c>
      <c r="G9695" s="139"/>
      <c r="H9695" s="264"/>
      <c r="I9695" s="264"/>
      <c r="J9695" s="264"/>
      <c r="O9695" s="333"/>
      <c r="P9695" s="333"/>
      <c r="Q9695" s="333"/>
      <c r="R9695" s="333"/>
    </row>
    <row r="9696" spans="1:18" x14ac:dyDescent="0.25">
      <c r="A9696" t="s">
        <v>9973</v>
      </c>
      <c r="B9696" t="s">
        <v>267</v>
      </c>
      <c r="C9696" t="s">
        <v>138</v>
      </c>
      <c r="D9696" t="s">
        <v>52</v>
      </c>
      <c r="E9696" t="s">
        <v>2</v>
      </c>
      <c r="F9696" s="262">
        <v>9.1509174287745356</v>
      </c>
      <c r="G9696" s="139"/>
      <c r="H9696" s="264"/>
      <c r="I9696" s="264"/>
      <c r="J9696" s="264"/>
      <c r="O9696" s="333"/>
      <c r="P9696" s="333"/>
      <c r="Q9696" s="333"/>
      <c r="R9696" s="333"/>
    </row>
    <row r="9697" spans="1:18" x14ac:dyDescent="0.25">
      <c r="A9697" t="s">
        <v>9974</v>
      </c>
      <c r="B9697" t="s">
        <v>267</v>
      </c>
      <c r="C9697" t="s">
        <v>138</v>
      </c>
      <c r="D9697" t="s">
        <v>53</v>
      </c>
      <c r="E9697" t="s">
        <v>2</v>
      </c>
      <c r="F9697" s="262">
        <v>5.4261812492179429</v>
      </c>
      <c r="G9697" s="139"/>
      <c r="H9697" s="264"/>
      <c r="I9697" s="264"/>
      <c r="J9697" s="264"/>
      <c r="O9697" s="333"/>
      <c r="P9697" s="333"/>
      <c r="Q9697" s="333"/>
      <c r="R9697" s="333"/>
    </row>
    <row r="9698" spans="1:18" x14ac:dyDescent="0.25">
      <c r="A9698" t="s">
        <v>9975</v>
      </c>
      <c r="B9698" t="s">
        <v>267</v>
      </c>
      <c r="C9698" t="s">
        <v>138</v>
      </c>
      <c r="D9698" t="s">
        <v>54</v>
      </c>
      <c r="E9698" t="s">
        <v>2</v>
      </c>
      <c r="F9698" s="262">
        <v>5.8318599404181892</v>
      </c>
      <c r="G9698" s="139"/>
      <c r="H9698" s="264"/>
      <c r="I9698" s="264"/>
      <c r="J9698" s="264"/>
      <c r="O9698" s="333"/>
      <c r="P9698" s="333"/>
      <c r="Q9698" s="333"/>
      <c r="R9698" s="333"/>
    </row>
    <row r="9699" spans="1:18" x14ac:dyDescent="0.25">
      <c r="A9699" t="s">
        <v>9976</v>
      </c>
      <c r="B9699" t="s">
        <v>267</v>
      </c>
      <c r="C9699" t="s">
        <v>138</v>
      </c>
      <c r="D9699" t="s">
        <v>55</v>
      </c>
      <c r="E9699" t="s">
        <v>2</v>
      </c>
      <c r="F9699" s="262">
        <v>7.3280136215254599</v>
      </c>
      <c r="G9699" s="139"/>
      <c r="H9699" s="264"/>
      <c r="I9699" s="264"/>
      <c r="J9699" s="264"/>
      <c r="O9699" s="333"/>
      <c r="P9699" s="333"/>
      <c r="Q9699" s="333"/>
      <c r="R9699" s="333"/>
    </row>
    <row r="9700" spans="1:18" x14ac:dyDescent="0.25">
      <c r="A9700" t="s">
        <v>9977</v>
      </c>
      <c r="B9700" t="s">
        <v>267</v>
      </c>
      <c r="C9700" t="s">
        <v>138</v>
      </c>
      <c r="D9700" t="s">
        <v>56</v>
      </c>
      <c r="E9700" t="s">
        <v>2</v>
      </c>
      <c r="F9700" s="262">
        <v>5.217324040709439</v>
      </c>
      <c r="G9700" s="139"/>
      <c r="H9700" s="264"/>
      <c r="I9700" s="264"/>
      <c r="J9700" s="264"/>
      <c r="O9700" s="333"/>
      <c r="P9700" s="333"/>
      <c r="Q9700" s="333"/>
      <c r="R9700" s="333"/>
    </row>
    <row r="9701" spans="1:18" x14ac:dyDescent="0.25">
      <c r="A9701" t="s">
        <v>9978</v>
      </c>
      <c r="B9701" t="s">
        <v>267</v>
      </c>
      <c r="C9701" t="s">
        <v>138</v>
      </c>
      <c r="D9701" t="s">
        <v>57</v>
      </c>
      <c r="E9701" t="s">
        <v>2</v>
      </c>
      <c r="F9701" s="262">
        <v>5.6602281667811605</v>
      </c>
      <c r="G9701" s="139"/>
      <c r="H9701" s="264"/>
      <c r="I9701" s="264"/>
      <c r="J9701" s="264"/>
      <c r="O9701" s="333"/>
      <c r="P9701" s="333"/>
      <c r="Q9701" s="333"/>
      <c r="R9701" s="333"/>
    </row>
    <row r="9702" spans="1:18" x14ac:dyDescent="0.25">
      <c r="A9702" t="s">
        <v>9979</v>
      </c>
      <c r="B9702" t="s">
        <v>267</v>
      </c>
      <c r="C9702" t="s">
        <v>137</v>
      </c>
      <c r="D9702" t="s">
        <v>5</v>
      </c>
      <c r="E9702" t="s">
        <v>2</v>
      </c>
      <c r="F9702" s="262">
        <v>6.3149273758103437</v>
      </c>
      <c r="G9702" s="139"/>
      <c r="H9702" s="264"/>
      <c r="I9702" s="264"/>
      <c r="J9702" s="264"/>
      <c r="O9702" s="333"/>
      <c r="P9702" s="333"/>
      <c r="Q9702" s="333"/>
      <c r="R9702" s="333"/>
    </row>
    <row r="9703" spans="1:18" x14ac:dyDescent="0.25">
      <c r="A9703" t="s">
        <v>9980</v>
      </c>
      <c r="B9703" t="s">
        <v>267</v>
      </c>
      <c r="C9703" t="s">
        <v>137</v>
      </c>
      <c r="D9703" t="s">
        <v>152</v>
      </c>
      <c r="E9703" t="s">
        <v>2</v>
      </c>
      <c r="F9703" s="262">
        <v>6.7985670809311536</v>
      </c>
      <c r="G9703" s="139"/>
      <c r="H9703" s="264"/>
      <c r="I9703" s="264"/>
      <c r="J9703" s="264"/>
      <c r="O9703" s="333"/>
      <c r="P9703" s="333"/>
      <c r="Q9703" s="333"/>
      <c r="R9703" s="333"/>
    </row>
    <row r="9704" spans="1:18" x14ac:dyDescent="0.25">
      <c r="A9704" t="s">
        <v>9981</v>
      </c>
      <c r="B9704" t="s">
        <v>267</v>
      </c>
      <c r="C9704" t="s">
        <v>137</v>
      </c>
      <c r="D9704" t="s">
        <v>139</v>
      </c>
      <c r="E9704" t="s">
        <v>2</v>
      </c>
      <c r="F9704" s="262">
        <v>5.5649524668819694</v>
      </c>
      <c r="G9704" s="139"/>
      <c r="H9704" s="264"/>
      <c r="I9704" s="264"/>
      <c r="J9704" s="264"/>
      <c r="O9704" s="333"/>
      <c r="P9704" s="333"/>
      <c r="Q9704" s="333"/>
      <c r="R9704" s="333"/>
    </row>
    <row r="9705" spans="1:18" x14ac:dyDescent="0.25">
      <c r="A9705" t="s">
        <v>9982</v>
      </c>
      <c r="B9705" t="s">
        <v>267</v>
      </c>
      <c r="C9705" t="s">
        <v>137</v>
      </c>
      <c r="D9705" t="s">
        <v>153</v>
      </c>
      <c r="E9705" t="s">
        <v>2</v>
      </c>
      <c r="F9705" s="262">
        <v>6.2914746176421641</v>
      </c>
      <c r="G9705" s="139"/>
      <c r="H9705" s="264"/>
      <c r="I9705" s="264"/>
      <c r="J9705" s="264"/>
      <c r="O9705" s="333"/>
      <c r="P9705" s="333"/>
      <c r="Q9705" s="333"/>
      <c r="R9705" s="333"/>
    </row>
    <row r="9706" spans="1:18" x14ac:dyDescent="0.25">
      <c r="A9706" t="s">
        <v>9983</v>
      </c>
      <c r="B9706" t="s">
        <v>267</v>
      </c>
      <c r="C9706" t="s">
        <v>137</v>
      </c>
      <c r="D9706" t="s">
        <v>265</v>
      </c>
      <c r="E9706" t="s">
        <v>2</v>
      </c>
      <c r="F9706" s="262">
        <v>6.0456338917791204</v>
      </c>
      <c r="G9706" s="139"/>
      <c r="H9706" s="264"/>
      <c r="I9706" s="264"/>
      <c r="J9706" s="264"/>
      <c r="O9706" s="333"/>
      <c r="P9706" s="333"/>
      <c r="Q9706" s="333"/>
      <c r="R9706" s="333"/>
    </row>
    <row r="9707" spans="1:18" x14ac:dyDescent="0.25">
      <c r="A9707" t="s">
        <v>9984</v>
      </c>
      <c r="B9707" t="s">
        <v>267</v>
      </c>
      <c r="C9707" t="s">
        <v>137</v>
      </c>
      <c r="D9707" t="s">
        <v>266</v>
      </c>
      <c r="E9707" t="s">
        <v>2</v>
      </c>
      <c r="F9707" s="262">
        <v>5.2458154668345252</v>
      </c>
      <c r="G9707" s="139"/>
      <c r="H9707" s="264"/>
      <c r="I9707" s="264"/>
      <c r="J9707" s="264"/>
      <c r="O9707" s="333"/>
      <c r="P9707" s="333"/>
      <c r="Q9707" s="333"/>
      <c r="R9707" s="333"/>
    </row>
    <row r="9708" spans="1:18" x14ac:dyDescent="0.25">
      <c r="A9708" t="s">
        <v>9985</v>
      </c>
      <c r="B9708" t="s">
        <v>267</v>
      </c>
      <c r="C9708" t="s">
        <v>137</v>
      </c>
      <c r="D9708" t="s">
        <v>156</v>
      </c>
      <c r="E9708" t="s">
        <v>2</v>
      </c>
      <c r="F9708" s="262">
        <v>8.4198308990074153</v>
      </c>
      <c r="G9708" s="139"/>
      <c r="H9708" s="264"/>
      <c r="I9708" s="264"/>
      <c r="J9708" s="264"/>
      <c r="O9708" s="333"/>
      <c r="P9708" s="333"/>
      <c r="Q9708" s="333"/>
      <c r="R9708" s="333"/>
    </row>
    <row r="9709" spans="1:18" x14ac:dyDescent="0.25">
      <c r="A9709" t="s">
        <v>9986</v>
      </c>
      <c r="B9709" t="s">
        <v>267</v>
      </c>
      <c r="C9709" t="s">
        <v>137</v>
      </c>
      <c r="D9709" t="s">
        <v>158</v>
      </c>
      <c r="E9709" t="s">
        <v>2</v>
      </c>
      <c r="F9709" s="262">
        <v>6.0080522345139578</v>
      </c>
      <c r="G9709" s="139"/>
      <c r="H9709" s="264"/>
      <c r="I9709" s="264"/>
      <c r="J9709" s="264"/>
      <c r="O9709" s="333"/>
      <c r="P9709" s="333"/>
      <c r="Q9709" s="333"/>
      <c r="R9709" s="333"/>
    </row>
    <row r="9710" spans="1:18" x14ac:dyDescent="0.25">
      <c r="A9710" t="s">
        <v>9987</v>
      </c>
      <c r="B9710" t="s">
        <v>267</v>
      </c>
      <c r="C9710" t="s">
        <v>137</v>
      </c>
      <c r="D9710" t="s">
        <v>37</v>
      </c>
      <c r="E9710" t="s">
        <v>2</v>
      </c>
      <c r="F9710" s="262">
        <v>4.6919790650440225</v>
      </c>
      <c r="G9710" s="139"/>
      <c r="H9710" s="264"/>
      <c r="I9710" s="264"/>
      <c r="J9710" s="264"/>
      <c r="O9710" s="333"/>
      <c r="P9710" s="333"/>
      <c r="Q9710" s="333"/>
      <c r="R9710" s="333"/>
    </row>
    <row r="9711" spans="1:18" x14ac:dyDescent="0.25">
      <c r="A9711" t="s">
        <v>9988</v>
      </c>
      <c r="B9711" t="s">
        <v>267</v>
      </c>
      <c r="C9711" t="s">
        <v>137</v>
      </c>
      <c r="D9711" t="s">
        <v>38</v>
      </c>
      <c r="E9711" t="s">
        <v>2</v>
      </c>
      <c r="F9711" s="262">
        <v>6.605237484720698</v>
      </c>
      <c r="G9711" s="139"/>
      <c r="H9711" s="264"/>
      <c r="I9711" s="264"/>
      <c r="J9711" s="264"/>
      <c r="O9711" s="333"/>
      <c r="P9711" s="333"/>
      <c r="Q9711" s="333"/>
      <c r="R9711" s="333"/>
    </row>
    <row r="9712" spans="1:18" x14ac:dyDescent="0.25">
      <c r="A9712" t="s">
        <v>9989</v>
      </c>
      <c r="B9712" t="s">
        <v>267</v>
      </c>
      <c r="C9712" t="s">
        <v>137</v>
      </c>
      <c r="D9712" t="s">
        <v>39</v>
      </c>
      <c r="E9712" t="s">
        <v>2</v>
      </c>
      <c r="F9712" s="262">
        <v>8.4502452225074158</v>
      </c>
      <c r="G9712" s="139"/>
      <c r="H9712" s="264"/>
      <c r="I9712" s="264"/>
      <c r="J9712" s="264"/>
      <c r="O9712" s="333"/>
      <c r="P9712" s="333"/>
      <c r="Q9712" s="333"/>
      <c r="R9712" s="333"/>
    </row>
    <row r="9713" spans="1:18" x14ac:dyDescent="0.25">
      <c r="A9713" t="s">
        <v>9990</v>
      </c>
      <c r="B9713" t="s">
        <v>267</v>
      </c>
      <c r="C9713" t="s">
        <v>137</v>
      </c>
      <c r="D9713" t="s">
        <v>40</v>
      </c>
      <c r="E9713" t="s">
        <v>2</v>
      </c>
      <c r="F9713" s="262">
        <v>8.292682389217072</v>
      </c>
      <c r="G9713" s="139"/>
      <c r="H9713" s="264"/>
      <c r="I9713" s="264"/>
      <c r="J9713" s="264"/>
      <c r="O9713" s="333"/>
      <c r="P9713" s="333"/>
      <c r="Q9713" s="333"/>
      <c r="R9713" s="333"/>
    </row>
    <row r="9714" spans="1:18" x14ac:dyDescent="0.25">
      <c r="A9714" t="s">
        <v>9991</v>
      </c>
      <c r="B9714" t="s">
        <v>267</v>
      </c>
      <c r="C9714" t="s">
        <v>137</v>
      </c>
      <c r="D9714" t="s">
        <v>41</v>
      </c>
      <c r="E9714" t="s">
        <v>2</v>
      </c>
      <c r="F9714" s="262">
        <v>6.4543634104548282</v>
      </c>
      <c r="G9714" s="139"/>
      <c r="H9714" s="264"/>
      <c r="I9714" s="264"/>
      <c r="J9714" s="264"/>
      <c r="O9714" s="333"/>
      <c r="P9714" s="333"/>
      <c r="Q9714" s="333"/>
      <c r="R9714" s="333"/>
    </row>
    <row r="9715" spans="1:18" x14ac:dyDescent="0.25">
      <c r="A9715" t="s">
        <v>9992</v>
      </c>
      <c r="B9715" t="s">
        <v>267</v>
      </c>
      <c r="C9715" t="s">
        <v>137</v>
      </c>
      <c r="D9715" t="s">
        <v>42</v>
      </c>
      <c r="E9715" t="s">
        <v>2</v>
      </c>
      <c r="F9715" s="262">
        <v>6.0502349175766073</v>
      </c>
      <c r="G9715" s="139"/>
      <c r="H9715" s="264"/>
      <c r="I9715" s="264"/>
      <c r="J9715" s="264"/>
      <c r="O9715" s="333"/>
      <c r="P9715" s="333"/>
      <c r="Q9715" s="333"/>
      <c r="R9715" s="333"/>
    </row>
    <row r="9716" spans="1:18" x14ac:dyDescent="0.25">
      <c r="A9716" t="s">
        <v>9981</v>
      </c>
      <c r="B9716" t="s">
        <v>267</v>
      </c>
      <c r="C9716" t="s">
        <v>137</v>
      </c>
      <c r="D9716" t="s">
        <v>139</v>
      </c>
      <c r="E9716" t="s">
        <v>2</v>
      </c>
      <c r="F9716" s="262">
        <v>5.5649524668819694</v>
      </c>
      <c r="G9716" s="139"/>
      <c r="H9716" s="264"/>
      <c r="I9716" s="264"/>
      <c r="J9716" s="264"/>
      <c r="O9716" s="333"/>
      <c r="P9716" s="333"/>
      <c r="Q9716" s="333"/>
      <c r="R9716" s="333"/>
    </row>
    <row r="9717" spans="1:18" x14ac:dyDescent="0.25">
      <c r="A9717" t="s">
        <v>9993</v>
      </c>
      <c r="B9717" t="s">
        <v>267</v>
      </c>
      <c r="C9717" t="s">
        <v>137</v>
      </c>
      <c r="D9717" t="s">
        <v>43</v>
      </c>
      <c r="E9717" t="s">
        <v>2</v>
      </c>
      <c r="F9717" s="262">
        <v>6.0439875018811744</v>
      </c>
      <c r="G9717" s="139"/>
      <c r="H9717" s="264"/>
      <c r="I9717" s="264"/>
      <c r="J9717" s="264"/>
      <c r="O9717" s="333"/>
      <c r="P9717" s="333"/>
      <c r="Q9717" s="333"/>
      <c r="R9717" s="333"/>
    </row>
    <row r="9718" spans="1:18" x14ac:dyDescent="0.25">
      <c r="A9718" t="s">
        <v>9994</v>
      </c>
      <c r="B9718" t="s">
        <v>267</v>
      </c>
      <c r="C9718" t="s">
        <v>137</v>
      </c>
      <c r="D9718" t="s">
        <v>44</v>
      </c>
      <c r="E9718" t="s">
        <v>2</v>
      </c>
      <c r="F9718" s="262">
        <v>7.176047831028189</v>
      </c>
      <c r="G9718" s="139"/>
      <c r="H9718" s="264"/>
      <c r="I9718" s="264"/>
      <c r="J9718" s="264"/>
      <c r="O9718" s="333"/>
      <c r="P9718" s="333"/>
      <c r="Q9718" s="333"/>
      <c r="R9718" s="333"/>
    </row>
    <row r="9719" spans="1:18" x14ac:dyDescent="0.25">
      <c r="A9719" t="s">
        <v>9995</v>
      </c>
      <c r="B9719" t="s">
        <v>267</v>
      </c>
      <c r="C9719" t="s">
        <v>137</v>
      </c>
      <c r="D9719" t="s">
        <v>45</v>
      </c>
      <c r="E9719" t="s">
        <v>2</v>
      </c>
      <c r="F9719" s="262">
        <v>5.8079656063935428</v>
      </c>
      <c r="G9719" s="139"/>
      <c r="H9719" s="264"/>
      <c r="I9719" s="264"/>
      <c r="J9719" s="264"/>
      <c r="O9719" s="333"/>
      <c r="P9719" s="333"/>
      <c r="Q9719" s="333"/>
      <c r="R9719" s="333"/>
    </row>
    <row r="9720" spans="1:18" x14ac:dyDescent="0.25">
      <c r="A9720" t="s">
        <v>9996</v>
      </c>
      <c r="B9720" t="s">
        <v>267</v>
      </c>
      <c r="C9720" t="s">
        <v>137</v>
      </c>
      <c r="D9720" t="s">
        <v>46</v>
      </c>
      <c r="E9720" t="s">
        <v>2</v>
      </c>
      <c r="F9720" s="262">
        <v>4.6105485682478458</v>
      </c>
      <c r="G9720" s="139"/>
      <c r="H9720" s="264"/>
      <c r="I9720" s="264"/>
      <c r="J9720" s="264"/>
      <c r="O9720" s="333"/>
      <c r="P9720" s="333"/>
      <c r="Q9720" s="333"/>
      <c r="R9720" s="333"/>
    </row>
    <row r="9721" spans="1:18" x14ac:dyDescent="0.25">
      <c r="A9721" t="s">
        <v>9997</v>
      </c>
      <c r="B9721" t="s">
        <v>267</v>
      </c>
      <c r="C9721" t="s">
        <v>137</v>
      </c>
      <c r="D9721" t="s">
        <v>47</v>
      </c>
      <c r="E9721" t="s">
        <v>2</v>
      </c>
      <c r="F9721" s="262">
        <v>7.6866140413209791</v>
      </c>
      <c r="G9721" s="139"/>
      <c r="H9721" s="264"/>
      <c r="I9721" s="264"/>
      <c r="J9721" s="264"/>
      <c r="O9721" s="333"/>
      <c r="P9721" s="333"/>
      <c r="Q9721" s="333"/>
      <c r="R9721" s="333"/>
    </row>
    <row r="9722" spans="1:18" x14ac:dyDescent="0.25">
      <c r="A9722" t="s">
        <v>9998</v>
      </c>
      <c r="B9722" t="s">
        <v>267</v>
      </c>
      <c r="C9722" t="s">
        <v>137</v>
      </c>
      <c r="D9722" t="s">
        <v>48</v>
      </c>
      <c r="E9722" t="s">
        <v>2</v>
      </c>
      <c r="F9722" s="262">
        <v>6.8006705779380656</v>
      </c>
      <c r="G9722" s="139"/>
      <c r="H9722" s="264"/>
      <c r="I9722" s="264"/>
      <c r="J9722" s="264"/>
      <c r="O9722" s="333"/>
      <c r="P9722" s="333"/>
      <c r="Q9722" s="333"/>
      <c r="R9722" s="333"/>
    </row>
    <row r="9723" spans="1:18" x14ac:dyDescent="0.25">
      <c r="A9723" t="s">
        <v>9999</v>
      </c>
      <c r="B9723" t="s">
        <v>267</v>
      </c>
      <c r="C9723" t="s">
        <v>137</v>
      </c>
      <c r="D9723" t="s">
        <v>49</v>
      </c>
      <c r="E9723" t="s">
        <v>2</v>
      </c>
      <c r="F9723" s="262">
        <v>4.9151512384980105</v>
      </c>
      <c r="G9723" s="139"/>
      <c r="H9723" s="264"/>
      <c r="I9723" s="264"/>
      <c r="J9723" s="264"/>
      <c r="O9723" s="333"/>
      <c r="P9723" s="333"/>
      <c r="Q9723" s="333"/>
      <c r="R9723" s="333"/>
    </row>
    <row r="9724" spans="1:18" x14ac:dyDescent="0.25">
      <c r="A9724" t="s">
        <v>10000</v>
      </c>
      <c r="B9724" t="s">
        <v>267</v>
      </c>
      <c r="C9724" t="s">
        <v>137</v>
      </c>
      <c r="D9724" t="s">
        <v>50</v>
      </c>
      <c r="E9724" t="s">
        <v>2</v>
      </c>
      <c r="F9724" s="262">
        <v>5.4403903832326392</v>
      </c>
      <c r="G9724" s="139"/>
      <c r="H9724" s="264"/>
      <c r="I9724" s="264"/>
      <c r="J9724" s="264"/>
      <c r="O9724" s="333"/>
      <c r="P9724" s="333"/>
      <c r="Q9724" s="333"/>
      <c r="R9724" s="333"/>
    </row>
    <row r="9725" spans="1:18" x14ac:dyDescent="0.25">
      <c r="A9725" t="s">
        <v>10001</v>
      </c>
      <c r="B9725" t="s">
        <v>267</v>
      </c>
      <c r="C9725" t="s">
        <v>137</v>
      </c>
      <c r="D9725" t="s">
        <v>51</v>
      </c>
      <c r="E9725" t="s">
        <v>2</v>
      </c>
      <c r="F9725" s="262">
        <v>8.4939479808633767</v>
      </c>
      <c r="G9725" s="139"/>
      <c r="H9725" s="264"/>
      <c r="I9725" s="264"/>
      <c r="J9725" s="264"/>
      <c r="O9725" s="333"/>
      <c r="P9725" s="333"/>
      <c r="Q9725" s="333"/>
      <c r="R9725" s="333"/>
    </row>
    <row r="9726" spans="1:18" x14ac:dyDescent="0.25">
      <c r="A9726" t="s">
        <v>10002</v>
      </c>
      <c r="B9726" t="s">
        <v>267</v>
      </c>
      <c r="C9726" t="s">
        <v>137</v>
      </c>
      <c r="D9726" t="s">
        <v>52</v>
      </c>
      <c r="E9726" t="s">
        <v>2</v>
      </c>
      <c r="F9726" s="262">
        <v>8.2101271869574575</v>
      </c>
      <c r="G9726" s="139"/>
      <c r="H9726" s="264"/>
      <c r="I9726" s="264"/>
      <c r="J9726" s="264"/>
      <c r="O9726" s="333"/>
      <c r="P9726" s="333"/>
      <c r="Q9726" s="333"/>
      <c r="R9726" s="333"/>
    </row>
    <row r="9727" spans="1:18" x14ac:dyDescent="0.25">
      <c r="A9727" t="s">
        <v>10003</v>
      </c>
      <c r="B9727" t="s">
        <v>267</v>
      </c>
      <c r="C9727" t="s">
        <v>137</v>
      </c>
      <c r="D9727" t="s">
        <v>53</v>
      </c>
      <c r="E9727" t="s">
        <v>2</v>
      </c>
      <c r="F9727" s="262">
        <v>5.6187705151708762</v>
      </c>
      <c r="G9727" s="139"/>
      <c r="H9727" s="264"/>
      <c r="I9727" s="264"/>
      <c r="J9727" s="264"/>
      <c r="O9727" s="333"/>
      <c r="P9727" s="333"/>
      <c r="Q9727" s="333"/>
      <c r="R9727" s="333"/>
    </row>
    <row r="9728" spans="1:18" x14ac:dyDescent="0.25">
      <c r="A9728" t="s">
        <v>10004</v>
      </c>
      <c r="B9728" t="s">
        <v>267</v>
      </c>
      <c r="C9728" t="s">
        <v>137</v>
      </c>
      <c r="D9728" t="s">
        <v>54</v>
      </c>
      <c r="E9728" t="s">
        <v>2</v>
      </c>
      <c r="F9728" s="262">
        <v>6.8867378117270892</v>
      </c>
      <c r="G9728" s="139"/>
      <c r="H9728" s="264"/>
      <c r="I9728" s="264"/>
      <c r="J9728" s="264"/>
      <c r="O9728" s="333"/>
      <c r="P9728" s="333"/>
      <c r="Q9728" s="333"/>
      <c r="R9728" s="333"/>
    </row>
    <row r="9729" spans="1:18" x14ac:dyDescent="0.25">
      <c r="A9729" t="s">
        <v>10005</v>
      </c>
      <c r="B9729" t="s">
        <v>267</v>
      </c>
      <c r="C9729" t="s">
        <v>137</v>
      </c>
      <c r="D9729" t="s">
        <v>55</v>
      </c>
      <c r="E9729" t="s">
        <v>2</v>
      </c>
      <c r="F9729" s="262">
        <v>6.452087816766479</v>
      </c>
      <c r="G9729" s="139"/>
      <c r="H9729" s="264"/>
      <c r="I9729" s="264"/>
      <c r="J9729" s="264"/>
      <c r="O9729" s="333"/>
      <c r="P9729" s="333"/>
      <c r="Q9729" s="333"/>
      <c r="R9729" s="333"/>
    </row>
    <row r="9730" spans="1:18" x14ac:dyDescent="0.25">
      <c r="A9730" t="s">
        <v>10006</v>
      </c>
      <c r="B9730" t="s">
        <v>267</v>
      </c>
      <c r="C9730" t="s">
        <v>137</v>
      </c>
      <c r="D9730" t="s">
        <v>56</v>
      </c>
      <c r="E9730" t="s">
        <v>2</v>
      </c>
      <c r="F9730" s="262">
        <v>5.821275706204128</v>
      </c>
      <c r="G9730" s="139"/>
      <c r="H9730" s="264"/>
      <c r="I9730" s="264"/>
      <c r="J9730" s="264"/>
      <c r="O9730" s="333"/>
      <c r="P9730" s="333"/>
      <c r="Q9730" s="333"/>
      <c r="R9730" s="333"/>
    </row>
    <row r="9731" spans="1:18" x14ac:dyDescent="0.25">
      <c r="A9731" t="s">
        <v>10007</v>
      </c>
      <c r="B9731" t="s">
        <v>267</v>
      </c>
      <c r="C9731" t="s">
        <v>137</v>
      </c>
      <c r="D9731" t="s">
        <v>57</v>
      </c>
      <c r="E9731" t="s">
        <v>2</v>
      </c>
      <c r="F9731" s="262">
        <v>5.9371237424677936</v>
      </c>
      <c r="G9731" s="139"/>
      <c r="H9731" s="264"/>
      <c r="I9731" s="264"/>
      <c r="J9731" s="264"/>
      <c r="O9731" s="333"/>
      <c r="P9731" s="333"/>
      <c r="Q9731" s="333"/>
      <c r="R9731" s="333"/>
    </row>
    <row r="9732" spans="1:18" x14ac:dyDescent="0.25">
      <c r="A9732" t="s">
        <v>10008</v>
      </c>
      <c r="B9732" t="s">
        <v>267</v>
      </c>
      <c r="C9732" t="s">
        <v>136</v>
      </c>
      <c r="D9732" t="s">
        <v>5</v>
      </c>
      <c r="E9732" t="s">
        <v>2</v>
      </c>
      <c r="F9732" s="262">
        <v>6.4573734934107234</v>
      </c>
      <c r="G9732" s="139"/>
      <c r="H9732" s="264"/>
      <c r="I9732" s="264"/>
      <c r="J9732" s="264"/>
      <c r="O9732" s="333"/>
      <c r="P9732" s="333"/>
      <c r="Q9732" s="333"/>
      <c r="R9732" s="333"/>
    </row>
    <row r="9733" spans="1:18" x14ac:dyDescent="0.25">
      <c r="A9733" t="s">
        <v>10009</v>
      </c>
      <c r="B9733" t="s">
        <v>267</v>
      </c>
      <c r="C9733" t="s">
        <v>136</v>
      </c>
      <c r="D9733" t="s">
        <v>152</v>
      </c>
      <c r="E9733" t="s">
        <v>2</v>
      </c>
      <c r="F9733" s="262">
        <v>7.2613110432399939</v>
      </c>
      <c r="G9733" s="139"/>
      <c r="H9733" s="264"/>
      <c r="I9733" s="264"/>
      <c r="J9733" s="264"/>
      <c r="O9733" s="333"/>
      <c r="P9733" s="333"/>
      <c r="Q9733" s="333"/>
      <c r="R9733" s="333"/>
    </row>
    <row r="9734" spans="1:18" x14ac:dyDescent="0.25">
      <c r="A9734" t="s">
        <v>10010</v>
      </c>
      <c r="B9734" t="s">
        <v>267</v>
      </c>
      <c r="C9734" t="s">
        <v>136</v>
      </c>
      <c r="D9734" t="s">
        <v>139</v>
      </c>
      <c r="E9734" t="s">
        <v>2</v>
      </c>
      <c r="F9734" s="262">
        <v>4.7975066491345029</v>
      </c>
      <c r="G9734" s="139"/>
      <c r="H9734" s="264"/>
      <c r="I9734" s="264"/>
      <c r="J9734" s="264"/>
      <c r="O9734" s="333"/>
      <c r="P9734" s="333"/>
      <c r="Q9734" s="333"/>
      <c r="R9734" s="333"/>
    </row>
    <row r="9735" spans="1:18" x14ac:dyDescent="0.25">
      <c r="A9735" t="s">
        <v>10011</v>
      </c>
      <c r="B9735" t="s">
        <v>267</v>
      </c>
      <c r="C9735" t="s">
        <v>136</v>
      </c>
      <c r="D9735" t="s">
        <v>153</v>
      </c>
      <c r="E9735" t="s">
        <v>2</v>
      </c>
      <c r="F9735" s="262">
        <v>6.5300672917594049</v>
      </c>
      <c r="G9735" s="139"/>
      <c r="H9735" s="264"/>
      <c r="I9735" s="264"/>
      <c r="J9735" s="264"/>
      <c r="O9735" s="333"/>
      <c r="P9735" s="333"/>
      <c r="Q9735" s="333"/>
      <c r="R9735" s="333"/>
    </row>
    <row r="9736" spans="1:18" x14ac:dyDescent="0.25">
      <c r="A9736" t="s">
        <v>10012</v>
      </c>
      <c r="B9736" t="s">
        <v>267</v>
      </c>
      <c r="C9736" t="s">
        <v>136</v>
      </c>
      <c r="D9736" t="s">
        <v>265</v>
      </c>
      <c r="E9736" t="s">
        <v>2</v>
      </c>
      <c r="F9736" s="262">
        <v>5.8842960633997468</v>
      </c>
      <c r="G9736" s="139"/>
      <c r="H9736" s="264"/>
      <c r="I9736" s="264"/>
      <c r="J9736" s="264"/>
      <c r="O9736" s="333"/>
      <c r="P9736" s="333"/>
      <c r="Q9736" s="333"/>
      <c r="R9736" s="333"/>
    </row>
    <row r="9737" spans="1:18" x14ac:dyDescent="0.25">
      <c r="A9737" t="s">
        <v>10013</v>
      </c>
      <c r="B9737" t="s">
        <v>267</v>
      </c>
      <c r="C9737" t="s">
        <v>136</v>
      </c>
      <c r="D9737" t="s">
        <v>266</v>
      </c>
      <c r="E9737" t="s">
        <v>2</v>
      </c>
      <c r="F9737" s="262">
        <v>5.6444416468324272</v>
      </c>
      <c r="G9737" s="139"/>
      <c r="H9737" s="264"/>
      <c r="I9737" s="264"/>
      <c r="J9737" s="264"/>
      <c r="O9737" s="333"/>
      <c r="P9737" s="333"/>
      <c r="Q9737" s="333"/>
      <c r="R9737" s="333"/>
    </row>
    <row r="9738" spans="1:18" x14ac:dyDescent="0.25">
      <c r="A9738" t="s">
        <v>10014</v>
      </c>
      <c r="B9738" t="s">
        <v>267</v>
      </c>
      <c r="C9738" t="s">
        <v>136</v>
      </c>
      <c r="D9738" t="s">
        <v>156</v>
      </c>
      <c r="E9738" t="s">
        <v>2</v>
      </c>
      <c r="F9738" s="262">
        <v>8.347211504058798</v>
      </c>
      <c r="G9738" s="139"/>
      <c r="H9738" s="264"/>
      <c r="I9738" s="264"/>
      <c r="J9738" s="264"/>
      <c r="O9738" s="333"/>
      <c r="P9738" s="333"/>
      <c r="Q9738" s="333"/>
      <c r="R9738" s="333"/>
    </row>
    <row r="9739" spans="1:18" x14ac:dyDescent="0.25">
      <c r="A9739" t="s">
        <v>10015</v>
      </c>
      <c r="B9739" t="s">
        <v>267</v>
      </c>
      <c r="C9739" t="s">
        <v>136</v>
      </c>
      <c r="D9739" t="s">
        <v>158</v>
      </c>
      <c r="E9739" t="s">
        <v>2</v>
      </c>
      <c r="F9739" s="262">
        <v>6.155081318161006</v>
      </c>
      <c r="G9739" s="139"/>
      <c r="H9739" s="264"/>
      <c r="I9739" s="264"/>
      <c r="J9739" s="264"/>
      <c r="O9739" s="333"/>
      <c r="P9739" s="333"/>
      <c r="Q9739" s="333"/>
      <c r="R9739" s="333"/>
    </row>
    <row r="9740" spans="1:18" x14ac:dyDescent="0.25">
      <c r="A9740" t="s">
        <v>10016</v>
      </c>
      <c r="B9740" t="s">
        <v>267</v>
      </c>
      <c r="C9740" t="s">
        <v>136</v>
      </c>
      <c r="D9740" t="s">
        <v>37</v>
      </c>
      <c r="E9740" t="s">
        <v>2</v>
      </c>
      <c r="F9740" s="262">
        <v>5.3578274080407766</v>
      </c>
      <c r="G9740" s="139"/>
      <c r="H9740" s="264"/>
      <c r="I9740" s="264"/>
      <c r="J9740" s="264"/>
      <c r="O9740" s="333"/>
      <c r="P9740" s="333"/>
      <c r="Q9740" s="333"/>
      <c r="R9740" s="333"/>
    </row>
    <row r="9741" spans="1:18" x14ac:dyDescent="0.25">
      <c r="A9741" t="s">
        <v>10017</v>
      </c>
      <c r="B9741" t="s">
        <v>267</v>
      </c>
      <c r="C9741" t="s">
        <v>136</v>
      </c>
      <c r="D9741" t="s">
        <v>38</v>
      </c>
      <c r="E9741" t="s">
        <v>2</v>
      </c>
      <c r="F9741" s="262">
        <v>7.8096823645256697</v>
      </c>
      <c r="G9741" s="139"/>
      <c r="H9741" s="264"/>
      <c r="I9741" s="264"/>
      <c r="J9741" s="264"/>
      <c r="O9741" s="333"/>
      <c r="P9741" s="333"/>
      <c r="Q9741" s="333"/>
      <c r="R9741" s="333"/>
    </row>
    <row r="9742" spans="1:18" x14ac:dyDescent="0.25">
      <c r="A9742" t="s">
        <v>10018</v>
      </c>
      <c r="B9742" t="s">
        <v>267</v>
      </c>
      <c r="C9742" t="s">
        <v>136</v>
      </c>
      <c r="D9742" t="s">
        <v>39</v>
      </c>
      <c r="E9742" t="s">
        <v>2</v>
      </c>
      <c r="F9742" s="262">
        <v>7.6513778451176115</v>
      </c>
      <c r="G9742" s="139"/>
      <c r="H9742" s="264"/>
      <c r="I9742" s="264"/>
      <c r="J9742" s="264"/>
      <c r="O9742" s="333"/>
      <c r="P9742" s="333"/>
      <c r="Q9742" s="333"/>
      <c r="R9742" s="333"/>
    </row>
    <row r="9743" spans="1:18" x14ac:dyDescent="0.25">
      <c r="A9743" t="s">
        <v>10019</v>
      </c>
      <c r="B9743" t="s">
        <v>267</v>
      </c>
      <c r="C9743" t="s">
        <v>136</v>
      </c>
      <c r="D9743" t="s">
        <v>40</v>
      </c>
      <c r="E9743" t="s">
        <v>2</v>
      </c>
      <c r="F9743" s="262">
        <v>7.7847219968458123</v>
      </c>
      <c r="G9743" s="139"/>
      <c r="H9743" s="264"/>
      <c r="I9743" s="264"/>
      <c r="J9743" s="264"/>
      <c r="O9743" s="333"/>
      <c r="P9743" s="333"/>
      <c r="Q9743" s="333"/>
      <c r="R9743" s="333"/>
    </row>
    <row r="9744" spans="1:18" x14ac:dyDescent="0.25">
      <c r="A9744" t="s">
        <v>10020</v>
      </c>
      <c r="B9744" t="s">
        <v>267</v>
      </c>
      <c r="C9744" t="s">
        <v>136</v>
      </c>
      <c r="D9744" t="s">
        <v>41</v>
      </c>
      <c r="E9744" t="s">
        <v>2</v>
      </c>
      <c r="F9744" s="262">
        <v>7.2600165448621414</v>
      </c>
      <c r="G9744" s="139"/>
      <c r="H9744" s="264"/>
      <c r="I9744" s="264"/>
      <c r="J9744" s="264"/>
      <c r="O9744" s="333"/>
      <c r="P9744" s="333"/>
      <c r="Q9744" s="333"/>
      <c r="R9744" s="333"/>
    </row>
    <row r="9745" spans="1:18" x14ac:dyDescent="0.25">
      <c r="A9745" t="s">
        <v>10021</v>
      </c>
      <c r="B9745" t="s">
        <v>267</v>
      </c>
      <c r="C9745" t="s">
        <v>136</v>
      </c>
      <c r="D9745" t="s">
        <v>42</v>
      </c>
      <c r="E9745" t="s">
        <v>2</v>
      </c>
      <c r="F9745" s="262">
        <v>7.1316519818741302</v>
      </c>
      <c r="G9745" s="139"/>
      <c r="H9745" s="264"/>
      <c r="I9745" s="264"/>
      <c r="J9745" s="264"/>
      <c r="O9745" s="333"/>
      <c r="P9745" s="333"/>
      <c r="Q9745" s="333"/>
      <c r="R9745" s="333"/>
    </row>
    <row r="9746" spans="1:18" x14ac:dyDescent="0.25">
      <c r="A9746" t="s">
        <v>10010</v>
      </c>
      <c r="B9746" t="s">
        <v>267</v>
      </c>
      <c r="C9746" t="s">
        <v>136</v>
      </c>
      <c r="D9746" t="s">
        <v>139</v>
      </c>
      <c r="E9746" t="s">
        <v>2</v>
      </c>
      <c r="F9746" s="262">
        <v>4.7975066491345029</v>
      </c>
      <c r="G9746" s="139"/>
      <c r="H9746" s="264"/>
      <c r="I9746" s="264"/>
      <c r="J9746" s="264"/>
      <c r="O9746" s="333"/>
      <c r="P9746" s="333"/>
      <c r="Q9746" s="333"/>
      <c r="R9746" s="333"/>
    </row>
    <row r="9747" spans="1:18" x14ac:dyDescent="0.25">
      <c r="A9747" t="s">
        <v>10022</v>
      </c>
      <c r="B9747" t="s">
        <v>267</v>
      </c>
      <c r="C9747" t="s">
        <v>136</v>
      </c>
      <c r="D9747" t="s">
        <v>43</v>
      </c>
      <c r="E9747" t="s">
        <v>2</v>
      </c>
      <c r="F9747" s="262">
        <v>5.9447829176070339</v>
      </c>
      <c r="G9747" s="139"/>
      <c r="H9747" s="264"/>
      <c r="I9747" s="264"/>
      <c r="J9747" s="264"/>
      <c r="O9747" s="333"/>
      <c r="P9747" s="333"/>
      <c r="Q9747" s="333"/>
      <c r="R9747" s="333"/>
    </row>
    <row r="9748" spans="1:18" x14ac:dyDescent="0.25">
      <c r="A9748" t="s">
        <v>10023</v>
      </c>
      <c r="B9748" t="s">
        <v>267</v>
      </c>
      <c r="C9748" t="s">
        <v>136</v>
      </c>
      <c r="D9748" t="s">
        <v>44</v>
      </c>
      <c r="E9748" t="s">
        <v>2</v>
      </c>
      <c r="F9748" s="262">
        <v>5.9054427538465806</v>
      </c>
      <c r="G9748" s="139"/>
      <c r="H9748" s="264"/>
      <c r="I9748" s="264"/>
      <c r="J9748" s="264"/>
      <c r="O9748" s="333"/>
      <c r="P9748" s="333"/>
      <c r="Q9748" s="333"/>
      <c r="R9748" s="333"/>
    </row>
    <row r="9749" spans="1:18" x14ac:dyDescent="0.25">
      <c r="A9749" t="s">
        <v>10024</v>
      </c>
      <c r="B9749" t="s">
        <v>267</v>
      </c>
      <c r="C9749" t="s">
        <v>136</v>
      </c>
      <c r="D9749" t="s">
        <v>45</v>
      </c>
      <c r="E9749" t="s">
        <v>2</v>
      </c>
      <c r="F9749" s="262">
        <v>7.1981019446000207</v>
      </c>
      <c r="G9749" s="139"/>
      <c r="H9749" s="264"/>
      <c r="I9749" s="264"/>
      <c r="J9749" s="264"/>
      <c r="O9749" s="333"/>
      <c r="P9749" s="333"/>
      <c r="Q9749" s="333"/>
      <c r="R9749" s="333"/>
    </row>
    <row r="9750" spans="1:18" x14ac:dyDescent="0.25">
      <c r="A9750" t="s">
        <v>10025</v>
      </c>
      <c r="B9750" t="s">
        <v>267</v>
      </c>
      <c r="C9750" t="s">
        <v>136</v>
      </c>
      <c r="D9750" t="s">
        <v>46</v>
      </c>
      <c r="E9750" t="s">
        <v>2</v>
      </c>
      <c r="F9750" s="262">
        <v>4.7194997862959962</v>
      </c>
      <c r="G9750" s="139"/>
      <c r="H9750" s="264"/>
      <c r="I9750" s="264"/>
      <c r="J9750" s="264"/>
      <c r="O9750" s="333"/>
      <c r="P9750" s="333"/>
      <c r="Q9750" s="333"/>
      <c r="R9750" s="333"/>
    </row>
    <row r="9751" spans="1:18" x14ac:dyDescent="0.25">
      <c r="A9751" t="s">
        <v>10026</v>
      </c>
      <c r="B9751" t="s">
        <v>267</v>
      </c>
      <c r="C9751" t="s">
        <v>136</v>
      </c>
      <c r="D9751" t="s">
        <v>47</v>
      </c>
      <c r="E9751" t="s">
        <v>2</v>
      </c>
      <c r="F9751" s="262">
        <v>6.4296756971308575</v>
      </c>
      <c r="G9751" s="139"/>
      <c r="H9751" s="264"/>
      <c r="I9751" s="264"/>
      <c r="J9751" s="264"/>
      <c r="O9751" s="333"/>
      <c r="P9751" s="333"/>
      <c r="Q9751" s="333"/>
      <c r="R9751" s="333"/>
    </row>
    <row r="9752" spans="1:18" x14ac:dyDescent="0.25">
      <c r="A9752" t="s">
        <v>10027</v>
      </c>
      <c r="B9752" t="s">
        <v>267</v>
      </c>
      <c r="C9752" t="s">
        <v>136</v>
      </c>
      <c r="D9752" t="s">
        <v>48</v>
      </c>
      <c r="E9752" t="s">
        <v>2</v>
      </c>
      <c r="F9752" s="262">
        <v>7.2863965909857402</v>
      </c>
      <c r="G9752" s="139"/>
      <c r="H9752" s="264"/>
      <c r="I9752" s="264"/>
      <c r="J9752" s="264"/>
      <c r="O9752" s="333"/>
      <c r="P9752" s="333"/>
      <c r="Q9752" s="333"/>
      <c r="R9752" s="333"/>
    </row>
    <row r="9753" spans="1:18" x14ac:dyDescent="0.25">
      <c r="A9753" t="s">
        <v>10028</v>
      </c>
      <c r="B9753" t="s">
        <v>267</v>
      </c>
      <c r="C9753" t="s">
        <v>136</v>
      </c>
      <c r="D9753" t="s">
        <v>49</v>
      </c>
      <c r="E9753" t="s">
        <v>2</v>
      </c>
      <c r="F9753" s="262">
        <v>5.5489888184800265</v>
      </c>
      <c r="G9753" s="139"/>
      <c r="H9753" s="264"/>
      <c r="I9753" s="264"/>
      <c r="J9753" s="264"/>
      <c r="O9753" s="333"/>
      <c r="P9753" s="333"/>
      <c r="Q9753" s="333"/>
      <c r="R9753" s="333"/>
    </row>
    <row r="9754" spans="1:18" x14ac:dyDescent="0.25">
      <c r="A9754" t="s">
        <v>10029</v>
      </c>
      <c r="B9754" t="s">
        <v>267</v>
      </c>
      <c r="C9754" t="s">
        <v>136</v>
      </c>
      <c r="D9754" t="s">
        <v>50</v>
      </c>
      <c r="E9754" t="s">
        <v>2</v>
      </c>
      <c r="F9754" s="262">
        <v>5.8670915240689485</v>
      </c>
      <c r="G9754" s="139"/>
      <c r="H9754" s="264"/>
      <c r="I9754" s="264"/>
      <c r="J9754" s="264"/>
      <c r="O9754" s="333"/>
      <c r="P9754" s="333"/>
      <c r="Q9754" s="333"/>
      <c r="R9754" s="333"/>
    </row>
    <row r="9755" spans="1:18" x14ac:dyDescent="0.25">
      <c r="A9755" t="s">
        <v>10030</v>
      </c>
      <c r="B9755" t="s">
        <v>267</v>
      </c>
      <c r="C9755" t="s">
        <v>136</v>
      </c>
      <c r="D9755" t="s">
        <v>51</v>
      </c>
      <c r="E9755" t="s">
        <v>2</v>
      </c>
      <c r="F9755" s="262">
        <v>8.5125815252402592</v>
      </c>
      <c r="G9755" s="139"/>
      <c r="H9755" s="264"/>
      <c r="I9755" s="264"/>
      <c r="J9755" s="264"/>
      <c r="O9755" s="333"/>
      <c r="P9755" s="333"/>
      <c r="Q9755" s="333"/>
      <c r="R9755" s="333"/>
    </row>
    <row r="9756" spans="1:18" x14ac:dyDescent="0.25">
      <c r="A9756" t="s">
        <v>10031</v>
      </c>
      <c r="B9756" t="s">
        <v>267</v>
      </c>
      <c r="C9756" t="s">
        <v>136</v>
      </c>
      <c r="D9756" t="s">
        <v>52</v>
      </c>
      <c r="E9756" t="s">
        <v>2</v>
      </c>
      <c r="F9756" s="262">
        <v>7.6962986977236607</v>
      </c>
      <c r="G9756" s="139"/>
      <c r="H9756" s="264"/>
      <c r="I9756" s="264"/>
      <c r="J9756" s="264"/>
      <c r="O9756" s="333"/>
      <c r="P9756" s="333"/>
      <c r="Q9756" s="333"/>
      <c r="R9756" s="333"/>
    </row>
    <row r="9757" spans="1:18" x14ac:dyDescent="0.25">
      <c r="A9757" t="s">
        <v>10032</v>
      </c>
      <c r="B9757" t="s">
        <v>267</v>
      </c>
      <c r="C9757" t="s">
        <v>136</v>
      </c>
      <c r="D9757" t="s">
        <v>53</v>
      </c>
      <c r="E9757" t="s">
        <v>2</v>
      </c>
      <c r="F9757" s="262">
        <v>6.0474891568945868</v>
      </c>
      <c r="G9757" s="139"/>
      <c r="H9757" s="264"/>
      <c r="I9757" s="264"/>
      <c r="J9757" s="264"/>
      <c r="O9757" s="333"/>
      <c r="P9757" s="333"/>
      <c r="Q9757" s="333"/>
      <c r="R9757" s="333"/>
    </row>
    <row r="9758" spans="1:18" x14ac:dyDescent="0.25">
      <c r="A9758" t="s">
        <v>10033</v>
      </c>
      <c r="B9758" t="s">
        <v>267</v>
      </c>
      <c r="C9758" t="s">
        <v>136</v>
      </c>
      <c r="D9758" t="s">
        <v>54</v>
      </c>
      <c r="E9758" t="s">
        <v>2</v>
      </c>
      <c r="F9758" s="262">
        <v>7.6948925616613488</v>
      </c>
      <c r="G9758" s="139"/>
      <c r="H9758" s="264"/>
      <c r="I9758" s="264"/>
      <c r="J9758" s="264"/>
      <c r="O9758" s="333"/>
      <c r="P9758" s="333"/>
      <c r="Q9758" s="333"/>
      <c r="R9758" s="333"/>
    </row>
    <row r="9759" spans="1:18" x14ac:dyDescent="0.25">
      <c r="A9759" t="s">
        <v>10034</v>
      </c>
      <c r="B9759" t="s">
        <v>267</v>
      </c>
      <c r="C9759" t="s">
        <v>136</v>
      </c>
      <c r="D9759" t="s">
        <v>55</v>
      </c>
      <c r="E9759" t="s">
        <v>2</v>
      </c>
      <c r="F9759" s="262">
        <v>7.2000585814713363</v>
      </c>
      <c r="G9759" s="139"/>
      <c r="H9759" s="264"/>
      <c r="I9759" s="264"/>
      <c r="J9759" s="264"/>
      <c r="O9759" s="333"/>
      <c r="P9759" s="333"/>
      <c r="Q9759" s="333"/>
      <c r="R9759" s="333"/>
    </row>
    <row r="9760" spans="1:18" x14ac:dyDescent="0.25">
      <c r="A9760" t="s">
        <v>10035</v>
      </c>
      <c r="B9760" t="s">
        <v>267</v>
      </c>
      <c r="C9760" t="s">
        <v>136</v>
      </c>
      <c r="D9760" t="s">
        <v>56</v>
      </c>
      <c r="E9760" t="s">
        <v>2</v>
      </c>
      <c r="F9760" s="262">
        <v>5.3557056037748456</v>
      </c>
      <c r="G9760" s="139"/>
      <c r="H9760" s="264"/>
      <c r="I9760" s="264"/>
      <c r="J9760" s="264"/>
      <c r="O9760" s="333"/>
      <c r="P9760" s="333"/>
      <c r="Q9760" s="333"/>
      <c r="R9760" s="333"/>
    </row>
    <row r="9761" spans="1:18" x14ac:dyDescent="0.25">
      <c r="A9761" t="s">
        <v>10036</v>
      </c>
      <c r="B9761" t="s">
        <v>267</v>
      </c>
      <c r="C9761" t="s">
        <v>136</v>
      </c>
      <c r="D9761" t="s">
        <v>57</v>
      </c>
      <c r="E9761" t="s">
        <v>2</v>
      </c>
      <c r="F9761" s="262">
        <v>5.3966081697681361</v>
      </c>
      <c r="G9761" s="139"/>
      <c r="H9761" s="264"/>
      <c r="I9761" s="264"/>
      <c r="J9761" s="264"/>
      <c r="O9761" s="333"/>
      <c r="P9761" s="333"/>
      <c r="Q9761" s="333"/>
      <c r="R9761" s="333"/>
    </row>
    <row r="9762" spans="1:18" x14ac:dyDescent="0.25">
      <c r="A9762" t="s">
        <v>10037</v>
      </c>
      <c r="B9762" t="s">
        <v>267</v>
      </c>
      <c r="C9762" t="s">
        <v>135</v>
      </c>
      <c r="D9762" t="s">
        <v>5</v>
      </c>
      <c r="E9762" t="s">
        <v>2</v>
      </c>
      <c r="F9762" s="262">
        <v>6.3741228169714468</v>
      </c>
      <c r="G9762" s="139"/>
      <c r="H9762" s="264"/>
      <c r="I9762" s="264"/>
      <c r="J9762" s="264"/>
      <c r="O9762" s="333"/>
      <c r="P9762" s="333"/>
      <c r="Q9762" s="333"/>
      <c r="R9762" s="333"/>
    </row>
    <row r="9763" spans="1:18" x14ac:dyDescent="0.25">
      <c r="A9763" t="s">
        <v>10038</v>
      </c>
      <c r="B9763" t="s">
        <v>267</v>
      </c>
      <c r="C9763" t="s">
        <v>135</v>
      </c>
      <c r="D9763" t="s">
        <v>152</v>
      </c>
      <c r="E9763" t="s">
        <v>2</v>
      </c>
      <c r="F9763" s="262">
        <v>7.3033344997865113</v>
      </c>
      <c r="G9763" s="139"/>
      <c r="H9763" s="264"/>
      <c r="I9763" s="264"/>
      <c r="J9763" s="264"/>
      <c r="O9763" s="333"/>
      <c r="P9763" s="333"/>
      <c r="Q9763" s="333"/>
      <c r="R9763" s="333"/>
    </row>
    <row r="9764" spans="1:18" x14ac:dyDescent="0.25">
      <c r="A9764" t="s">
        <v>10039</v>
      </c>
      <c r="B9764" t="s">
        <v>267</v>
      </c>
      <c r="C9764" t="s">
        <v>135</v>
      </c>
      <c r="D9764" t="s">
        <v>139</v>
      </c>
      <c r="E9764" t="s">
        <v>2</v>
      </c>
      <c r="F9764" s="262">
        <v>4.385691878923156</v>
      </c>
      <c r="G9764" s="139"/>
      <c r="H9764" s="264"/>
      <c r="I9764" s="264"/>
      <c r="J9764" s="264"/>
      <c r="O9764" s="333"/>
      <c r="P9764" s="333"/>
      <c r="Q9764" s="333"/>
      <c r="R9764" s="333"/>
    </row>
    <row r="9765" spans="1:18" x14ac:dyDescent="0.25">
      <c r="A9765" t="s">
        <v>10040</v>
      </c>
      <c r="B9765" t="s">
        <v>267</v>
      </c>
      <c r="C9765" t="s">
        <v>135</v>
      </c>
      <c r="D9765" t="s">
        <v>153</v>
      </c>
      <c r="E9765" t="s">
        <v>2</v>
      </c>
      <c r="F9765" s="262">
        <v>6.1461341288747802</v>
      </c>
      <c r="G9765" s="139"/>
      <c r="H9765" s="264"/>
      <c r="I9765" s="264"/>
      <c r="J9765" s="264"/>
      <c r="O9765" s="333"/>
      <c r="P9765" s="333"/>
      <c r="Q9765" s="333"/>
      <c r="R9765" s="333"/>
    </row>
    <row r="9766" spans="1:18" x14ac:dyDescent="0.25">
      <c r="A9766" t="s">
        <v>10041</v>
      </c>
      <c r="B9766" t="s">
        <v>267</v>
      </c>
      <c r="C9766" t="s">
        <v>135</v>
      </c>
      <c r="D9766" t="s">
        <v>265</v>
      </c>
      <c r="E9766" t="s">
        <v>2</v>
      </c>
      <c r="F9766" s="262">
        <v>6.0750742631232093</v>
      </c>
      <c r="G9766" s="139"/>
      <c r="H9766" s="264"/>
      <c r="I9766" s="264"/>
      <c r="J9766" s="264"/>
      <c r="O9766" s="333"/>
      <c r="P9766" s="333"/>
      <c r="Q9766" s="333"/>
      <c r="R9766" s="333"/>
    </row>
    <row r="9767" spans="1:18" x14ac:dyDescent="0.25">
      <c r="A9767" t="s">
        <v>10042</v>
      </c>
      <c r="B9767" t="s">
        <v>267</v>
      </c>
      <c r="C9767" t="s">
        <v>135</v>
      </c>
      <c r="D9767" t="s">
        <v>266</v>
      </c>
      <c r="E9767" t="s">
        <v>2</v>
      </c>
      <c r="F9767" s="262">
        <v>5.6829314177182866</v>
      </c>
      <c r="G9767" s="139"/>
      <c r="H9767" s="264"/>
      <c r="I9767" s="264"/>
      <c r="J9767" s="264"/>
      <c r="O9767" s="333"/>
      <c r="P9767" s="333"/>
      <c r="Q9767" s="333"/>
      <c r="R9767" s="333"/>
    </row>
    <row r="9768" spans="1:18" x14ac:dyDescent="0.25">
      <c r="A9768" t="s">
        <v>10043</v>
      </c>
      <c r="B9768" t="s">
        <v>267</v>
      </c>
      <c r="C9768" t="s">
        <v>135</v>
      </c>
      <c r="D9768" t="s">
        <v>156</v>
      </c>
      <c r="E9768" t="s">
        <v>2</v>
      </c>
      <c r="F9768" s="262">
        <v>7.2866508354527593</v>
      </c>
      <c r="G9768" s="139"/>
      <c r="H9768" s="264"/>
      <c r="I9768" s="264"/>
      <c r="J9768" s="264"/>
      <c r="O9768" s="333"/>
      <c r="P9768" s="333"/>
      <c r="Q9768" s="333"/>
      <c r="R9768" s="333"/>
    </row>
    <row r="9769" spans="1:18" x14ac:dyDescent="0.25">
      <c r="A9769" t="s">
        <v>10044</v>
      </c>
      <c r="B9769" t="s">
        <v>267</v>
      </c>
      <c r="C9769" t="s">
        <v>135</v>
      </c>
      <c r="D9769" t="s">
        <v>158</v>
      </c>
      <c r="E9769" t="s">
        <v>2</v>
      </c>
      <c r="F9769" s="262">
        <v>6.2994110279580937</v>
      </c>
      <c r="G9769" s="139"/>
      <c r="H9769" s="264"/>
      <c r="I9769" s="264"/>
      <c r="J9769" s="264"/>
      <c r="O9769" s="333"/>
      <c r="P9769" s="333"/>
      <c r="Q9769" s="333"/>
      <c r="R9769" s="333"/>
    </row>
    <row r="9770" spans="1:18" x14ac:dyDescent="0.25">
      <c r="A9770" t="s">
        <v>10045</v>
      </c>
      <c r="B9770" t="s">
        <v>267</v>
      </c>
      <c r="C9770" t="s">
        <v>135</v>
      </c>
      <c r="D9770" t="s">
        <v>37</v>
      </c>
      <c r="E9770" t="s">
        <v>2</v>
      </c>
      <c r="F9770" s="262">
        <v>5.2160215584169061</v>
      </c>
      <c r="G9770" s="139"/>
      <c r="H9770" s="264"/>
      <c r="I9770" s="264"/>
      <c r="J9770" s="264"/>
      <c r="O9770" s="333"/>
      <c r="P9770" s="333"/>
      <c r="Q9770" s="333"/>
      <c r="R9770" s="333"/>
    </row>
    <row r="9771" spans="1:18" x14ac:dyDescent="0.25">
      <c r="A9771" t="s">
        <v>10046</v>
      </c>
      <c r="B9771" t="s">
        <v>267</v>
      </c>
      <c r="C9771" t="s">
        <v>135</v>
      </c>
      <c r="D9771" t="s">
        <v>38</v>
      </c>
      <c r="E9771" t="s">
        <v>2</v>
      </c>
      <c r="F9771" s="262">
        <v>8.7543974313843478</v>
      </c>
      <c r="G9771" s="139"/>
      <c r="H9771" s="264"/>
      <c r="I9771" s="264"/>
      <c r="J9771" s="264"/>
      <c r="O9771" s="333"/>
      <c r="P9771" s="333"/>
      <c r="Q9771" s="333"/>
      <c r="R9771" s="333"/>
    </row>
    <row r="9772" spans="1:18" x14ac:dyDescent="0.25">
      <c r="A9772" t="s">
        <v>10047</v>
      </c>
      <c r="B9772" t="s">
        <v>267</v>
      </c>
      <c r="C9772" t="s">
        <v>135</v>
      </c>
      <c r="D9772" t="s">
        <v>39</v>
      </c>
      <c r="E9772" t="s">
        <v>2</v>
      </c>
      <c r="F9772" s="262">
        <v>8.2933949320774545</v>
      </c>
      <c r="G9772" s="139"/>
      <c r="H9772" s="264"/>
      <c r="I9772" s="264"/>
      <c r="J9772" s="264"/>
      <c r="O9772" s="333"/>
      <c r="P9772" s="333"/>
      <c r="Q9772" s="333"/>
      <c r="R9772" s="333"/>
    </row>
    <row r="9773" spans="1:18" x14ac:dyDescent="0.25">
      <c r="A9773" t="s">
        <v>10048</v>
      </c>
      <c r="B9773" t="s">
        <v>267</v>
      </c>
      <c r="C9773" t="s">
        <v>135</v>
      </c>
      <c r="D9773" t="s">
        <v>40</v>
      </c>
      <c r="E9773" t="s">
        <v>2</v>
      </c>
      <c r="F9773" s="262">
        <v>6.1506416321361215</v>
      </c>
      <c r="G9773" s="139"/>
      <c r="H9773" s="264"/>
      <c r="I9773" s="264"/>
      <c r="J9773" s="264"/>
      <c r="O9773" s="333"/>
      <c r="P9773" s="333"/>
      <c r="Q9773" s="333"/>
      <c r="R9773" s="333"/>
    </row>
    <row r="9774" spans="1:18" x14ac:dyDescent="0.25">
      <c r="A9774" t="s">
        <v>10049</v>
      </c>
      <c r="B9774" t="s">
        <v>267</v>
      </c>
      <c r="C9774" t="s">
        <v>135</v>
      </c>
      <c r="D9774" t="s">
        <v>41</v>
      </c>
      <c r="E9774" t="s">
        <v>2</v>
      </c>
      <c r="F9774" s="262">
        <v>6.5141088852287954</v>
      </c>
      <c r="G9774" s="139"/>
      <c r="H9774" s="264"/>
      <c r="I9774" s="264"/>
      <c r="J9774" s="264"/>
      <c r="O9774" s="333"/>
      <c r="P9774" s="333"/>
      <c r="Q9774" s="333"/>
      <c r="R9774" s="333"/>
    </row>
    <row r="9775" spans="1:18" x14ac:dyDescent="0.25">
      <c r="A9775" t="s">
        <v>10050</v>
      </c>
      <c r="B9775" t="s">
        <v>267</v>
      </c>
      <c r="C9775" t="s">
        <v>135</v>
      </c>
      <c r="D9775" t="s">
        <v>42</v>
      </c>
      <c r="E9775" t="s">
        <v>2</v>
      </c>
      <c r="F9775" s="262">
        <v>7.9868216972530348</v>
      </c>
      <c r="G9775" s="139"/>
      <c r="H9775" s="264"/>
      <c r="I9775" s="264"/>
      <c r="J9775" s="264"/>
      <c r="O9775" s="333"/>
      <c r="P9775" s="333"/>
      <c r="Q9775" s="333"/>
      <c r="R9775" s="333"/>
    </row>
    <row r="9776" spans="1:18" x14ac:dyDescent="0.25">
      <c r="A9776" t="s">
        <v>10039</v>
      </c>
      <c r="B9776" t="s">
        <v>267</v>
      </c>
      <c r="C9776" t="s">
        <v>135</v>
      </c>
      <c r="D9776" t="s">
        <v>139</v>
      </c>
      <c r="E9776" t="s">
        <v>2</v>
      </c>
      <c r="F9776" s="262">
        <v>4.385691878923156</v>
      </c>
      <c r="G9776" s="139"/>
      <c r="H9776" s="264"/>
      <c r="I9776" s="264"/>
      <c r="J9776" s="264"/>
      <c r="O9776" s="333"/>
      <c r="P9776" s="333"/>
      <c r="Q9776" s="333"/>
      <c r="R9776" s="333"/>
    </row>
    <row r="9777" spans="1:18" x14ac:dyDescent="0.25">
      <c r="A9777" t="s">
        <v>10051</v>
      </c>
      <c r="B9777" t="s">
        <v>267</v>
      </c>
      <c r="C9777" t="s">
        <v>135</v>
      </c>
      <c r="D9777" t="s">
        <v>43</v>
      </c>
      <c r="E9777" t="s">
        <v>2</v>
      </c>
      <c r="F9777" s="262">
        <v>5.4492344063086282</v>
      </c>
      <c r="G9777" s="139"/>
      <c r="H9777" s="264"/>
      <c r="I9777" s="264"/>
      <c r="J9777" s="264"/>
      <c r="O9777" s="333"/>
      <c r="P9777" s="333"/>
      <c r="Q9777" s="333"/>
      <c r="R9777" s="333"/>
    </row>
    <row r="9778" spans="1:18" x14ac:dyDescent="0.25">
      <c r="A9778" t="s">
        <v>10052</v>
      </c>
      <c r="B9778" t="s">
        <v>267</v>
      </c>
      <c r="C9778" t="s">
        <v>135</v>
      </c>
      <c r="D9778" t="s">
        <v>44</v>
      </c>
      <c r="E9778" t="s">
        <v>2</v>
      </c>
      <c r="F9778" s="262">
        <v>5.4569636345710357</v>
      </c>
      <c r="G9778" s="139"/>
      <c r="H9778" s="264"/>
      <c r="I9778" s="264"/>
      <c r="J9778" s="264"/>
      <c r="O9778" s="333"/>
      <c r="P9778" s="333"/>
      <c r="Q9778" s="333"/>
      <c r="R9778" s="333"/>
    </row>
    <row r="9779" spans="1:18" x14ac:dyDescent="0.25">
      <c r="A9779" t="s">
        <v>10053</v>
      </c>
      <c r="B9779" t="s">
        <v>267</v>
      </c>
      <c r="C9779" t="s">
        <v>135</v>
      </c>
      <c r="D9779" t="s">
        <v>45</v>
      </c>
      <c r="E9779" t="s">
        <v>2</v>
      </c>
      <c r="F9779" s="262">
        <v>6.8848699162315175</v>
      </c>
      <c r="G9779" s="139"/>
      <c r="H9779" s="264"/>
      <c r="I9779" s="264"/>
      <c r="J9779" s="264"/>
      <c r="O9779" s="333"/>
      <c r="P9779" s="333"/>
      <c r="Q9779" s="333"/>
      <c r="R9779" s="333"/>
    </row>
    <row r="9780" spans="1:18" x14ac:dyDescent="0.25">
      <c r="A9780" t="s">
        <v>10054</v>
      </c>
      <c r="B9780" t="s">
        <v>267</v>
      </c>
      <c r="C9780" t="s">
        <v>135</v>
      </c>
      <c r="D9780" t="s">
        <v>46</v>
      </c>
      <c r="E9780" t="s">
        <v>2</v>
      </c>
      <c r="F9780" s="262">
        <v>5.2893327442614444</v>
      </c>
      <c r="G9780" s="139"/>
      <c r="H9780" s="264"/>
      <c r="I9780" s="264"/>
      <c r="J9780" s="264"/>
      <c r="O9780" s="333"/>
      <c r="P9780" s="333"/>
      <c r="Q9780" s="333"/>
      <c r="R9780" s="333"/>
    </row>
    <row r="9781" spans="1:18" x14ac:dyDescent="0.25">
      <c r="A9781" t="s">
        <v>10055</v>
      </c>
      <c r="B9781" t="s">
        <v>267</v>
      </c>
      <c r="C9781" t="s">
        <v>135</v>
      </c>
      <c r="D9781" t="s">
        <v>47</v>
      </c>
      <c r="E9781" t="s">
        <v>2</v>
      </c>
      <c r="F9781" s="262">
        <v>5.8416476035272309</v>
      </c>
      <c r="G9781" s="139"/>
      <c r="H9781" s="264"/>
      <c r="I9781" s="264"/>
      <c r="J9781" s="264"/>
      <c r="O9781" s="333"/>
      <c r="P9781" s="333"/>
      <c r="Q9781" s="333"/>
      <c r="R9781" s="333"/>
    </row>
    <row r="9782" spans="1:18" x14ac:dyDescent="0.25">
      <c r="A9782" t="s">
        <v>10056</v>
      </c>
      <c r="B9782" t="s">
        <v>267</v>
      </c>
      <c r="C9782" t="s">
        <v>135</v>
      </c>
      <c r="D9782" t="s">
        <v>48</v>
      </c>
      <c r="E9782" t="s">
        <v>2</v>
      </c>
      <c r="F9782" s="262">
        <v>7.6722049338413374</v>
      </c>
      <c r="G9782" s="139"/>
      <c r="H9782" s="264"/>
      <c r="I9782" s="264"/>
      <c r="J9782" s="264"/>
      <c r="O9782" s="333"/>
      <c r="P9782" s="333"/>
      <c r="Q9782" s="333"/>
      <c r="R9782" s="333"/>
    </row>
    <row r="9783" spans="1:18" x14ac:dyDescent="0.25">
      <c r="A9783" t="s">
        <v>10057</v>
      </c>
      <c r="B9783" t="s">
        <v>267</v>
      </c>
      <c r="C9783" t="s">
        <v>135</v>
      </c>
      <c r="D9783" t="s">
        <v>49</v>
      </c>
      <c r="E9783" t="s">
        <v>2</v>
      </c>
      <c r="F9783" s="262">
        <v>5.1035659636006176</v>
      </c>
      <c r="G9783" s="139"/>
      <c r="H9783" s="264"/>
      <c r="I9783" s="264"/>
      <c r="J9783" s="264"/>
      <c r="O9783" s="333"/>
      <c r="P9783" s="333"/>
      <c r="Q9783" s="333"/>
      <c r="R9783" s="333"/>
    </row>
    <row r="9784" spans="1:18" x14ac:dyDescent="0.25">
      <c r="A9784" t="s">
        <v>10058</v>
      </c>
      <c r="B9784" t="s">
        <v>267</v>
      </c>
      <c r="C9784" t="s">
        <v>135</v>
      </c>
      <c r="D9784" t="s">
        <v>50</v>
      </c>
      <c r="E9784" t="s">
        <v>2</v>
      </c>
      <c r="F9784" s="262">
        <v>5.9991753945279722</v>
      </c>
      <c r="G9784" s="139"/>
      <c r="H9784" s="264"/>
      <c r="I9784" s="264"/>
      <c r="J9784" s="264"/>
      <c r="O9784" s="333"/>
      <c r="P9784" s="333"/>
      <c r="Q9784" s="333"/>
      <c r="R9784" s="333"/>
    </row>
    <row r="9785" spans="1:18" x14ac:dyDescent="0.25">
      <c r="A9785" t="s">
        <v>10059</v>
      </c>
      <c r="B9785" t="s">
        <v>267</v>
      </c>
      <c r="C9785" t="s">
        <v>135</v>
      </c>
      <c r="D9785" t="s">
        <v>51</v>
      </c>
      <c r="E9785" t="s">
        <v>2</v>
      </c>
      <c r="F9785" s="262">
        <v>7.4992160557782137</v>
      </c>
      <c r="G9785" s="139"/>
      <c r="H9785" s="264"/>
      <c r="I9785" s="264"/>
      <c r="J9785" s="264"/>
      <c r="O9785" s="333"/>
      <c r="P9785" s="333"/>
      <c r="Q9785" s="333"/>
      <c r="R9785" s="333"/>
    </row>
    <row r="9786" spans="1:18" x14ac:dyDescent="0.25">
      <c r="A9786" t="s">
        <v>10060</v>
      </c>
      <c r="B9786" t="s">
        <v>267</v>
      </c>
      <c r="C9786" t="s">
        <v>135</v>
      </c>
      <c r="D9786" t="s">
        <v>52</v>
      </c>
      <c r="E9786" t="s">
        <v>2</v>
      </c>
      <c r="F9786" s="262">
        <v>6.413517465774083</v>
      </c>
      <c r="G9786" s="139"/>
      <c r="H9786" s="264"/>
      <c r="I9786" s="264"/>
      <c r="J9786" s="264"/>
      <c r="O9786" s="333"/>
      <c r="P9786" s="333"/>
      <c r="Q9786" s="333"/>
      <c r="R9786" s="333"/>
    </row>
    <row r="9787" spans="1:18" x14ac:dyDescent="0.25">
      <c r="A9787" t="s">
        <v>10061</v>
      </c>
      <c r="B9787" t="s">
        <v>267</v>
      </c>
      <c r="C9787" t="s">
        <v>135</v>
      </c>
      <c r="D9787" t="s">
        <v>53</v>
      </c>
      <c r="E9787" t="s">
        <v>2</v>
      </c>
      <c r="F9787" s="262">
        <v>5.6236831634879128</v>
      </c>
      <c r="G9787" s="139"/>
      <c r="H9787" s="264"/>
      <c r="I9787" s="264"/>
      <c r="J9787" s="264"/>
      <c r="O9787" s="333"/>
      <c r="P9787" s="333"/>
      <c r="Q9787" s="333"/>
      <c r="R9787" s="333"/>
    </row>
    <row r="9788" spans="1:18" x14ac:dyDescent="0.25">
      <c r="A9788" t="s">
        <v>10062</v>
      </c>
      <c r="B9788" t="s">
        <v>267</v>
      </c>
      <c r="C9788" t="s">
        <v>135</v>
      </c>
      <c r="D9788" t="s">
        <v>54</v>
      </c>
      <c r="E9788" t="s">
        <v>2</v>
      </c>
      <c r="F9788" s="262">
        <v>9.7653186511030956</v>
      </c>
      <c r="G9788" s="139"/>
      <c r="H9788" s="264"/>
      <c r="I9788" s="264"/>
      <c r="J9788" s="264"/>
      <c r="O9788" s="333"/>
      <c r="P9788" s="333"/>
      <c r="Q9788" s="333"/>
      <c r="R9788" s="333"/>
    </row>
    <row r="9789" spans="1:18" x14ac:dyDescent="0.25">
      <c r="A9789" t="s">
        <v>10063</v>
      </c>
      <c r="B9789" t="s">
        <v>267</v>
      </c>
      <c r="C9789" t="s">
        <v>135</v>
      </c>
      <c r="D9789" t="s">
        <v>55</v>
      </c>
      <c r="E9789" t="s">
        <v>2</v>
      </c>
      <c r="F9789" s="262">
        <v>6.6335899373756897</v>
      </c>
      <c r="G9789" s="139"/>
      <c r="H9789" s="264"/>
      <c r="I9789" s="264"/>
      <c r="J9789" s="264"/>
      <c r="O9789" s="333"/>
      <c r="P9789" s="333"/>
      <c r="Q9789" s="333"/>
      <c r="R9789" s="333"/>
    </row>
    <row r="9790" spans="1:18" x14ac:dyDescent="0.25">
      <c r="A9790" t="s">
        <v>10064</v>
      </c>
      <c r="B9790" t="s">
        <v>267</v>
      </c>
      <c r="C9790" t="s">
        <v>135</v>
      </c>
      <c r="D9790" t="s">
        <v>56</v>
      </c>
      <c r="E9790" t="s">
        <v>2</v>
      </c>
      <c r="F9790" s="262">
        <v>5.5420279404748065</v>
      </c>
      <c r="G9790" s="139"/>
      <c r="H9790" s="264"/>
      <c r="I9790" s="264"/>
      <c r="J9790" s="264"/>
      <c r="O9790" s="333"/>
      <c r="P9790" s="333"/>
      <c r="Q9790" s="333"/>
      <c r="R9790" s="333"/>
    </row>
    <row r="9791" spans="1:18" x14ac:dyDescent="0.25">
      <c r="A9791" t="s">
        <v>10065</v>
      </c>
      <c r="B9791" t="s">
        <v>267</v>
      </c>
      <c r="C9791" t="s">
        <v>135</v>
      </c>
      <c r="D9791" t="s">
        <v>57</v>
      </c>
      <c r="E9791" t="s">
        <v>2</v>
      </c>
      <c r="F9791" s="262">
        <v>5.7567447844180624</v>
      </c>
      <c r="G9791" s="139"/>
      <c r="H9791" s="264"/>
      <c r="I9791" s="264"/>
      <c r="J9791" s="264"/>
      <c r="O9791" s="333"/>
      <c r="P9791" s="333"/>
      <c r="Q9791" s="333"/>
      <c r="R9791" s="333"/>
    </row>
    <row r="9792" spans="1:18" x14ac:dyDescent="0.25">
      <c r="A9792" t="s">
        <v>10066</v>
      </c>
      <c r="B9792" t="s">
        <v>267</v>
      </c>
      <c r="C9792" t="s">
        <v>134</v>
      </c>
      <c r="D9792" t="s">
        <v>5</v>
      </c>
      <c r="E9792" t="s">
        <v>2</v>
      </c>
      <c r="F9792" s="262">
        <v>6.4667308396664751</v>
      </c>
      <c r="G9792" s="139"/>
      <c r="H9792" s="264"/>
      <c r="I9792" s="264"/>
      <c r="J9792" s="264"/>
      <c r="O9792" s="333"/>
      <c r="P9792" s="333"/>
      <c r="Q9792" s="333"/>
      <c r="R9792" s="333"/>
    </row>
    <row r="9793" spans="1:18" x14ac:dyDescent="0.25">
      <c r="A9793" t="s">
        <v>10067</v>
      </c>
      <c r="B9793" t="s">
        <v>267</v>
      </c>
      <c r="C9793" t="s">
        <v>134</v>
      </c>
      <c r="D9793" t="s">
        <v>152</v>
      </c>
      <c r="E9793" t="s">
        <v>2</v>
      </c>
      <c r="F9793" s="262">
        <v>7.1954444950543479</v>
      </c>
      <c r="G9793" s="139"/>
      <c r="H9793" s="264"/>
      <c r="I9793" s="264"/>
      <c r="J9793" s="264"/>
      <c r="O9793" s="333"/>
      <c r="P9793" s="333"/>
      <c r="Q9793" s="333"/>
      <c r="R9793" s="333"/>
    </row>
    <row r="9794" spans="1:18" x14ac:dyDescent="0.25">
      <c r="A9794" t="s">
        <v>10068</v>
      </c>
      <c r="B9794" t="s">
        <v>267</v>
      </c>
      <c r="C9794" t="s">
        <v>134</v>
      </c>
      <c r="D9794" t="s">
        <v>139</v>
      </c>
      <c r="E9794" t="s">
        <v>2</v>
      </c>
      <c r="F9794" s="262">
        <v>4.9429319452927558</v>
      </c>
      <c r="G9794" s="139"/>
      <c r="H9794" s="264"/>
      <c r="I9794" s="264"/>
      <c r="J9794" s="264"/>
      <c r="O9794" s="333"/>
      <c r="P9794" s="333"/>
      <c r="Q9794" s="333"/>
      <c r="R9794" s="333"/>
    </row>
    <row r="9795" spans="1:18" x14ac:dyDescent="0.25">
      <c r="A9795" t="s">
        <v>10069</v>
      </c>
      <c r="B9795" t="s">
        <v>267</v>
      </c>
      <c r="C9795" t="s">
        <v>134</v>
      </c>
      <c r="D9795" t="s">
        <v>153</v>
      </c>
      <c r="E9795" t="s">
        <v>2</v>
      </c>
      <c r="F9795" s="262">
        <v>5.6639278965520461</v>
      </c>
      <c r="G9795" s="139"/>
      <c r="H9795" s="264"/>
      <c r="I9795" s="264"/>
      <c r="J9795" s="264"/>
      <c r="O9795" s="333"/>
      <c r="P9795" s="333"/>
      <c r="Q9795" s="333"/>
      <c r="R9795" s="333"/>
    </row>
    <row r="9796" spans="1:18" x14ac:dyDescent="0.25">
      <c r="A9796" t="s">
        <v>10070</v>
      </c>
      <c r="B9796" t="s">
        <v>267</v>
      </c>
      <c r="C9796" t="s">
        <v>134</v>
      </c>
      <c r="D9796" t="s">
        <v>265</v>
      </c>
      <c r="E9796" t="s">
        <v>2</v>
      </c>
      <c r="F9796" s="262">
        <v>6.3502275171457807</v>
      </c>
      <c r="G9796" s="139"/>
      <c r="H9796" s="264"/>
      <c r="I9796" s="264"/>
      <c r="J9796" s="264"/>
      <c r="O9796" s="333"/>
      <c r="P9796" s="333"/>
      <c r="Q9796" s="333"/>
      <c r="R9796" s="333"/>
    </row>
    <row r="9797" spans="1:18" x14ac:dyDescent="0.25">
      <c r="A9797" t="s">
        <v>10071</v>
      </c>
      <c r="B9797" t="s">
        <v>267</v>
      </c>
      <c r="C9797" t="s">
        <v>134</v>
      </c>
      <c r="D9797" t="s">
        <v>266</v>
      </c>
      <c r="E9797" t="s">
        <v>2</v>
      </c>
      <c r="F9797" s="262">
        <v>6.4321808879965197</v>
      </c>
      <c r="G9797" s="139"/>
      <c r="H9797" s="264"/>
      <c r="I9797" s="264"/>
      <c r="J9797" s="264"/>
      <c r="O9797" s="333"/>
      <c r="P9797" s="333"/>
      <c r="Q9797" s="333"/>
      <c r="R9797" s="333"/>
    </row>
    <row r="9798" spans="1:18" x14ac:dyDescent="0.25">
      <c r="A9798" t="s">
        <v>10072</v>
      </c>
      <c r="B9798" t="s">
        <v>267</v>
      </c>
      <c r="C9798" t="s">
        <v>134</v>
      </c>
      <c r="D9798" t="s">
        <v>156</v>
      </c>
      <c r="E9798" t="s">
        <v>2</v>
      </c>
      <c r="F9798" s="262">
        <v>7.3643423967153181</v>
      </c>
      <c r="G9798" s="139"/>
      <c r="H9798" s="264"/>
      <c r="I9798" s="264"/>
      <c r="J9798" s="264"/>
      <c r="O9798" s="333"/>
      <c r="P9798" s="333"/>
      <c r="Q9798" s="333"/>
      <c r="R9798" s="333"/>
    </row>
    <row r="9799" spans="1:18" x14ac:dyDescent="0.25">
      <c r="A9799" t="s">
        <v>10073</v>
      </c>
      <c r="B9799" t="s">
        <v>267</v>
      </c>
      <c r="C9799" t="s">
        <v>134</v>
      </c>
      <c r="D9799" t="s">
        <v>158</v>
      </c>
      <c r="E9799" t="s">
        <v>2</v>
      </c>
      <c r="F9799" s="262">
        <v>6.2518325221343058</v>
      </c>
      <c r="G9799" s="139"/>
      <c r="H9799" s="264"/>
      <c r="I9799" s="264"/>
      <c r="J9799" s="264"/>
      <c r="O9799" s="333"/>
      <c r="P9799" s="333"/>
      <c r="Q9799" s="333"/>
      <c r="R9799" s="333"/>
    </row>
    <row r="9800" spans="1:18" x14ac:dyDescent="0.25">
      <c r="A9800" t="s">
        <v>10074</v>
      </c>
      <c r="B9800" t="s">
        <v>267</v>
      </c>
      <c r="C9800" t="s">
        <v>134</v>
      </c>
      <c r="D9800" t="s">
        <v>37</v>
      </c>
      <c r="E9800" t="s">
        <v>2</v>
      </c>
      <c r="F9800" s="262">
        <v>5.2221684945337463</v>
      </c>
      <c r="G9800" s="139"/>
      <c r="H9800" s="264"/>
      <c r="I9800" s="264"/>
      <c r="J9800" s="264"/>
      <c r="O9800" s="333"/>
      <c r="P9800" s="333"/>
      <c r="Q9800" s="333"/>
      <c r="R9800" s="333"/>
    </row>
    <row r="9801" spans="1:18" x14ac:dyDescent="0.25">
      <c r="A9801" t="s">
        <v>10075</v>
      </c>
      <c r="B9801" t="s">
        <v>267</v>
      </c>
      <c r="C9801" t="s">
        <v>134</v>
      </c>
      <c r="D9801" t="s">
        <v>38</v>
      </c>
      <c r="E9801" t="s">
        <v>2</v>
      </c>
      <c r="F9801" s="262">
        <v>8.1433517309681491</v>
      </c>
      <c r="G9801" s="139"/>
      <c r="H9801" s="264"/>
      <c r="I9801" s="264"/>
      <c r="J9801" s="264"/>
      <c r="O9801" s="333"/>
      <c r="P9801" s="333"/>
      <c r="Q9801" s="333"/>
      <c r="R9801" s="333"/>
    </row>
    <row r="9802" spans="1:18" x14ac:dyDescent="0.25">
      <c r="A9802" t="s">
        <v>10076</v>
      </c>
      <c r="B9802" t="s">
        <v>267</v>
      </c>
      <c r="C9802" t="s">
        <v>134</v>
      </c>
      <c r="D9802" t="s">
        <v>39</v>
      </c>
      <c r="E9802" t="s">
        <v>2</v>
      </c>
      <c r="F9802" s="262">
        <v>7.5656000089773503</v>
      </c>
      <c r="G9802" s="139"/>
      <c r="H9802" s="264"/>
      <c r="I9802" s="264"/>
      <c r="J9802" s="264"/>
      <c r="O9802" s="333"/>
      <c r="P9802" s="333"/>
      <c r="Q9802" s="333"/>
      <c r="R9802" s="333"/>
    </row>
    <row r="9803" spans="1:18" x14ac:dyDescent="0.25">
      <c r="A9803" t="s">
        <v>10077</v>
      </c>
      <c r="B9803" t="s">
        <v>267</v>
      </c>
      <c r="C9803" t="s">
        <v>134</v>
      </c>
      <c r="D9803" t="s">
        <v>40</v>
      </c>
      <c r="E9803" t="s">
        <v>2</v>
      </c>
      <c r="F9803" s="262">
        <v>6.6454217442152865</v>
      </c>
      <c r="G9803" s="139"/>
      <c r="H9803" s="264"/>
      <c r="I9803" s="264"/>
      <c r="J9803" s="264"/>
      <c r="O9803" s="333"/>
      <c r="P9803" s="333"/>
      <c r="Q9803" s="333"/>
      <c r="R9803" s="333"/>
    </row>
    <row r="9804" spans="1:18" x14ac:dyDescent="0.25">
      <c r="A9804" t="s">
        <v>10078</v>
      </c>
      <c r="B9804" t="s">
        <v>267</v>
      </c>
      <c r="C9804" t="s">
        <v>134</v>
      </c>
      <c r="D9804" t="s">
        <v>41</v>
      </c>
      <c r="E9804" t="s">
        <v>2</v>
      </c>
      <c r="F9804" s="262">
        <v>6.1341265893190808</v>
      </c>
      <c r="G9804" s="139"/>
      <c r="H9804" s="264"/>
      <c r="I9804" s="264"/>
      <c r="J9804" s="264"/>
      <c r="O9804" s="333"/>
      <c r="P9804" s="333"/>
      <c r="Q9804" s="333"/>
      <c r="R9804" s="333"/>
    </row>
    <row r="9805" spans="1:18" x14ac:dyDescent="0.25">
      <c r="A9805" t="s">
        <v>10079</v>
      </c>
      <c r="B9805" t="s">
        <v>267</v>
      </c>
      <c r="C9805" t="s">
        <v>134</v>
      </c>
      <c r="D9805" t="s">
        <v>42</v>
      </c>
      <c r="E9805" t="s">
        <v>2</v>
      </c>
      <c r="F9805" s="262">
        <v>8.7216766694927284</v>
      </c>
      <c r="G9805" s="139"/>
      <c r="H9805" s="264"/>
      <c r="I9805" s="264"/>
      <c r="J9805" s="264"/>
      <c r="O9805" s="333"/>
      <c r="P9805" s="333"/>
      <c r="Q9805" s="333"/>
      <c r="R9805" s="333"/>
    </row>
    <row r="9806" spans="1:18" x14ac:dyDescent="0.25">
      <c r="A9806" t="s">
        <v>10068</v>
      </c>
      <c r="B9806" t="s">
        <v>267</v>
      </c>
      <c r="C9806" t="s">
        <v>134</v>
      </c>
      <c r="D9806" t="s">
        <v>139</v>
      </c>
      <c r="E9806" t="s">
        <v>2</v>
      </c>
      <c r="F9806" s="262">
        <v>4.9429319452927558</v>
      </c>
      <c r="G9806" s="139"/>
      <c r="H9806" s="264"/>
      <c r="I9806" s="264"/>
      <c r="J9806" s="264"/>
      <c r="O9806" s="333"/>
      <c r="P9806" s="333"/>
      <c r="Q9806" s="333"/>
      <c r="R9806" s="333"/>
    </row>
    <row r="9807" spans="1:18" x14ac:dyDescent="0.25">
      <c r="A9807" t="s">
        <v>10080</v>
      </c>
      <c r="B9807" t="s">
        <v>267</v>
      </c>
      <c r="C9807" t="s">
        <v>134</v>
      </c>
      <c r="D9807" t="s">
        <v>43</v>
      </c>
      <c r="E9807" t="s">
        <v>2</v>
      </c>
      <c r="F9807" s="262">
        <v>5.4234112052322336</v>
      </c>
      <c r="G9807" s="139"/>
      <c r="H9807" s="264"/>
      <c r="I9807" s="264"/>
      <c r="J9807" s="264"/>
      <c r="O9807" s="333"/>
      <c r="P9807" s="333"/>
      <c r="Q9807" s="333"/>
      <c r="R9807" s="333"/>
    </row>
    <row r="9808" spans="1:18" x14ac:dyDescent="0.25">
      <c r="A9808" t="s">
        <v>10081</v>
      </c>
      <c r="B9808" t="s">
        <v>267</v>
      </c>
      <c r="C9808" t="s">
        <v>134</v>
      </c>
      <c r="D9808" t="s">
        <v>44</v>
      </c>
      <c r="E9808" t="s">
        <v>2</v>
      </c>
      <c r="F9808" s="262">
        <v>5.1564434513446988</v>
      </c>
      <c r="G9808" s="139"/>
      <c r="H9808" s="264"/>
      <c r="I9808" s="264"/>
      <c r="J9808" s="264"/>
      <c r="O9808" s="333"/>
      <c r="P9808" s="333"/>
      <c r="Q9808" s="333"/>
      <c r="R9808" s="333"/>
    </row>
    <row r="9809" spans="1:18" x14ac:dyDescent="0.25">
      <c r="A9809" t="s">
        <v>10082</v>
      </c>
      <c r="B9809" t="s">
        <v>267</v>
      </c>
      <c r="C9809" t="s">
        <v>134</v>
      </c>
      <c r="D9809" t="s">
        <v>45</v>
      </c>
      <c r="E9809" t="s">
        <v>2</v>
      </c>
      <c r="F9809" s="262">
        <v>6.0940116673049207</v>
      </c>
      <c r="G9809" s="139"/>
      <c r="H9809" s="264"/>
      <c r="I9809" s="264"/>
      <c r="J9809" s="264"/>
      <c r="O9809" s="333"/>
      <c r="P9809" s="333"/>
      <c r="Q9809" s="333"/>
      <c r="R9809" s="333"/>
    </row>
    <row r="9810" spans="1:18" x14ac:dyDescent="0.25">
      <c r="A9810" t="s">
        <v>10083</v>
      </c>
      <c r="B9810" t="s">
        <v>267</v>
      </c>
      <c r="C9810" t="s">
        <v>134</v>
      </c>
      <c r="D9810" t="s">
        <v>46</v>
      </c>
      <c r="E9810" t="s">
        <v>2</v>
      </c>
      <c r="F9810" s="262">
        <v>5.5233285183975145</v>
      </c>
      <c r="G9810" s="139"/>
      <c r="H9810" s="264"/>
      <c r="I9810" s="264"/>
      <c r="J9810" s="264"/>
      <c r="O9810" s="333"/>
      <c r="P9810" s="333"/>
      <c r="Q9810" s="333"/>
      <c r="R9810" s="333"/>
    </row>
    <row r="9811" spans="1:18" x14ac:dyDescent="0.25">
      <c r="A9811" t="s">
        <v>10084</v>
      </c>
      <c r="B9811" t="s">
        <v>267</v>
      </c>
      <c r="C9811" t="s">
        <v>134</v>
      </c>
      <c r="D9811" t="s">
        <v>47</v>
      </c>
      <c r="E9811" t="s">
        <v>2</v>
      </c>
      <c r="F9811" s="262">
        <v>5.8534272444526119</v>
      </c>
      <c r="G9811" s="139"/>
      <c r="H9811" s="264"/>
      <c r="I9811" s="264"/>
      <c r="J9811" s="264"/>
      <c r="O9811" s="333"/>
      <c r="P9811" s="333"/>
      <c r="Q9811" s="333"/>
      <c r="R9811" s="333"/>
    </row>
    <row r="9812" spans="1:18" x14ac:dyDescent="0.25">
      <c r="A9812" t="s">
        <v>10085</v>
      </c>
      <c r="B9812" t="s">
        <v>267</v>
      </c>
      <c r="C9812" t="s">
        <v>134</v>
      </c>
      <c r="D9812" t="s">
        <v>48</v>
      </c>
      <c r="E9812" t="s">
        <v>2</v>
      </c>
      <c r="F9812" s="262">
        <v>8.2675662192138173</v>
      </c>
      <c r="G9812" s="139"/>
      <c r="H9812" s="264"/>
      <c r="I9812" s="264"/>
      <c r="J9812" s="264"/>
      <c r="O9812" s="333"/>
      <c r="P9812" s="333"/>
      <c r="Q9812" s="333"/>
      <c r="R9812" s="333"/>
    </row>
    <row r="9813" spans="1:18" x14ac:dyDescent="0.25">
      <c r="A9813" t="s">
        <v>10086</v>
      </c>
      <c r="B9813" t="s">
        <v>267</v>
      </c>
      <c r="C9813" t="s">
        <v>134</v>
      </c>
      <c r="D9813" t="s">
        <v>49</v>
      </c>
      <c r="E9813" t="s">
        <v>2</v>
      </c>
      <c r="F9813" s="262">
        <v>5.1956767883329071</v>
      </c>
      <c r="G9813" s="139"/>
      <c r="H9813" s="264"/>
      <c r="I9813" s="264"/>
      <c r="J9813" s="264"/>
      <c r="O9813" s="333"/>
      <c r="P9813" s="333"/>
      <c r="Q9813" s="333"/>
      <c r="R9813" s="333"/>
    </row>
    <row r="9814" spans="1:18" x14ac:dyDescent="0.25">
      <c r="A9814" t="s">
        <v>10087</v>
      </c>
      <c r="B9814" t="s">
        <v>267</v>
      </c>
      <c r="C9814" t="s">
        <v>134</v>
      </c>
      <c r="D9814" t="s">
        <v>50</v>
      </c>
      <c r="E9814" t="s">
        <v>2</v>
      </c>
      <c r="F9814" s="262">
        <v>7.0427539281888674</v>
      </c>
      <c r="G9814" s="139"/>
      <c r="H9814" s="264"/>
      <c r="I9814" s="264"/>
      <c r="J9814" s="264"/>
      <c r="O9814" s="333"/>
      <c r="P9814" s="333"/>
      <c r="Q9814" s="333"/>
      <c r="R9814" s="333"/>
    </row>
    <row r="9815" spans="1:18" x14ac:dyDescent="0.25">
      <c r="A9815" t="s">
        <v>10088</v>
      </c>
      <c r="B9815" t="s">
        <v>267</v>
      </c>
      <c r="C9815" t="s">
        <v>134</v>
      </c>
      <c r="D9815" t="s">
        <v>51</v>
      </c>
      <c r="E9815" t="s">
        <v>2</v>
      </c>
      <c r="F9815" s="262">
        <v>7.3611650437245988</v>
      </c>
      <c r="G9815" s="139"/>
      <c r="H9815" s="264"/>
      <c r="I9815" s="264"/>
      <c r="J9815" s="264"/>
      <c r="O9815" s="333"/>
      <c r="P9815" s="333"/>
      <c r="Q9815" s="333"/>
      <c r="R9815" s="333"/>
    </row>
    <row r="9816" spans="1:18" x14ac:dyDescent="0.25">
      <c r="A9816" t="s">
        <v>10089</v>
      </c>
      <c r="B9816" t="s">
        <v>267</v>
      </c>
      <c r="C9816" t="s">
        <v>134</v>
      </c>
      <c r="D9816" t="s">
        <v>52</v>
      </c>
      <c r="E9816" t="s">
        <v>2</v>
      </c>
      <c r="F9816" s="262">
        <v>7.3427685600984445</v>
      </c>
      <c r="G9816" s="139"/>
      <c r="H9816" s="264"/>
      <c r="I9816" s="264"/>
      <c r="J9816" s="264"/>
      <c r="O9816" s="333"/>
      <c r="P9816" s="333"/>
      <c r="Q9816" s="333"/>
      <c r="R9816" s="333"/>
    </row>
    <row r="9817" spans="1:18" x14ac:dyDescent="0.25">
      <c r="A9817" t="s">
        <v>10090</v>
      </c>
      <c r="B9817" t="s">
        <v>267</v>
      </c>
      <c r="C9817" t="s">
        <v>134</v>
      </c>
      <c r="D9817" t="s">
        <v>53</v>
      </c>
      <c r="E9817" t="s">
        <v>2</v>
      </c>
      <c r="F9817" s="262">
        <v>5.5613041786833834</v>
      </c>
      <c r="G9817" s="139"/>
      <c r="H9817" s="264"/>
      <c r="I9817" s="264"/>
      <c r="J9817" s="264"/>
      <c r="O9817" s="333"/>
      <c r="P9817" s="333"/>
      <c r="Q9817" s="333"/>
      <c r="R9817" s="333"/>
    </row>
    <row r="9818" spans="1:18" x14ac:dyDescent="0.25">
      <c r="A9818" t="s">
        <v>10091</v>
      </c>
      <c r="B9818" t="s">
        <v>267</v>
      </c>
      <c r="C9818" t="s">
        <v>134</v>
      </c>
      <c r="D9818" t="s">
        <v>54</v>
      </c>
      <c r="E9818" t="s">
        <v>2</v>
      </c>
      <c r="F9818" s="262">
        <v>10.422234239260753</v>
      </c>
      <c r="G9818" s="139"/>
      <c r="H9818" s="264"/>
      <c r="I9818" s="264"/>
      <c r="J9818" s="264"/>
      <c r="O9818" s="333"/>
      <c r="P9818" s="333"/>
      <c r="Q9818" s="333"/>
      <c r="R9818" s="333"/>
    </row>
    <row r="9819" spans="1:18" x14ac:dyDescent="0.25">
      <c r="A9819" t="s">
        <v>10092</v>
      </c>
      <c r="B9819" t="s">
        <v>267</v>
      </c>
      <c r="C9819" t="s">
        <v>134</v>
      </c>
      <c r="D9819" t="s">
        <v>55</v>
      </c>
      <c r="E9819" t="s">
        <v>2</v>
      </c>
      <c r="F9819" s="262">
        <v>7.135345180510388</v>
      </c>
      <c r="G9819" s="139"/>
      <c r="H9819" s="264"/>
      <c r="I9819" s="264"/>
      <c r="J9819" s="264"/>
      <c r="O9819" s="333"/>
      <c r="P9819" s="333"/>
      <c r="Q9819" s="333"/>
      <c r="R9819" s="333"/>
    </row>
    <row r="9820" spans="1:18" x14ac:dyDescent="0.25">
      <c r="A9820" t="s">
        <v>10093</v>
      </c>
      <c r="B9820" t="s">
        <v>267</v>
      </c>
      <c r="C9820" t="s">
        <v>134</v>
      </c>
      <c r="D9820" t="s">
        <v>56</v>
      </c>
      <c r="E9820" t="s">
        <v>2</v>
      </c>
      <c r="F9820" s="262">
        <v>4.1175245018549189</v>
      </c>
      <c r="G9820" s="139"/>
      <c r="H9820" s="264"/>
      <c r="I9820" s="264"/>
      <c r="J9820" s="264"/>
      <c r="O9820" s="333"/>
      <c r="P9820" s="333"/>
      <c r="Q9820" s="333"/>
      <c r="R9820" s="333"/>
    </row>
    <row r="9821" spans="1:18" x14ac:dyDescent="0.25">
      <c r="A9821" t="s">
        <v>10094</v>
      </c>
      <c r="B9821" t="s">
        <v>267</v>
      </c>
      <c r="C9821" t="s">
        <v>134</v>
      </c>
      <c r="D9821" t="s">
        <v>57</v>
      </c>
      <c r="E9821" t="s">
        <v>2</v>
      </c>
      <c r="F9821" s="262">
        <v>5.8933685100050885</v>
      </c>
      <c r="G9821" s="139"/>
      <c r="H9821" s="264"/>
      <c r="I9821" s="264"/>
      <c r="J9821" s="264"/>
      <c r="O9821" s="333"/>
      <c r="P9821" s="333"/>
      <c r="Q9821" s="333"/>
      <c r="R9821" s="333"/>
    </row>
    <row r="9822" spans="1:18" x14ac:dyDescent="0.25">
      <c r="A9822" t="s">
        <v>10095</v>
      </c>
      <c r="B9822" t="s">
        <v>267</v>
      </c>
      <c r="C9822" t="s">
        <v>133</v>
      </c>
      <c r="D9822" t="s">
        <v>5</v>
      </c>
      <c r="E9822" t="s">
        <v>2</v>
      </c>
      <c r="F9822" s="262">
        <v>6.2388644773441841</v>
      </c>
      <c r="G9822" s="139"/>
      <c r="H9822" s="264"/>
      <c r="I9822" s="264"/>
      <c r="J9822" s="264"/>
      <c r="O9822" s="333"/>
      <c r="P9822" s="333"/>
      <c r="Q9822" s="333"/>
      <c r="R9822" s="333"/>
    </row>
    <row r="9823" spans="1:18" x14ac:dyDescent="0.25">
      <c r="A9823" t="s">
        <v>10096</v>
      </c>
      <c r="B9823" t="s">
        <v>267</v>
      </c>
      <c r="C9823" t="s">
        <v>133</v>
      </c>
      <c r="D9823" t="s">
        <v>152</v>
      </c>
      <c r="E9823" t="s">
        <v>2</v>
      </c>
      <c r="F9823" s="262">
        <v>6.9636971217871837</v>
      </c>
      <c r="G9823" s="139"/>
      <c r="H9823" s="264"/>
      <c r="I9823" s="264"/>
      <c r="J9823" s="264"/>
      <c r="O9823" s="333"/>
      <c r="P9823" s="333"/>
      <c r="Q9823" s="333"/>
      <c r="R9823" s="333"/>
    </row>
    <row r="9824" spans="1:18" x14ac:dyDescent="0.25">
      <c r="A9824" t="s">
        <v>10097</v>
      </c>
      <c r="B9824" t="s">
        <v>267</v>
      </c>
      <c r="C9824" t="s">
        <v>133</v>
      </c>
      <c r="D9824" t="s">
        <v>139</v>
      </c>
      <c r="E9824" t="s">
        <v>2</v>
      </c>
      <c r="F9824" s="262">
        <v>6.0814992440798861</v>
      </c>
      <c r="G9824" s="139"/>
      <c r="H9824" s="264"/>
      <c r="I9824" s="264"/>
      <c r="J9824" s="264"/>
      <c r="O9824" s="333"/>
      <c r="P9824" s="333"/>
      <c r="Q9824" s="333"/>
      <c r="R9824" s="333"/>
    </row>
    <row r="9825" spans="1:18" x14ac:dyDescent="0.25">
      <c r="A9825" t="s">
        <v>10098</v>
      </c>
      <c r="B9825" t="s">
        <v>267</v>
      </c>
      <c r="C9825" t="s">
        <v>133</v>
      </c>
      <c r="D9825" t="s">
        <v>153</v>
      </c>
      <c r="E9825" t="s">
        <v>2</v>
      </c>
      <c r="F9825" s="262">
        <v>5.2833442891172888</v>
      </c>
      <c r="G9825" s="139"/>
      <c r="H9825" s="264"/>
      <c r="I9825" s="264"/>
      <c r="J9825" s="264"/>
      <c r="O9825" s="333"/>
      <c r="P9825" s="333"/>
      <c r="Q9825" s="333"/>
      <c r="R9825" s="333"/>
    </row>
    <row r="9826" spans="1:18" x14ac:dyDescent="0.25">
      <c r="A9826" t="s">
        <v>10099</v>
      </c>
      <c r="B9826" t="s">
        <v>267</v>
      </c>
      <c r="C9826" t="s">
        <v>133</v>
      </c>
      <c r="D9826" t="s">
        <v>265</v>
      </c>
      <c r="E9826" t="s">
        <v>2</v>
      </c>
      <c r="F9826" s="262">
        <v>5.8665084041990418</v>
      </c>
      <c r="G9826" s="139"/>
      <c r="H9826" s="264"/>
      <c r="I9826" s="264"/>
      <c r="J9826" s="264"/>
      <c r="O9826" s="333"/>
      <c r="P9826" s="333"/>
      <c r="Q9826" s="333"/>
      <c r="R9826" s="333"/>
    </row>
    <row r="9827" spans="1:18" x14ac:dyDescent="0.25">
      <c r="A9827" t="s">
        <v>10100</v>
      </c>
      <c r="B9827" t="s">
        <v>267</v>
      </c>
      <c r="C9827" t="s">
        <v>133</v>
      </c>
      <c r="D9827" t="s">
        <v>266</v>
      </c>
      <c r="E9827" t="s">
        <v>2</v>
      </c>
      <c r="F9827" s="262">
        <v>6.1008930817931875</v>
      </c>
      <c r="G9827" s="139"/>
      <c r="H9827" s="264"/>
      <c r="I9827" s="264"/>
      <c r="J9827" s="264"/>
      <c r="O9827" s="333"/>
      <c r="P9827" s="333"/>
      <c r="Q9827" s="333"/>
      <c r="R9827" s="333"/>
    </row>
    <row r="9828" spans="1:18" x14ac:dyDescent="0.25">
      <c r="A9828" t="s">
        <v>10101</v>
      </c>
      <c r="B9828" t="s">
        <v>267</v>
      </c>
      <c r="C9828" t="s">
        <v>133</v>
      </c>
      <c r="D9828" t="s">
        <v>156</v>
      </c>
      <c r="E9828" t="s">
        <v>2</v>
      </c>
      <c r="F9828" s="262">
        <v>7.3200255919797925</v>
      </c>
      <c r="G9828" s="139"/>
      <c r="H9828" s="264"/>
      <c r="I9828" s="264"/>
      <c r="J9828" s="264"/>
      <c r="O9828" s="333"/>
      <c r="P9828" s="333"/>
      <c r="Q9828" s="333"/>
      <c r="R9828" s="333"/>
    </row>
    <row r="9829" spans="1:18" x14ac:dyDescent="0.25">
      <c r="A9829" t="s">
        <v>10102</v>
      </c>
      <c r="B9829" t="s">
        <v>267</v>
      </c>
      <c r="C9829" t="s">
        <v>133</v>
      </c>
      <c r="D9829" t="s">
        <v>158</v>
      </c>
      <c r="E9829" t="s">
        <v>2</v>
      </c>
      <c r="F9829" s="262">
        <v>5.9223768705935473</v>
      </c>
      <c r="G9829" s="139"/>
      <c r="H9829" s="264"/>
      <c r="I9829" s="264"/>
      <c r="J9829" s="264"/>
      <c r="O9829" s="333"/>
      <c r="P9829" s="333"/>
      <c r="Q9829" s="333"/>
      <c r="R9829" s="333"/>
    </row>
    <row r="9830" spans="1:18" x14ac:dyDescent="0.25">
      <c r="A9830" t="s">
        <v>10103</v>
      </c>
      <c r="B9830" t="s">
        <v>267</v>
      </c>
      <c r="C9830" t="s">
        <v>133</v>
      </c>
      <c r="D9830" t="s">
        <v>37</v>
      </c>
      <c r="E9830" t="s">
        <v>2</v>
      </c>
      <c r="F9830" s="262">
        <v>6.8209342718303585</v>
      </c>
      <c r="G9830" s="139"/>
      <c r="H9830" s="264"/>
      <c r="I9830" s="264"/>
      <c r="J9830" s="264"/>
      <c r="O9830" s="333"/>
      <c r="P9830" s="333"/>
      <c r="Q9830" s="333"/>
      <c r="R9830" s="333"/>
    </row>
    <row r="9831" spans="1:18" x14ac:dyDescent="0.25">
      <c r="A9831" t="s">
        <v>10104</v>
      </c>
      <c r="B9831" t="s">
        <v>267</v>
      </c>
      <c r="C9831" t="s">
        <v>133</v>
      </c>
      <c r="D9831" t="s">
        <v>38</v>
      </c>
      <c r="E9831" t="s">
        <v>2</v>
      </c>
      <c r="F9831" s="262">
        <v>7.398006043631649</v>
      </c>
      <c r="G9831" s="139"/>
      <c r="H9831" s="264"/>
      <c r="I9831" s="264"/>
      <c r="J9831" s="264"/>
      <c r="O9831" s="333"/>
      <c r="P9831" s="333"/>
      <c r="Q9831" s="333"/>
      <c r="R9831" s="333"/>
    </row>
    <row r="9832" spans="1:18" x14ac:dyDescent="0.25">
      <c r="A9832" t="s">
        <v>10105</v>
      </c>
      <c r="B9832" t="s">
        <v>267</v>
      </c>
      <c r="C9832" t="s">
        <v>133</v>
      </c>
      <c r="D9832" t="s">
        <v>39</v>
      </c>
      <c r="E9832" t="s">
        <v>2</v>
      </c>
      <c r="F9832" s="262">
        <v>7.8453618708524893</v>
      </c>
      <c r="G9832" s="139"/>
      <c r="H9832" s="264"/>
      <c r="I9832" s="264"/>
      <c r="J9832" s="264"/>
      <c r="O9832" s="333"/>
      <c r="P9832" s="333"/>
      <c r="Q9832" s="333"/>
      <c r="R9832" s="333"/>
    </row>
    <row r="9833" spans="1:18" x14ac:dyDescent="0.25">
      <c r="A9833" t="s">
        <v>10106</v>
      </c>
      <c r="B9833" t="s">
        <v>267</v>
      </c>
      <c r="C9833" t="s">
        <v>133</v>
      </c>
      <c r="D9833" t="s">
        <v>40</v>
      </c>
      <c r="E9833" t="s">
        <v>2</v>
      </c>
      <c r="F9833" s="262">
        <v>6.262577289364863</v>
      </c>
      <c r="G9833" s="139"/>
      <c r="H9833" s="264"/>
      <c r="I9833" s="264"/>
      <c r="J9833" s="264"/>
      <c r="O9833" s="333"/>
      <c r="P9833" s="333"/>
      <c r="Q9833" s="333"/>
      <c r="R9833" s="333"/>
    </row>
    <row r="9834" spans="1:18" x14ac:dyDescent="0.25">
      <c r="A9834" t="s">
        <v>10107</v>
      </c>
      <c r="B9834" t="s">
        <v>267</v>
      </c>
      <c r="C9834" t="s">
        <v>133</v>
      </c>
      <c r="D9834" t="s">
        <v>41</v>
      </c>
      <c r="E9834" t="s">
        <v>2</v>
      </c>
      <c r="F9834" s="262">
        <v>5.9164297308413492</v>
      </c>
      <c r="G9834" s="139"/>
      <c r="H9834" s="264"/>
      <c r="I9834" s="264"/>
      <c r="J9834" s="264"/>
      <c r="O9834" s="333"/>
      <c r="P9834" s="333"/>
      <c r="Q9834" s="333"/>
      <c r="R9834" s="333"/>
    </row>
    <row r="9835" spans="1:18" x14ac:dyDescent="0.25">
      <c r="A9835" t="s">
        <v>10108</v>
      </c>
      <c r="B9835" t="s">
        <v>267</v>
      </c>
      <c r="C9835" t="s">
        <v>133</v>
      </c>
      <c r="D9835" t="s">
        <v>42</v>
      </c>
      <c r="E9835" t="s">
        <v>2</v>
      </c>
      <c r="F9835" s="262">
        <v>7.6089503790423816</v>
      </c>
      <c r="G9835" s="139"/>
      <c r="H9835" s="264"/>
      <c r="I9835" s="264"/>
      <c r="J9835" s="264"/>
      <c r="O9835" s="333"/>
      <c r="P9835" s="333"/>
      <c r="Q9835" s="333"/>
      <c r="R9835" s="333"/>
    </row>
    <row r="9836" spans="1:18" x14ac:dyDescent="0.25">
      <c r="A9836" t="s">
        <v>10097</v>
      </c>
      <c r="B9836" t="s">
        <v>267</v>
      </c>
      <c r="C9836" t="s">
        <v>133</v>
      </c>
      <c r="D9836" t="s">
        <v>139</v>
      </c>
      <c r="E9836" t="s">
        <v>2</v>
      </c>
      <c r="F9836" s="262">
        <v>6.0814992440798861</v>
      </c>
      <c r="G9836" s="139"/>
      <c r="H9836" s="264"/>
      <c r="I9836" s="264"/>
      <c r="J9836" s="264"/>
      <c r="O9836" s="333"/>
      <c r="P9836" s="333"/>
      <c r="Q9836" s="333"/>
      <c r="R9836" s="333"/>
    </row>
    <row r="9837" spans="1:18" x14ac:dyDescent="0.25">
      <c r="A9837" t="s">
        <v>10109</v>
      </c>
      <c r="B9837" t="s">
        <v>267</v>
      </c>
      <c r="C9837" t="s">
        <v>133</v>
      </c>
      <c r="D9837" t="s">
        <v>43</v>
      </c>
      <c r="E9837" t="s">
        <v>2</v>
      </c>
      <c r="F9837" s="262">
        <v>5.8986555230066049</v>
      </c>
      <c r="G9837" s="139"/>
      <c r="H9837" s="264"/>
      <c r="I9837" s="264"/>
      <c r="J9837" s="264"/>
      <c r="O9837" s="333"/>
      <c r="P9837" s="333"/>
      <c r="Q9837" s="333"/>
      <c r="R9837" s="333"/>
    </row>
    <row r="9838" spans="1:18" x14ac:dyDescent="0.25">
      <c r="A9838" t="s">
        <v>10110</v>
      </c>
      <c r="B9838" t="s">
        <v>267</v>
      </c>
      <c r="C9838" t="s">
        <v>133</v>
      </c>
      <c r="D9838" t="s">
        <v>44</v>
      </c>
      <c r="E9838" t="s">
        <v>2</v>
      </c>
      <c r="F9838" s="262">
        <v>5.1254665305282492</v>
      </c>
      <c r="G9838" s="139"/>
      <c r="H9838" s="264"/>
      <c r="I9838" s="264"/>
      <c r="J9838" s="264"/>
      <c r="O9838" s="333"/>
      <c r="P9838" s="333"/>
      <c r="Q9838" s="333"/>
      <c r="R9838" s="333"/>
    </row>
    <row r="9839" spans="1:18" x14ac:dyDescent="0.25">
      <c r="A9839" t="s">
        <v>10111</v>
      </c>
      <c r="B9839" t="s">
        <v>267</v>
      </c>
      <c r="C9839" t="s">
        <v>133</v>
      </c>
      <c r="D9839" t="s">
        <v>45</v>
      </c>
      <c r="E9839" t="s">
        <v>2</v>
      </c>
      <c r="F9839" s="262">
        <v>5.1261315333554354</v>
      </c>
      <c r="G9839" s="139"/>
      <c r="H9839" s="264"/>
      <c r="I9839" s="264"/>
      <c r="J9839" s="264"/>
      <c r="O9839" s="333"/>
      <c r="P9839" s="333"/>
      <c r="Q9839" s="333"/>
      <c r="R9839" s="333"/>
    </row>
    <row r="9840" spans="1:18" x14ac:dyDescent="0.25">
      <c r="A9840" t="s">
        <v>10112</v>
      </c>
      <c r="B9840" t="s">
        <v>267</v>
      </c>
      <c r="C9840" t="s">
        <v>133</v>
      </c>
      <c r="D9840" t="s">
        <v>46</v>
      </c>
      <c r="E9840" t="s">
        <v>2</v>
      </c>
      <c r="F9840" s="262">
        <v>5.9585624090066895</v>
      </c>
      <c r="G9840" s="139"/>
      <c r="H9840" s="264"/>
      <c r="I9840" s="264"/>
      <c r="J9840" s="264"/>
      <c r="O9840" s="333"/>
      <c r="P9840" s="333"/>
      <c r="Q9840" s="333"/>
      <c r="R9840" s="333"/>
    </row>
    <row r="9841" spans="1:18" x14ac:dyDescent="0.25">
      <c r="A9841" t="s">
        <v>10113</v>
      </c>
      <c r="B9841" t="s">
        <v>267</v>
      </c>
      <c r="C9841" t="s">
        <v>133</v>
      </c>
      <c r="D9841" t="s">
        <v>47</v>
      </c>
      <c r="E9841" t="s">
        <v>2</v>
      </c>
      <c r="F9841" s="262">
        <v>4.9900750905184967</v>
      </c>
      <c r="G9841" s="139"/>
      <c r="H9841" s="264"/>
      <c r="I9841" s="264"/>
      <c r="J9841" s="264"/>
      <c r="O9841" s="333"/>
      <c r="P9841" s="333"/>
      <c r="Q9841" s="333"/>
      <c r="R9841" s="333"/>
    </row>
    <row r="9842" spans="1:18" x14ac:dyDescent="0.25">
      <c r="A9842" t="s">
        <v>10114</v>
      </c>
      <c r="B9842" t="s">
        <v>267</v>
      </c>
      <c r="C9842" t="s">
        <v>133</v>
      </c>
      <c r="D9842" t="s">
        <v>48</v>
      </c>
      <c r="E9842" t="s">
        <v>2</v>
      </c>
      <c r="F9842" s="262">
        <v>6.6206579704021546</v>
      </c>
      <c r="G9842" s="139"/>
      <c r="H9842" s="264"/>
      <c r="I9842" s="264"/>
      <c r="J9842" s="264"/>
      <c r="O9842" s="333"/>
      <c r="P9842" s="333"/>
      <c r="Q9842" s="333"/>
      <c r="R9842" s="333"/>
    </row>
    <row r="9843" spans="1:18" x14ac:dyDescent="0.25">
      <c r="A9843" t="s">
        <v>10115</v>
      </c>
      <c r="B9843" t="s">
        <v>267</v>
      </c>
      <c r="C9843" t="s">
        <v>133</v>
      </c>
      <c r="D9843" t="s">
        <v>49</v>
      </c>
      <c r="E9843" t="s">
        <v>2</v>
      </c>
      <c r="F9843" s="262">
        <v>5.0527528191922038</v>
      </c>
      <c r="G9843" s="139"/>
      <c r="H9843" s="264"/>
      <c r="I9843" s="264"/>
      <c r="J9843" s="264"/>
      <c r="O9843" s="333"/>
      <c r="P9843" s="333"/>
      <c r="Q9843" s="333"/>
      <c r="R9843" s="333"/>
    </row>
    <row r="9844" spans="1:18" x14ac:dyDescent="0.25">
      <c r="A9844" t="s">
        <v>10116</v>
      </c>
      <c r="B9844" t="s">
        <v>267</v>
      </c>
      <c r="C9844" t="s">
        <v>133</v>
      </c>
      <c r="D9844" t="s">
        <v>50</v>
      </c>
      <c r="E9844" t="s">
        <v>2</v>
      </c>
      <c r="F9844" s="262">
        <v>6.559817153741518</v>
      </c>
      <c r="G9844" s="139"/>
      <c r="H9844" s="264"/>
      <c r="I9844" s="264"/>
      <c r="J9844" s="264"/>
      <c r="O9844" s="333"/>
      <c r="P9844" s="333"/>
      <c r="Q9844" s="333"/>
      <c r="R9844" s="333"/>
    </row>
    <row r="9845" spans="1:18" x14ac:dyDescent="0.25">
      <c r="A9845" t="s">
        <v>10117</v>
      </c>
      <c r="B9845" t="s">
        <v>267</v>
      </c>
      <c r="C9845" t="s">
        <v>133</v>
      </c>
      <c r="D9845" t="s">
        <v>51</v>
      </c>
      <c r="E9845" t="s">
        <v>2</v>
      </c>
      <c r="F9845" s="262">
        <v>7.2332583212424613</v>
      </c>
      <c r="G9845" s="139"/>
      <c r="H9845" s="264"/>
      <c r="I9845" s="264"/>
      <c r="J9845" s="264"/>
      <c r="O9845" s="333"/>
      <c r="P9845" s="333"/>
      <c r="Q9845" s="333"/>
      <c r="R9845" s="333"/>
    </row>
    <row r="9846" spans="1:18" x14ac:dyDescent="0.25">
      <c r="A9846" t="s">
        <v>10118</v>
      </c>
      <c r="B9846" t="s">
        <v>267</v>
      </c>
      <c r="C9846" t="s">
        <v>133</v>
      </c>
      <c r="D9846" t="s">
        <v>52</v>
      </c>
      <c r="E9846" t="s">
        <v>2</v>
      </c>
      <c r="F9846" s="262">
        <v>7.6877596259294645</v>
      </c>
      <c r="G9846" s="139"/>
      <c r="H9846" s="264"/>
      <c r="I9846" s="264"/>
      <c r="J9846" s="264"/>
      <c r="O9846" s="333"/>
      <c r="P9846" s="333"/>
      <c r="Q9846" s="333"/>
      <c r="R9846" s="333"/>
    </row>
    <row r="9847" spans="1:18" x14ac:dyDescent="0.25">
      <c r="A9847" t="s">
        <v>10119</v>
      </c>
      <c r="B9847" t="s">
        <v>267</v>
      </c>
      <c r="C9847" t="s">
        <v>133</v>
      </c>
      <c r="D9847" t="s">
        <v>53</v>
      </c>
      <c r="E9847" t="s">
        <v>2</v>
      </c>
      <c r="F9847" s="262">
        <v>6.0950186332902447</v>
      </c>
      <c r="G9847" s="139"/>
      <c r="H9847" s="264"/>
      <c r="I9847" s="264"/>
      <c r="J9847" s="264"/>
      <c r="O9847" s="333"/>
      <c r="P9847" s="333"/>
      <c r="Q9847" s="333"/>
      <c r="R9847" s="333"/>
    </row>
    <row r="9848" spans="1:18" x14ac:dyDescent="0.25">
      <c r="A9848" t="s">
        <v>10120</v>
      </c>
      <c r="B9848" t="s">
        <v>267</v>
      </c>
      <c r="C9848" t="s">
        <v>133</v>
      </c>
      <c r="D9848" t="s">
        <v>54</v>
      </c>
      <c r="E9848" t="s">
        <v>2</v>
      </c>
      <c r="F9848" s="262">
        <v>8.5789305290842712</v>
      </c>
      <c r="G9848" s="139"/>
      <c r="H9848" s="264"/>
      <c r="I9848" s="264"/>
      <c r="J9848" s="264"/>
      <c r="O9848" s="333"/>
      <c r="P9848" s="333"/>
      <c r="Q9848" s="333"/>
      <c r="R9848" s="333"/>
    </row>
    <row r="9849" spans="1:18" x14ac:dyDescent="0.25">
      <c r="A9849" t="s">
        <v>10121</v>
      </c>
      <c r="B9849" t="s">
        <v>267</v>
      </c>
      <c r="C9849" t="s">
        <v>133</v>
      </c>
      <c r="D9849" t="s">
        <v>55</v>
      </c>
      <c r="E9849" t="s">
        <v>2</v>
      </c>
      <c r="F9849" s="262">
        <v>5.3908160034239589</v>
      </c>
      <c r="G9849" s="139"/>
      <c r="H9849" s="264"/>
      <c r="I9849" s="264"/>
      <c r="J9849" s="264"/>
      <c r="O9849" s="333"/>
      <c r="P9849" s="333"/>
      <c r="Q9849" s="333"/>
      <c r="R9849" s="333"/>
    </row>
    <row r="9850" spans="1:18" x14ac:dyDescent="0.25">
      <c r="A9850" t="s">
        <v>10122</v>
      </c>
      <c r="B9850" t="s">
        <v>267</v>
      </c>
      <c r="C9850" t="s">
        <v>133</v>
      </c>
      <c r="D9850" t="s">
        <v>56</v>
      </c>
      <c r="E9850" t="s">
        <v>2</v>
      </c>
      <c r="F9850" s="262">
        <v>4.2375808059982134</v>
      </c>
      <c r="G9850" s="139"/>
      <c r="H9850" s="264"/>
      <c r="I9850" s="264"/>
      <c r="J9850" s="264"/>
      <c r="O9850" s="333"/>
      <c r="P9850" s="333"/>
      <c r="Q9850" s="333"/>
      <c r="R9850" s="333"/>
    </row>
    <row r="9851" spans="1:18" x14ac:dyDescent="0.25">
      <c r="A9851" t="s">
        <v>10123</v>
      </c>
      <c r="B9851" t="s">
        <v>267</v>
      </c>
      <c r="C9851" t="s">
        <v>133</v>
      </c>
      <c r="D9851" t="s">
        <v>57</v>
      </c>
      <c r="E9851" t="s">
        <v>2</v>
      </c>
      <c r="F9851" s="262">
        <v>5.9024020932753611</v>
      </c>
      <c r="G9851" s="139"/>
      <c r="H9851" s="264"/>
      <c r="I9851" s="264"/>
      <c r="J9851" s="264"/>
      <c r="O9851" s="333"/>
      <c r="P9851" s="333"/>
      <c r="Q9851" s="333"/>
      <c r="R9851" s="333"/>
    </row>
    <row r="9852" spans="1:18" x14ac:dyDescent="0.25">
      <c r="A9852" t="s">
        <v>10124</v>
      </c>
      <c r="B9852" t="s">
        <v>267</v>
      </c>
      <c r="C9852" t="s">
        <v>132</v>
      </c>
      <c r="D9852" t="s">
        <v>5</v>
      </c>
      <c r="E9852" t="s">
        <v>2</v>
      </c>
      <c r="F9852" s="262">
        <v>6.1356065803215571</v>
      </c>
      <c r="G9852" s="139"/>
      <c r="H9852" s="264"/>
      <c r="I9852" s="264"/>
      <c r="J9852" s="264"/>
      <c r="O9852" s="333"/>
      <c r="P9852" s="333"/>
      <c r="Q9852" s="333"/>
      <c r="R9852" s="333"/>
    </row>
    <row r="9853" spans="1:18" x14ac:dyDescent="0.25">
      <c r="A9853" t="s">
        <v>10125</v>
      </c>
      <c r="B9853" t="s">
        <v>267</v>
      </c>
      <c r="C9853" t="s">
        <v>132</v>
      </c>
      <c r="D9853" t="s">
        <v>152</v>
      </c>
      <c r="E9853" t="s">
        <v>2</v>
      </c>
      <c r="F9853" s="262">
        <v>6.8023598968617174</v>
      </c>
      <c r="G9853" s="139"/>
      <c r="H9853" s="264"/>
      <c r="I9853" s="264"/>
      <c r="J9853" s="264"/>
      <c r="O9853" s="333"/>
      <c r="P9853" s="333"/>
      <c r="Q9853" s="333"/>
      <c r="R9853" s="333"/>
    </row>
    <row r="9854" spans="1:18" x14ac:dyDescent="0.25">
      <c r="A9854" t="s">
        <v>10126</v>
      </c>
      <c r="B9854" t="s">
        <v>267</v>
      </c>
      <c r="C9854" t="s">
        <v>132</v>
      </c>
      <c r="D9854" t="s">
        <v>139</v>
      </c>
      <c r="E9854" t="s">
        <v>2</v>
      </c>
      <c r="F9854" s="262">
        <v>6.148243712189478</v>
      </c>
      <c r="G9854" s="139"/>
      <c r="H9854" s="264"/>
      <c r="I9854" s="264"/>
      <c r="J9854" s="264"/>
      <c r="O9854" s="333"/>
      <c r="P9854" s="333"/>
      <c r="Q9854" s="333"/>
      <c r="R9854" s="333"/>
    </row>
    <row r="9855" spans="1:18" x14ac:dyDescent="0.25">
      <c r="A9855" t="s">
        <v>10127</v>
      </c>
      <c r="B9855" t="s">
        <v>267</v>
      </c>
      <c r="C9855" t="s">
        <v>132</v>
      </c>
      <c r="D9855" t="s">
        <v>153</v>
      </c>
      <c r="E9855" t="s">
        <v>2</v>
      </c>
      <c r="F9855" s="262">
        <v>5.4726008377282032</v>
      </c>
      <c r="G9855" s="139"/>
      <c r="H9855" s="264"/>
      <c r="I9855" s="264"/>
      <c r="J9855" s="264"/>
      <c r="O9855" s="333"/>
      <c r="P9855" s="333"/>
      <c r="Q9855" s="333"/>
      <c r="R9855" s="333"/>
    </row>
    <row r="9856" spans="1:18" x14ac:dyDescent="0.25">
      <c r="A9856" t="s">
        <v>10128</v>
      </c>
      <c r="B9856" t="s">
        <v>267</v>
      </c>
      <c r="C9856" t="s">
        <v>132</v>
      </c>
      <c r="D9856" t="s">
        <v>265</v>
      </c>
      <c r="E9856" t="s">
        <v>2</v>
      </c>
      <c r="F9856" s="262">
        <v>5.9492993980354276</v>
      </c>
      <c r="G9856" s="139"/>
      <c r="H9856" s="264"/>
      <c r="I9856" s="264"/>
      <c r="J9856" s="264"/>
      <c r="O9856" s="333"/>
      <c r="P9856" s="333"/>
      <c r="Q9856" s="333"/>
      <c r="R9856" s="333"/>
    </row>
    <row r="9857" spans="1:18" x14ac:dyDescent="0.25">
      <c r="A9857" t="s">
        <v>10129</v>
      </c>
      <c r="B9857" t="s">
        <v>267</v>
      </c>
      <c r="C9857" t="s">
        <v>132</v>
      </c>
      <c r="D9857" t="s">
        <v>266</v>
      </c>
      <c r="E9857" t="s">
        <v>2</v>
      </c>
      <c r="F9857" s="262">
        <v>5.8178458499459307</v>
      </c>
      <c r="G9857" s="139"/>
      <c r="H9857" s="264"/>
      <c r="I9857" s="264"/>
      <c r="J9857" s="264"/>
      <c r="O9857" s="333"/>
      <c r="P9857" s="333"/>
      <c r="Q9857" s="333"/>
      <c r="R9857" s="333"/>
    </row>
    <row r="9858" spans="1:18" x14ac:dyDescent="0.25">
      <c r="A9858" t="s">
        <v>10130</v>
      </c>
      <c r="B9858" t="s">
        <v>267</v>
      </c>
      <c r="C9858" t="s">
        <v>132</v>
      </c>
      <c r="D9858" t="s">
        <v>156</v>
      </c>
      <c r="E9858" t="s">
        <v>2</v>
      </c>
      <c r="F9858" s="262">
        <v>7.4456124121931326</v>
      </c>
      <c r="G9858" s="139"/>
      <c r="H9858" s="264"/>
      <c r="I9858" s="264"/>
      <c r="J9858" s="264"/>
      <c r="O9858" s="333"/>
      <c r="P9858" s="333"/>
      <c r="Q9858" s="333"/>
      <c r="R9858" s="333"/>
    </row>
    <row r="9859" spans="1:18" x14ac:dyDescent="0.25">
      <c r="A9859" t="s">
        <v>10131</v>
      </c>
      <c r="B9859" t="s">
        <v>267</v>
      </c>
      <c r="C9859" t="s">
        <v>132</v>
      </c>
      <c r="D9859" t="s">
        <v>158</v>
      </c>
      <c r="E9859" t="s">
        <v>2</v>
      </c>
      <c r="F9859" s="262">
        <v>5.5020898718214157</v>
      </c>
      <c r="G9859" s="139"/>
      <c r="H9859" s="264"/>
      <c r="I9859" s="264"/>
      <c r="J9859" s="264"/>
      <c r="O9859" s="333"/>
      <c r="P9859" s="333"/>
      <c r="Q9859" s="333"/>
      <c r="R9859" s="333"/>
    </row>
    <row r="9860" spans="1:18" x14ac:dyDescent="0.25">
      <c r="A9860" t="s">
        <v>10132</v>
      </c>
      <c r="B9860" t="s">
        <v>267</v>
      </c>
      <c r="C9860" t="s">
        <v>132</v>
      </c>
      <c r="D9860" t="s">
        <v>37</v>
      </c>
      <c r="E9860" t="s">
        <v>2</v>
      </c>
      <c r="F9860" s="262">
        <v>7.7384194532719723</v>
      </c>
      <c r="G9860" s="139"/>
      <c r="H9860" s="264"/>
      <c r="I9860" s="264"/>
      <c r="J9860" s="264"/>
      <c r="O9860" s="333"/>
      <c r="P9860" s="333"/>
      <c r="Q9860" s="333"/>
      <c r="R9860" s="333"/>
    </row>
    <row r="9861" spans="1:18" x14ac:dyDescent="0.25">
      <c r="A9861" t="s">
        <v>10133</v>
      </c>
      <c r="B9861" t="s">
        <v>267</v>
      </c>
      <c r="C9861" t="s">
        <v>132</v>
      </c>
      <c r="D9861" t="s">
        <v>38</v>
      </c>
      <c r="E9861" t="s">
        <v>2</v>
      </c>
      <c r="F9861" s="262">
        <v>5.7936530242329782</v>
      </c>
      <c r="G9861" s="139"/>
      <c r="H9861" s="264"/>
      <c r="I9861" s="264"/>
      <c r="J9861" s="264"/>
      <c r="O9861" s="333"/>
      <c r="P9861" s="333"/>
      <c r="Q9861" s="333"/>
      <c r="R9861" s="333"/>
    </row>
    <row r="9862" spans="1:18" x14ac:dyDescent="0.25">
      <c r="A9862" t="s">
        <v>10134</v>
      </c>
      <c r="B9862" t="s">
        <v>267</v>
      </c>
      <c r="C9862" t="s">
        <v>132</v>
      </c>
      <c r="D9862" t="s">
        <v>39</v>
      </c>
      <c r="E9862" t="s">
        <v>2</v>
      </c>
      <c r="F9862" s="262">
        <v>7.8204449163250711</v>
      </c>
      <c r="G9862" s="139"/>
      <c r="H9862" s="264"/>
      <c r="I9862" s="264"/>
      <c r="J9862" s="264"/>
      <c r="O9862" s="333"/>
      <c r="P9862" s="333"/>
      <c r="Q9862" s="333"/>
      <c r="R9862" s="333"/>
    </row>
    <row r="9863" spans="1:18" x14ac:dyDescent="0.25">
      <c r="A9863" t="s">
        <v>10135</v>
      </c>
      <c r="B9863" t="s">
        <v>267</v>
      </c>
      <c r="C9863" t="s">
        <v>132</v>
      </c>
      <c r="D9863" t="s">
        <v>40</v>
      </c>
      <c r="E9863" t="s">
        <v>2</v>
      </c>
      <c r="F9863" s="262">
        <v>7.0207202023905753</v>
      </c>
      <c r="G9863" s="139"/>
      <c r="H9863" s="264"/>
      <c r="I9863" s="264"/>
      <c r="J9863" s="264"/>
      <c r="O9863" s="333"/>
      <c r="P9863" s="333"/>
      <c r="Q9863" s="333"/>
      <c r="R9863" s="333"/>
    </row>
    <row r="9864" spans="1:18" x14ac:dyDescent="0.25">
      <c r="A9864" t="s">
        <v>10136</v>
      </c>
      <c r="B9864" t="s">
        <v>267</v>
      </c>
      <c r="C9864" t="s">
        <v>132</v>
      </c>
      <c r="D9864" t="s">
        <v>41</v>
      </c>
      <c r="E9864" t="s">
        <v>2</v>
      </c>
      <c r="F9864" s="262">
        <v>6.1807883045207586</v>
      </c>
      <c r="G9864" s="139"/>
      <c r="H9864" s="264"/>
      <c r="I9864" s="264"/>
      <c r="J9864" s="264"/>
      <c r="O9864" s="333"/>
      <c r="P9864" s="333"/>
      <c r="Q9864" s="333"/>
      <c r="R9864" s="333"/>
    </row>
    <row r="9865" spans="1:18" x14ac:dyDescent="0.25">
      <c r="A9865" t="s">
        <v>10137</v>
      </c>
      <c r="B9865" t="s">
        <v>267</v>
      </c>
      <c r="C9865" t="s">
        <v>132</v>
      </c>
      <c r="D9865" t="s">
        <v>42</v>
      </c>
      <c r="E9865" t="s">
        <v>2</v>
      </c>
      <c r="F9865" s="262">
        <v>6.9274015272273139</v>
      </c>
      <c r="G9865" s="139"/>
      <c r="H9865" s="264"/>
      <c r="I9865" s="264"/>
      <c r="J9865" s="264"/>
      <c r="O9865" s="333"/>
      <c r="P9865" s="333"/>
      <c r="Q9865" s="333"/>
      <c r="R9865" s="333"/>
    </row>
    <row r="9866" spans="1:18" x14ac:dyDescent="0.25">
      <c r="A9866" t="s">
        <v>10126</v>
      </c>
      <c r="B9866" t="s">
        <v>267</v>
      </c>
      <c r="C9866" t="s">
        <v>132</v>
      </c>
      <c r="D9866" t="s">
        <v>139</v>
      </c>
      <c r="E9866" t="s">
        <v>2</v>
      </c>
      <c r="F9866" s="262">
        <v>6.148243712189478</v>
      </c>
      <c r="G9866" s="139"/>
      <c r="H9866" s="264"/>
      <c r="I9866" s="264"/>
      <c r="J9866" s="264"/>
      <c r="O9866" s="333"/>
      <c r="P9866" s="333"/>
      <c r="Q9866" s="333"/>
      <c r="R9866" s="333"/>
    </row>
    <row r="9867" spans="1:18" x14ac:dyDescent="0.25">
      <c r="A9867" t="s">
        <v>10138</v>
      </c>
      <c r="B9867" t="s">
        <v>267</v>
      </c>
      <c r="C9867" t="s">
        <v>132</v>
      </c>
      <c r="D9867" t="s">
        <v>43</v>
      </c>
      <c r="E9867" t="s">
        <v>2</v>
      </c>
      <c r="F9867" s="262">
        <v>6.9850050458465187</v>
      </c>
      <c r="G9867" s="139"/>
      <c r="H9867" s="264"/>
      <c r="I9867" s="264"/>
      <c r="J9867" s="264"/>
      <c r="O9867" s="333"/>
      <c r="P9867" s="333"/>
      <c r="Q9867" s="333"/>
      <c r="R9867" s="333"/>
    </row>
    <row r="9868" spans="1:18" x14ac:dyDescent="0.25">
      <c r="A9868" t="s">
        <v>10139</v>
      </c>
      <c r="B9868" t="s">
        <v>267</v>
      </c>
      <c r="C9868" t="s">
        <v>132</v>
      </c>
      <c r="D9868" t="s">
        <v>44</v>
      </c>
      <c r="E9868" t="s">
        <v>2</v>
      </c>
      <c r="F9868" s="262">
        <v>4.7756312645553018</v>
      </c>
      <c r="G9868" s="139"/>
      <c r="H9868" s="264"/>
      <c r="I9868" s="264"/>
      <c r="J9868" s="264"/>
      <c r="O9868" s="333"/>
      <c r="P9868" s="333"/>
      <c r="Q9868" s="333"/>
      <c r="R9868" s="333"/>
    </row>
    <row r="9869" spans="1:18" x14ac:dyDescent="0.25">
      <c r="A9869" t="s">
        <v>10140</v>
      </c>
      <c r="B9869" t="s">
        <v>267</v>
      </c>
      <c r="C9869" t="s">
        <v>132</v>
      </c>
      <c r="D9869" t="s">
        <v>45</v>
      </c>
      <c r="E9869" t="s">
        <v>2</v>
      </c>
      <c r="F9869" s="262">
        <v>5.3105973885585378</v>
      </c>
      <c r="G9869" s="139"/>
      <c r="H9869" s="264"/>
      <c r="I9869" s="264"/>
      <c r="J9869" s="264"/>
      <c r="O9869" s="333"/>
      <c r="P9869" s="333"/>
      <c r="Q9869" s="333"/>
      <c r="R9869" s="333"/>
    </row>
    <row r="9870" spans="1:18" x14ac:dyDescent="0.25">
      <c r="A9870" t="s">
        <v>10141</v>
      </c>
      <c r="B9870" t="s">
        <v>267</v>
      </c>
      <c r="C9870" t="s">
        <v>132</v>
      </c>
      <c r="D9870" t="s">
        <v>46</v>
      </c>
      <c r="E9870" t="s">
        <v>2</v>
      </c>
      <c r="F9870" s="262">
        <v>6.5792560274489755</v>
      </c>
      <c r="G9870" s="139"/>
      <c r="H9870" s="264"/>
      <c r="I9870" s="264"/>
      <c r="J9870" s="264"/>
      <c r="O9870" s="333"/>
      <c r="P9870" s="333"/>
      <c r="Q9870" s="333"/>
      <c r="R9870" s="333"/>
    </row>
    <row r="9871" spans="1:18" x14ac:dyDescent="0.25">
      <c r="A9871" t="s">
        <v>10142</v>
      </c>
      <c r="B9871" t="s">
        <v>267</v>
      </c>
      <c r="C9871" t="s">
        <v>132</v>
      </c>
      <c r="D9871" t="s">
        <v>47</v>
      </c>
      <c r="E9871" t="s">
        <v>2</v>
      </c>
      <c r="F9871" s="262">
        <v>5.2212790323236415</v>
      </c>
      <c r="G9871" s="139"/>
      <c r="H9871" s="264"/>
      <c r="I9871" s="264"/>
      <c r="J9871" s="264"/>
      <c r="O9871" s="333"/>
      <c r="P9871" s="333"/>
      <c r="Q9871" s="333"/>
      <c r="R9871" s="333"/>
    </row>
    <row r="9872" spans="1:18" x14ac:dyDescent="0.25">
      <c r="A9872" t="s">
        <v>10143</v>
      </c>
      <c r="B9872" t="s">
        <v>267</v>
      </c>
      <c r="C9872" t="s">
        <v>132</v>
      </c>
      <c r="D9872" t="s">
        <v>48</v>
      </c>
      <c r="E9872" t="s">
        <v>2</v>
      </c>
      <c r="F9872" s="262">
        <v>5.6491463383614731</v>
      </c>
      <c r="G9872" s="139"/>
      <c r="H9872" s="264"/>
      <c r="I9872" s="264"/>
      <c r="J9872" s="264"/>
      <c r="O9872" s="333"/>
      <c r="P9872" s="333"/>
      <c r="Q9872" s="333"/>
      <c r="R9872" s="333"/>
    </row>
    <row r="9873" spans="1:18" x14ac:dyDescent="0.25">
      <c r="A9873" t="s">
        <v>10144</v>
      </c>
      <c r="B9873" t="s">
        <v>267</v>
      </c>
      <c r="C9873" t="s">
        <v>132</v>
      </c>
      <c r="D9873" t="s">
        <v>49</v>
      </c>
      <c r="E9873" t="s">
        <v>2</v>
      </c>
      <c r="F9873" s="262">
        <v>5.5676177406590899</v>
      </c>
      <c r="G9873" s="139"/>
      <c r="H9873" s="264"/>
      <c r="I9873" s="264"/>
      <c r="J9873" s="264"/>
      <c r="O9873" s="333"/>
      <c r="P9873" s="333"/>
      <c r="Q9873" s="333"/>
      <c r="R9873" s="333"/>
    </row>
    <row r="9874" spans="1:18" x14ac:dyDescent="0.25">
      <c r="A9874" t="s">
        <v>10145</v>
      </c>
      <c r="B9874" t="s">
        <v>267</v>
      </c>
      <c r="C9874" t="s">
        <v>132</v>
      </c>
      <c r="D9874" t="s">
        <v>50</v>
      </c>
      <c r="E9874" t="s">
        <v>2</v>
      </c>
      <c r="F9874" s="262">
        <v>5.9470808895341634</v>
      </c>
      <c r="G9874" s="139"/>
      <c r="H9874" s="264"/>
      <c r="I9874" s="264"/>
      <c r="J9874" s="264"/>
      <c r="O9874" s="333"/>
      <c r="P9874" s="333"/>
      <c r="Q9874" s="333"/>
      <c r="R9874" s="333"/>
    </row>
    <row r="9875" spans="1:18" x14ac:dyDescent="0.25">
      <c r="A9875" t="s">
        <v>10146</v>
      </c>
      <c r="B9875" t="s">
        <v>267</v>
      </c>
      <c r="C9875" t="s">
        <v>132</v>
      </c>
      <c r="D9875" t="s">
        <v>51</v>
      </c>
      <c r="E9875" t="s">
        <v>2</v>
      </c>
      <c r="F9875" s="262">
        <v>7.1636653419498506</v>
      </c>
      <c r="G9875" s="139"/>
      <c r="H9875" s="264"/>
      <c r="I9875" s="264"/>
      <c r="J9875" s="264"/>
      <c r="O9875" s="333"/>
      <c r="P9875" s="333"/>
      <c r="Q9875" s="333"/>
      <c r="R9875" s="333"/>
    </row>
    <row r="9876" spans="1:18" x14ac:dyDescent="0.25">
      <c r="A9876" t="s">
        <v>10147</v>
      </c>
      <c r="B9876" t="s">
        <v>267</v>
      </c>
      <c r="C9876" t="s">
        <v>132</v>
      </c>
      <c r="D9876" t="s">
        <v>52</v>
      </c>
      <c r="E9876" t="s">
        <v>2</v>
      </c>
      <c r="F9876" s="262">
        <v>8.6195942725734085</v>
      </c>
      <c r="G9876" s="139"/>
      <c r="H9876" s="264"/>
      <c r="I9876" s="264"/>
      <c r="J9876" s="264"/>
      <c r="O9876" s="333"/>
      <c r="P9876" s="333"/>
      <c r="Q9876" s="333"/>
      <c r="R9876" s="333"/>
    </row>
    <row r="9877" spans="1:18" x14ac:dyDescent="0.25">
      <c r="A9877" t="s">
        <v>10148</v>
      </c>
      <c r="B9877" t="s">
        <v>267</v>
      </c>
      <c r="C9877" t="s">
        <v>132</v>
      </c>
      <c r="D9877" t="s">
        <v>53</v>
      </c>
      <c r="E9877" t="s">
        <v>2</v>
      </c>
      <c r="F9877" s="262">
        <v>6.1206174586994813</v>
      </c>
      <c r="G9877" s="139"/>
      <c r="H9877" s="264"/>
      <c r="I9877" s="264"/>
      <c r="J9877" s="264"/>
      <c r="O9877" s="333"/>
      <c r="P9877" s="333"/>
      <c r="Q9877" s="333"/>
      <c r="R9877" s="333"/>
    </row>
    <row r="9878" spans="1:18" x14ac:dyDescent="0.25">
      <c r="A9878" t="s">
        <v>10149</v>
      </c>
      <c r="B9878" t="s">
        <v>267</v>
      </c>
      <c r="C9878" t="s">
        <v>132</v>
      </c>
      <c r="D9878" t="s">
        <v>54</v>
      </c>
      <c r="E9878" t="s">
        <v>2</v>
      </c>
      <c r="F9878" s="262">
        <v>8.0022889457235582</v>
      </c>
      <c r="G9878" s="139"/>
      <c r="H9878" s="264"/>
      <c r="I9878" s="264"/>
      <c r="J9878" s="264"/>
      <c r="O9878" s="333"/>
      <c r="P9878" s="333"/>
      <c r="Q9878" s="333"/>
      <c r="R9878" s="333"/>
    </row>
    <row r="9879" spans="1:18" x14ac:dyDescent="0.25">
      <c r="A9879" t="s">
        <v>10150</v>
      </c>
      <c r="B9879" t="s">
        <v>267</v>
      </c>
      <c r="C9879" t="s">
        <v>132</v>
      </c>
      <c r="D9879" t="s">
        <v>55</v>
      </c>
      <c r="E9879" t="s">
        <v>2</v>
      </c>
      <c r="F9879" s="262">
        <v>4.3602129781086694</v>
      </c>
      <c r="G9879" s="139"/>
      <c r="H9879" s="264"/>
      <c r="I9879" s="264"/>
      <c r="J9879" s="264"/>
      <c r="O9879" s="333"/>
      <c r="P9879" s="333"/>
      <c r="Q9879" s="333"/>
      <c r="R9879" s="333"/>
    </row>
    <row r="9880" spans="1:18" x14ac:dyDescent="0.25">
      <c r="A9880" t="s">
        <v>10151</v>
      </c>
      <c r="B9880" t="s">
        <v>267</v>
      </c>
      <c r="C9880" t="s">
        <v>132</v>
      </c>
      <c r="D9880" t="s">
        <v>56</v>
      </c>
      <c r="E9880" t="s">
        <v>2</v>
      </c>
      <c r="F9880" s="262">
        <v>3.6685025700778926</v>
      </c>
      <c r="G9880" s="139"/>
      <c r="H9880" s="264"/>
      <c r="I9880" s="264"/>
      <c r="J9880" s="264"/>
      <c r="O9880" s="333"/>
      <c r="P9880" s="333"/>
      <c r="Q9880" s="333"/>
      <c r="R9880" s="333"/>
    </row>
    <row r="9881" spans="1:18" x14ac:dyDescent="0.25">
      <c r="A9881" t="s">
        <v>10152</v>
      </c>
      <c r="B9881" t="s">
        <v>267</v>
      </c>
      <c r="C9881" t="s">
        <v>132</v>
      </c>
      <c r="D9881" t="s">
        <v>57</v>
      </c>
      <c r="E9881" t="s">
        <v>2</v>
      </c>
      <c r="F9881" s="262">
        <v>5.5416926776460222</v>
      </c>
      <c r="G9881" s="139"/>
      <c r="H9881" s="264"/>
      <c r="I9881" s="264"/>
      <c r="J9881" s="264"/>
      <c r="O9881" s="333"/>
      <c r="P9881" s="333"/>
      <c r="Q9881" s="333"/>
      <c r="R9881" s="333"/>
    </row>
    <row r="9882" spans="1:18" x14ac:dyDescent="0.25">
      <c r="A9882" t="s">
        <v>10153</v>
      </c>
      <c r="B9882" t="s">
        <v>267</v>
      </c>
      <c r="C9882" t="s">
        <v>131</v>
      </c>
      <c r="D9882" t="s">
        <v>5</v>
      </c>
      <c r="E9882" t="s">
        <v>2</v>
      </c>
      <c r="F9882" s="262">
        <v>5.9827763527533406</v>
      </c>
      <c r="G9882" s="139"/>
      <c r="H9882" s="264"/>
      <c r="I9882" s="264"/>
      <c r="J9882" s="264"/>
      <c r="O9882" s="333"/>
      <c r="P9882" s="333"/>
      <c r="Q9882" s="333"/>
      <c r="R9882" s="333"/>
    </row>
    <row r="9883" spans="1:18" x14ac:dyDescent="0.25">
      <c r="A9883" t="s">
        <v>10154</v>
      </c>
      <c r="B9883" t="s">
        <v>267</v>
      </c>
      <c r="C9883" t="s">
        <v>131</v>
      </c>
      <c r="D9883" t="s">
        <v>152</v>
      </c>
      <c r="E9883" t="s">
        <v>2</v>
      </c>
      <c r="F9883" s="262">
        <v>6.9551216256303228</v>
      </c>
      <c r="G9883" s="139"/>
      <c r="H9883" s="264"/>
      <c r="I9883" s="264"/>
      <c r="J9883" s="264"/>
      <c r="O9883" s="333"/>
      <c r="P9883" s="333"/>
      <c r="Q9883" s="333"/>
      <c r="R9883" s="333"/>
    </row>
    <row r="9884" spans="1:18" x14ac:dyDescent="0.25">
      <c r="A9884" t="s">
        <v>10155</v>
      </c>
      <c r="B9884" t="s">
        <v>267</v>
      </c>
      <c r="C9884" t="s">
        <v>131</v>
      </c>
      <c r="D9884" t="s">
        <v>139</v>
      </c>
      <c r="E9884" t="s">
        <v>2</v>
      </c>
      <c r="F9884" s="262">
        <v>6.2412367476104098</v>
      </c>
      <c r="G9884" s="139"/>
      <c r="H9884" s="264"/>
      <c r="I9884" s="264"/>
      <c r="J9884" s="264"/>
      <c r="O9884" s="333"/>
      <c r="P9884" s="333"/>
      <c r="Q9884" s="333"/>
      <c r="R9884" s="333"/>
    </row>
    <row r="9885" spans="1:18" x14ac:dyDescent="0.25">
      <c r="A9885" t="s">
        <v>10156</v>
      </c>
      <c r="B9885" t="s">
        <v>267</v>
      </c>
      <c r="C9885" t="s">
        <v>131</v>
      </c>
      <c r="D9885" t="s">
        <v>153</v>
      </c>
      <c r="E9885" t="s">
        <v>2</v>
      </c>
      <c r="F9885" s="262">
        <v>5.7954246121194251</v>
      </c>
      <c r="G9885" s="139"/>
      <c r="H9885" s="264"/>
      <c r="I9885" s="264"/>
      <c r="J9885" s="264"/>
      <c r="O9885" s="333"/>
      <c r="P9885" s="333"/>
      <c r="Q9885" s="333"/>
      <c r="R9885" s="333"/>
    </row>
    <row r="9886" spans="1:18" x14ac:dyDescent="0.25">
      <c r="A9886" t="s">
        <v>10157</v>
      </c>
      <c r="B9886" t="s">
        <v>267</v>
      </c>
      <c r="C9886" t="s">
        <v>131</v>
      </c>
      <c r="D9886" t="s">
        <v>265</v>
      </c>
      <c r="E9886" t="s">
        <v>2</v>
      </c>
      <c r="F9886" s="262">
        <v>5.5024069962232156</v>
      </c>
      <c r="G9886" s="139"/>
      <c r="H9886" s="264"/>
      <c r="I9886" s="264"/>
      <c r="J9886" s="264"/>
      <c r="O9886" s="333"/>
      <c r="P9886" s="333"/>
      <c r="Q9886" s="333"/>
      <c r="R9886" s="333"/>
    </row>
    <row r="9887" spans="1:18" x14ac:dyDescent="0.25">
      <c r="A9887" t="s">
        <v>10158</v>
      </c>
      <c r="B9887" t="s">
        <v>267</v>
      </c>
      <c r="C9887" t="s">
        <v>131</v>
      </c>
      <c r="D9887" t="s">
        <v>266</v>
      </c>
      <c r="E9887" t="s">
        <v>2</v>
      </c>
      <c r="F9887" s="262">
        <v>5.3367850577573801</v>
      </c>
      <c r="G9887" s="139"/>
      <c r="H9887" s="264"/>
      <c r="I9887" s="264"/>
      <c r="J9887" s="264"/>
      <c r="O9887" s="333"/>
      <c r="P9887" s="333"/>
      <c r="Q9887" s="333"/>
      <c r="R9887" s="333"/>
    </row>
    <row r="9888" spans="1:18" x14ac:dyDescent="0.25">
      <c r="A9888" t="s">
        <v>10159</v>
      </c>
      <c r="B9888" t="s">
        <v>267</v>
      </c>
      <c r="C9888" t="s">
        <v>131</v>
      </c>
      <c r="D9888" t="s">
        <v>156</v>
      </c>
      <c r="E9888" t="s">
        <v>2</v>
      </c>
      <c r="F9888" s="262">
        <v>6.8823242580365473</v>
      </c>
      <c r="G9888" s="139"/>
      <c r="H9888" s="264"/>
      <c r="I9888" s="264"/>
      <c r="J9888" s="264"/>
      <c r="O9888" s="333"/>
      <c r="P9888" s="333"/>
      <c r="Q9888" s="333"/>
      <c r="R9888" s="333"/>
    </row>
    <row r="9889" spans="1:18" x14ac:dyDescent="0.25">
      <c r="A9889" t="s">
        <v>10160</v>
      </c>
      <c r="B9889" t="s">
        <v>267</v>
      </c>
      <c r="C9889" t="s">
        <v>131</v>
      </c>
      <c r="D9889" t="s">
        <v>158</v>
      </c>
      <c r="E9889" t="s">
        <v>2</v>
      </c>
      <c r="F9889" s="262">
        <v>5.3009340515388095</v>
      </c>
      <c r="G9889" s="139"/>
      <c r="H9889" s="264"/>
      <c r="I9889" s="264"/>
      <c r="J9889" s="264"/>
      <c r="O9889" s="333"/>
      <c r="P9889" s="333"/>
      <c r="Q9889" s="333"/>
      <c r="R9889" s="333"/>
    </row>
    <row r="9890" spans="1:18" x14ac:dyDescent="0.25">
      <c r="A9890" t="s">
        <v>10161</v>
      </c>
      <c r="B9890" t="s">
        <v>267</v>
      </c>
      <c r="C9890" t="s">
        <v>131</v>
      </c>
      <c r="D9890" t="s">
        <v>37</v>
      </c>
      <c r="E9890" t="s">
        <v>2</v>
      </c>
      <c r="F9890" s="262">
        <v>7.9594791605743636</v>
      </c>
      <c r="G9890" s="139"/>
      <c r="H9890" s="264"/>
      <c r="I9890" s="264"/>
      <c r="J9890" s="264"/>
      <c r="O9890" s="333"/>
      <c r="P9890" s="333"/>
      <c r="Q9890" s="333"/>
      <c r="R9890" s="333"/>
    </row>
    <row r="9891" spans="1:18" x14ac:dyDescent="0.25">
      <c r="A9891" t="s">
        <v>10162</v>
      </c>
      <c r="B9891" t="s">
        <v>267</v>
      </c>
      <c r="C9891" t="s">
        <v>131</v>
      </c>
      <c r="D9891" t="s">
        <v>38</v>
      </c>
      <c r="E9891" t="s">
        <v>2</v>
      </c>
      <c r="F9891" s="262">
        <v>5.6063942637768536</v>
      </c>
      <c r="G9891" s="139"/>
      <c r="H9891" s="264"/>
      <c r="I9891" s="264"/>
      <c r="J9891" s="264"/>
      <c r="O9891" s="333"/>
      <c r="P9891" s="333"/>
      <c r="Q9891" s="333"/>
      <c r="R9891" s="333"/>
    </row>
    <row r="9892" spans="1:18" x14ac:dyDescent="0.25">
      <c r="A9892" t="s">
        <v>10163</v>
      </c>
      <c r="B9892" t="s">
        <v>267</v>
      </c>
      <c r="C9892" t="s">
        <v>131</v>
      </c>
      <c r="D9892" t="s">
        <v>39</v>
      </c>
      <c r="E9892" t="s">
        <v>2</v>
      </c>
      <c r="F9892" s="262">
        <v>8.1713539149988357</v>
      </c>
      <c r="G9892" s="139"/>
      <c r="H9892" s="264"/>
      <c r="I9892" s="264"/>
      <c r="J9892" s="264"/>
      <c r="O9892" s="333"/>
      <c r="P9892" s="333"/>
      <c r="Q9892" s="333"/>
      <c r="R9892" s="333"/>
    </row>
    <row r="9893" spans="1:18" x14ac:dyDescent="0.25">
      <c r="A9893" t="s">
        <v>10164</v>
      </c>
      <c r="B9893" t="s">
        <v>267</v>
      </c>
      <c r="C9893" t="s">
        <v>131</v>
      </c>
      <c r="D9893" t="s">
        <v>40</v>
      </c>
      <c r="E9893" t="s">
        <v>2</v>
      </c>
      <c r="F9893" s="262">
        <v>7.4330822723456569</v>
      </c>
      <c r="G9893" s="139"/>
      <c r="H9893" s="264"/>
      <c r="I9893" s="264"/>
      <c r="J9893" s="264"/>
      <c r="O9893" s="333"/>
      <c r="P9893" s="333"/>
      <c r="Q9893" s="333"/>
      <c r="R9893" s="333"/>
    </row>
    <row r="9894" spans="1:18" x14ac:dyDescent="0.25">
      <c r="A9894" t="s">
        <v>10165</v>
      </c>
      <c r="B9894" t="s">
        <v>267</v>
      </c>
      <c r="C9894" t="s">
        <v>131</v>
      </c>
      <c r="D9894" t="s">
        <v>41</v>
      </c>
      <c r="E9894" t="s">
        <v>2</v>
      </c>
      <c r="F9894" s="262">
        <v>6.7340303561566648</v>
      </c>
      <c r="G9894" s="139"/>
      <c r="H9894" s="264"/>
      <c r="I9894" s="264"/>
      <c r="J9894" s="264"/>
      <c r="O9894" s="333"/>
      <c r="P9894" s="333"/>
      <c r="Q9894" s="333"/>
      <c r="R9894" s="333"/>
    </row>
    <row r="9895" spans="1:18" x14ac:dyDescent="0.25">
      <c r="A9895" t="s">
        <v>10166</v>
      </c>
      <c r="B9895" t="s">
        <v>267</v>
      </c>
      <c r="C9895" t="s">
        <v>131</v>
      </c>
      <c r="D9895" t="s">
        <v>42</v>
      </c>
      <c r="E9895" t="s">
        <v>2</v>
      </c>
      <c r="F9895" s="262">
        <v>6.4229155737455672</v>
      </c>
      <c r="G9895" s="139"/>
      <c r="H9895" s="264"/>
      <c r="I9895" s="264"/>
      <c r="J9895" s="264"/>
      <c r="O9895" s="333"/>
      <c r="P9895" s="333"/>
      <c r="Q9895" s="333"/>
      <c r="R9895" s="333"/>
    </row>
    <row r="9896" spans="1:18" x14ac:dyDescent="0.25">
      <c r="A9896" t="s">
        <v>10155</v>
      </c>
      <c r="B9896" t="s">
        <v>267</v>
      </c>
      <c r="C9896" t="s">
        <v>131</v>
      </c>
      <c r="D9896" t="s">
        <v>139</v>
      </c>
      <c r="E9896" t="s">
        <v>2</v>
      </c>
      <c r="F9896" s="262">
        <v>6.2412367476104098</v>
      </c>
      <c r="G9896" s="139"/>
      <c r="H9896" s="264"/>
      <c r="I9896" s="264"/>
      <c r="J9896" s="264"/>
      <c r="O9896" s="333"/>
      <c r="P9896" s="333"/>
      <c r="Q9896" s="333"/>
      <c r="R9896" s="333"/>
    </row>
    <row r="9897" spans="1:18" x14ac:dyDescent="0.25">
      <c r="A9897" t="s">
        <v>10167</v>
      </c>
      <c r="B9897" t="s">
        <v>267</v>
      </c>
      <c r="C9897" t="s">
        <v>131</v>
      </c>
      <c r="D9897" t="s">
        <v>43</v>
      </c>
      <c r="E9897" t="s">
        <v>2</v>
      </c>
      <c r="F9897" s="262">
        <v>6.2815994761032528</v>
      </c>
      <c r="G9897" s="139"/>
      <c r="H9897" s="264"/>
      <c r="I9897" s="264"/>
      <c r="J9897" s="264"/>
      <c r="O9897" s="333"/>
      <c r="P9897" s="333"/>
      <c r="Q9897" s="333"/>
      <c r="R9897" s="333"/>
    </row>
    <row r="9898" spans="1:18" x14ac:dyDescent="0.25">
      <c r="A9898" t="s">
        <v>10168</v>
      </c>
      <c r="B9898" t="s">
        <v>267</v>
      </c>
      <c r="C9898" t="s">
        <v>131</v>
      </c>
      <c r="D9898" t="s">
        <v>44</v>
      </c>
      <c r="E9898" t="s">
        <v>2</v>
      </c>
      <c r="F9898" s="262">
        <v>5.6371984691430583</v>
      </c>
      <c r="G9898" s="139"/>
      <c r="H9898" s="264"/>
      <c r="I9898" s="264"/>
      <c r="J9898" s="264"/>
      <c r="O9898" s="333"/>
      <c r="P9898" s="333"/>
      <c r="Q9898" s="333"/>
      <c r="R9898" s="333"/>
    </row>
    <row r="9899" spans="1:18" x14ac:dyDescent="0.25">
      <c r="A9899" t="s">
        <v>10169</v>
      </c>
      <c r="B9899" t="s">
        <v>267</v>
      </c>
      <c r="C9899" t="s">
        <v>131</v>
      </c>
      <c r="D9899" t="s">
        <v>45</v>
      </c>
      <c r="E9899" t="s">
        <v>2</v>
      </c>
      <c r="F9899" s="262">
        <v>5.7085729511017549</v>
      </c>
      <c r="G9899" s="139"/>
      <c r="H9899" s="264"/>
      <c r="I9899" s="264"/>
      <c r="J9899" s="264"/>
      <c r="O9899" s="333"/>
      <c r="P9899" s="333"/>
      <c r="Q9899" s="333"/>
      <c r="R9899" s="333"/>
    </row>
    <row r="9900" spans="1:18" x14ac:dyDescent="0.25">
      <c r="A9900" t="s">
        <v>10170</v>
      </c>
      <c r="B9900" t="s">
        <v>267</v>
      </c>
      <c r="C9900" t="s">
        <v>131</v>
      </c>
      <c r="D9900" t="s">
        <v>46</v>
      </c>
      <c r="E9900" t="s">
        <v>2</v>
      </c>
      <c r="F9900" s="262">
        <v>6.4672628100952361</v>
      </c>
      <c r="G9900" s="139"/>
      <c r="H9900" s="264"/>
      <c r="I9900" s="264"/>
      <c r="J9900" s="264"/>
      <c r="O9900" s="333"/>
      <c r="P9900" s="333"/>
      <c r="Q9900" s="333"/>
      <c r="R9900" s="333"/>
    </row>
    <row r="9901" spans="1:18" x14ac:dyDescent="0.25">
      <c r="A9901" t="s">
        <v>10171</v>
      </c>
      <c r="B9901" t="s">
        <v>267</v>
      </c>
      <c r="C9901" t="s">
        <v>131</v>
      </c>
      <c r="D9901" t="s">
        <v>47</v>
      </c>
      <c r="E9901" t="s">
        <v>2</v>
      </c>
      <c r="F9901" s="262">
        <v>4.1652605011014971</v>
      </c>
      <c r="G9901" s="139"/>
      <c r="H9901" s="264"/>
      <c r="I9901" s="264"/>
      <c r="J9901" s="264"/>
      <c r="O9901" s="333"/>
      <c r="P9901" s="333"/>
      <c r="Q9901" s="333"/>
      <c r="R9901" s="333"/>
    </row>
    <row r="9902" spans="1:18" x14ac:dyDescent="0.25">
      <c r="A9902" t="s">
        <v>10172</v>
      </c>
      <c r="B9902" t="s">
        <v>267</v>
      </c>
      <c r="C9902" t="s">
        <v>131</v>
      </c>
      <c r="D9902" t="s">
        <v>48</v>
      </c>
      <c r="E9902" t="s">
        <v>2</v>
      </c>
      <c r="F9902" s="262">
        <v>5.2659307537497311</v>
      </c>
      <c r="G9902" s="139"/>
      <c r="H9902" s="264"/>
      <c r="I9902" s="264"/>
      <c r="J9902" s="264"/>
      <c r="O9902" s="333"/>
      <c r="P9902" s="333"/>
      <c r="Q9902" s="333"/>
      <c r="R9902" s="333"/>
    </row>
    <row r="9903" spans="1:18" x14ac:dyDescent="0.25">
      <c r="A9903" t="s">
        <v>10173</v>
      </c>
      <c r="B9903" t="s">
        <v>267</v>
      </c>
      <c r="C9903" t="s">
        <v>131</v>
      </c>
      <c r="D9903" t="s">
        <v>49</v>
      </c>
      <c r="E9903" t="s">
        <v>2</v>
      </c>
      <c r="F9903" s="262">
        <v>5.6334500385144821</v>
      </c>
      <c r="G9903" s="139"/>
      <c r="H9903" s="264"/>
      <c r="I9903" s="264"/>
      <c r="J9903" s="264"/>
      <c r="O9903" s="333"/>
      <c r="P9903" s="333"/>
      <c r="Q9903" s="333"/>
      <c r="R9903" s="333"/>
    </row>
    <row r="9904" spans="1:18" x14ac:dyDescent="0.25">
      <c r="A9904" t="s">
        <v>10174</v>
      </c>
      <c r="B9904" t="s">
        <v>267</v>
      </c>
      <c r="C9904" t="s">
        <v>131</v>
      </c>
      <c r="D9904" t="s">
        <v>50</v>
      </c>
      <c r="E9904" t="s">
        <v>2</v>
      </c>
      <c r="F9904" s="262">
        <v>5.2206533822165513</v>
      </c>
      <c r="G9904" s="139"/>
      <c r="H9904" s="264"/>
      <c r="I9904" s="264"/>
      <c r="J9904" s="264"/>
      <c r="O9904" s="333"/>
      <c r="P9904" s="333"/>
      <c r="Q9904" s="333"/>
      <c r="R9904" s="333"/>
    </row>
    <row r="9905" spans="1:18" x14ac:dyDescent="0.25">
      <c r="A9905" t="s">
        <v>10175</v>
      </c>
      <c r="B9905" t="s">
        <v>267</v>
      </c>
      <c r="C9905" t="s">
        <v>131</v>
      </c>
      <c r="D9905" t="s">
        <v>51</v>
      </c>
      <c r="E9905" t="s">
        <v>2</v>
      </c>
      <c r="F9905" s="262">
        <v>6.7334988226730328</v>
      </c>
      <c r="G9905" s="139"/>
      <c r="H9905" s="264"/>
      <c r="I9905" s="264"/>
      <c r="J9905" s="264"/>
      <c r="O9905" s="333"/>
      <c r="P9905" s="333"/>
      <c r="Q9905" s="333"/>
      <c r="R9905" s="333"/>
    </row>
    <row r="9906" spans="1:18" x14ac:dyDescent="0.25">
      <c r="A9906" t="s">
        <v>10176</v>
      </c>
      <c r="B9906" t="s">
        <v>267</v>
      </c>
      <c r="C9906" t="s">
        <v>131</v>
      </c>
      <c r="D9906" t="s">
        <v>52</v>
      </c>
      <c r="E9906" t="s">
        <v>2</v>
      </c>
      <c r="F9906" s="262">
        <v>7.5100939852075665</v>
      </c>
      <c r="G9906" s="139"/>
      <c r="H9906" s="264"/>
      <c r="I9906" s="264"/>
      <c r="J9906" s="264"/>
      <c r="O9906" s="333"/>
      <c r="P9906" s="333"/>
      <c r="Q9906" s="333"/>
      <c r="R9906" s="333"/>
    </row>
    <row r="9907" spans="1:18" x14ac:dyDescent="0.25">
      <c r="A9907" t="s">
        <v>10177</v>
      </c>
      <c r="B9907" t="s">
        <v>267</v>
      </c>
      <c r="C9907" t="s">
        <v>131</v>
      </c>
      <c r="D9907" t="s">
        <v>53</v>
      </c>
      <c r="E9907" t="s">
        <v>2</v>
      </c>
      <c r="F9907" s="262">
        <v>6.4868933893737699</v>
      </c>
      <c r="G9907" s="139"/>
      <c r="H9907" s="264"/>
      <c r="I9907" s="264"/>
      <c r="J9907" s="264"/>
      <c r="O9907" s="333"/>
      <c r="P9907" s="333"/>
      <c r="Q9907" s="333"/>
      <c r="R9907" s="333"/>
    </row>
    <row r="9908" spans="1:18" x14ac:dyDescent="0.25">
      <c r="A9908" t="s">
        <v>10178</v>
      </c>
      <c r="B9908" t="s">
        <v>267</v>
      </c>
      <c r="C9908" t="s">
        <v>131</v>
      </c>
      <c r="D9908" t="s">
        <v>54</v>
      </c>
      <c r="E9908" t="s">
        <v>2</v>
      </c>
      <c r="F9908" s="262">
        <v>5.858551817667041</v>
      </c>
      <c r="G9908" s="139"/>
      <c r="H9908" s="264"/>
      <c r="I9908" s="264"/>
      <c r="J9908" s="264"/>
      <c r="O9908" s="333"/>
      <c r="P9908" s="333"/>
      <c r="Q9908" s="333"/>
      <c r="R9908" s="333"/>
    </row>
    <row r="9909" spans="1:18" x14ac:dyDescent="0.25">
      <c r="A9909" t="s">
        <v>10179</v>
      </c>
      <c r="B9909" t="s">
        <v>267</v>
      </c>
      <c r="C9909" t="s">
        <v>131</v>
      </c>
      <c r="D9909" t="s">
        <v>55</v>
      </c>
      <c r="E9909" t="s">
        <v>2</v>
      </c>
      <c r="F9909" s="262">
        <v>4.3354703859546957</v>
      </c>
      <c r="G9909" s="139"/>
      <c r="H9909" s="264"/>
      <c r="I9909" s="264"/>
      <c r="J9909" s="264"/>
      <c r="O9909" s="333"/>
      <c r="P9909" s="333"/>
      <c r="Q9909" s="333"/>
      <c r="R9909" s="333"/>
    </row>
    <row r="9910" spans="1:18" x14ac:dyDescent="0.25">
      <c r="A9910" t="s">
        <v>10180</v>
      </c>
      <c r="B9910" t="s">
        <v>267</v>
      </c>
      <c r="C9910" t="s">
        <v>131</v>
      </c>
      <c r="D9910" t="s">
        <v>56</v>
      </c>
      <c r="E9910" t="s">
        <v>2</v>
      </c>
      <c r="F9910" s="262">
        <v>3.4230186183638711</v>
      </c>
      <c r="G9910" s="139"/>
      <c r="H9910" s="264"/>
      <c r="I9910" s="264"/>
      <c r="J9910" s="264"/>
      <c r="O9910" s="333"/>
      <c r="P9910" s="333"/>
      <c r="Q9910" s="333"/>
      <c r="R9910" s="333"/>
    </row>
    <row r="9911" spans="1:18" x14ac:dyDescent="0.25">
      <c r="A9911" t="s">
        <v>10181</v>
      </c>
      <c r="B9911" t="s">
        <v>267</v>
      </c>
      <c r="C9911" t="s">
        <v>131</v>
      </c>
      <c r="D9911" t="s">
        <v>57</v>
      </c>
      <c r="E9911" t="s">
        <v>2</v>
      </c>
      <c r="F9911" s="262">
        <v>5.4989216979525315</v>
      </c>
      <c r="G9911" s="139"/>
      <c r="H9911" s="264"/>
      <c r="I9911" s="264"/>
      <c r="J9911" s="264"/>
      <c r="O9911" s="333"/>
      <c r="P9911" s="333"/>
      <c r="Q9911" s="333"/>
      <c r="R9911" s="333"/>
    </row>
    <row r="9912" spans="1:18" x14ac:dyDescent="0.25">
      <c r="A9912" t="s">
        <v>10182</v>
      </c>
      <c r="B9912" t="s">
        <v>86</v>
      </c>
      <c r="C9912" t="s">
        <v>138</v>
      </c>
      <c r="D9912" t="s">
        <v>149</v>
      </c>
      <c r="E9912" t="s">
        <v>1</v>
      </c>
      <c r="F9912" s="262">
        <v>3538.4395766666671</v>
      </c>
      <c r="G9912" s="139" t="s">
        <v>121</v>
      </c>
      <c r="H9912" s="264">
        <v>14.56768088558149</v>
      </c>
      <c r="I9912" s="264">
        <v>14.289920561494167</v>
      </c>
      <c r="J9912" s="264">
        <v>14.849454189450315</v>
      </c>
    </row>
    <row r="9913" spans="1:18" x14ac:dyDescent="0.25">
      <c r="A9913" t="s">
        <v>10183</v>
      </c>
      <c r="B9913" t="s">
        <v>86</v>
      </c>
      <c r="C9913" t="s">
        <v>138</v>
      </c>
      <c r="D9913" t="s">
        <v>149</v>
      </c>
      <c r="E9913" t="s">
        <v>2</v>
      </c>
      <c r="F9913" s="262">
        <v>1723.0703466666666</v>
      </c>
      <c r="G9913" s="139" t="s">
        <v>121</v>
      </c>
      <c r="H9913" s="264">
        <v>6.7752348315165909</v>
      </c>
      <c r="I9913" s="264">
        <v>6.8258270018132894</v>
      </c>
      <c r="J9913" s="264">
        <v>7.212519654635825</v>
      </c>
    </row>
    <row r="9914" spans="1:18" x14ac:dyDescent="0.25">
      <c r="F9914" s="262"/>
      <c r="G9914" s="139"/>
      <c r="H9914" s="264"/>
      <c r="I9914" s="264"/>
      <c r="J9914" s="264"/>
    </row>
    <row r="9915" spans="1:18" x14ac:dyDescent="0.25">
      <c r="F9915" s="262"/>
      <c r="G9915" s="139"/>
      <c r="H9915" s="264"/>
      <c r="I9915" s="264"/>
      <c r="J9915" s="264"/>
    </row>
    <row r="9916" spans="1:18" x14ac:dyDescent="0.25">
      <c r="F9916" s="262"/>
      <c r="G9916" s="139"/>
      <c r="H9916" s="264"/>
      <c r="I9916" s="264"/>
      <c r="J9916" s="264"/>
    </row>
    <row r="9917" spans="1:18" x14ac:dyDescent="0.25">
      <c r="F9917" s="262"/>
      <c r="G9917" s="139"/>
      <c r="H9917" s="264"/>
      <c r="I9917" s="264"/>
      <c r="J9917" s="264"/>
    </row>
    <row r="9918" spans="1:18" x14ac:dyDescent="0.25">
      <c r="F9918" s="262"/>
      <c r="G9918" s="139"/>
      <c r="H9918" s="264"/>
      <c r="I9918" s="264"/>
      <c r="J9918" s="264"/>
    </row>
    <row r="9919" spans="1:18" x14ac:dyDescent="0.25">
      <c r="F9919" s="262"/>
      <c r="G9919" s="139"/>
      <c r="H9919" s="264"/>
      <c r="I9919" s="264"/>
      <c r="J9919" s="264"/>
    </row>
    <row r="9920" spans="1:18" x14ac:dyDescent="0.25">
      <c r="F9920" s="262"/>
      <c r="G9920" s="139"/>
      <c r="H9920" s="264"/>
      <c r="I9920" s="264"/>
      <c r="J9920" s="264"/>
    </row>
    <row r="9921" spans="6:10" x14ac:dyDescent="0.25">
      <c r="F9921" s="262"/>
      <c r="G9921" s="139"/>
      <c r="H9921" s="264"/>
      <c r="I9921" s="264"/>
      <c r="J9921" s="264"/>
    </row>
    <row r="9922" spans="6:10" x14ac:dyDescent="0.25">
      <c r="F9922" s="262"/>
      <c r="G9922" s="139"/>
      <c r="H9922" s="264"/>
      <c r="I9922" s="264"/>
      <c r="J9922" s="264"/>
    </row>
    <row r="9923" spans="6:10" x14ac:dyDescent="0.25">
      <c r="F9923" s="262"/>
      <c r="G9923" s="139"/>
      <c r="H9923" s="264"/>
      <c r="I9923" s="264"/>
      <c r="J9923" s="264"/>
    </row>
    <row r="9924" spans="6:10" x14ac:dyDescent="0.25">
      <c r="F9924" s="262"/>
      <c r="G9924" s="139"/>
      <c r="H9924" s="264"/>
      <c r="I9924" s="264"/>
      <c r="J9924" s="264"/>
    </row>
    <row r="9925" spans="6:10" x14ac:dyDescent="0.25">
      <c r="F9925" s="262"/>
      <c r="G9925" s="139"/>
      <c r="H9925" s="264"/>
      <c r="I9925" s="264"/>
      <c r="J9925" s="264"/>
    </row>
    <row r="9926" spans="6:10" x14ac:dyDescent="0.25">
      <c r="F9926" s="262"/>
      <c r="G9926" s="139"/>
      <c r="H9926" s="264"/>
      <c r="I9926" s="264"/>
      <c r="J9926" s="264"/>
    </row>
    <row r="9927" spans="6:10" x14ac:dyDescent="0.25">
      <c r="F9927" s="262"/>
      <c r="G9927" s="139"/>
      <c r="H9927" s="264"/>
      <c r="I9927" s="264"/>
      <c r="J9927" s="264"/>
    </row>
    <row r="9928" spans="6:10" x14ac:dyDescent="0.25">
      <c r="F9928" s="262"/>
      <c r="G9928" s="139"/>
      <c r="H9928" s="264"/>
      <c r="I9928" s="264"/>
      <c r="J9928" s="264"/>
    </row>
    <row r="9929" spans="6:10" x14ac:dyDescent="0.25">
      <c r="F9929" s="262"/>
      <c r="G9929" s="139"/>
      <c r="H9929" s="264"/>
      <c r="I9929" s="264"/>
      <c r="J9929" s="264"/>
    </row>
    <row r="9930" spans="6:10" x14ac:dyDescent="0.25">
      <c r="F9930" s="262"/>
      <c r="G9930" s="139"/>
      <c r="H9930" s="264"/>
      <c r="I9930" s="264"/>
      <c r="J9930" s="264"/>
    </row>
    <row r="9931" spans="6:10" x14ac:dyDescent="0.25">
      <c r="F9931" s="262"/>
      <c r="G9931" s="139"/>
      <c r="H9931" s="264"/>
      <c r="I9931" s="264"/>
      <c r="J9931" s="264"/>
    </row>
    <row r="9932" spans="6:10" x14ac:dyDescent="0.25">
      <c r="F9932" s="262"/>
      <c r="G9932" s="139"/>
      <c r="H9932" s="264"/>
      <c r="I9932" s="264"/>
      <c r="J9932" s="264"/>
    </row>
    <row r="9933" spans="6:10" x14ac:dyDescent="0.25">
      <c r="F9933" s="262"/>
      <c r="G9933" s="139"/>
      <c r="H9933" s="264"/>
      <c r="I9933" s="264"/>
      <c r="J9933" s="264"/>
    </row>
    <row r="9934" spans="6:10" x14ac:dyDescent="0.25">
      <c r="F9934" s="262"/>
      <c r="G9934" s="139"/>
      <c r="H9934" s="264"/>
      <c r="I9934" s="264"/>
      <c r="J9934" s="264"/>
    </row>
    <row r="9935" spans="6:10" x14ac:dyDescent="0.25">
      <c r="F9935" s="262"/>
      <c r="G9935" s="139"/>
      <c r="H9935" s="264"/>
      <c r="I9935" s="264"/>
      <c r="J9935" s="264"/>
    </row>
    <row r="9936" spans="6:10" x14ac:dyDescent="0.25">
      <c r="F9936" s="262"/>
      <c r="G9936" s="139"/>
      <c r="H9936" s="264"/>
      <c r="I9936" s="264"/>
      <c r="J9936" s="264"/>
    </row>
    <row r="9937" spans="6:10" x14ac:dyDescent="0.25">
      <c r="F9937" s="262"/>
      <c r="G9937" s="139"/>
      <c r="H9937" s="264"/>
      <c r="I9937" s="264"/>
      <c r="J9937" s="264"/>
    </row>
    <row r="9938" spans="6:10" x14ac:dyDescent="0.25">
      <c r="F9938" s="262"/>
      <c r="G9938" s="139"/>
      <c r="H9938" s="264"/>
      <c r="I9938" s="264"/>
      <c r="J9938" s="264"/>
    </row>
    <row r="9939" spans="6:10" x14ac:dyDescent="0.25">
      <c r="F9939" s="262"/>
      <c r="G9939" s="139"/>
      <c r="H9939" s="264"/>
      <c r="I9939" s="264"/>
      <c r="J9939" s="264"/>
    </row>
    <row r="9940" spans="6:10" x14ac:dyDescent="0.25">
      <c r="F9940" s="262"/>
      <c r="G9940" s="139"/>
      <c r="H9940" s="264"/>
      <c r="I9940" s="264"/>
      <c r="J9940" s="264"/>
    </row>
    <row r="9941" spans="6:10" x14ac:dyDescent="0.25">
      <c r="F9941" s="262"/>
      <c r="G9941" s="139"/>
      <c r="H9941" s="264"/>
      <c r="I9941" s="264"/>
      <c r="J9941" s="264"/>
    </row>
    <row r="9942" spans="6:10" x14ac:dyDescent="0.25">
      <c r="F9942" s="262"/>
      <c r="G9942" s="139"/>
      <c r="H9942" s="264"/>
      <c r="I9942" s="264"/>
      <c r="J9942" s="264"/>
    </row>
    <row r="9943" spans="6:10" x14ac:dyDescent="0.25">
      <c r="F9943" s="262"/>
      <c r="G9943" s="139"/>
      <c r="H9943" s="264"/>
      <c r="I9943" s="264"/>
      <c r="J9943" s="264"/>
    </row>
    <row r="9944" spans="6:10" x14ac:dyDescent="0.25">
      <c r="F9944" s="262"/>
      <c r="G9944" s="139"/>
      <c r="H9944" s="264"/>
      <c r="I9944" s="264"/>
      <c r="J9944" s="264"/>
    </row>
    <row r="9945" spans="6:10" x14ac:dyDescent="0.25">
      <c r="F9945" s="262"/>
      <c r="G9945" s="139"/>
      <c r="H9945" s="264"/>
      <c r="I9945" s="264"/>
      <c r="J9945" s="264"/>
    </row>
    <row r="9946" spans="6:10" x14ac:dyDescent="0.25">
      <c r="F9946" s="262"/>
      <c r="G9946" s="139"/>
      <c r="H9946" s="264"/>
      <c r="I9946" s="264"/>
      <c r="J9946" s="264"/>
    </row>
    <row r="9947" spans="6:10" x14ac:dyDescent="0.25">
      <c r="F9947" s="262"/>
      <c r="G9947" s="139"/>
      <c r="H9947" s="264"/>
      <c r="I9947" s="264"/>
      <c r="J9947" s="264"/>
    </row>
    <row r="9948" spans="6:10" x14ac:dyDescent="0.25">
      <c r="F9948" s="262"/>
      <c r="G9948" s="139"/>
      <c r="H9948" s="264"/>
      <c r="I9948" s="264"/>
      <c r="J9948" s="264"/>
    </row>
    <row r="9949" spans="6:10" x14ac:dyDescent="0.25">
      <c r="F9949" s="262"/>
      <c r="G9949" s="139"/>
      <c r="H9949" s="264"/>
      <c r="I9949" s="264"/>
      <c r="J9949" s="264"/>
    </row>
    <row r="9950" spans="6:10" x14ac:dyDescent="0.25">
      <c r="F9950" s="262"/>
      <c r="G9950" s="139"/>
      <c r="H9950" s="264"/>
      <c r="I9950" s="264"/>
      <c r="J9950" s="264"/>
    </row>
    <row r="9951" spans="6:10" x14ac:dyDescent="0.25">
      <c r="F9951" s="262"/>
      <c r="G9951" s="139"/>
      <c r="H9951" s="264"/>
      <c r="I9951" s="264"/>
      <c r="J9951" s="264"/>
    </row>
    <row r="9952" spans="6:10" x14ac:dyDescent="0.25">
      <c r="F9952" s="262"/>
      <c r="G9952" s="139"/>
      <c r="H9952" s="264"/>
      <c r="I9952" s="264"/>
      <c r="J9952" s="264"/>
    </row>
    <row r="9953" spans="6:10" x14ac:dyDescent="0.25">
      <c r="F9953" s="262"/>
      <c r="G9953" s="139"/>
      <c r="H9953" s="264"/>
      <c r="I9953" s="264"/>
      <c r="J9953" s="264"/>
    </row>
    <row r="9954" spans="6:10" x14ac:dyDescent="0.25">
      <c r="F9954" s="262"/>
      <c r="G9954" s="139"/>
      <c r="H9954" s="264"/>
      <c r="I9954" s="264"/>
      <c r="J9954" s="264"/>
    </row>
    <row r="9955" spans="6:10" x14ac:dyDescent="0.25">
      <c r="F9955" s="262"/>
      <c r="G9955" s="139"/>
      <c r="H9955" s="264"/>
      <c r="I9955" s="264"/>
      <c r="J9955" s="264"/>
    </row>
    <row r="9956" spans="6:10" x14ac:dyDescent="0.25">
      <c r="F9956" s="262"/>
      <c r="G9956" s="139"/>
      <c r="H9956" s="264"/>
      <c r="I9956" s="264"/>
      <c r="J9956" s="264"/>
    </row>
    <row r="9957" spans="6:10" x14ac:dyDescent="0.25">
      <c r="F9957" s="262"/>
      <c r="G9957" s="139"/>
      <c r="H9957" s="264"/>
      <c r="I9957" s="264"/>
      <c r="J9957" s="264"/>
    </row>
    <row r="9958" spans="6:10" x14ac:dyDescent="0.25">
      <c r="F9958" s="262"/>
      <c r="G9958" s="139"/>
      <c r="H9958" s="264"/>
      <c r="I9958" s="264"/>
      <c r="J9958" s="264"/>
    </row>
    <row r="9959" spans="6:10" x14ac:dyDescent="0.25">
      <c r="F9959" s="262"/>
      <c r="G9959" s="139"/>
      <c r="H9959" s="264"/>
      <c r="I9959" s="264"/>
      <c r="J9959" s="264"/>
    </row>
    <row r="9960" spans="6:10" x14ac:dyDescent="0.25">
      <c r="F9960" s="262"/>
      <c r="G9960" s="139"/>
      <c r="H9960" s="264"/>
      <c r="I9960" s="264"/>
      <c r="J9960" s="264"/>
    </row>
    <row r="9961" spans="6:10" x14ac:dyDescent="0.25">
      <c r="F9961" s="262"/>
      <c r="G9961" s="139"/>
      <c r="H9961" s="264"/>
      <c r="I9961" s="264"/>
      <c r="J9961" s="264"/>
    </row>
    <row r="9962" spans="6:10" x14ac:dyDescent="0.25">
      <c r="F9962" s="262"/>
      <c r="G9962" s="139"/>
      <c r="H9962" s="264"/>
      <c r="I9962" s="264"/>
      <c r="J9962" s="264"/>
    </row>
    <row r="9963" spans="6:10" x14ac:dyDescent="0.25">
      <c r="F9963" s="262"/>
      <c r="G9963" s="139"/>
      <c r="H9963" s="264"/>
      <c r="I9963" s="264"/>
      <c r="J9963" s="264"/>
    </row>
    <row r="9964" spans="6:10" x14ac:dyDescent="0.25">
      <c r="F9964" s="262"/>
      <c r="G9964" s="139"/>
      <c r="H9964" s="264"/>
      <c r="I9964" s="264"/>
      <c r="J9964" s="264"/>
    </row>
    <row r="9965" spans="6:10" x14ac:dyDescent="0.25">
      <c r="F9965" s="262"/>
      <c r="G9965" s="139"/>
      <c r="H9965" s="264"/>
      <c r="I9965" s="264"/>
      <c r="J9965" s="264"/>
    </row>
    <row r="9966" spans="6:10" x14ac:dyDescent="0.25">
      <c r="F9966" s="262"/>
      <c r="G9966" s="139"/>
      <c r="H9966" s="264"/>
      <c r="I9966" s="264"/>
      <c r="J9966" s="264"/>
    </row>
    <row r="9967" spans="6:10" x14ac:dyDescent="0.25">
      <c r="F9967" s="262"/>
      <c r="G9967" s="139"/>
      <c r="H9967" s="264"/>
      <c r="I9967" s="264"/>
      <c r="J9967" s="264"/>
    </row>
    <row r="9968" spans="6:10" x14ac:dyDescent="0.25">
      <c r="F9968" s="262"/>
      <c r="G9968" s="139"/>
      <c r="H9968" s="264"/>
      <c r="I9968" s="264"/>
      <c r="J9968" s="264"/>
    </row>
    <row r="9969" spans="6:10" x14ac:dyDescent="0.25">
      <c r="F9969" s="262"/>
      <c r="G9969" s="139"/>
      <c r="H9969" s="264"/>
      <c r="I9969" s="264"/>
      <c r="J9969" s="264"/>
    </row>
    <row r="9970" spans="6:10" x14ac:dyDescent="0.25">
      <c r="F9970" s="262"/>
      <c r="G9970" s="139"/>
      <c r="H9970" s="264"/>
      <c r="I9970" s="264"/>
      <c r="J9970" s="264"/>
    </row>
    <row r="9971" spans="6:10" x14ac:dyDescent="0.25">
      <c r="F9971" s="262"/>
      <c r="G9971" s="139"/>
      <c r="H9971" s="264"/>
      <c r="I9971" s="264"/>
      <c r="J9971" s="264"/>
    </row>
    <row r="9972" spans="6:10" x14ac:dyDescent="0.25">
      <c r="F9972" s="262"/>
      <c r="G9972" s="139"/>
      <c r="H9972" s="264"/>
      <c r="I9972" s="264"/>
      <c r="J9972" s="264"/>
    </row>
    <row r="9973" spans="6:10" x14ac:dyDescent="0.25">
      <c r="F9973" s="262"/>
      <c r="G9973" s="139"/>
      <c r="H9973" s="264"/>
      <c r="I9973" s="264"/>
      <c r="J9973" s="264"/>
    </row>
    <row r="9974" spans="6:10" x14ac:dyDescent="0.25">
      <c r="F9974" s="262"/>
      <c r="G9974" s="139"/>
      <c r="H9974" s="264"/>
      <c r="I9974" s="264"/>
      <c r="J9974" s="264"/>
    </row>
    <row r="9975" spans="6:10" x14ac:dyDescent="0.25">
      <c r="F9975" s="262"/>
      <c r="G9975" s="139"/>
      <c r="H9975" s="264"/>
      <c r="I9975" s="264"/>
      <c r="J9975" s="264"/>
    </row>
    <row r="9976" spans="6:10" x14ac:dyDescent="0.25">
      <c r="F9976" s="262"/>
      <c r="G9976" s="139"/>
      <c r="H9976" s="264"/>
      <c r="I9976" s="264"/>
      <c r="J9976" s="264"/>
    </row>
    <row r="9977" spans="6:10" x14ac:dyDescent="0.25">
      <c r="F9977" s="262"/>
      <c r="G9977" s="139"/>
      <c r="H9977" s="264"/>
      <c r="I9977" s="264"/>
      <c r="J9977" s="264"/>
    </row>
    <row r="9978" spans="6:10" x14ac:dyDescent="0.25">
      <c r="F9978" s="262"/>
      <c r="G9978" s="139"/>
      <c r="H9978" s="264"/>
      <c r="I9978" s="264"/>
      <c r="J9978" s="264"/>
    </row>
    <row r="9979" spans="6:10" x14ac:dyDescent="0.25">
      <c r="F9979" s="262"/>
      <c r="G9979" s="139"/>
      <c r="H9979" s="264"/>
      <c r="I9979" s="264"/>
      <c r="J9979" s="264"/>
    </row>
    <row r="9980" spans="6:10" x14ac:dyDescent="0.25">
      <c r="F9980" s="262"/>
      <c r="G9980" s="139"/>
      <c r="H9980" s="264"/>
      <c r="I9980" s="264"/>
      <c r="J9980" s="264"/>
    </row>
    <row r="9981" spans="6:10" x14ac:dyDescent="0.25">
      <c r="F9981" s="262"/>
      <c r="G9981" s="139"/>
      <c r="H9981" s="264"/>
      <c r="I9981" s="264"/>
      <c r="J9981" s="264"/>
    </row>
    <row r="9982" spans="6:10" x14ac:dyDescent="0.25">
      <c r="F9982" s="262"/>
      <c r="G9982" s="139"/>
      <c r="H9982" s="264"/>
      <c r="I9982" s="264"/>
      <c r="J9982" s="264"/>
    </row>
    <row r="9983" spans="6:10" x14ac:dyDescent="0.25">
      <c r="F9983" s="262"/>
      <c r="G9983" s="139"/>
      <c r="H9983" s="264"/>
      <c r="I9983" s="264"/>
      <c r="J9983" s="264"/>
    </row>
    <row r="9984" spans="6:10" x14ac:dyDescent="0.25">
      <c r="F9984" s="262"/>
      <c r="G9984" s="139"/>
      <c r="H9984" s="264"/>
      <c r="I9984" s="264"/>
      <c r="J9984" s="264"/>
    </row>
    <row r="9985" spans="6:10" x14ac:dyDescent="0.25">
      <c r="F9985" s="262"/>
      <c r="G9985" s="139"/>
      <c r="H9985" s="264"/>
      <c r="I9985" s="264"/>
      <c r="J9985" s="264"/>
    </row>
    <row r="9986" spans="6:10" x14ac:dyDescent="0.25">
      <c r="F9986" s="262"/>
      <c r="G9986" s="139"/>
      <c r="H9986" s="264"/>
      <c r="I9986" s="264"/>
      <c r="J9986" s="264"/>
    </row>
    <row r="9987" spans="6:10" x14ac:dyDescent="0.25">
      <c r="F9987" s="262"/>
      <c r="G9987" s="139"/>
      <c r="H9987" s="264"/>
      <c r="I9987" s="264"/>
      <c r="J9987" s="264"/>
    </row>
    <row r="9988" spans="6:10" x14ac:dyDescent="0.25">
      <c r="F9988" s="262"/>
      <c r="G9988" s="139"/>
      <c r="H9988" s="264"/>
      <c r="I9988" s="264"/>
      <c r="J9988" s="264"/>
    </row>
    <row r="9989" spans="6:10" x14ac:dyDescent="0.25">
      <c r="F9989" s="262"/>
      <c r="G9989" s="139"/>
      <c r="H9989" s="264"/>
      <c r="I9989" s="264"/>
      <c r="J9989" s="264"/>
    </row>
    <row r="9990" spans="6:10" x14ac:dyDescent="0.25">
      <c r="F9990" s="262"/>
      <c r="G9990" s="139"/>
      <c r="H9990" s="264"/>
      <c r="I9990" s="264"/>
      <c r="J9990" s="264"/>
    </row>
    <row r="9991" spans="6:10" x14ac:dyDescent="0.25">
      <c r="F9991" s="262"/>
      <c r="G9991" s="139"/>
      <c r="H9991" s="264"/>
      <c r="I9991" s="264"/>
      <c r="J9991" s="264"/>
    </row>
    <row r="9992" spans="6:10" x14ac:dyDescent="0.25">
      <c r="F9992" s="262"/>
      <c r="G9992" s="139"/>
      <c r="H9992" s="264"/>
      <c r="I9992" s="264"/>
      <c r="J9992" s="264"/>
    </row>
    <row r="9993" spans="6:10" x14ac:dyDescent="0.25">
      <c r="F9993" s="262"/>
      <c r="G9993" s="139"/>
      <c r="H9993" s="264"/>
      <c r="I9993" s="264"/>
      <c r="J9993" s="264"/>
    </row>
    <row r="9994" spans="6:10" x14ac:dyDescent="0.25">
      <c r="F9994" s="262"/>
      <c r="G9994" s="139"/>
      <c r="H9994" s="264"/>
      <c r="I9994" s="264"/>
      <c r="J9994" s="264"/>
    </row>
    <row r="9995" spans="6:10" x14ac:dyDescent="0.25">
      <c r="F9995" s="262"/>
      <c r="G9995" s="139"/>
      <c r="H9995" s="264"/>
      <c r="I9995" s="264"/>
      <c r="J9995" s="264"/>
    </row>
    <row r="9996" spans="6:10" x14ac:dyDescent="0.25">
      <c r="F9996" s="262"/>
      <c r="G9996" s="139"/>
      <c r="H9996" s="264"/>
      <c r="I9996" s="264"/>
      <c r="J9996" s="264"/>
    </row>
    <row r="9997" spans="6:10" x14ac:dyDescent="0.25">
      <c r="F9997" s="262"/>
      <c r="G9997" s="139"/>
      <c r="H9997" s="264"/>
      <c r="I9997" s="264"/>
      <c r="J9997" s="264"/>
    </row>
    <row r="9998" spans="6:10" x14ac:dyDescent="0.25">
      <c r="F9998" s="262"/>
      <c r="G9998" s="139"/>
      <c r="H9998" s="264"/>
      <c r="I9998" s="264"/>
      <c r="J9998" s="264"/>
    </row>
    <row r="9999" spans="6:10" x14ac:dyDescent="0.25">
      <c r="F9999" s="262"/>
      <c r="G9999" s="139"/>
      <c r="H9999" s="264"/>
      <c r="I9999" s="264"/>
      <c r="J9999" s="264"/>
    </row>
    <row r="10000" spans="6:10" x14ac:dyDescent="0.25">
      <c r="F10000" s="262"/>
      <c r="G10000" s="139"/>
      <c r="H10000" s="264"/>
      <c r="I10000" s="264"/>
      <c r="J10000" s="264"/>
    </row>
    <row r="10001" spans="6:10" x14ac:dyDescent="0.25">
      <c r="F10001" s="262"/>
      <c r="G10001" s="139"/>
      <c r="H10001" s="264"/>
      <c r="I10001" s="264"/>
      <c r="J10001" s="264"/>
    </row>
    <row r="10002" spans="6:10" x14ac:dyDescent="0.25">
      <c r="F10002" s="262"/>
      <c r="G10002" s="139"/>
      <c r="H10002" s="264"/>
      <c r="I10002" s="264"/>
      <c r="J10002" s="264"/>
    </row>
    <row r="10003" spans="6:10" x14ac:dyDescent="0.25">
      <c r="F10003" s="262"/>
      <c r="G10003" s="139"/>
      <c r="H10003" s="264"/>
      <c r="I10003" s="264"/>
      <c r="J10003" s="264"/>
    </row>
    <row r="10004" spans="6:10" x14ac:dyDescent="0.25">
      <c r="F10004" s="262"/>
      <c r="G10004" s="139"/>
      <c r="H10004" s="264"/>
      <c r="I10004" s="264"/>
      <c r="J10004" s="264"/>
    </row>
    <row r="10005" spans="6:10" x14ac:dyDescent="0.25">
      <c r="F10005" s="262"/>
      <c r="G10005" s="139"/>
      <c r="H10005" s="264"/>
      <c r="I10005" s="264"/>
      <c r="J10005" s="264"/>
    </row>
    <row r="10006" spans="6:10" x14ac:dyDescent="0.25">
      <c r="F10006" s="262"/>
      <c r="G10006" s="139"/>
      <c r="H10006" s="264"/>
      <c r="I10006" s="264"/>
      <c r="J10006" s="264"/>
    </row>
    <row r="10007" spans="6:10" x14ac:dyDescent="0.25">
      <c r="F10007" s="262"/>
      <c r="G10007" s="139"/>
      <c r="H10007" s="264"/>
      <c r="I10007" s="264"/>
      <c r="J10007" s="264"/>
    </row>
    <row r="10008" spans="6:10" x14ac:dyDescent="0.25">
      <c r="F10008" s="262"/>
      <c r="G10008" s="139"/>
      <c r="H10008" s="264"/>
      <c r="I10008" s="264"/>
      <c r="J10008" s="264"/>
    </row>
    <row r="10009" spans="6:10" x14ac:dyDescent="0.25">
      <c r="F10009" s="262"/>
      <c r="G10009" s="139"/>
      <c r="H10009" s="264"/>
      <c r="I10009" s="264"/>
      <c r="J10009" s="264"/>
    </row>
    <row r="10010" spans="6:10" x14ac:dyDescent="0.25">
      <c r="F10010" s="262"/>
      <c r="G10010" s="139"/>
      <c r="H10010" s="264"/>
      <c r="I10010" s="264"/>
      <c r="J10010" s="264"/>
    </row>
    <row r="10011" spans="6:10" x14ac:dyDescent="0.25">
      <c r="F10011" s="262"/>
      <c r="G10011" s="139"/>
      <c r="H10011" s="264"/>
      <c r="I10011" s="264"/>
      <c r="J10011" s="264"/>
    </row>
    <row r="10012" spans="6:10" x14ac:dyDescent="0.25">
      <c r="F10012" s="262"/>
      <c r="G10012" s="139"/>
      <c r="H10012" s="264"/>
      <c r="I10012" s="264"/>
      <c r="J10012" s="264"/>
    </row>
    <row r="10013" spans="6:10" x14ac:dyDescent="0.25">
      <c r="F10013" s="262"/>
      <c r="G10013" s="139"/>
      <c r="H10013" s="264"/>
      <c r="I10013" s="264"/>
      <c r="J10013" s="264"/>
    </row>
    <row r="10014" spans="6:10" x14ac:dyDescent="0.25">
      <c r="F10014" s="262"/>
      <c r="G10014" s="139"/>
      <c r="H10014" s="264"/>
      <c r="I10014" s="264"/>
      <c r="J10014" s="264"/>
    </row>
    <row r="10015" spans="6:10" x14ac:dyDescent="0.25">
      <c r="F10015" s="262"/>
      <c r="G10015" s="139"/>
      <c r="H10015" s="264"/>
      <c r="I10015" s="264"/>
      <c r="J10015" s="264"/>
    </row>
    <row r="10016" spans="6:10" x14ac:dyDescent="0.25">
      <c r="F10016" s="262"/>
      <c r="G10016" s="139"/>
      <c r="H10016" s="264"/>
      <c r="I10016" s="264"/>
      <c r="J10016" s="264"/>
    </row>
    <row r="10017" spans="6:10" x14ac:dyDescent="0.25">
      <c r="F10017" s="262"/>
      <c r="G10017" s="139"/>
      <c r="H10017" s="264"/>
      <c r="I10017" s="264"/>
      <c r="J10017" s="264"/>
    </row>
    <row r="10018" spans="6:10" x14ac:dyDescent="0.25">
      <c r="F10018" s="262"/>
      <c r="G10018" s="139"/>
      <c r="H10018" s="264"/>
      <c r="I10018" s="264"/>
      <c r="J10018" s="264"/>
    </row>
    <row r="10019" spans="6:10" x14ac:dyDescent="0.25">
      <c r="F10019" s="262"/>
      <c r="G10019" s="139"/>
      <c r="H10019" s="264"/>
      <c r="I10019" s="264"/>
      <c r="J10019" s="264"/>
    </row>
    <row r="10020" spans="6:10" x14ac:dyDescent="0.25">
      <c r="F10020" s="262"/>
      <c r="G10020" s="139"/>
      <c r="H10020" s="264"/>
      <c r="I10020" s="264"/>
      <c r="J10020" s="264"/>
    </row>
    <row r="10021" spans="6:10" x14ac:dyDescent="0.25">
      <c r="F10021" s="262"/>
      <c r="G10021" s="139"/>
      <c r="H10021" s="264"/>
      <c r="I10021" s="264"/>
      <c r="J10021" s="264"/>
    </row>
    <row r="10022" spans="6:10" x14ac:dyDescent="0.25">
      <c r="F10022" s="262"/>
      <c r="G10022" s="139"/>
      <c r="H10022" s="264"/>
      <c r="I10022" s="264"/>
      <c r="J10022" s="264"/>
    </row>
    <row r="10023" spans="6:10" x14ac:dyDescent="0.25">
      <c r="F10023" s="262"/>
      <c r="G10023" s="139"/>
      <c r="H10023" s="264"/>
      <c r="I10023" s="264"/>
      <c r="J10023" s="264"/>
    </row>
    <row r="10024" spans="6:10" x14ac:dyDescent="0.25">
      <c r="F10024" s="262"/>
      <c r="G10024" s="139"/>
      <c r="H10024" s="264"/>
      <c r="I10024" s="264"/>
      <c r="J10024" s="264"/>
    </row>
    <row r="10025" spans="6:10" x14ac:dyDescent="0.25">
      <c r="F10025" s="262"/>
      <c r="G10025" s="139"/>
      <c r="H10025" s="264"/>
      <c r="I10025" s="264"/>
      <c r="J10025" s="264"/>
    </row>
    <row r="10026" spans="6:10" x14ac:dyDescent="0.25">
      <c r="F10026" s="262"/>
      <c r="G10026" s="139"/>
      <c r="H10026" s="264"/>
      <c r="I10026" s="264"/>
      <c r="J10026" s="264"/>
    </row>
    <row r="10027" spans="6:10" x14ac:dyDescent="0.25">
      <c r="F10027" s="262"/>
      <c r="G10027" s="139"/>
      <c r="H10027" s="264"/>
      <c r="I10027" s="264"/>
      <c r="J10027" s="264"/>
    </row>
    <row r="10028" spans="6:10" x14ac:dyDescent="0.25">
      <c r="F10028" s="262"/>
      <c r="G10028" s="139"/>
      <c r="H10028" s="264"/>
      <c r="I10028" s="264"/>
      <c r="J10028" s="264"/>
    </row>
    <row r="10029" spans="6:10" x14ac:dyDescent="0.25">
      <c r="F10029" s="262"/>
      <c r="G10029" s="139"/>
      <c r="H10029" s="264"/>
      <c r="I10029" s="264"/>
      <c r="J10029" s="264"/>
    </row>
    <row r="10030" spans="6:10" x14ac:dyDescent="0.25">
      <c r="F10030" s="262"/>
      <c r="G10030" s="139"/>
      <c r="H10030" s="264"/>
      <c r="I10030" s="264"/>
      <c r="J10030" s="264"/>
    </row>
    <row r="10031" spans="6:10" x14ac:dyDescent="0.25">
      <c r="F10031" s="262"/>
      <c r="G10031" s="139"/>
      <c r="H10031" s="264"/>
      <c r="I10031" s="264"/>
      <c r="J10031" s="264"/>
    </row>
    <row r="10032" spans="6:10" x14ac:dyDescent="0.25">
      <c r="F10032" s="262"/>
      <c r="G10032" s="139"/>
      <c r="H10032" s="264"/>
      <c r="I10032" s="264"/>
      <c r="J10032" s="264"/>
    </row>
    <row r="10033" spans="6:10" x14ac:dyDescent="0.25">
      <c r="F10033" s="262"/>
      <c r="G10033" s="139"/>
      <c r="H10033" s="264"/>
      <c r="I10033" s="264"/>
      <c r="J10033" s="264"/>
    </row>
    <row r="10034" spans="6:10" x14ac:dyDescent="0.25">
      <c r="F10034" s="262"/>
      <c r="G10034" s="139"/>
      <c r="H10034" s="264"/>
      <c r="I10034" s="264"/>
      <c r="J10034" s="264"/>
    </row>
    <row r="10035" spans="6:10" x14ac:dyDescent="0.25">
      <c r="F10035" s="262"/>
      <c r="G10035" s="139"/>
      <c r="H10035" s="264"/>
      <c r="I10035" s="264"/>
      <c r="J10035" s="264"/>
    </row>
    <row r="10036" spans="6:10" x14ac:dyDescent="0.25">
      <c r="F10036" s="262"/>
      <c r="G10036" s="139"/>
      <c r="H10036" s="264"/>
      <c r="I10036" s="264"/>
      <c r="J10036" s="264"/>
    </row>
    <row r="10037" spans="6:10" x14ac:dyDescent="0.25">
      <c r="F10037" s="262"/>
      <c r="G10037" s="139"/>
      <c r="H10037" s="264"/>
      <c r="I10037" s="264"/>
      <c r="J10037" s="264"/>
    </row>
    <row r="10038" spans="6:10" x14ac:dyDescent="0.25">
      <c r="F10038" s="262"/>
      <c r="G10038" s="139"/>
      <c r="H10038" s="264"/>
      <c r="I10038" s="264"/>
      <c r="J10038" s="264"/>
    </row>
    <row r="10039" spans="6:10" x14ac:dyDescent="0.25">
      <c r="F10039" s="262"/>
      <c r="G10039" s="139"/>
      <c r="H10039" s="264"/>
      <c r="I10039" s="264"/>
      <c r="J10039" s="264"/>
    </row>
    <row r="10040" spans="6:10" x14ac:dyDescent="0.25">
      <c r="F10040" s="262"/>
      <c r="G10040" s="139"/>
      <c r="H10040" s="264"/>
      <c r="I10040" s="264"/>
      <c r="J10040" s="264"/>
    </row>
    <row r="10041" spans="6:10" x14ac:dyDescent="0.25">
      <c r="F10041" s="262"/>
      <c r="G10041" s="139"/>
      <c r="H10041" s="264"/>
      <c r="I10041" s="264"/>
      <c r="J10041" s="264"/>
    </row>
    <row r="10042" spans="6:10" x14ac:dyDescent="0.25">
      <c r="F10042" s="262"/>
      <c r="G10042" s="139"/>
      <c r="H10042" s="264"/>
      <c r="I10042" s="264"/>
      <c r="J10042" s="264"/>
    </row>
    <row r="10043" spans="6:10" x14ac:dyDescent="0.25">
      <c r="F10043" s="262"/>
      <c r="G10043" s="139"/>
      <c r="H10043" s="264"/>
      <c r="I10043" s="264"/>
      <c r="J10043" s="264"/>
    </row>
    <row r="10044" spans="6:10" x14ac:dyDescent="0.25">
      <c r="F10044" s="262"/>
      <c r="G10044" s="139"/>
      <c r="H10044" s="264"/>
      <c r="I10044" s="264"/>
      <c r="J10044" s="264"/>
    </row>
    <row r="10045" spans="6:10" x14ac:dyDescent="0.25">
      <c r="F10045" s="262"/>
      <c r="G10045" s="139"/>
      <c r="H10045" s="264"/>
      <c r="I10045" s="264"/>
      <c r="J10045" s="264"/>
    </row>
    <row r="10046" spans="6:10" x14ac:dyDescent="0.25">
      <c r="F10046" s="262"/>
      <c r="G10046" s="139"/>
      <c r="H10046" s="264"/>
      <c r="I10046" s="264"/>
      <c r="J10046" s="264"/>
    </row>
    <row r="10047" spans="6:10" x14ac:dyDescent="0.25">
      <c r="F10047" s="262"/>
      <c r="G10047" s="139"/>
      <c r="H10047" s="264"/>
      <c r="I10047" s="264"/>
      <c r="J10047" s="264"/>
    </row>
    <row r="10048" spans="6:10" x14ac:dyDescent="0.25">
      <c r="F10048" s="262"/>
      <c r="G10048" s="139"/>
      <c r="H10048" s="264"/>
      <c r="I10048" s="264"/>
      <c r="J10048" s="264"/>
    </row>
    <row r="10049" spans="6:10" x14ac:dyDescent="0.25">
      <c r="F10049" s="262"/>
      <c r="G10049" s="139"/>
      <c r="H10049" s="264"/>
      <c r="I10049" s="264"/>
      <c r="J10049" s="264"/>
    </row>
    <row r="10050" spans="6:10" x14ac:dyDescent="0.25">
      <c r="F10050" s="262"/>
      <c r="G10050" s="139"/>
      <c r="H10050" s="264"/>
      <c r="I10050" s="264"/>
      <c r="J10050" s="264"/>
    </row>
    <row r="10051" spans="6:10" x14ac:dyDescent="0.25">
      <c r="F10051" s="262"/>
      <c r="G10051" s="139"/>
      <c r="H10051" s="264"/>
      <c r="I10051" s="264"/>
      <c r="J10051" s="264"/>
    </row>
    <row r="10052" spans="6:10" x14ac:dyDescent="0.25">
      <c r="F10052" s="262"/>
      <c r="G10052" s="139"/>
      <c r="H10052" s="264"/>
      <c r="I10052" s="264"/>
      <c r="J10052" s="264"/>
    </row>
    <row r="10053" spans="6:10" x14ac:dyDescent="0.25">
      <c r="F10053" s="262"/>
      <c r="G10053" s="139"/>
      <c r="H10053" s="264"/>
      <c r="I10053" s="264"/>
      <c r="J10053" s="264"/>
    </row>
    <row r="10054" spans="6:10" x14ac:dyDescent="0.25">
      <c r="F10054" s="262"/>
      <c r="G10054" s="139"/>
      <c r="H10054" s="264"/>
      <c r="I10054" s="264"/>
      <c r="J10054" s="264"/>
    </row>
    <row r="10055" spans="6:10" x14ac:dyDescent="0.25">
      <c r="F10055" s="262"/>
      <c r="G10055" s="139"/>
      <c r="H10055" s="264"/>
      <c r="I10055" s="264"/>
      <c r="J10055" s="264"/>
    </row>
    <row r="10056" spans="6:10" x14ac:dyDescent="0.25">
      <c r="F10056" s="262"/>
      <c r="G10056" s="139"/>
      <c r="H10056" s="264"/>
      <c r="I10056" s="264"/>
      <c r="J10056" s="264"/>
    </row>
    <row r="10057" spans="6:10" x14ac:dyDescent="0.25">
      <c r="F10057" s="262"/>
      <c r="G10057" s="139"/>
      <c r="H10057" s="264"/>
      <c r="I10057" s="264"/>
      <c r="J10057" s="264"/>
    </row>
    <row r="10058" spans="6:10" x14ac:dyDescent="0.25">
      <c r="F10058" s="262"/>
      <c r="G10058" s="139"/>
      <c r="H10058" s="264"/>
      <c r="I10058" s="264"/>
      <c r="J10058" s="264"/>
    </row>
    <row r="10059" spans="6:10" x14ac:dyDescent="0.25">
      <c r="F10059" s="262"/>
      <c r="G10059" s="139"/>
      <c r="H10059" s="264"/>
      <c r="I10059" s="264"/>
      <c r="J10059" s="264"/>
    </row>
    <row r="10060" spans="6:10" x14ac:dyDescent="0.25">
      <c r="F10060" s="262"/>
      <c r="G10060" s="139"/>
      <c r="H10060" s="264"/>
      <c r="I10060" s="264"/>
      <c r="J10060" s="264"/>
    </row>
    <row r="10061" spans="6:10" x14ac:dyDescent="0.25">
      <c r="F10061" s="262"/>
      <c r="G10061" s="139"/>
      <c r="H10061" s="264"/>
      <c r="I10061" s="264"/>
      <c r="J10061" s="264"/>
    </row>
    <row r="10062" spans="6:10" x14ac:dyDescent="0.25">
      <c r="F10062" s="262"/>
      <c r="G10062" s="139"/>
      <c r="H10062" s="264"/>
      <c r="I10062" s="264"/>
      <c r="J10062" s="264"/>
    </row>
    <row r="10063" spans="6:10" x14ac:dyDescent="0.25">
      <c r="F10063" s="262"/>
      <c r="G10063" s="139"/>
      <c r="H10063" s="264"/>
      <c r="I10063" s="264"/>
      <c r="J10063" s="264"/>
    </row>
    <row r="10064" spans="6:10" x14ac:dyDescent="0.25">
      <c r="F10064" s="262"/>
      <c r="G10064" s="139"/>
      <c r="H10064" s="264"/>
      <c r="I10064" s="264"/>
      <c r="J10064" s="264"/>
    </row>
    <row r="10065" spans="6:10" x14ac:dyDescent="0.25">
      <c r="F10065" s="262"/>
      <c r="G10065" s="139"/>
      <c r="H10065" s="264"/>
      <c r="I10065" s="264"/>
      <c r="J10065" s="264"/>
    </row>
    <row r="10066" spans="6:10" x14ac:dyDescent="0.25">
      <c r="F10066" s="262"/>
      <c r="G10066" s="139"/>
      <c r="H10066" s="264"/>
      <c r="I10066" s="264"/>
      <c r="J10066" s="264"/>
    </row>
    <row r="10067" spans="6:10" x14ac:dyDescent="0.25">
      <c r="F10067" s="262"/>
      <c r="G10067" s="139"/>
      <c r="H10067" s="264"/>
      <c r="I10067" s="264"/>
      <c r="J10067" s="264"/>
    </row>
    <row r="10068" spans="6:10" x14ac:dyDescent="0.25">
      <c r="F10068" s="262"/>
      <c r="G10068" s="139"/>
      <c r="H10068" s="264"/>
      <c r="I10068" s="264"/>
      <c r="J10068" s="264"/>
    </row>
    <row r="10069" spans="6:10" x14ac:dyDescent="0.25">
      <c r="F10069" s="262"/>
      <c r="G10069" s="139"/>
      <c r="H10069" s="264"/>
      <c r="I10069" s="264"/>
      <c r="J10069" s="264"/>
    </row>
    <row r="10070" spans="6:10" x14ac:dyDescent="0.25">
      <c r="F10070" s="262"/>
      <c r="G10070" s="139"/>
      <c r="H10070" s="264"/>
      <c r="I10070" s="264"/>
      <c r="J10070" s="264"/>
    </row>
    <row r="10071" spans="6:10" x14ac:dyDescent="0.25">
      <c r="F10071" s="262"/>
      <c r="G10071" s="139"/>
      <c r="H10071" s="264"/>
      <c r="I10071" s="264"/>
      <c r="J10071" s="264"/>
    </row>
    <row r="10072" spans="6:10" x14ac:dyDescent="0.25">
      <c r="F10072" s="262"/>
      <c r="G10072" s="139"/>
      <c r="H10072" s="264"/>
      <c r="I10072" s="264"/>
      <c r="J10072" s="264"/>
    </row>
    <row r="10073" spans="6:10" x14ac:dyDescent="0.25">
      <c r="F10073" s="262"/>
      <c r="G10073" s="139"/>
      <c r="H10073" s="264"/>
      <c r="I10073" s="264"/>
      <c r="J10073" s="264"/>
    </row>
    <row r="10074" spans="6:10" x14ac:dyDescent="0.25">
      <c r="F10074" s="262"/>
      <c r="G10074" s="139"/>
      <c r="H10074" s="264"/>
      <c r="I10074" s="264"/>
      <c r="J10074" s="264"/>
    </row>
    <row r="10075" spans="6:10" x14ac:dyDescent="0.25">
      <c r="F10075" s="262"/>
      <c r="G10075" s="139"/>
      <c r="H10075" s="264"/>
      <c r="I10075" s="264"/>
      <c r="J10075" s="264"/>
    </row>
    <row r="10076" spans="6:10" x14ac:dyDescent="0.25">
      <c r="F10076" s="262"/>
      <c r="G10076" s="139"/>
      <c r="H10076" s="264"/>
      <c r="I10076" s="264"/>
      <c r="J10076" s="264"/>
    </row>
    <row r="10077" spans="6:10" x14ac:dyDescent="0.25">
      <c r="F10077" s="262"/>
      <c r="G10077" s="139"/>
      <c r="H10077" s="264"/>
      <c r="I10077" s="264"/>
      <c r="J10077" s="264"/>
    </row>
    <row r="10078" spans="6:10" x14ac:dyDescent="0.25">
      <c r="F10078" s="262"/>
      <c r="G10078" s="139"/>
      <c r="H10078" s="264"/>
      <c r="I10078" s="264"/>
      <c r="J10078" s="264"/>
    </row>
    <row r="10079" spans="6:10" x14ac:dyDescent="0.25">
      <c r="F10079" s="262"/>
      <c r="G10079" s="139"/>
      <c r="H10079" s="264"/>
      <c r="I10079" s="264"/>
      <c r="J10079" s="264"/>
    </row>
    <row r="10080" spans="6:10" x14ac:dyDescent="0.25">
      <c r="F10080" s="262"/>
      <c r="G10080" s="139"/>
      <c r="H10080" s="264"/>
      <c r="I10080" s="264"/>
      <c r="J10080" s="264"/>
    </row>
    <row r="10081" spans="6:10" x14ac:dyDescent="0.25">
      <c r="F10081" s="262"/>
      <c r="G10081" s="139"/>
      <c r="H10081" s="264"/>
      <c r="I10081" s="264"/>
      <c r="J10081" s="264"/>
    </row>
    <row r="10082" spans="6:10" x14ac:dyDescent="0.25">
      <c r="F10082" s="262"/>
      <c r="G10082" s="139"/>
      <c r="H10082" s="264"/>
      <c r="I10082" s="264"/>
      <c r="J10082" s="264"/>
    </row>
    <row r="10083" spans="6:10" x14ac:dyDescent="0.25">
      <c r="F10083" s="262"/>
      <c r="G10083" s="139"/>
      <c r="H10083" s="264"/>
      <c r="I10083" s="264"/>
      <c r="J10083" s="264"/>
    </row>
    <row r="10084" spans="6:10" x14ac:dyDescent="0.25">
      <c r="F10084" s="262"/>
      <c r="G10084" s="139"/>
      <c r="H10084" s="264"/>
      <c r="I10084" s="264"/>
      <c r="J10084" s="264"/>
    </row>
    <row r="10085" spans="6:10" x14ac:dyDescent="0.25">
      <c r="F10085" s="262"/>
      <c r="G10085" s="139"/>
      <c r="H10085" s="264"/>
      <c r="I10085" s="264"/>
      <c r="J10085" s="264"/>
    </row>
    <row r="10086" spans="6:10" x14ac:dyDescent="0.25">
      <c r="F10086" s="262"/>
      <c r="G10086" s="139"/>
      <c r="H10086" s="264"/>
      <c r="I10086" s="264"/>
      <c r="J10086" s="264"/>
    </row>
    <row r="10087" spans="6:10" x14ac:dyDescent="0.25">
      <c r="F10087" s="262"/>
      <c r="G10087" s="139"/>
      <c r="H10087" s="264"/>
      <c r="I10087" s="264"/>
      <c r="J10087" s="264"/>
    </row>
    <row r="10088" spans="6:10" x14ac:dyDescent="0.25">
      <c r="F10088" s="262"/>
      <c r="G10088" s="139"/>
      <c r="H10088" s="264"/>
      <c r="I10088" s="264"/>
      <c r="J10088" s="264"/>
    </row>
    <row r="10089" spans="6:10" x14ac:dyDescent="0.25">
      <c r="F10089" s="262"/>
      <c r="G10089" s="139"/>
      <c r="H10089" s="264"/>
      <c r="I10089" s="264"/>
      <c r="J10089" s="264"/>
    </row>
    <row r="10090" spans="6:10" x14ac:dyDescent="0.25">
      <c r="F10090" s="262"/>
      <c r="G10090" s="139"/>
      <c r="H10090" s="264"/>
      <c r="I10090" s="264"/>
      <c r="J10090" s="264"/>
    </row>
    <row r="10091" spans="6:10" x14ac:dyDescent="0.25">
      <c r="F10091" s="262"/>
      <c r="G10091" s="139"/>
      <c r="H10091" s="264"/>
      <c r="I10091" s="264"/>
      <c r="J10091" s="264"/>
    </row>
    <row r="10092" spans="6:10" x14ac:dyDescent="0.25">
      <c r="F10092" s="262"/>
      <c r="G10092" s="139"/>
      <c r="H10092" s="264"/>
      <c r="I10092" s="264"/>
      <c r="J10092" s="264"/>
    </row>
    <row r="10093" spans="6:10" x14ac:dyDescent="0.25">
      <c r="F10093" s="262"/>
      <c r="G10093" s="139"/>
      <c r="H10093" s="264"/>
      <c r="I10093" s="264"/>
      <c r="J10093" s="264"/>
    </row>
    <row r="10094" spans="6:10" x14ac:dyDescent="0.25">
      <c r="F10094" s="262"/>
      <c r="G10094" s="139"/>
      <c r="H10094" s="264"/>
      <c r="I10094" s="264"/>
      <c r="J10094" s="264"/>
    </row>
    <row r="10095" spans="6:10" x14ac:dyDescent="0.25">
      <c r="F10095" s="262"/>
      <c r="G10095" s="139"/>
      <c r="H10095" s="264"/>
      <c r="I10095" s="264"/>
      <c r="J10095" s="264"/>
    </row>
    <row r="10096" spans="6:10" x14ac:dyDescent="0.25">
      <c r="F10096" s="262"/>
      <c r="G10096" s="139"/>
      <c r="H10096" s="264"/>
      <c r="I10096" s="264"/>
      <c r="J10096" s="264"/>
    </row>
    <row r="10097" spans="6:10" x14ac:dyDescent="0.25">
      <c r="F10097" s="262"/>
      <c r="G10097" s="139"/>
      <c r="H10097" s="264"/>
      <c r="I10097" s="264"/>
      <c r="J10097" s="264"/>
    </row>
    <row r="10098" spans="6:10" x14ac:dyDescent="0.25">
      <c r="F10098" s="262"/>
      <c r="G10098" s="139"/>
      <c r="H10098" s="264"/>
      <c r="I10098" s="264"/>
      <c r="J10098" s="264"/>
    </row>
    <row r="10099" spans="6:10" x14ac:dyDescent="0.25">
      <c r="F10099" s="262"/>
      <c r="G10099" s="139"/>
      <c r="H10099" s="264"/>
      <c r="I10099" s="264"/>
      <c r="J10099" s="264"/>
    </row>
    <row r="10100" spans="6:10" x14ac:dyDescent="0.25">
      <c r="F10100" s="262"/>
      <c r="G10100" s="139"/>
      <c r="H10100" s="264"/>
      <c r="I10100" s="264"/>
      <c r="J10100" s="264"/>
    </row>
    <row r="10101" spans="6:10" x14ac:dyDescent="0.25">
      <c r="F10101" s="262"/>
      <c r="G10101" s="139"/>
      <c r="H10101" s="264"/>
      <c r="I10101" s="264"/>
      <c r="J10101" s="264"/>
    </row>
    <row r="10102" spans="6:10" x14ac:dyDescent="0.25">
      <c r="F10102" s="262"/>
      <c r="G10102" s="139"/>
      <c r="H10102" s="264"/>
      <c r="I10102" s="264"/>
      <c r="J10102" s="264"/>
    </row>
    <row r="10103" spans="6:10" x14ac:dyDescent="0.25">
      <c r="F10103" s="262"/>
      <c r="G10103" s="139"/>
      <c r="H10103" s="264"/>
      <c r="I10103" s="264"/>
      <c r="J10103" s="264"/>
    </row>
    <row r="10104" spans="6:10" x14ac:dyDescent="0.25">
      <c r="F10104" s="262"/>
      <c r="G10104" s="139"/>
      <c r="H10104" s="264"/>
      <c r="I10104" s="264"/>
      <c r="J10104" s="264"/>
    </row>
    <row r="10105" spans="6:10" x14ac:dyDescent="0.25">
      <c r="F10105" s="262"/>
      <c r="G10105" s="139"/>
      <c r="H10105" s="264"/>
      <c r="I10105" s="264"/>
      <c r="J10105" s="264"/>
    </row>
    <row r="10106" spans="6:10" x14ac:dyDescent="0.25">
      <c r="F10106" s="262"/>
      <c r="G10106" s="139"/>
      <c r="H10106" s="264"/>
      <c r="I10106" s="264"/>
      <c r="J10106" s="264"/>
    </row>
    <row r="10107" spans="6:10" x14ac:dyDescent="0.25">
      <c r="F10107" s="262"/>
      <c r="G10107" s="139"/>
      <c r="H10107" s="264"/>
      <c r="I10107" s="264"/>
      <c r="J10107" s="264"/>
    </row>
    <row r="10108" spans="6:10" x14ac:dyDescent="0.25">
      <c r="F10108" s="262"/>
      <c r="G10108" s="139"/>
      <c r="H10108" s="264"/>
      <c r="I10108" s="264"/>
      <c r="J10108" s="264"/>
    </row>
    <row r="10109" spans="6:10" x14ac:dyDescent="0.25">
      <c r="F10109" s="262"/>
      <c r="G10109" s="139"/>
      <c r="H10109" s="264"/>
      <c r="I10109" s="264"/>
      <c r="J10109" s="264"/>
    </row>
    <row r="10110" spans="6:10" x14ac:dyDescent="0.25">
      <c r="F10110" s="262"/>
      <c r="G10110" s="139"/>
      <c r="H10110" s="264"/>
      <c r="I10110" s="264"/>
      <c r="J10110" s="264"/>
    </row>
    <row r="10111" spans="6:10" x14ac:dyDescent="0.25">
      <c r="F10111" s="262"/>
      <c r="G10111" s="139"/>
      <c r="H10111" s="264"/>
      <c r="I10111" s="264"/>
      <c r="J10111" s="264"/>
    </row>
    <row r="10112" spans="6:10" x14ac:dyDescent="0.25">
      <c r="F10112" s="262"/>
      <c r="G10112" s="139"/>
      <c r="H10112" s="264"/>
      <c r="I10112" s="264"/>
      <c r="J10112" s="264"/>
    </row>
    <row r="10113" spans="6:10" x14ac:dyDescent="0.25">
      <c r="F10113" s="262"/>
      <c r="G10113" s="139"/>
      <c r="H10113" s="264"/>
      <c r="I10113" s="264"/>
      <c r="J10113" s="264"/>
    </row>
    <row r="10114" spans="6:10" x14ac:dyDescent="0.25">
      <c r="F10114" s="262"/>
      <c r="G10114" s="139"/>
      <c r="H10114" s="264"/>
      <c r="I10114" s="264"/>
      <c r="J10114" s="264"/>
    </row>
    <row r="10115" spans="6:10" x14ac:dyDescent="0.25">
      <c r="F10115" s="262"/>
      <c r="G10115" s="139"/>
      <c r="H10115" s="264"/>
      <c r="I10115" s="264"/>
      <c r="J10115" s="264"/>
    </row>
    <row r="10116" spans="6:10" x14ac:dyDescent="0.25">
      <c r="F10116" s="262"/>
      <c r="G10116" s="139"/>
      <c r="H10116" s="264"/>
      <c r="I10116" s="264"/>
      <c r="J10116" s="264"/>
    </row>
    <row r="10117" spans="6:10" x14ac:dyDescent="0.25">
      <c r="F10117" s="262"/>
      <c r="G10117" s="139"/>
      <c r="H10117" s="264"/>
      <c r="I10117" s="264"/>
      <c r="J10117" s="264"/>
    </row>
    <row r="10118" spans="6:10" x14ac:dyDescent="0.25">
      <c r="F10118" s="262"/>
      <c r="G10118" s="139"/>
      <c r="H10118" s="264"/>
      <c r="I10118" s="264"/>
      <c r="J10118" s="264"/>
    </row>
    <row r="10119" spans="6:10" x14ac:dyDescent="0.25">
      <c r="F10119" s="262"/>
      <c r="G10119" s="139"/>
      <c r="H10119" s="264"/>
      <c r="I10119" s="264"/>
      <c r="J10119" s="264"/>
    </row>
    <row r="10120" spans="6:10" x14ac:dyDescent="0.25">
      <c r="F10120" s="262"/>
      <c r="G10120" s="139"/>
      <c r="H10120" s="264"/>
      <c r="I10120" s="264"/>
      <c r="J10120" s="264"/>
    </row>
    <row r="10121" spans="6:10" x14ac:dyDescent="0.25">
      <c r="F10121" s="262"/>
      <c r="G10121" s="139"/>
      <c r="H10121" s="264"/>
      <c r="I10121" s="264"/>
      <c r="J10121" s="264"/>
    </row>
    <row r="10122" spans="6:10" x14ac:dyDescent="0.25">
      <c r="F10122" s="262"/>
      <c r="G10122" s="139"/>
      <c r="H10122" s="264"/>
      <c r="I10122" s="264"/>
      <c r="J10122" s="264"/>
    </row>
    <row r="10123" spans="6:10" x14ac:dyDescent="0.25">
      <c r="F10123" s="262"/>
      <c r="G10123" s="139"/>
      <c r="H10123" s="264"/>
      <c r="I10123" s="264"/>
      <c r="J10123" s="264"/>
    </row>
    <row r="10124" spans="6:10" x14ac:dyDescent="0.25">
      <c r="F10124" s="262"/>
      <c r="G10124" s="139"/>
      <c r="H10124" s="264"/>
      <c r="I10124" s="264"/>
      <c r="J10124" s="264"/>
    </row>
    <row r="10125" spans="6:10" x14ac:dyDescent="0.25">
      <c r="F10125" s="262"/>
      <c r="G10125" s="139"/>
      <c r="H10125" s="264"/>
      <c r="I10125" s="264"/>
      <c r="J10125" s="264"/>
    </row>
    <row r="10126" spans="6:10" x14ac:dyDescent="0.25">
      <c r="F10126" s="262"/>
      <c r="G10126" s="139"/>
      <c r="H10126" s="264"/>
      <c r="I10126" s="264"/>
      <c r="J10126" s="264"/>
    </row>
    <row r="10127" spans="6:10" x14ac:dyDescent="0.25">
      <c r="F10127" s="262"/>
      <c r="G10127" s="139"/>
      <c r="H10127" s="264"/>
      <c r="I10127" s="264"/>
      <c r="J10127" s="264"/>
    </row>
    <row r="10128" spans="6:10" x14ac:dyDescent="0.25">
      <c r="F10128" s="262"/>
      <c r="G10128" s="139"/>
      <c r="H10128" s="264"/>
      <c r="I10128" s="264"/>
      <c r="J10128" s="264"/>
    </row>
    <row r="10129" spans="6:10" x14ac:dyDescent="0.25">
      <c r="F10129" s="262"/>
      <c r="G10129" s="139"/>
      <c r="H10129" s="264"/>
      <c r="I10129" s="264"/>
      <c r="J10129" s="264"/>
    </row>
    <row r="10130" spans="6:10" x14ac:dyDescent="0.25">
      <c r="F10130" s="262"/>
      <c r="G10130" s="139"/>
      <c r="H10130" s="264"/>
      <c r="I10130" s="264"/>
      <c r="J10130" s="264"/>
    </row>
    <row r="10131" spans="6:10" x14ac:dyDescent="0.25">
      <c r="F10131" s="262"/>
      <c r="G10131" s="139"/>
      <c r="H10131" s="264"/>
      <c r="I10131" s="264"/>
      <c r="J10131" s="264"/>
    </row>
    <row r="10132" spans="6:10" x14ac:dyDescent="0.25">
      <c r="F10132" s="262"/>
      <c r="G10132" s="139"/>
      <c r="H10132" s="264"/>
      <c r="I10132" s="264"/>
      <c r="J10132" s="264"/>
    </row>
    <row r="10133" spans="6:10" x14ac:dyDescent="0.25">
      <c r="F10133" s="262"/>
      <c r="G10133" s="139"/>
      <c r="H10133" s="264"/>
      <c r="I10133" s="264"/>
      <c r="J10133" s="264"/>
    </row>
    <row r="10134" spans="6:10" x14ac:dyDescent="0.25">
      <c r="F10134" s="262"/>
      <c r="G10134" s="139"/>
      <c r="H10134" s="264"/>
      <c r="I10134" s="264"/>
      <c r="J10134" s="264"/>
    </row>
    <row r="10135" spans="6:10" x14ac:dyDescent="0.25">
      <c r="F10135" s="262"/>
      <c r="G10135" s="139"/>
      <c r="H10135" s="264"/>
      <c r="I10135" s="264"/>
      <c r="J10135" s="264"/>
    </row>
    <row r="10136" spans="6:10" x14ac:dyDescent="0.25">
      <c r="F10136" s="262"/>
      <c r="G10136" s="139"/>
      <c r="H10136" s="264"/>
      <c r="I10136" s="264"/>
      <c r="J10136" s="264"/>
    </row>
    <row r="10137" spans="6:10" x14ac:dyDescent="0.25">
      <c r="F10137" s="262"/>
      <c r="G10137" s="139"/>
      <c r="H10137" s="264"/>
      <c r="I10137" s="264"/>
      <c r="J10137" s="264"/>
    </row>
    <row r="10138" spans="6:10" x14ac:dyDescent="0.25">
      <c r="F10138" s="262"/>
      <c r="G10138" s="139"/>
      <c r="H10138" s="264"/>
      <c r="I10138" s="264"/>
      <c r="J10138" s="264"/>
    </row>
    <row r="10139" spans="6:10" x14ac:dyDescent="0.25">
      <c r="F10139" s="262"/>
      <c r="G10139" s="139"/>
      <c r="H10139" s="264"/>
      <c r="I10139" s="264"/>
      <c r="J10139" s="264"/>
    </row>
    <row r="10140" spans="6:10" x14ac:dyDescent="0.25">
      <c r="F10140" s="262"/>
      <c r="G10140" s="139"/>
      <c r="H10140" s="264"/>
      <c r="I10140" s="264"/>
      <c r="J10140" s="264"/>
    </row>
    <row r="10141" spans="6:10" x14ac:dyDescent="0.25">
      <c r="F10141" s="262"/>
      <c r="G10141" s="139"/>
      <c r="H10141" s="264"/>
      <c r="I10141" s="264"/>
      <c r="J10141" s="264"/>
    </row>
    <row r="10142" spans="6:10" x14ac:dyDescent="0.25">
      <c r="F10142" s="262"/>
      <c r="G10142" s="139"/>
      <c r="H10142" s="264"/>
      <c r="I10142" s="264"/>
      <c r="J10142" s="264"/>
    </row>
    <row r="10143" spans="6:10" x14ac:dyDescent="0.25">
      <c r="F10143" s="262"/>
      <c r="G10143" s="139"/>
      <c r="H10143" s="264"/>
      <c r="I10143" s="264"/>
      <c r="J10143" s="264"/>
    </row>
    <row r="10144" spans="6:10" x14ac:dyDescent="0.25">
      <c r="F10144" s="262"/>
      <c r="G10144" s="139"/>
      <c r="H10144" s="264"/>
      <c r="I10144" s="264"/>
      <c r="J10144" s="264"/>
    </row>
    <row r="10145" spans="6:10" x14ac:dyDescent="0.25">
      <c r="F10145" s="262"/>
      <c r="G10145" s="139"/>
      <c r="H10145" s="264"/>
      <c r="I10145" s="264"/>
      <c r="J10145" s="264"/>
    </row>
    <row r="10146" spans="6:10" x14ac:dyDescent="0.25">
      <c r="F10146" s="262"/>
      <c r="G10146" s="139"/>
      <c r="H10146" s="264"/>
      <c r="I10146" s="264"/>
      <c r="J10146" s="264"/>
    </row>
    <row r="10147" spans="6:10" x14ac:dyDescent="0.25">
      <c r="F10147" s="262"/>
      <c r="G10147" s="139"/>
      <c r="H10147" s="264"/>
      <c r="I10147" s="264"/>
      <c r="J10147" s="264"/>
    </row>
    <row r="10148" spans="6:10" x14ac:dyDescent="0.25">
      <c r="F10148" s="262"/>
      <c r="G10148" s="139"/>
      <c r="H10148" s="264"/>
      <c r="I10148" s="264"/>
      <c r="J10148" s="264"/>
    </row>
    <row r="10149" spans="6:10" x14ac:dyDescent="0.25">
      <c r="F10149" s="262"/>
      <c r="G10149" s="139"/>
      <c r="H10149" s="264"/>
      <c r="I10149" s="264"/>
      <c r="J10149" s="264"/>
    </row>
    <row r="10150" spans="6:10" x14ac:dyDescent="0.25">
      <c r="F10150" s="262"/>
      <c r="G10150" s="139"/>
      <c r="H10150" s="264"/>
      <c r="I10150" s="264"/>
      <c r="J10150" s="264"/>
    </row>
    <row r="10151" spans="6:10" x14ac:dyDescent="0.25">
      <c r="F10151" s="262"/>
      <c r="G10151" s="139"/>
      <c r="H10151" s="264"/>
      <c r="I10151" s="264"/>
      <c r="J10151" s="264"/>
    </row>
    <row r="10152" spans="6:10" x14ac:dyDescent="0.25">
      <c r="F10152" s="262"/>
      <c r="G10152" s="139"/>
      <c r="H10152" s="264"/>
      <c r="I10152" s="264"/>
      <c r="J10152" s="264"/>
    </row>
    <row r="10153" spans="6:10" x14ac:dyDescent="0.25">
      <c r="F10153" s="262"/>
      <c r="G10153" s="139"/>
      <c r="H10153" s="264"/>
      <c r="I10153" s="264"/>
      <c r="J10153" s="264"/>
    </row>
    <row r="10154" spans="6:10" x14ac:dyDescent="0.25">
      <c r="F10154" s="262"/>
      <c r="G10154" s="139"/>
      <c r="H10154" s="264"/>
      <c r="I10154" s="264"/>
      <c r="J10154" s="264"/>
    </row>
    <row r="10155" spans="6:10" x14ac:dyDescent="0.25">
      <c r="F10155" s="262"/>
      <c r="G10155" s="139"/>
      <c r="H10155" s="264"/>
      <c r="I10155" s="264"/>
      <c r="J10155" s="264"/>
    </row>
    <row r="10156" spans="6:10" x14ac:dyDescent="0.25">
      <c r="F10156" s="262"/>
      <c r="G10156" s="139"/>
      <c r="H10156" s="264"/>
      <c r="I10156" s="264"/>
      <c r="J10156" s="264"/>
    </row>
    <row r="10157" spans="6:10" x14ac:dyDescent="0.25">
      <c r="F10157" s="262"/>
      <c r="G10157" s="139"/>
      <c r="H10157" s="264"/>
      <c r="I10157" s="264"/>
      <c r="J10157" s="264"/>
    </row>
    <row r="10158" spans="6:10" x14ac:dyDescent="0.25">
      <c r="F10158" s="262"/>
      <c r="G10158" s="139"/>
      <c r="H10158" s="264"/>
      <c r="I10158" s="264"/>
      <c r="J10158" s="264"/>
    </row>
    <row r="10159" spans="6:10" x14ac:dyDescent="0.25">
      <c r="F10159" s="262"/>
      <c r="G10159" s="139"/>
      <c r="H10159" s="264"/>
      <c r="I10159" s="264"/>
      <c r="J10159" s="264"/>
    </row>
    <row r="10160" spans="6:10" x14ac:dyDescent="0.25">
      <c r="F10160" s="262"/>
      <c r="G10160" s="139"/>
      <c r="H10160" s="264"/>
      <c r="I10160" s="264"/>
      <c r="J10160" s="264"/>
    </row>
    <row r="10161" spans="6:10" x14ac:dyDescent="0.25">
      <c r="F10161" s="262"/>
      <c r="G10161" s="139"/>
      <c r="H10161" s="264"/>
      <c r="I10161" s="264"/>
      <c r="J10161" s="264"/>
    </row>
    <row r="10162" spans="6:10" x14ac:dyDescent="0.25">
      <c r="F10162" s="262"/>
      <c r="G10162" s="139"/>
      <c r="H10162" s="264"/>
      <c r="I10162" s="264"/>
      <c r="J10162" s="264"/>
    </row>
    <row r="10163" spans="6:10" x14ac:dyDescent="0.25">
      <c r="F10163" s="262"/>
      <c r="G10163" s="139"/>
      <c r="H10163" s="264"/>
      <c r="I10163" s="264"/>
      <c r="J10163" s="264"/>
    </row>
    <row r="10164" spans="6:10" x14ac:dyDescent="0.25">
      <c r="F10164" s="262"/>
      <c r="G10164" s="139"/>
      <c r="H10164" s="264"/>
      <c r="I10164" s="264"/>
      <c r="J10164" s="264"/>
    </row>
    <row r="10165" spans="6:10" x14ac:dyDescent="0.25">
      <c r="F10165" s="262"/>
      <c r="G10165" s="139"/>
      <c r="H10165" s="264"/>
      <c r="I10165" s="264"/>
      <c r="J10165" s="264"/>
    </row>
    <row r="10166" spans="6:10" x14ac:dyDescent="0.25">
      <c r="F10166" s="262"/>
      <c r="G10166" s="139"/>
      <c r="H10166" s="264"/>
      <c r="I10166" s="264"/>
      <c r="J10166" s="264"/>
    </row>
    <row r="10167" spans="6:10" x14ac:dyDescent="0.25">
      <c r="F10167" s="262"/>
      <c r="G10167" s="139"/>
      <c r="H10167" s="264"/>
      <c r="I10167" s="264"/>
      <c r="J10167" s="264"/>
    </row>
    <row r="10168" spans="6:10" x14ac:dyDescent="0.25">
      <c r="F10168" s="262"/>
      <c r="G10168" s="139"/>
      <c r="H10168" s="264"/>
      <c r="I10168" s="264"/>
      <c r="J10168" s="264"/>
    </row>
    <row r="10169" spans="6:10" x14ac:dyDescent="0.25">
      <c r="F10169" s="262"/>
      <c r="G10169" s="139"/>
      <c r="H10169" s="264"/>
      <c r="I10169" s="264"/>
      <c r="J10169" s="264"/>
    </row>
    <row r="10170" spans="6:10" x14ac:dyDescent="0.25">
      <c r="F10170" s="262"/>
      <c r="G10170" s="139"/>
      <c r="H10170" s="264"/>
      <c r="I10170" s="264"/>
      <c r="J10170" s="264"/>
    </row>
    <row r="10171" spans="6:10" x14ac:dyDescent="0.25">
      <c r="F10171" s="262"/>
      <c r="G10171" s="139"/>
      <c r="H10171" s="264"/>
      <c r="I10171" s="264"/>
      <c r="J10171" s="264"/>
    </row>
    <row r="10172" spans="6:10" x14ac:dyDescent="0.25">
      <c r="F10172" s="262"/>
      <c r="G10172" s="139"/>
      <c r="H10172" s="264"/>
      <c r="I10172" s="264"/>
      <c r="J10172" s="264"/>
    </row>
    <row r="10173" spans="6:10" x14ac:dyDescent="0.25">
      <c r="F10173" s="262"/>
      <c r="G10173" s="139"/>
      <c r="H10173" s="264"/>
      <c r="I10173" s="264"/>
      <c r="J10173" s="264"/>
    </row>
    <row r="10174" spans="6:10" x14ac:dyDescent="0.25">
      <c r="F10174" s="262"/>
      <c r="G10174" s="139"/>
      <c r="H10174" s="264"/>
      <c r="I10174" s="264"/>
      <c r="J10174" s="264"/>
    </row>
    <row r="10175" spans="6:10" x14ac:dyDescent="0.25">
      <c r="F10175" s="262"/>
      <c r="G10175" s="139"/>
      <c r="H10175" s="264"/>
      <c r="I10175" s="264"/>
      <c r="J10175" s="264"/>
    </row>
    <row r="10176" spans="6:10" x14ac:dyDescent="0.25">
      <c r="F10176" s="262"/>
      <c r="G10176" s="139"/>
      <c r="H10176" s="264"/>
      <c r="I10176" s="264"/>
      <c r="J10176" s="264"/>
    </row>
    <row r="10177" spans="6:10" x14ac:dyDescent="0.25">
      <c r="F10177" s="262"/>
      <c r="G10177" s="139"/>
      <c r="H10177" s="264"/>
      <c r="I10177" s="264"/>
      <c r="J10177" s="264"/>
    </row>
    <row r="10178" spans="6:10" x14ac:dyDescent="0.25">
      <c r="F10178" s="262"/>
      <c r="G10178" s="139"/>
      <c r="H10178" s="264"/>
      <c r="I10178" s="264"/>
      <c r="J10178" s="264"/>
    </row>
    <row r="10179" spans="6:10" x14ac:dyDescent="0.25">
      <c r="F10179" s="262"/>
      <c r="G10179" s="139"/>
      <c r="H10179" s="264"/>
      <c r="I10179" s="264"/>
      <c r="J10179" s="264"/>
    </row>
    <row r="10180" spans="6:10" x14ac:dyDescent="0.25">
      <c r="F10180" s="262"/>
      <c r="G10180" s="139"/>
      <c r="H10180" s="264"/>
      <c r="I10180" s="264"/>
      <c r="J10180" s="264"/>
    </row>
    <row r="10181" spans="6:10" x14ac:dyDescent="0.25">
      <c r="F10181" s="262"/>
      <c r="G10181" s="139"/>
      <c r="H10181" s="264"/>
      <c r="I10181" s="264"/>
      <c r="J10181" s="264"/>
    </row>
    <row r="10182" spans="6:10" x14ac:dyDescent="0.25">
      <c r="F10182" s="262"/>
      <c r="G10182" s="139"/>
      <c r="H10182" s="264"/>
      <c r="I10182" s="264"/>
      <c r="J10182" s="264"/>
    </row>
    <row r="10183" spans="6:10" x14ac:dyDescent="0.25">
      <c r="F10183" s="262"/>
      <c r="G10183" s="139"/>
      <c r="H10183" s="264"/>
      <c r="I10183" s="264"/>
      <c r="J10183" s="264"/>
    </row>
    <row r="10184" spans="6:10" x14ac:dyDescent="0.25">
      <c r="F10184" s="262"/>
      <c r="G10184" s="139"/>
      <c r="H10184" s="264"/>
      <c r="I10184" s="264"/>
      <c r="J10184" s="264"/>
    </row>
    <row r="10185" spans="6:10" x14ac:dyDescent="0.25">
      <c r="F10185" s="262"/>
      <c r="G10185" s="139"/>
      <c r="H10185" s="264"/>
      <c r="I10185" s="264"/>
      <c r="J10185" s="264"/>
    </row>
    <row r="10186" spans="6:10" x14ac:dyDescent="0.25">
      <c r="F10186" s="262"/>
      <c r="G10186" s="139"/>
      <c r="H10186" s="264"/>
      <c r="I10186" s="264"/>
      <c r="J10186" s="264"/>
    </row>
    <row r="10187" spans="6:10" x14ac:dyDescent="0.25">
      <c r="F10187" s="262"/>
      <c r="G10187" s="139"/>
      <c r="H10187" s="264"/>
      <c r="I10187" s="264"/>
      <c r="J10187" s="264"/>
    </row>
    <row r="10188" spans="6:10" x14ac:dyDescent="0.25">
      <c r="F10188" s="262"/>
      <c r="G10188" s="139"/>
      <c r="H10188" s="264"/>
      <c r="I10188" s="264"/>
      <c r="J10188" s="264"/>
    </row>
    <row r="10189" spans="6:10" x14ac:dyDescent="0.25">
      <c r="F10189" s="262"/>
      <c r="G10189" s="139"/>
      <c r="H10189" s="264"/>
      <c r="I10189" s="264"/>
      <c r="J10189" s="264"/>
    </row>
    <row r="10190" spans="6:10" x14ac:dyDescent="0.25">
      <c r="F10190" s="262"/>
      <c r="G10190" s="139"/>
      <c r="H10190" s="264"/>
      <c r="I10190" s="264"/>
      <c r="J10190" s="264"/>
    </row>
    <row r="10191" spans="6:10" x14ac:dyDescent="0.25">
      <c r="F10191" s="262"/>
      <c r="G10191" s="139"/>
      <c r="H10191" s="264"/>
      <c r="I10191" s="264"/>
      <c r="J10191" s="264"/>
    </row>
    <row r="10192" spans="6:10" x14ac:dyDescent="0.25">
      <c r="F10192" s="262"/>
      <c r="G10192" s="139"/>
      <c r="H10192" s="264"/>
      <c r="I10192" s="264"/>
      <c r="J10192" s="264"/>
    </row>
    <row r="10193" spans="6:10" x14ac:dyDescent="0.25">
      <c r="F10193" s="262"/>
      <c r="G10193" s="139"/>
      <c r="H10193" s="264"/>
      <c r="I10193" s="264"/>
      <c r="J10193" s="264"/>
    </row>
    <row r="10194" spans="6:10" x14ac:dyDescent="0.25">
      <c r="F10194" s="262"/>
      <c r="G10194" s="139"/>
      <c r="H10194" s="264"/>
      <c r="I10194" s="264"/>
      <c r="J10194" s="264"/>
    </row>
    <row r="10195" spans="6:10" x14ac:dyDescent="0.25">
      <c r="F10195" s="262"/>
      <c r="G10195" s="139"/>
      <c r="H10195" s="264"/>
      <c r="I10195" s="264"/>
      <c r="J10195" s="264"/>
    </row>
    <row r="10196" spans="6:10" x14ac:dyDescent="0.25">
      <c r="F10196" s="262"/>
      <c r="G10196" s="139"/>
      <c r="H10196" s="264"/>
      <c r="I10196" s="264"/>
      <c r="J10196" s="264"/>
    </row>
    <row r="10197" spans="6:10" x14ac:dyDescent="0.25">
      <c r="F10197" s="262"/>
      <c r="G10197" s="139"/>
      <c r="H10197" s="264"/>
      <c r="I10197" s="264"/>
      <c r="J10197" s="264"/>
    </row>
    <row r="10198" spans="6:10" x14ac:dyDescent="0.25">
      <c r="F10198" s="262"/>
      <c r="G10198" s="139"/>
      <c r="H10198" s="264"/>
      <c r="I10198" s="264"/>
      <c r="J10198" s="264"/>
    </row>
    <row r="10199" spans="6:10" x14ac:dyDescent="0.25">
      <c r="F10199" s="262"/>
      <c r="G10199" s="139"/>
      <c r="H10199" s="264"/>
      <c r="I10199" s="264"/>
      <c r="J10199" s="264"/>
    </row>
    <row r="10200" spans="6:10" x14ac:dyDescent="0.25">
      <c r="F10200" s="262"/>
      <c r="G10200" s="139"/>
      <c r="H10200" s="264"/>
      <c r="I10200" s="264"/>
      <c r="J10200" s="264"/>
    </row>
    <row r="10201" spans="6:10" x14ac:dyDescent="0.25">
      <c r="F10201" s="262"/>
      <c r="G10201" s="139"/>
      <c r="H10201" s="264"/>
      <c r="I10201" s="264"/>
      <c r="J10201" s="264"/>
    </row>
    <row r="10202" spans="6:10" x14ac:dyDescent="0.25">
      <c r="F10202" s="262"/>
      <c r="G10202" s="139"/>
      <c r="H10202" s="264"/>
      <c r="I10202" s="264"/>
      <c r="J10202" s="264"/>
    </row>
    <row r="10203" spans="6:10" x14ac:dyDescent="0.25">
      <c r="F10203" s="262"/>
      <c r="G10203" s="139"/>
      <c r="H10203" s="264"/>
      <c r="I10203" s="264"/>
      <c r="J10203" s="264"/>
    </row>
    <row r="10204" spans="6:10" x14ac:dyDescent="0.25">
      <c r="F10204" s="262"/>
      <c r="G10204" s="139"/>
      <c r="H10204" s="264"/>
      <c r="I10204" s="264"/>
      <c r="J10204" s="264"/>
    </row>
    <row r="10205" spans="6:10" x14ac:dyDescent="0.25">
      <c r="F10205" s="262"/>
      <c r="G10205" s="139"/>
      <c r="H10205" s="264"/>
      <c r="I10205" s="264"/>
      <c r="J10205" s="264"/>
    </row>
    <row r="10206" spans="6:10" x14ac:dyDescent="0.25">
      <c r="F10206" s="262"/>
      <c r="G10206" s="139"/>
      <c r="H10206" s="264"/>
      <c r="I10206" s="264"/>
      <c r="J10206" s="264"/>
    </row>
    <row r="10207" spans="6:10" x14ac:dyDescent="0.25">
      <c r="F10207" s="262"/>
      <c r="G10207" s="139"/>
      <c r="H10207" s="264"/>
      <c r="I10207" s="264"/>
      <c r="J10207" s="264"/>
    </row>
    <row r="10208" spans="6:10" x14ac:dyDescent="0.25">
      <c r="F10208" s="262"/>
      <c r="G10208" s="139"/>
      <c r="H10208" s="264"/>
      <c r="I10208" s="264"/>
      <c r="J10208" s="264"/>
    </row>
    <row r="10209" spans="6:10" x14ac:dyDescent="0.25">
      <c r="F10209" s="262"/>
      <c r="G10209" s="139"/>
      <c r="H10209" s="264"/>
      <c r="I10209" s="264"/>
      <c r="J10209" s="264"/>
    </row>
    <row r="10210" spans="6:10" x14ac:dyDescent="0.25">
      <c r="F10210" s="262"/>
      <c r="G10210" s="139"/>
      <c r="H10210" s="264"/>
      <c r="I10210" s="264"/>
      <c r="J10210" s="264"/>
    </row>
    <row r="10211" spans="6:10" x14ac:dyDescent="0.25">
      <c r="F10211" s="262"/>
      <c r="G10211" s="139"/>
      <c r="H10211" s="264"/>
      <c r="I10211" s="264"/>
      <c r="J10211" s="264"/>
    </row>
    <row r="10212" spans="6:10" x14ac:dyDescent="0.25">
      <c r="F10212" s="262"/>
      <c r="G10212" s="139"/>
      <c r="H10212" s="264"/>
      <c r="I10212" s="264"/>
      <c r="J10212" s="264"/>
    </row>
    <row r="10213" spans="6:10" x14ac:dyDescent="0.25">
      <c r="F10213" s="262"/>
      <c r="G10213" s="139"/>
      <c r="H10213" s="264"/>
      <c r="I10213" s="264"/>
      <c r="J10213" s="264"/>
    </row>
    <row r="10214" spans="6:10" x14ac:dyDescent="0.25">
      <c r="F10214" s="262"/>
      <c r="G10214" s="139"/>
      <c r="H10214" s="264"/>
      <c r="I10214" s="264"/>
      <c r="J10214" s="264"/>
    </row>
    <row r="10215" spans="6:10" x14ac:dyDescent="0.25">
      <c r="F10215" s="262"/>
      <c r="G10215" s="139"/>
      <c r="H10215" s="264"/>
      <c r="I10215" s="264"/>
      <c r="J10215" s="264"/>
    </row>
    <row r="10216" spans="6:10" x14ac:dyDescent="0.25">
      <c r="F10216" s="262"/>
      <c r="G10216" s="139"/>
      <c r="H10216" s="264"/>
      <c r="I10216" s="264"/>
      <c r="J10216" s="264"/>
    </row>
    <row r="10217" spans="6:10" x14ac:dyDescent="0.25">
      <c r="F10217" s="262"/>
      <c r="G10217" s="139"/>
      <c r="H10217" s="264"/>
      <c r="I10217" s="264"/>
      <c r="J10217" s="264"/>
    </row>
    <row r="10218" spans="6:10" x14ac:dyDescent="0.25">
      <c r="F10218" s="262"/>
      <c r="G10218" s="139"/>
      <c r="H10218" s="264"/>
      <c r="I10218" s="264"/>
      <c r="J10218" s="264"/>
    </row>
    <row r="10219" spans="6:10" x14ac:dyDescent="0.25">
      <c r="F10219" s="262"/>
      <c r="G10219" s="139"/>
      <c r="H10219" s="264"/>
      <c r="I10219" s="264"/>
      <c r="J10219" s="264"/>
    </row>
    <row r="10220" spans="6:10" x14ac:dyDescent="0.25">
      <c r="F10220" s="262"/>
      <c r="G10220" s="139"/>
      <c r="H10220" s="264"/>
      <c r="I10220" s="264"/>
      <c r="J10220" s="264"/>
    </row>
    <row r="10221" spans="6:10" x14ac:dyDescent="0.25">
      <c r="F10221" s="262"/>
      <c r="G10221" s="139"/>
      <c r="H10221" s="264"/>
      <c r="I10221" s="264"/>
      <c r="J10221" s="264"/>
    </row>
    <row r="10222" spans="6:10" x14ac:dyDescent="0.25">
      <c r="F10222" s="262"/>
      <c r="G10222" s="139"/>
      <c r="H10222" s="264"/>
      <c r="I10222" s="264"/>
      <c r="J10222" s="264"/>
    </row>
    <row r="10223" spans="6:10" x14ac:dyDescent="0.25">
      <c r="F10223" s="262"/>
      <c r="G10223" s="139"/>
      <c r="H10223" s="264"/>
      <c r="I10223" s="264"/>
      <c r="J10223" s="264"/>
    </row>
    <row r="10224" spans="6:10" x14ac:dyDescent="0.25">
      <c r="F10224" s="262"/>
      <c r="G10224" s="139"/>
      <c r="H10224" s="264"/>
      <c r="I10224" s="264"/>
      <c r="J10224" s="264"/>
    </row>
    <row r="10225" spans="6:10" x14ac:dyDescent="0.25">
      <c r="F10225" s="262"/>
      <c r="G10225" s="139"/>
      <c r="H10225" s="264"/>
      <c r="I10225" s="264"/>
      <c r="J10225" s="264"/>
    </row>
    <row r="10226" spans="6:10" x14ac:dyDescent="0.25">
      <c r="F10226" s="262"/>
      <c r="G10226" s="139"/>
      <c r="H10226" s="264"/>
      <c r="I10226" s="264"/>
      <c r="J10226" s="264"/>
    </row>
    <row r="10227" spans="6:10" x14ac:dyDescent="0.25">
      <c r="F10227" s="262"/>
      <c r="G10227" s="139"/>
      <c r="H10227" s="264"/>
      <c r="I10227" s="264"/>
      <c r="J10227" s="264"/>
    </row>
    <row r="10228" spans="6:10" x14ac:dyDescent="0.25">
      <c r="F10228" s="262"/>
      <c r="G10228" s="139"/>
      <c r="H10228" s="264"/>
      <c r="I10228" s="264"/>
      <c r="J10228" s="264"/>
    </row>
    <row r="10229" spans="6:10" x14ac:dyDescent="0.25">
      <c r="F10229" s="262"/>
      <c r="G10229" s="139"/>
      <c r="H10229" s="264"/>
      <c r="I10229" s="264"/>
      <c r="J10229" s="264"/>
    </row>
    <row r="10230" spans="6:10" x14ac:dyDescent="0.25">
      <c r="F10230" s="262"/>
      <c r="G10230" s="139"/>
      <c r="H10230" s="264"/>
      <c r="I10230" s="264"/>
      <c r="J10230" s="264"/>
    </row>
    <row r="10231" spans="6:10" x14ac:dyDescent="0.25">
      <c r="F10231" s="262"/>
      <c r="G10231" s="139"/>
      <c r="H10231" s="264"/>
      <c r="I10231" s="264"/>
      <c r="J10231" s="264"/>
    </row>
    <row r="10232" spans="6:10" x14ac:dyDescent="0.25">
      <c r="F10232" s="262"/>
      <c r="G10232" s="139"/>
      <c r="H10232" s="264"/>
      <c r="I10232" s="264"/>
      <c r="J10232" s="264"/>
    </row>
    <row r="10233" spans="6:10" x14ac:dyDescent="0.25">
      <c r="F10233" s="262"/>
      <c r="G10233" s="139"/>
      <c r="H10233" s="264"/>
      <c r="I10233" s="264"/>
      <c r="J10233" s="264"/>
    </row>
    <row r="10234" spans="6:10" x14ac:dyDescent="0.25">
      <c r="F10234" s="262"/>
      <c r="G10234" s="139"/>
      <c r="H10234" s="264"/>
      <c r="I10234" s="264"/>
      <c r="J10234" s="264"/>
    </row>
    <row r="10235" spans="6:10" x14ac:dyDescent="0.25">
      <c r="F10235" s="262"/>
      <c r="G10235" s="139"/>
      <c r="H10235" s="264"/>
      <c r="I10235" s="264"/>
      <c r="J10235" s="264"/>
    </row>
    <row r="10236" spans="6:10" x14ac:dyDescent="0.25">
      <c r="F10236" s="262"/>
      <c r="G10236" s="139"/>
      <c r="H10236" s="264"/>
      <c r="I10236" s="264"/>
      <c r="J10236" s="264"/>
    </row>
    <row r="10237" spans="6:10" x14ac:dyDescent="0.25">
      <c r="F10237" s="262"/>
      <c r="G10237" s="139"/>
      <c r="H10237" s="264"/>
      <c r="I10237" s="264"/>
      <c r="J10237" s="264"/>
    </row>
    <row r="10238" spans="6:10" x14ac:dyDescent="0.25">
      <c r="F10238" s="262"/>
      <c r="G10238" s="139"/>
      <c r="H10238" s="264"/>
      <c r="I10238" s="264"/>
      <c r="J10238" s="264"/>
    </row>
    <row r="10239" spans="6:10" x14ac:dyDescent="0.25">
      <c r="F10239" s="262"/>
      <c r="G10239" s="139"/>
      <c r="H10239" s="264"/>
      <c r="I10239" s="264"/>
      <c r="J10239" s="264"/>
    </row>
    <row r="10240" spans="6:10" x14ac:dyDescent="0.25">
      <c r="F10240" s="262"/>
      <c r="G10240" s="139"/>
      <c r="H10240" s="264"/>
      <c r="I10240" s="264"/>
      <c r="J10240" s="264"/>
    </row>
    <row r="10241" spans="6:10" x14ac:dyDescent="0.25">
      <c r="F10241" s="262"/>
      <c r="G10241" s="139"/>
      <c r="H10241" s="264"/>
      <c r="I10241" s="264"/>
      <c r="J10241" s="264"/>
    </row>
    <row r="10242" spans="6:10" x14ac:dyDescent="0.25">
      <c r="F10242" s="262"/>
      <c r="G10242" s="139"/>
      <c r="H10242" s="264"/>
      <c r="I10242" s="264"/>
      <c r="J10242" s="264"/>
    </row>
    <row r="10243" spans="6:10" x14ac:dyDescent="0.25">
      <c r="F10243" s="262"/>
      <c r="G10243" s="139"/>
      <c r="H10243" s="264"/>
      <c r="I10243" s="264"/>
      <c r="J10243" s="264"/>
    </row>
    <row r="10244" spans="6:10" x14ac:dyDescent="0.25">
      <c r="F10244" s="262"/>
      <c r="G10244" s="139"/>
      <c r="H10244" s="264"/>
      <c r="I10244" s="264"/>
      <c r="J10244" s="264"/>
    </row>
    <row r="10245" spans="6:10" x14ac:dyDescent="0.25">
      <c r="F10245" s="262"/>
      <c r="G10245" s="139"/>
      <c r="H10245" s="264"/>
      <c r="I10245" s="264"/>
      <c r="J10245" s="264"/>
    </row>
    <row r="10246" spans="6:10" x14ac:dyDescent="0.25">
      <c r="F10246" s="262"/>
      <c r="G10246" s="139"/>
      <c r="H10246" s="264"/>
      <c r="I10246" s="264"/>
      <c r="J10246" s="264"/>
    </row>
    <row r="10247" spans="6:10" x14ac:dyDescent="0.25">
      <c r="F10247" s="262"/>
      <c r="G10247" s="139"/>
      <c r="H10247" s="264"/>
      <c r="I10247" s="264"/>
      <c r="J10247" s="264"/>
    </row>
    <row r="10248" spans="6:10" x14ac:dyDescent="0.25">
      <c r="F10248" s="262"/>
      <c r="G10248" s="139"/>
      <c r="H10248" s="264"/>
      <c r="I10248" s="264"/>
      <c r="J10248" s="264"/>
    </row>
    <row r="10249" spans="6:10" x14ac:dyDescent="0.25">
      <c r="F10249" s="262"/>
      <c r="G10249" s="139"/>
      <c r="H10249" s="264"/>
      <c r="I10249" s="264"/>
      <c r="J10249" s="264"/>
    </row>
    <row r="10250" spans="6:10" x14ac:dyDescent="0.25">
      <c r="F10250" s="262"/>
      <c r="G10250" s="139"/>
      <c r="H10250" s="264"/>
      <c r="I10250" s="264"/>
      <c r="J10250" s="264"/>
    </row>
    <row r="10251" spans="6:10" x14ac:dyDescent="0.25">
      <c r="F10251" s="262"/>
      <c r="G10251" s="139"/>
      <c r="H10251" s="264"/>
      <c r="I10251" s="264"/>
      <c r="J10251" s="264"/>
    </row>
    <row r="10252" spans="6:10" x14ac:dyDescent="0.25">
      <c r="F10252" s="262"/>
      <c r="G10252" s="139"/>
      <c r="H10252" s="264"/>
      <c r="I10252" s="264"/>
      <c r="J10252" s="264"/>
    </row>
    <row r="10253" spans="6:10" x14ac:dyDescent="0.25">
      <c r="F10253" s="262"/>
      <c r="G10253" s="139"/>
      <c r="H10253" s="264"/>
      <c r="I10253" s="264"/>
      <c r="J10253" s="264"/>
    </row>
    <row r="10254" spans="6:10" x14ac:dyDescent="0.25">
      <c r="F10254" s="262"/>
      <c r="G10254" s="139"/>
      <c r="H10254" s="264"/>
      <c r="I10254" s="264"/>
      <c r="J10254" s="264"/>
    </row>
    <row r="10255" spans="6:10" x14ac:dyDescent="0.25">
      <c r="F10255" s="262"/>
      <c r="G10255" s="139"/>
      <c r="H10255" s="264"/>
      <c r="I10255" s="264"/>
      <c r="J10255" s="264"/>
    </row>
    <row r="10256" spans="6:10" x14ac:dyDescent="0.25">
      <c r="F10256" s="262"/>
      <c r="G10256" s="139"/>
      <c r="H10256" s="264"/>
      <c r="I10256" s="264"/>
      <c r="J10256" s="264"/>
    </row>
    <row r="10257" spans="6:10" x14ac:dyDescent="0.25">
      <c r="F10257" s="262"/>
      <c r="G10257" s="139"/>
      <c r="H10257" s="264"/>
      <c r="I10257" s="264"/>
      <c r="J10257" s="264"/>
    </row>
    <row r="10258" spans="6:10" x14ac:dyDescent="0.25">
      <c r="F10258" s="262"/>
      <c r="G10258" s="139"/>
      <c r="H10258" s="264"/>
      <c r="I10258" s="264"/>
      <c r="J10258" s="264"/>
    </row>
    <row r="10259" spans="6:10" x14ac:dyDescent="0.25">
      <c r="F10259" s="262"/>
      <c r="G10259" s="139"/>
      <c r="H10259" s="264"/>
      <c r="I10259" s="264"/>
      <c r="J10259" s="264"/>
    </row>
    <row r="10260" spans="6:10" x14ac:dyDescent="0.25">
      <c r="F10260" s="262"/>
      <c r="G10260" s="139"/>
      <c r="H10260" s="264"/>
      <c r="I10260" s="264"/>
      <c r="J10260" s="264"/>
    </row>
    <row r="10261" spans="6:10" x14ac:dyDescent="0.25">
      <c r="F10261" s="262"/>
      <c r="G10261" s="139"/>
      <c r="H10261" s="264"/>
      <c r="I10261" s="264"/>
      <c r="J10261" s="264"/>
    </row>
    <row r="10262" spans="6:10" x14ac:dyDescent="0.25">
      <c r="F10262" s="262"/>
      <c r="G10262" s="139"/>
      <c r="H10262" s="264"/>
      <c r="I10262" s="264"/>
      <c r="J10262" s="264"/>
    </row>
    <row r="10263" spans="6:10" x14ac:dyDescent="0.25">
      <c r="F10263" s="262"/>
      <c r="G10263" s="139"/>
      <c r="H10263" s="264"/>
      <c r="I10263" s="264"/>
      <c r="J10263" s="264"/>
    </row>
    <row r="10264" spans="6:10" x14ac:dyDescent="0.25">
      <c r="F10264" s="262"/>
      <c r="G10264" s="139"/>
      <c r="H10264" s="264"/>
      <c r="I10264" s="264"/>
      <c r="J10264" s="264"/>
    </row>
    <row r="10265" spans="6:10" x14ac:dyDescent="0.25">
      <c r="F10265" s="262"/>
      <c r="G10265" s="139"/>
      <c r="H10265" s="264"/>
      <c r="I10265" s="264"/>
      <c r="J10265" s="264"/>
    </row>
    <row r="10266" spans="6:10" x14ac:dyDescent="0.25">
      <c r="F10266" s="262"/>
      <c r="G10266" s="139"/>
      <c r="H10266" s="264"/>
      <c r="I10266" s="264"/>
      <c r="J10266" s="264"/>
    </row>
    <row r="10267" spans="6:10" x14ac:dyDescent="0.25">
      <c r="F10267" s="262"/>
      <c r="G10267" s="139"/>
      <c r="H10267" s="264"/>
      <c r="I10267" s="264"/>
      <c r="J10267" s="264"/>
    </row>
    <row r="10268" spans="6:10" x14ac:dyDescent="0.25">
      <c r="F10268" s="262"/>
      <c r="G10268" s="139"/>
      <c r="H10268" s="264"/>
      <c r="I10268" s="264"/>
      <c r="J10268" s="264"/>
    </row>
    <row r="10269" spans="6:10" x14ac:dyDescent="0.25">
      <c r="F10269" s="262"/>
      <c r="G10269" s="139"/>
      <c r="H10269" s="264"/>
      <c r="I10269" s="264"/>
      <c r="J10269" s="264"/>
    </row>
    <row r="10270" spans="6:10" x14ac:dyDescent="0.25">
      <c r="F10270" s="262"/>
      <c r="G10270" s="139"/>
      <c r="H10270" s="264"/>
      <c r="I10270" s="264"/>
      <c r="J10270" s="264"/>
    </row>
    <row r="10271" spans="6:10" x14ac:dyDescent="0.25">
      <c r="F10271" s="262"/>
      <c r="G10271" s="139"/>
      <c r="H10271" s="264"/>
      <c r="I10271" s="264"/>
      <c r="J10271" s="264"/>
    </row>
    <row r="10272" spans="6:10" x14ac:dyDescent="0.25">
      <c r="F10272" s="262"/>
      <c r="G10272" s="139"/>
      <c r="H10272" s="264"/>
      <c r="I10272" s="264"/>
      <c r="J10272" s="264"/>
    </row>
    <row r="10273" spans="6:10" x14ac:dyDescent="0.25">
      <c r="F10273" s="262"/>
      <c r="G10273" s="139"/>
      <c r="H10273" s="264"/>
      <c r="I10273" s="264"/>
      <c r="J10273" s="264"/>
    </row>
    <row r="10274" spans="6:10" x14ac:dyDescent="0.25">
      <c r="F10274" s="262"/>
      <c r="G10274" s="139"/>
      <c r="H10274" s="264"/>
      <c r="I10274" s="264"/>
      <c r="J10274" s="264"/>
    </row>
    <row r="10275" spans="6:10" x14ac:dyDescent="0.25">
      <c r="F10275" s="262"/>
      <c r="G10275" s="139"/>
      <c r="H10275" s="264"/>
      <c r="I10275" s="264"/>
      <c r="J10275" s="264"/>
    </row>
    <row r="10276" spans="6:10" x14ac:dyDescent="0.25">
      <c r="F10276" s="262"/>
      <c r="G10276" s="139"/>
      <c r="H10276" s="264"/>
      <c r="I10276" s="264"/>
      <c r="J10276" s="264"/>
    </row>
    <row r="10277" spans="6:10" x14ac:dyDescent="0.25">
      <c r="F10277" s="262"/>
      <c r="G10277" s="139"/>
      <c r="H10277" s="264"/>
      <c r="I10277" s="264"/>
      <c r="J10277" s="264"/>
    </row>
    <row r="10278" spans="6:10" x14ac:dyDescent="0.25">
      <c r="F10278" s="262"/>
      <c r="G10278" s="139"/>
      <c r="H10278" s="264"/>
      <c r="I10278" s="264"/>
      <c r="J10278" s="264"/>
    </row>
    <row r="10279" spans="6:10" x14ac:dyDescent="0.25">
      <c r="F10279" s="262"/>
      <c r="G10279" s="139"/>
      <c r="H10279" s="264"/>
      <c r="I10279" s="264"/>
      <c r="J10279" s="264"/>
    </row>
    <row r="10280" spans="6:10" x14ac:dyDescent="0.25">
      <c r="F10280" s="262"/>
      <c r="G10280" s="139"/>
      <c r="H10280" s="264"/>
      <c r="I10280" s="264"/>
      <c r="J10280" s="264"/>
    </row>
    <row r="10281" spans="6:10" x14ac:dyDescent="0.25">
      <c r="F10281" s="262"/>
      <c r="G10281" s="139"/>
      <c r="H10281" s="264"/>
      <c r="I10281" s="264"/>
      <c r="J10281" s="264"/>
    </row>
    <row r="10282" spans="6:10" x14ac:dyDescent="0.25">
      <c r="F10282" s="262"/>
      <c r="G10282" s="139"/>
      <c r="H10282" s="264"/>
      <c r="I10282" s="264"/>
      <c r="J10282" s="264"/>
    </row>
    <row r="10283" spans="6:10" x14ac:dyDescent="0.25">
      <c r="F10283" s="262"/>
      <c r="G10283" s="139"/>
      <c r="H10283" s="264"/>
      <c r="I10283" s="264"/>
      <c r="J10283" s="264"/>
    </row>
    <row r="10284" spans="6:10" x14ac:dyDescent="0.25">
      <c r="F10284" s="262"/>
      <c r="G10284" s="139"/>
      <c r="H10284" s="264"/>
      <c r="I10284" s="264"/>
      <c r="J10284" s="264"/>
    </row>
    <row r="10285" spans="6:10" x14ac:dyDescent="0.25">
      <c r="F10285" s="262"/>
      <c r="G10285" s="139"/>
      <c r="H10285" s="264"/>
      <c r="I10285" s="264"/>
      <c r="J10285" s="264"/>
    </row>
    <row r="10286" spans="6:10" x14ac:dyDescent="0.25">
      <c r="F10286" s="262"/>
      <c r="G10286" s="139"/>
      <c r="H10286" s="264"/>
      <c r="I10286" s="264"/>
      <c r="J10286" s="264"/>
    </row>
    <row r="10287" spans="6:10" x14ac:dyDescent="0.25">
      <c r="F10287" s="262"/>
      <c r="G10287" s="139"/>
      <c r="H10287" s="264"/>
      <c r="I10287" s="264"/>
      <c r="J10287" s="264"/>
    </row>
    <row r="10288" spans="6:10" x14ac:dyDescent="0.25">
      <c r="F10288" s="262"/>
      <c r="G10288" s="139"/>
      <c r="H10288" s="264"/>
      <c r="I10288" s="264"/>
      <c r="J10288" s="264"/>
    </row>
    <row r="10289" spans="6:10" x14ac:dyDescent="0.25">
      <c r="F10289" s="262"/>
      <c r="G10289" s="139"/>
      <c r="H10289" s="264"/>
      <c r="I10289" s="264"/>
      <c r="J10289" s="264"/>
    </row>
    <row r="10290" spans="6:10" x14ac:dyDescent="0.25">
      <c r="F10290" s="262"/>
      <c r="G10290" s="139"/>
      <c r="H10290" s="264"/>
      <c r="I10290" s="264"/>
      <c r="J10290" s="264"/>
    </row>
    <row r="10291" spans="6:10" x14ac:dyDescent="0.25">
      <c r="F10291" s="262"/>
      <c r="G10291" s="139"/>
      <c r="H10291" s="264"/>
      <c r="I10291" s="264"/>
      <c r="J10291" s="264"/>
    </row>
    <row r="10292" spans="6:10" x14ac:dyDescent="0.25">
      <c r="F10292" s="262"/>
      <c r="G10292" s="139"/>
      <c r="H10292" s="264"/>
      <c r="I10292" s="264"/>
      <c r="J10292" s="264"/>
    </row>
    <row r="10293" spans="6:10" x14ac:dyDescent="0.25">
      <c r="F10293" s="262"/>
      <c r="G10293" s="139"/>
      <c r="H10293" s="264"/>
      <c r="I10293" s="264"/>
      <c r="J10293" s="264"/>
    </row>
    <row r="10294" spans="6:10" x14ac:dyDescent="0.25">
      <c r="F10294" s="262"/>
      <c r="G10294" s="139"/>
      <c r="H10294" s="264"/>
      <c r="I10294" s="264"/>
      <c r="J10294" s="264"/>
    </row>
    <row r="10295" spans="6:10" x14ac:dyDescent="0.25">
      <c r="F10295" s="262"/>
      <c r="G10295" s="139"/>
      <c r="H10295" s="264"/>
      <c r="I10295" s="264"/>
      <c r="J10295" s="264"/>
    </row>
    <row r="10296" spans="6:10" x14ac:dyDescent="0.25">
      <c r="F10296" s="262"/>
      <c r="G10296" s="139"/>
      <c r="H10296" s="264"/>
      <c r="I10296" s="264"/>
      <c r="J10296" s="264"/>
    </row>
    <row r="10297" spans="6:10" x14ac:dyDescent="0.25">
      <c r="F10297" s="262"/>
      <c r="G10297" s="139"/>
      <c r="H10297" s="264"/>
      <c r="I10297" s="264"/>
      <c r="J10297" s="264"/>
    </row>
    <row r="10298" spans="6:10" x14ac:dyDescent="0.25">
      <c r="F10298" s="262"/>
      <c r="G10298" s="139"/>
      <c r="H10298" s="264"/>
      <c r="I10298" s="264"/>
      <c r="J10298" s="264"/>
    </row>
    <row r="10299" spans="6:10" x14ac:dyDescent="0.25">
      <c r="F10299" s="262"/>
      <c r="G10299" s="139"/>
      <c r="H10299" s="264"/>
      <c r="I10299" s="264"/>
      <c r="J10299" s="264"/>
    </row>
    <row r="10300" spans="6:10" x14ac:dyDescent="0.25">
      <c r="F10300" s="262"/>
      <c r="G10300" s="139"/>
      <c r="H10300" s="264"/>
      <c r="I10300" s="264"/>
      <c r="J10300" s="264"/>
    </row>
    <row r="10301" spans="6:10" x14ac:dyDescent="0.25">
      <c r="F10301" s="262"/>
      <c r="G10301" s="139"/>
      <c r="H10301" s="264"/>
      <c r="I10301" s="264"/>
      <c r="J10301" s="264"/>
    </row>
    <row r="10302" spans="6:10" x14ac:dyDescent="0.25">
      <c r="F10302" s="262"/>
      <c r="G10302" s="139"/>
      <c r="H10302" s="264"/>
      <c r="I10302" s="264"/>
      <c r="J10302" s="264"/>
    </row>
    <row r="10303" spans="6:10" x14ac:dyDescent="0.25">
      <c r="F10303" s="262"/>
      <c r="G10303" s="139"/>
      <c r="H10303" s="264"/>
      <c r="I10303" s="264"/>
      <c r="J10303" s="264"/>
    </row>
    <row r="10304" spans="6:10" x14ac:dyDescent="0.25">
      <c r="F10304" s="262"/>
      <c r="G10304" s="139"/>
      <c r="H10304" s="264"/>
      <c r="I10304" s="264"/>
      <c r="J10304" s="264"/>
    </row>
    <row r="10305" spans="6:10" x14ac:dyDescent="0.25">
      <c r="F10305" s="262"/>
      <c r="G10305" s="139"/>
      <c r="H10305" s="264"/>
      <c r="I10305" s="264"/>
      <c r="J10305" s="264"/>
    </row>
    <row r="10306" spans="6:10" x14ac:dyDescent="0.25">
      <c r="F10306" s="262"/>
      <c r="G10306" s="139"/>
      <c r="H10306" s="264"/>
      <c r="I10306" s="264"/>
      <c r="J10306" s="264"/>
    </row>
    <row r="10307" spans="6:10" x14ac:dyDescent="0.25">
      <c r="F10307" s="262"/>
      <c r="G10307" s="139"/>
      <c r="H10307" s="264"/>
      <c r="I10307" s="264"/>
      <c r="J10307" s="264"/>
    </row>
    <row r="10308" spans="6:10" x14ac:dyDescent="0.25">
      <c r="F10308" s="262"/>
      <c r="G10308" s="139"/>
      <c r="H10308" s="264"/>
      <c r="I10308" s="264"/>
      <c r="J10308" s="264"/>
    </row>
    <row r="10309" spans="6:10" x14ac:dyDescent="0.25">
      <c r="F10309" s="262"/>
      <c r="G10309" s="139"/>
      <c r="H10309" s="264"/>
      <c r="I10309" s="264"/>
      <c r="J10309" s="264"/>
    </row>
    <row r="10310" spans="6:10" x14ac:dyDescent="0.25">
      <c r="F10310" s="262"/>
      <c r="G10310" s="139"/>
      <c r="H10310" s="264"/>
      <c r="I10310" s="264"/>
      <c r="J10310" s="264"/>
    </row>
    <row r="10311" spans="6:10" x14ac:dyDescent="0.25">
      <c r="F10311" s="262"/>
      <c r="G10311" s="139"/>
      <c r="H10311" s="264"/>
      <c r="I10311" s="264"/>
      <c r="J10311" s="264"/>
    </row>
    <row r="10312" spans="6:10" x14ac:dyDescent="0.25">
      <c r="F10312" s="262"/>
      <c r="G10312" s="139"/>
      <c r="H10312" s="264"/>
      <c r="I10312" s="264"/>
      <c r="J10312" s="264"/>
    </row>
    <row r="10313" spans="6:10" x14ac:dyDescent="0.25">
      <c r="F10313" s="262"/>
      <c r="G10313" s="139"/>
      <c r="H10313" s="264"/>
      <c r="I10313" s="264"/>
      <c r="J10313" s="264"/>
    </row>
    <row r="10314" spans="6:10" x14ac:dyDescent="0.25">
      <c r="F10314" s="262"/>
      <c r="G10314" s="139"/>
      <c r="H10314" s="264"/>
      <c r="I10314" s="264"/>
      <c r="J10314" s="264"/>
    </row>
    <row r="10315" spans="6:10" x14ac:dyDescent="0.25">
      <c r="F10315" s="262"/>
      <c r="G10315" s="139"/>
      <c r="H10315" s="264"/>
      <c r="I10315" s="264"/>
      <c r="J10315" s="264"/>
    </row>
    <row r="10316" spans="6:10" x14ac:dyDescent="0.25">
      <c r="F10316" s="262"/>
      <c r="G10316" s="139"/>
      <c r="H10316" s="264"/>
      <c r="I10316" s="264"/>
      <c r="J10316" s="264"/>
    </row>
    <row r="10317" spans="6:10" x14ac:dyDescent="0.25">
      <c r="F10317" s="262"/>
      <c r="G10317" s="139"/>
      <c r="H10317" s="264"/>
      <c r="I10317" s="264"/>
      <c r="J10317" s="264"/>
    </row>
    <row r="10318" spans="6:10" x14ac:dyDescent="0.25">
      <c r="F10318" s="262"/>
      <c r="G10318" s="139"/>
      <c r="H10318" s="264"/>
      <c r="I10318" s="264"/>
      <c r="J10318" s="264"/>
    </row>
    <row r="10319" spans="6:10" x14ac:dyDescent="0.25">
      <c r="F10319" s="262"/>
      <c r="G10319" s="139"/>
      <c r="H10319" s="264"/>
      <c r="I10319" s="264"/>
      <c r="J10319" s="264"/>
    </row>
    <row r="10320" spans="6:10" x14ac:dyDescent="0.25">
      <c r="F10320" s="262"/>
      <c r="G10320" s="139"/>
      <c r="H10320" s="264"/>
      <c r="I10320" s="264"/>
      <c r="J10320" s="264"/>
    </row>
    <row r="10321" spans="6:10" x14ac:dyDescent="0.25">
      <c r="F10321" s="262"/>
      <c r="G10321" s="139"/>
      <c r="H10321" s="264"/>
      <c r="I10321" s="264"/>
      <c r="J10321" s="264"/>
    </row>
    <row r="10322" spans="6:10" x14ac:dyDescent="0.25">
      <c r="F10322" s="262"/>
      <c r="G10322" s="139"/>
      <c r="H10322" s="264"/>
      <c r="I10322" s="264"/>
      <c r="J10322" s="264"/>
    </row>
    <row r="10323" spans="6:10" x14ac:dyDescent="0.25">
      <c r="F10323" s="262"/>
      <c r="G10323" s="139"/>
      <c r="H10323" s="264"/>
      <c r="I10323" s="264"/>
      <c r="J10323" s="264"/>
    </row>
    <row r="10324" spans="6:10" x14ac:dyDescent="0.25">
      <c r="F10324" s="262"/>
      <c r="G10324" s="139"/>
      <c r="H10324" s="264"/>
      <c r="I10324" s="264"/>
      <c r="J10324" s="264"/>
    </row>
    <row r="10325" spans="6:10" x14ac:dyDescent="0.25">
      <c r="F10325" s="262"/>
      <c r="G10325" s="139"/>
      <c r="H10325" s="264"/>
      <c r="I10325" s="264"/>
      <c r="J10325" s="264"/>
    </row>
    <row r="10326" spans="6:10" x14ac:dyDescent="0.25">
      <c r="F10326" s="262"/>
      <c r="G10326" s="139"/>
      <c r="H10326" s="264"/>
      <c r="I10326" s="264"/>
      <c r="J10326" s="264"/>
    </row>
    <row r="10327" spans="6:10" x14ac:dyDescent="0.25">
      <c r="F10327" s="262"/>
      <c r="G10327" s="139"/>
      <c r="H10327" s="264"/>
      <c r="I10327" s="264"/>
      <c r="J10327" s="264"/>
    </row>
    <row r="10328" spans="6:10" x14ac:dyDescent="0.25">
      <c r="F10328" s="262"/>
      <c r="G10328" s="139"/>
      <c r="H10328" s="264"/>
      <c r="I10328" s="264"/>
      <c r="J10328" s="264"/>
    </row>
    <row r="10329" spans="6:10" x14ac:dyDescent="0.25">
      <c r="F10329" s="262"/>
      <c r="G10329" s="139"/>
      <c r="H10329" s="264"/>
      <c r="I10329" s="264"/>
      <c r="J10329" s="264"/>
    </row>
    <row r="10330" spans="6:10" x14ac:dyDescent="0.25">
      <c r="F10330" s="262"/>
      <c r="G10330" s="139"/>
      <c r="H10330" s="264"/>
      <c r="I10330" s="264"/>
      <c r="J10330" s="264"/>
    </row>
    <row r="10331" spans="6:10" x14ac:dyDescent="0.25">
      <c r="F10331" s="262"/>
      <c r="G10331" s="139"/>
      <c r="H10331" s="264"/>
      <c r="I10331" s="264"/>
      <c r="J10331" s="264"/>
    </row>
    <row r="10332" spans="6:10" x14ac:dyDescent="0.25">
      <c r="F10332" s="262"/>
      <c r="G10332" s="139"/>
      <c r="H10332" s="264"/>
      <c r="I10332" s="264"/>
      <c r="J10332" s="264"/>
    </row>
    <row r="10333" spans="6:10" x14ac:dyDescent="0.25">
      <c r="F10333" s="262"/>
      <c r="G10333" s="139"/>
      <c r="H10333" s="264"/>
      <c r="I10333" s="264"/>
      <c r="J10333" s="264"/>
    </row>
    <row r="10334" spans="6:10" x14ac:dyDescent="0.25">
      <c r="F10334" s="262"/>
      <c r="G10334" s="139"/>
      <c r="H10334" s="264"/>
      <c r="I10334" s="264"/>
      <c r="J10334" s="264"/>
    </row>
    <row r="10335" spans="6:10" x14ac:dyDescent="0.25">
      <c r="F10335" s="262"/>
      <c r="G10335" s="139"/>
      <c r="H10335" s="264"/>
      <c r="I10335" s="264"/>
      <c r="J10335" s="264"/>
    </row>
    <row r="10336" spans="6:10" x14ac:dyDescent="0.25">
      <c r="F10336" s="262"/>
      <c r="G10336" s="139"/>
      <c r="H10336" s="264"/>
      <c r="I10336" s="264"/>
      <c r="J10336" s="264"/>
    </row>
    <row r="10337" spans="6:10" x14ac:dyDescent="0.25">
      <c r="F10337" s="262"/>
      <c r="G10337" s="139"/>
      <c r="H10337" s="264"/>
      <c r="I10337" s="264"/>
      <c r="J10337" s="264"/>
    </row>
    <row r="10338" spans="6:10" x14ac:dyDescent="0.25">
      <c r="F10338" s="262"/>
      <c r="G10338" s="139"/>
      <c r="H10338" s="264"/>
      <c r="I10338" s="264"/>
      <c r="J10338" s="264"/>
    </row>
    <row r="10339" spans="6:10" x14ac:dyDescent="0.25">
      <c r="F10339" s="262"/>
      <c r="G10339" s="139"/>
      <c r="H10339" s="264"/>
      <c r="I10339" s="264"/>
      <c r="J10339" s="264"/>
    </row>
    <row r="10340" spans="6:10" x14ac:dyDescent="0.25">
      <c r="F10340" s="262"/>
      <c r="G10340" s="139"/>
      <c r="H10340" s="264"/>
      <c r="I10340" s="264"/>
      <c r="J10340" s="264"/>
    </row>
    <row r="10341" spans="6:10" x14ac:dyDescent="0.25">
      <c r="F10341" s="262"/>
      <c r="G10341" s="139"/>
      <c r="H10341" s="264"/>
      <c r="I10341" s="264"/>
      <c r="J10341" s="264"/>
    </row>
    <row r="10342" spans="6:10" x14ac:dyDescent="0.25">
      <c r="F10342" s="262"/>
      <c r="G10342" s="139"/>
      <c r="H10342" s="264"/>
      <c r="I10342" s="264"/>
      <c r="J10342" s="264"/>
    </row>
    <row r="10343" spans="6:10" x14ac:dyDescent="0.25">
      <c r="F10343" s="262"/>
      <c r="G10343" s="139"/>
      <c r="H10343" s="264"/>
      <c r="I10343" s="264"/>
      <c r="J10343" s="264"/>
    </row>
    <row r="10344" spans="6:10" x14ac:dyDescent="0.25">
      <c r="F10344" s="262"/>
      <c r="G10344" s="139"/>
      <c r="H10344" s="264"/>
      <c r="I10344" s="264"/>
      <c r="J10344" s="264"/>
    </row>
    <row r="10345" spans="6:10" x14ac:dyDescent="0.25">
      <c r="F10345" s="262"/>
      <c r="G10345" s="139"/>
      <c r="H10345" s="264"/>
      <c r="I10345" s="264"/>
      <c r="J10345" s="264"/>
    </row>
    <row r="10346" spans="6:10" x14ac:dyDescent="0.25">
      <c r="F10346" s="262"/>
      <c r="G10346" s="139"/>
      <c r="H10346" s="264"/>
      <c r="I10346" s="264"/>
      <c r="J10346" s="264"/>
    </row>
    <row r="10347" spans="6:10" x14ac:dyDescent="0.25">
      <c r="F10347" s="262"/>
      <c r="G10347" s="139"/>
      <c r="H10347" s="264"/>
      <c r="I10347" s="264"/>
      <c r="J10347" s="264"/>
    </row>
    <row r="10348" spans="6:10" x14ac:dyDescent="0.25">
      <c r="F10348" s="262"/>
      <c r="G10348" s="139"/>
      <c r="H10348" s="264"/>
      <c r="I10348" s="264"/>
      <c r="J10348" s="264"/>
    </row>
    <row r="10349" spans="6:10" x14ac:dyDescent="0.25">
      <c r="F10349" s="262"/>
      <c r="G10349" s="139"/>
      <c r="H10349" s="264"/>
      <c r="I10349" s="264"/>
      <c r="J10349" s="264"/>
    </row>
    <row r="10350" spans="6:10" x14ac:dyDescent="0.25">
      <c r="F10350" s="262"/>
      <c r="G10350" s="139"/>
      <c r="H10350" s="264"/>
      <c r="I10350" s="264"/>
      <c r="J10350" s="264"/>
    </row>
    <row r="10351" spans="6:10" x14ac:dyDescent="0.25">
      <c r="F10351" s="262"/>
      <c r="G10351" s="139"/>
      <c r="H10351" s="264"/>
      <c r="I10351" s="264"/>
      <c r="J10351" s="264"/>
    </row>
    <row r="10352" spans="6:10" x14ac:dyDescent="0.25">
      <c r="F10352" s="262"/>
      <c r="G10352" s="139"/>
      <c r="H10352" s="264"/>
      <c r="I10352" s="264"/>
      <c r="J10352" s="264"/>
    </row>
    <row r="10353" spans="6:10" x14ac:dyDescent="0.25">
      <c r="F10353" s="262"/>
      <c r="G10353" s="139"/>
      <c r="H10353" s="264"/>
      <c r="I10353" s="264"/>
      <c r="J10353" s="264"/>
    </row>
    <row r="10354" spans="6:10" x14ac:dyDescent="0.25">
      <c r="F10354" s="262"/>
      <c r="G10354" s="139"/>
      <c r="H10354" s="264"/>
      <c r="I10354" s="264"/>
      <c r="J10354" s="264"/>
    </row>
    <row r="10355" spans="6:10" x14ac:dyDescent="0.25">
      <c r="F10355" s="262"/>
      <c r="G10355" s="139"/>
      <c r="H10355" s="264"/>
      <c r="I10355" s="264"/>
      <c r="J10355" s="264"/>
    </row>
    <row r="10356" spans="6:10" x14ac:dyDescent="0.25">
      <c r="F10356" s="262"/>
      <c r="G10356" s="139"/>
      <c r="H10356" s="264"/>
      <c r="I10356" s="264"/>
      <c r="J10356" s="264"/>
    </row>
    <row r="10357" spans="6:10" x14ac:dyDescent="0.25">
      <c r="F10357" s="262"/>
      <c r="G10357" s="139"/>
      <c r="H10357" s="264"/>
      <c r="I10357" s="264"/>
      <c r="J10357" s="264"/>
    </row>
    <row r="10358" spans="6:10" x14ac:dyDescent="0.25">
      <c r="F10358" s="262"/>
      <c r="G10358" s="139"/>
      <c r="H10358" s="264"/>
      <c r="I10358" s="264"/>
      <c r="J10358" s="264"/>
    </row>
    <row r="10359" spans="6:10" x14ac:dyDescent="0.25">
      <c r="F10359" s="262"/>
      <c r="G10359" s="139"/>
      <c r="H10359" s="264"/>
      <c r="I10359" s="264"/>
      <c r="J10359" s="264"/>
    </row>
    <row r="10360" spans="6:10" x14ac:dyDescent="0.25">
      <c r="F10360" s="262"/>
      <c r="G10360" s="139"/>
      <c r="H10360" s="264"/>
      <c r="I10360" s="264"/>
      <c r="J10360" s="264"/>
    </row>
    <row r="10361" spans="6:10" x14ac:dyDescent="0.25">
      <c r="F10361" s="262"/>
      <c r="G10361" s="139"/>
      <c r="H10361" s="264"/>
      <c r="I10361" s="264"/>
      <c r="J10361" s="264"/>
    </row>
    <row r="10362" spans="6:10" x14ac:dyDescent="0.25">
      <c r="F10362" s="262"/>
      <c r="G10362" s="139"/>
      <c r="H10362" s="264"/>
      <c r="I10362" s="264"/>
      <c r="J10362" s="264"/>
    </row>
    <row r="10363" spans="6:10" x14ac:dyDescent="0.25">
      <c r="F10363" s="262"/>
      <c r="G10363" s="139"/>
      <c r="H10363" s="264"/>
      <c r="I10363" s="264"/>
      <c r="J10363" s="264"/>
    </row>
    <row r="10364" spans="6:10" x14ac:dyDescent="0.25">
      <c r="F10364" s="262"/>
      <c r="G10364" s="139"/>
      <c r="H10364" s="139"/>
      <c r="I10364" s="139"/>
      <c r="J10364" s="139"/>
    </row>
    <row r="10365" spans="6:10" x14ac:dyDescent="0.25">
      <c r="F10365" s="262"/>
      <c r="G10365" s="139"/>
      <c r="H10365" s="139"/>
      <c r="I10365" s="139"/>
      <c r="J10365" s="139"/>
    </row>
    <row r="10366" spans="6:10" x14ac:dyDescent="0.25">
      <c r="F10366" s="262"/>
      <c r="G10366" s="139"/>
      <c r="H10366" s="139"/>
      <c r="I10366" s="139"/>
      <c r="J10366" s="139"/>
    </row>
    <row r="10367" spans="6:10" x14ac:dyDescent="0.25">
      <c r="F10367" s="262"/>
      <c r="G10367" s="139"/>
      <c r="H10367" s="139"/>
      <c r="I10367" s="139"/>
      <c r="J10367" s="139"/>
    </row>
    <row r="10368" spans="6:10" x14ac:dyDescent="0.25">
      <c r="F10368" s="262"/>
      <c r="G10368" s="139"/>
      <c r="H10368" s="139"/>
      <c r="I10368" s="139"/>
      <c r="J10368" s="139"/>
    </row>
    <row r="10369" spans="6:10" x14ac:dyDescent="0.25">
      <c r="F10369" s="262"/>
      <c r="G10369" s="139"/>
      <c r="H10369" s="139"/>
      <c r="I10369" s="139"/>
      <c r="J10369" s="139"/>
    </row>
    <row r="10370" spans="6:10" x14ac:dyDescent="0.25">
      <c r="F10370" s="262"/>
      <c r="G10370" s="139"/>
      <c r="H10370" s="139"/>
      <c r="I10370" s="139"/>
      <c r="J10370" s="139"/>
    </row>
    <row r="10371" spans="6:10" x14ac:dyDescent="0.25">
      <c r="F10371" s="262"/>
      <c r="G10371" s="139"/>
      <c r="H10371" s="139"/>
      <c r="I10371" s="139"/>
      <c r="J10371" s="139"/>
    </row>
    <row r="10372" spans="6:10" x14ac:dyDescent="0.25">
      <c r="F10372" s="262"/>
      <c r="G10372" s="139"/>
      <c r="H10372" s="139"/>
      <c r="I10372" s="139"/>
      <c r="J10372" s="139"/>
    </row>
    <row r="10373" spans="6:10" x14ac:dyDescent="0.25">
      <c r="F10373" s="262"/>
      <c r="G10373" s="139"/>
      <c r="H10373" s="139"/>
      <c r="I10373" s="139"/>
      <c r="J10373" s="139"/>
    </row>
    <row r="10374" spans="6:10" x14ac:dyDescent="0.25">
      <c r="F10374" s="262"/>
      <c r="G10374" s="139"/>
      <c r="H10374" s="139"/>
      <c r="I10374" s="139"/>
      <c r="J10374" s="139"/>
    </row>
    <row r="10375" spans="6:10" x14ac:dyDescent="0.25">
      <c r="F10375" s="262"/>
      <c r="G10375" s="139"/>
      <c r="H10375" s="139"/>
      <c r="I10375" s="139"/>
      <c r="J10375" s="139"/>
    </row>
    <row r="10376" spans="6:10" x14ac:dyDescent="0.25">
      <c r="F10376" s="262"/>
      <c r="G10376" s="139"/>
      <c r="H10376" s="139"/>
      <c r="I10376" s="139"/>
      <c r="J10376" s="139"/>
    </row>
    <row r="10377" spans="6:10" x14ac:dyDescent="0.25">
      <c r="F10377" s="262"/>
      <c r="G10377" s="139"/>
      <c r="H10377" s="139"/>
      <c r="I10377" s="139"/>
      <c r="J10377" s="139"/>
    </row>
    <row r="10378" spans="6:10" x14ac:dyDescent="0.25">
      <c r="F10378" s="262"/>
      <c r="G10378" s="139"/>
      <c r="H10378" s="139"/>
      <c r="I10378" s="139"/>
      <c r="J10378" s="139"/>
    </row>
    <row r="10379" spans="6:10" x14ac:dyDescent="0.25">
      <c r="F10379" s="262"/>
      <c r="G10379" s="139"/>
      <c r="H10379" s="139"/>
      <c r="I10379" s="139"/>
      <c r="J10379" s="139"/>
    </row>
    <row r="10380" spans="6:10" x14ac:dyDescent="0.25">
      <c r="F10380" s="262"/>
      <c r="G10380" s="139"/>
      <c r="H10380" s="139"/>
      <c r="I10380" s="139"/>
      <c r="J10380" s="139"/>
    </row>
    <row r="10381" spans="6:10" x14ac:dyDescent="0.25">
      <c r="F10381" s="262"/>
      <c r="G10381" s="139"/>
      <c r="H10381" s="139"/>
      <c r="I10381" s="139"/>
      <c r="J10381" s="139"/>
    </row>
    <row r="10382" spans="6:10" x14ac:dyDescent="0.25">
      <c r="F10382" s="262"/>
      <c r="G10382" s="139"/>
      <c r="H10382" s="139"/>
      <c r="I10382" s="139"/>
      <c r="J10382" s="139"/>
    </row>
    <row r="10383" spans="6:10" x14ac:dyDescent="0.25">
      <c r="F10383" s="262"/>
      <c r="G10383" s="139"/>
      <c r="H10383" s="139"/>
      <c r="I10383" s="139"/>
      <c r="J10383" s="139"/>
    </row>
    <row r="10384" spans="6:10" x14ac:dyDescent="0.25">
      <c r="F10384" s="262"/>
      <c r="G10384" s="139"/>
      <c r="H10384" s="139"/>
      <c r="I10384" s="139"/>
      <c r="J10384" s="139"/>
    </row>
    <row r="10385" spans="6:10" x14ac:dyDescent="0.25">
      <c r="F10385" s="262"/>
      <c r="G10385" s="139"/>
      <c r="H10385" s="139"/>
      <c r="I10385" s="139"/>
      <c r="J10385" s="139"/>
    </row>
    <row r="10386" spans="6:10" x14ac:dyDescent="0.25">
      <c r="F10386" s="262"/>
      <c r="G10386" s="139"/>
      <c r="H10386" s="139"/>
      <c r="I10386" s="139"/>
      <c r="J10386" s="139"/>
    </row>
    <row r="10387" spans="6:10" x14ac:dyDescent="0.25">
      <c r="F10387" s="262"/>
      <c r="G10387" s="139"/>
      <c r="H10387" s="139"/>
      <c r="I10387" s="139"/>
      <c r="J10387" s="139"/>
    </row>
    <row r="10388" spans="6:10" x14ac:dyDescent="0.25">
      <c r="F10388" s="262"/>
      <c r="G10388" s="139"/>
      <c r="H10388" s="139"/>
      <c r="I10388" s="139"/>
      <c r="J10388" s="139"/>
    </row>
    <row r="10389" spans="6:10" x14ac:dyDescent="0.25">
      <c r="F10389" s="262"/>
      <c r="G10389" s="139"/>
      <c r="H10389" s="139"/>
      <c r="I10389" s="139"/>
      <c r="J10389" s="139"/>
    </row>
    <row r="10390" spans="6:10" x14ac:dyDescent="0.25">
      <c r="F10390" s="262"/>
      <c r="G10390" s="139"/>
      <c r="H10390" s="139"/>
      <c r="I10390" s="139"/>
      <c r="J10390" s="139"/>
    </row>
    <row r="10391" spans="6:10" x14ac:dyDescent="0.25">
      <c r="F10391" s="262"/>
      <c r="G10391" s="139"/>
      <c r="H10391" s="139"/>
      <c r="I10391" s="139"/>
      <c r="J10391" s="139"/>
    </row>
    <row r="10392" spans="6:10" x14ac:dyDescent="0.25">
      <c r="F10392" s="262"/>
      <c r="G10392" s="139"/>
      <c r="H10392" s="139"/>
      <c r="I10392" s="139"/>
      <c r="J10392" s="139"/>
    </row>
    <row r="10393" spans="6:10" x14ac:dyDescent="0.25">
      <c r="F10393" s="262"/>
      <c r="G10393" s="139"/>
      <c r="H10393" s="139"/>
      <c r="I10393" s="139"/>
      <c r="J10393" s="139"/>
    </row>
    <row r="10394" spans="6:10" x14ac:dyDescent="0.25">
      <c r="F10394" s="262"/>
      <c r="G10394" s="139"/>
      <c r="H10394" s="139"/>
      <c r="I10394" s="139"/>
      <c r="J10394" s="139"/>
    </row>
    <row r="10395" spans="6:10" x14ac:dyDescent="0.25">
      <c r="F10395" s="262"/>
      <c r="G10395" s="139"/>
      <c r="H10395" s="139"/>
      <c r="I10395" s="139"/>
      <c r="J10395" s="139"/>
    </row>
    <row r="10396" spans="6:10" x14ac:dyDescent="0.25">
      <c r="F10396" s="262"/>
      <c r="G10396" s="139"/>
      <c r="H10396" s="139"/>
      <c r="I10396" s="139"/>
      <c r="J10396" s="139"/>
    </row>
    <row r="10397" spans="6:10" x14ac:dyDescent="0.25">
      <c r="F10397" s="262"/>
      <c r="G10397" s="139"/>
      <c r="H10397" s="139"/>
      <c r="I10397" s="139"/>
      <c r="J10397" s="139"/>
    </row>
    <row r="10398" spans="6:10" x14ac:dyDescent="0.25">
      <c r="F10398" s="262"/>
      <c r="G10398" s="139"/>
      <c r="H10398" s="139"/>
      <c r="I10398" s="139"/>
      <c r="J10398" s="139"/>
    </row>
    <row r="10399" spans="6:10" x14ac:dyDescent="0.25">
      <c r="F10399" s="262"/>
      <c r="G10399" s="139"/>
      <c r="H10399" s="139"/>
      <c r="I10399" s="139"/>
      <c r="J10399" s="139"/>
    </row>
    <row r="10400" spans="6:10" x14ac:dyDescent="0.25">
      <c r="F10400" s="262"/>
      <c r="G10400" s="139"/>
      <c r="H10400" s="139"/>
      <c r="I10400" s="139"/>
      <c r="J10400" s="139"/>
    </row>
    <row r="10401" spans="6:10" x14ac:dyDescent="0.25">
      <c r="F10401" s="262"/>
      <c r="G10401" s="139"/>
      <c r="H10401" s="139"/>
      <c r="I10401" s="139"/>
      <c r="J10401" s="139"/>
    </row>
    <row r="10402" spans="6:10" x14ac:dyDescent="0.25">
      <c r="F10402" s="262"/>
      <c r="G10402" s="139"/>
      <c r="H10402" s="139"/>
      <c r="I10402" s="139"/>
      <c r="J10402" s="139"/>
    </row>
    <row r="10403" spans="6:10" x14ac:dyDescent="0.25">
      <c r="F10403" s="262"/>
      <c r="G10403" s="139"/>
      <c r="H10403" s="139"/>
      <c r="I10403" s="139"/>
      <c r="J10403" s="139"/>
    </row>
    <row r="10404" spans="6:10" x14ac:dyDescent="0.25">
      <c r="F10404" s="262"/>
      <c r="G10404" s="139"/>
      <c r="H10404" s="139"/>
      <c r="I10404" s="139"/>
      <c r="J10404" s="139"/>
    </row>
    <row r="10405" spans="6:10" x14ac:dyDescent="0.25">
      <c r="F10405" s="262"/>
      <c r="G10405" s="139"/>
      <c r="H10405" s="139"/>
      <c r="I10405" s="139"/>
      <c r="J10405" s="139"/>
    </row>
    <row r="10406" spans="6:10" x14ac:dyDescent="0.25">
      <c r="F10406" s="262"/>
      <c r="G10406" s="139"/>
      <c r="H10406" s="139"/>
      <c r="I10406" s="139"/>
      <c r="J10406" s="139"/>
    </row>
    <row r="10407" spans="6:10" x14ac:dyDescent="0.25">
      <c r="F10407" s="262"/>
      <c r="G10407" s="139"/>
      <c r="H10407" s="139"/>
      <c r="I10407" s="139"/>
      <c r="J10407" s="139"/>
    </row>
    <row r="10408" spans="6:10" x14ac:dyDescent="0.25">
      <c r="F10408" s="262"/>
      <c r="G10408" s="139"/>
      <c r="H10408" s="139"/>
      <c r="I10408" s="139"/>
      <c r="J10408" s="139"/>
    </row>
    <row r="10409" spans="6:10" x14ac:dyDescent="0.25">
      <c r="F10409" s="262"/>
      <c r="G10409" s="139"/>
      <c r="H10409" s="139"/>
      <c r="I10409" s="139"/>
      <c r="J10409" s="139"/>
    </row>
    <row r="10410" spans="6:10" x14ac:dyDescent="0.25">
      <c r="F10410" s="262"/>
      <c r="G10410" s="139"/>
      <c r="H10410" s="139"/>
      <c r="I10410" s="139"/>
      <c r="J10410" s="139"/>
    </row>
    <row r="10411" spans="6:10" x14ac:dyDescent="0.25">
      <c r="F10411" s="262"/>
      <c r="G10411" s="139"/>
      <c r="H10411" s="139"/>
      <c r="I10411" s="139"/>
      <c r="J10411" s="139"/>
    </row>
    <row r="10412" spans="6:10" x14ac:dyDescent="0.25">
      <c r="F10412" s="262"/>
      <c r="G10412" s="139"/>
      <c r="H10412" s="139"/>
      <c r="I10412" s="139"/>
      <c r="J10412" s="139"/>
    </row>
    <row r="10413" spans="6:10" x14ac:dyDescent="0.25">
      <c r="F10413" s="262"/>
      <c r="G10413" s="139"/>
      <c r="H10413" s="139"/>
      <c r="I10413" s="139"/>
      <c r="J10413" s="139"/>
    </row>
    <row r="10414" spans="6:10" x14ac:dyDescent="0.25">
      <c r="F10414" s="262"/>
      <c r="G10414" s="139"/>
      <c r="H10414" s="139"/>
      <c r="I10414" s="139"/>
      <c r="J10414" s="139"/>
    </row>
    <row r="10415" spans="6:10" x14ac:dyDescent="0.25">
      <c r="F10415" s="262"/>
      <c r="G10415" s="139"/>
      <c r="H10415" s="139"/>
      <c r="I10415" s="139"/>
      <c r="J10415" s="139"/>
    </row>
    <row r="10416" spans="6:10" x14ac:dyDescent="0.25">
      <c r="F10416" s="262"/>
      <c r="G10416" s="139"/>
      <c r="H10416" s="139"/>
      <c r="I10416" s="139"/>
      <c r="J10416" s="139"/>
    </row>
    <row r="10417" spans="6:10" x14ac:dyDescent="0.25">
      <c r="F10417" s="262"/>
      <c r="G10417" s="139"/>
      <c r="H10417" s="139"/>
      <c r="I10417" s="139"/>
      <c r="J10417" s="139"/>
    </row>
    <row r="10418" spans="6:10" x14ac:dyDescent="0.25">
      <c r="F10418" s="262"/>
      <c r="G10418" s="139"/>
      <c r="H10418" s="139"/>
      <c r="I10418" s="139"/>
      <c r="J10418" s="139"/>
    </row>
    <row r="10419" spans="6:10" x14ac:dyDescent="0.25">
      <c r="F10419" s="262"/>
      <c r="G10419" s="139"/>
      <c r="H10419" s="139"/>
      <c r="I10419" s="139"/>
      <c r="J10419" s="139"/>
    </row>
    <row r="10420" spans="6:10" x14ac:dyDescent="0.25">
      <c r="F10420" s="262"/>
      <c r="G10420" s="139"/>
      <c r="H10420" s="139"/>
      <c r="I10420" s="139"/>
      <c r="J10420" s="139"/>
    </row>
    <row r="10421" spans="6:10" x14ac:dyDescent="0.25">
      <c r="F10421" s="262"/>
      <c r="G10421" s="139"/>
      <c r="H10421" s="139"/>
      <c r="I10421" s="139"/>
      <c r="J10421" s="139"/>
    </row>
    <row r="10422" spans="6:10" x14ac:dyDescent="0.25">
      <c r="F10422" s="262"/>
      <c r="G10422" s="139"/>
      <c r="H10422" s="139"/>
      <c r="I10422" s="139"/>
      <c r="J10422" s="139"/>
    </row>
    <row r="10423" spans="6:10" x14ac:dyDescent="0.25">
      <c r="F10423" s="262"/>
      <c r="G10423" s="139"/>
      <c r="H10423" s="139"/>
      <c r="I10423" s="139"/>
      <c r="J10423" s="139"/>
    </row>
    <row r="10424" spans="6:10" x14ac:dyDescent="0.25">
      <c r="F10424" s="262"/>
      <c r="G10424" s="139"/>
      <c r="H10424" s="139"/>
      <c r="I10424" s="139"/>
      <c r="J10424" s="139"/>
    </row>
    <row r="10425" spans="6:10" x14ac:dyDescent="0.25">
      <c r="F10425" s="262"/>
      <c r="G10425" s="139"/>
      <c r="H10425" s="139"/>
      <c r="I10425" s="139"/>
      <c r="J10425" s="139"/>
    </row>
    <row r="10426" spans="6:10" x14ac:dyDescent="0.25">
      <c r="F10426" s="262"/>
      <c r="G10426" s="139"/>
      <c r="H10426" s="139"/>
      <c r="I10426" s="139"/>
      <c r="J10426" s="139"/>
    </row>
    <row r="10427" spans="6:10" x14ac:dyDescent="0.25">
      <c r="F10427" s="262"/>
      <c r="G10427" s="139"/>
      <c r="H10427" s="139"/>
      <c r="I10427" s="139"/>
      <c r="J10427" s="139"/>
    </row>
    <row r="10428" spans="6:10" x14ac:dyDescent="0.25">
      <c r="F10428" s="262"/>
      <c r="G10428" s="139"/>
      <c r="H10428" s="139"/>
      <c r="I10428" s="139"/>
      <c r="J10428" s="139"/>
    </row>
    <row r="10429" spans="6:10" x14ac:dyDescent="0.25">
      <c r="F10429" s="262"/>
      <c r="G10429" s="139"/>
      <c r="H10429" s="139"/>
      <c r="I10429" s="139"/>
      <c r="J10429" s="139"/>
    </row>
    <row r="10430" spans="6:10" x14ac:dyDescent="0.25">
      <c r="F10430" s="262"/>
      <c r="G10430" s="139"/>
      <c r="H10430" s="139"/>
      <c r="I10430" s="139"/>
      <c r="J10430" s="139"/>
    </row>
    <row r="10431" spans="6:10" x14ac:dyDescent="0.25">
      <c r="F10431" s="262"/>
      <c r="G10431" s="139"/>
      <c r="H10431" s="139"/>
      <c r="I10431" s="139"/>
      <c r="J10431" s="139"/>
    </row>
    <row r="10432" spans="6:10" x14ac:dyDescent="0.25">
      <c r="F10432" s="262"/>
      <c r="G10432" s="139"/>
      <c r="H10432" s="139"/>
      <c r="I10432" s="139"/>
      <c r="J10432" s="139"/>
    </row>
    <row r="10433" spans="6:10" x14ac:dyDescent="0.25">
      <c r="F10433" s="262"/>
      <c r="G10433" s="139"/>
      <c r="H10433" s="139"/>
      <c r="I10433" s="139"/>
      <c r="J10433" s="139"/>
    </row>
    <row r="10434" spans="6:10" x14ac:dyDescent="0.25">
      <c r="F10434" s="262"/>
      <c r="G10434" s="139"/>
      <c r="H10434" s="139"/>
      <c r="I10434" s="139"/>
      <c r="J10434" s="139"/>
    </row>
    <row r="10435" spans="6:10" x14ac:dyDescent="0.25">
      <c r="F10435" s="262"/>
      <c r="G10435" s="139"/>
      <c r="H10435" s="139"/>
      <c r="I10435" s="139"/>
      <c r="J10435" s="139"/>
    </row>
    <row r="10436" spans="6:10" x14ac:dyDescent="0.25">
      <c r="F10436" s="262"/>
      <c r="G10436" s="139"/>
      <c r="H10436" s="139"/>
      <c r="I10436" s="139"/>
      <c r="J10436" s="139"/>
    </row>
    <row r="10437" spans="6:10" x14ac:dyDescent="0.25">
      <c r="F10437" s="262"/>
      <c r="G10437" s="139"/>
      <c r="H10437" s="139"/>
      <c r="I10437" s="139"/>
      <c r="J10437" s="139"/>
    </row>
    <row r="10438" spans="6:10" x14ac:dyDescent="0.25">
      <c r="F10438" s="262"/>
      <c r="G10438" s="139"/>
      <c r="H10438" s="139"/>
      <c r="I10438" s="139"/>
      <c r="J10438" s="139"/>
    </row>
    <row r="10439" spans="6:10" x14ac:dyDescent="0.25">
      <c r="F10439" s="262"/>
      <c r="G10439" s="139"/>
      <c r="H10439" s="139"/>
      <c r="I10439" s="139"/>
      <c r="J10439" s="139"/>
    </row>
    <row r="10440" spans="6:10" x14ac:dyDescent="0.25">
      <c r="F10440" s="262"/>
      <c r="G10440" s="139"/>
      <c r="H10440" s="139"/>
      <c r="I10440" s="139"/>
      <c r="J10440" s="139"/>
    </row>
    <row r="10441" spans="6:10" x14ac:dyDescent="0.25">
      <c r="F10441" s="262"/>
      <c r="G10441" s="139"/>
      <c r="H10441" s="139"/>
      <c r="I10441" s="139"/>
      <c r="J10441" s="139"/>
    </row>
    <row r="10442" spans="6:10" x14ac:dyDescent="0.25">
      <c r="F10442" s="262"/>
      <c r="G10442" s="139"/>
      <c r="H10442" s="139"/>
      <c r="I10442" s="139"/>
      <c r="J10442" s="139"/>
    </row>
    <row r="10443" spans="6:10" x14ac:dyDescent="0.25">
      <c r="F10443" s="262"/>
      <c r="G10443" s="139"/>
      <c r="H10443" s="139"/>
      <c r="I10443" s="139"/>
      <c r="J10443" s="139"/>
    </row>
    <row r="10444" spans="6:10" x14ac:dyDescent="0.25">
      <c r="F10444" s="262"/>
      <c r="G10444" s="139"/>
      <c r="H10444" s="139"/>
      <c r="I10444" s="139"/>
      <c r="J10444" s="139"/>
    </row>
    <row r="10445" spans="6:10" x14ac:dyDescent="0.25">
      <c r="F10445" s="262"/>
      <c r="G10445" s="139"/>
      <c r="H10445" s="139"/>
      <c r="I10445" s="139"/>
      <c r="J10445" s="139"/>
    </row>
    <row r="10446" spans="6:10" x14ac:dyDescent="0.25">
      <c r="F10446" s="262"/>
      <c r="G10446" s="139"/>
      <c r="H10446" s="139"/>
      <c r="I10446" s="139"/>
      <c r="J10446" s="139"/>
    </row>
    <row r="10447" spans="6:10" x14ac:dyDescent="0.25">
      <c r="F10447" s="262"/>
      <c r="G10447" s="139"/>
      <c r="H10447" s="139"/>
      <c r="I10447" s="139"/>
      <c r="J10447" s="139"/>
    </row>
    <row r="10448" spans="6:10" x14ac:dyDescent="0.25">
      <c r="F10448" s="262"/>
      <c r="G10448" s="139"/>
      <c r="H10448" s="139"/>
      <c r="I10448" s="139"/>
      <c r="J10448" s="139"/>
    </row>
    <row r="10449" spans="6:10" x14ac:dyDescent="0.25">
      <c r="F10449" s="262"/>
      <c r="G10449" s="139"/>
      <c r="H10449" s="139"/>
      <c r="I10449" s="139"/>
      <c r="J10449" s="139"/>
    </row>
    <row r="10450" spans="6:10" x14ac:dyDescent="0.25">
      <c r="F10450" s="262"/>
      <c r="G10450" s="139"/>
      <c r="H10450" s="139"/>
      <c r="I10450" s="139"/>
      <c r="J10450" s="139"/>
    </row>
    <row r="10451" spans="6:10" x14ac:dyDescent="0.25">
      <c r="F10451" s="262"/>
      <c r="G10451" s="139"/>
      <c r="H10451" s="139"/>
      <c r="I10451" s="139"/>
      <c r="J10451" s="139"/>
    </row>
    <row r="10452" spans="6:10" x14ac:dyDescent="0.25">
      <c r="F10452" s="262"/>
      <c r="G10452" s="139"/>
      <c r="H10452" s="139"/>
      <c r="I10452" s="139"/>
      <c r="J10452" s="139"/>
    </row>
    <row r="10453" spans="6:10" x14ac:dyDescent="0.25">
      <c r="F10453" s="262"/>
      <c r="G10453" s="139"/>
      <c r="H10453" s="139"/>
      <c r="I10453" s="139"/>
      <c r="J10453" s="139"/>
    </row>
    <row r="10454" spans="6:10" x14ac:dyDescent="0.25">
      <c r="F10454" s="262"/>
      <c r="G10454" s="139"/>
      <c r="H10454" s="139"/>
      <c r="I10454" s="139"/>
      <c r="J10454" s="139"/>
    </row>
    <row r="10455" spans="6:10" x14ac:dyDescent="0.25">
      <c r="F10455" s="262"/>
      <c r="G10455" s="139"/>
      <c r="H10455" s="139"/>
      <c r="I10455" s="139"/>
      <c r="J10455" s="139"/>
    </row>
    <row r="10456" spans="6:10" x14ac:dyDescent="0.25">
      <c r="F10456" s="262"/>
      <c r="G10456" s="139"/>
      <c r="H10456" s="139"/>
      <c r="I10456" s="139"/>
      <c r="J10456" s="139"/>
    </row>
    <row r="10457" spans="6:10" x14ac:dyDescent="0.25">
      <c r="F10457" s="262"/>
      <c r="G10457" s="139"/>
      <c r="H10457" s="139"/>
      <c r="I10457" s="139"/>
      <c r="J10457" s="139"/>
    </row>
    <row r="10458" spans="6:10" x14ac:dyDescent="0.25">
      <c r="F10458" s="262"/>
      <c r="G10458" s="139"/>
      <c r="H10458" s="139"/>
      <c r="I10458" s="139"/>
      <c r="J10458" s="139"/>
    </row>
    <row r="10459" spans="6:10" x14ac:dyDescent="0.25">
      <c r="F10459" s="262"/>
      <c r="G10459" s="139"/>
      <c r="H10459" s="139"/>
      <c r="I10459" s="139"/>
      <c r="J10459" s="139"/>
    </row>
    <row r="10460" spans="6:10" x14ac:dyDescent="0.25">
      <c r="F10460" s="262"/>
      <c r="G10460" s="139"/>
      <c r="H10460" s="139"/>
      <c r="I10460" s="139"/>
      <c r="J10460" s="139"/>
    </row>
    <row r="10461" spans="6:10" x14ac:dyDescent="0.25">
      <c r="F10461" s="262"/>
      <c r="G10461" s="139"/>
      <c r="H10461" s="139"/>
      <c r="I10461" s="139"/>
      <c r="J10461" s="139"/>
    </row>
    <row r="10462" spans="6:10" x14ac:dyDescent="0.25">
      <c r="F10462" s="262"/>
      <c r="G10462" s="139"/>
      <c r="H10462" s="139"/>
      <c r="I10462" s="139"/>
      <c r="J10462" s="139"/>
    </row>
    <row r="10463" spans="6:10" x14ac:dyDescent="0.25">
      <c r="F10463" s="262"/>
      <c r="G10463" s="139"/>
      <c r="H10463" s="139"/>
      <c r="I10463" s="139"/>
      <c r="J10463" s="139"/>
    </row>
    <row r="10464" spans="6:10" x14ac:dyDescent="0.25">
      <c r="F10464" s="262"/>
      <c r="G10464" s="139"/>
      <c r="H10464" s="139"/>
      <c r="I10464" s="139"/>
      <c r="J10464" s="139"/>
    </row>
    <row r="10465" spans="6:10" x14ac:dyDescent="0.25">
      <c r="F10465" s="262"/>
      <c r="G10465" s="139"/>
      <c r="H10465" s="139"/>
      <c r="I10465" s="139"/>
      <c r="J10465" s="139"/>
    </row>
    <row r="10466" spans="6:10" x14ac:dyDescent="0.25">
      <c r="F10466" s="262"/>
      <c r="G10466" s="139"/>
      <c r="H10466" s="139"/>
      <c r="I10466" s="139"/>
      <c r="J10466" s="139"/>
    </row>
    <row r="10467" spans="6:10" x14ac:dyDescent="0.25">
      <c r="F10467" s="262"/>
      <c r="G10467" s="139"/>
      <c r="H10467" s="139"/>
      <c r="I10467" s="139"/>
      <c r="J10467" s="139"/>
    </row>
    <row r="10468" spans="6:10" x14ac:dyDescent="0.25">
      <c r="F10468" s="262"/>
      <c r="G10468" s="139"/>
      <c r="H10468" s="139"/>
      <c r="I10468" s="139"/>
      <c r="J10468" s="139"/>
    </row>
    <row r="10469" spans="6:10" x14ac:dyDescent="0.25">
      <c r="F10469" s="262"/>
      <c r="G10469" s="139"/>
      <c r="H10469" s="139"/>
      <c r="I10469" s="139"/>
      <c r="J10469" s="139"/>
    </row>
    <row r="10470" spans="6:10" x14ac:dyDescent="0.25">
      <c r="F10470" s="262"/>
      <c r="G10470" s="139"/>
      <c r="H10470" s="139"/>
      <c r="I10470" s="139"/>
      <c r="J10470" s="139"/>
    </row>
    <row r="10471" spans="6:10" x14ac:dyDescent="0.25">
      <c r="F10471" s="262"/>
      <c r="G10471" s="139"/>
      <c r="H10471" s="139"/>
      <c r="I10471" s="139"/>
      <c r="J10471" s="139"/>
    </row>
    <row r="10472" spans="6:10" x14ac:dyDescent="0.25">
      <c r="F10472" s="262"/>
      <c r="G10472" s="139"/>
      <c r="H10472" s="139"/>
      <c r="I10472" s="139"/>
      <c r="J10472" s="139"/>
    </row>
    <row r="10473" spans="6:10" x14ac:dyDescent="0.25">
      <c r="F10473" s="262"/>
      <c r="G10473" s="139"/>
      <c r="H10473" s="139"/>
      <c r="I10473" s="139"/>
      <c r="J10473" s="139"/>
    </row>
    <row r="10474" spans="6:10" x14ac:dyDescent="0.25">
      <c r="F10474" s="262"/>
      <c r="G10474" s="139"/>
      <c r="H10474" s="139"/>
      <c r="I10474" s="139"/>
      <c r="J10474" s="139"/>
    </row>
    <row r="10475" spans="6:10" x14ac:dyDescent="0.25">
      <c r="F10475" s="262"/>
      <c r="G10475" s="139"/>
      <c r="H10475" s="139"/>
      <c r="I10475" s="139"/>
      <c r="J10475" s="139"/>
    </row>
    <row r="10476" spans="6:10" x14ac:dyDescent="0.25">
      <c r="F10476" s="262"/>
      <c r="G10476" s="139"/>
      <c r="H10476" s="139"/>
      <c r="I10476" s="139"/>
      <c r="J10476" s="139"/>
    </row>
    <row r="10477" spans="6:10" x14ac:dyDescent="0.25">
      <c r="F10477" s="262"/>
      <c r="G10477" s="139"/>
      <c r="H10477" s="139"/>
      <c r="I10477" s="139"/>
      <c r="J10477" s="139"/>
    </row>
    <row r="10478" spans="6:10" x14ac:dyDescent="0.25">
      <c r="F10478" s="262"/>
      <c r="G10478" s="139"/>
      <c r="H10478" s="139"/>
      <c r="I10478" s="139"/>
      <c r="J10478" s="139"/>
    </row>
    <row r="10479" spans="6:10" x14ac:dyDescent="0.25">
      <c r="F10479" s="262"/>
      <c r="G10479" s="139"/>
      <c r="H10479" s="139"/>
      <c r="I10479" s="139"/>
      <c r="J10479" s="139"/>
    </row>
    <row r="10480" spans="6:10" x14ac:dyDescent="0.25">
      <c r="F10480" s="262"/>
      <c r="G10480" s="139"/>
      <c r="H10480" s="139"/>
      <c r="I10480" s="139"/>
      <c r="J10480" s="139"/>
    </row>
    <row r="10481" spans="6:10" x14ac:dyDescent="0.25">
      <c r="F10481" s="262"/>
      <c r="G10481" s="139"/>
      <c r="H10481" s="139"/>
      <c r="I10481" s="139"/>
      <c r="J10481" s="139"/>
    </row>
    <row r="10482" spans="6:10" x14ac:dyDescent="0.25">
      <c r="F10482" s="262"/>
      <c r="G10482" s="139"/>
      <c r="H10482" s="139"/>
      <c r="I10482" s="139"/>
      <c r="J10482" s="139"/>
    </row>
    <row r="10483" spans="6:10" x14ac:dyDescent="0.25">
      <c r="F10483" s="262"/>
      <c r="G10483" s="139"/>
      <c r="H10483" s="139"/>
      <c r="I10483" s="139"/>
      <c r="J10483" s="139"/>
    </row>
    <row r="10484" spans="6:10" x14ac:dyDescent="0.25">
      <c r="F10484" s="262"/>
      <c r="G10484" s="139"/>
      <c r="H10484" s="139"/>
      <c r="I10484" s="139"/>
      <c r="J10484" s="139"/>
    </row>
    <row r="10485" spans="6:10" x14ac:dyDescent="0.25">
      <c r="F10485" s="262"/>
      <c r="G10485" s="139"/>
      <c r="H10485" s="139"/>
      <c r="I10485" s="139"/>
      <c r="J10485" s="139"/>
    </row>
    <row r="10486" spans="6:10" x14ac:dyDescent="0.25">
      <c r="F10486" s="262"/>
      <c r="G10486" s="139"/>
      <c r="H10486" s="139"/>
      <c r="I10486" s="139"/>
      <c r="J10486" s="139"/>
    </row>
    <row r="10487" spans="6:10" x14ac:dyDescent="0.25">
      <c r="F10487" s="262"/>
      <c r="G10487" s="139"/>
      <c r="H10487" s="139"/>
      <c r="I10487" s="139"/>
      <c r="J10487" s="139"/>
    </row>
    <row r="10488" spans="6:10" x14ac:dyDescent="0.25">
      <c r="F10488" s="262"/>
      <c r="G10488" s="139"/>
      <c r="H10488" s="139"/>
      <c r="I10488" s="139"/>
      <c r="J10488" s="139"/>
    </row>
    <row r="10489" spans="6:10" x14ac:dyDescent="0.25">
      <c r="F10489" s="262"/>
      <c r="G10489" s="139"/>
      <c r="H10489" s="139"/>
      <c r="I10489" s="139"/>
      <c r="J10489" s="139"/>
    </row>
    <row r="10490" spans="6:10" x14ac:dyDescent="0.25">
      <c r="F10490" s="262"/>
      <c r="G10490" s="139"/>
      <c r="H10490" s="139"/>
      <c r="I10490" s="139"/>
      <c r="J10490" s="139"/>
    </row>
    <row r="10491" spans="6:10" x14ac:dyDescent="0.25">
      <c r="F10491" s="262"/>
      <c r="G10491" s="139"/>
      <c r="H10491" s="139"/>
      <c r="I10491" s="139"/>
      <c r="J10491" s="139"/>
    </row>
    <row r="10492" spans="6:10" x14ac:dyDescent="0.25">
      <c r="F10492" s="262"/>
      <c r="G10492" s="139"/>
      <c r="H10492" s="139"/>
      <c r="I10492" s="139"/>
      <c r="J10492" s="139"/>
    </row>
    <row r="10493" spans="6:10" x14ac:dyDescent="0.25">
      <c r="F10493" s="262"/>
      <c r="G10493" s="139"/>
      <c r="H10493" s="139"/>
      <c r="I10493" s="139"/>
      <c r="J10493" s="139"/>
    </row>
    <row r="10494" spans="6:10" x14ac:dyDescent="0.25">
      <c r="F10494" s="262"/>
      <c r="G10494" s="139"/>
      <c r="H10494" s="139"/>
      <c r="I10494" s="139"/>
      <c r="J10494" s="139"/>
    </row>
    <row r="10495" spans="6:10" x14ac:dyDescent="0.25">
      <c r="F10495" s="262"/>
      <c r="G10495" s="139"/>
      <c r="H10495" s="139"/>
      <c r="I10495" s="139"/>
      <c r="J10495" s="139"/>
    </row>
    <row r="10496" spans="6:10" x14ac:dyDescent="0.25">
      <c r="F10496" s="262"/>
      <c r="G10496" s="139"/>
      <c r="H10496" s="139"/>
      <c r="I10496" s="139"/>
      <c r="J10496" s="139"/>
    </row>
    <row r="10497" spans="6:10" x14ac:dyDescent="0.25">
      <c r="F10497" s="262"/>
      <c r="G10497" s="139"/>
      <c r="H10497" s="139"/>
      <c r="I10497" s="139"/>
      <c r="J10497" s="139"/>
    </row>
    <row r="10498" spans="6:10" x14ac:dyDescent="0.25">
      <c r="F10498" s="262"/>
      <c r="G10498" s="139"/>
      <c r="H10498" s="139"/>
      <c r="I10498" s="139"/>
      <c r="J10498" s="139"/>
    </row>
    <row r="10499" spans="6:10" x14ac:dyDescent="0.25">
      <c r="F10499" s="262"/>
      <c r="G10499" s="139"/>
      <c r="H10499" s="139"/>
      <c r="I10499" s="139"/>
      <c r="J10499" s="139"/>
    </row>
    <row r="10500" spans="6:10" x14ac:dyDescent="0.25">
      <c r="F10500" s="262"/>
      <c r="G10500" s="139"/>
      <c r="H10500" s="139"/>
      <c r="I10500" s="139"/>
      <c r="J10500" s="139"/>
    </row>
    <row r="10501" spans="6:10" x14ac:dyDescent="0.25">
      <c r="F10501" s="262"/>
      <c r="G10501" s="139"/>
      <c r="H10501" s="139"/>
      <c r="I10501" s="139"/>
      <c r="J10501" s="139"/>
    </row>
    <row r="10502" spans="6:10" x14ac:dyDescent="0.25">
      <c r="F10502" s="262"/>
      <c r="G10502" s="139"/>
      <c r="H10502" s="139"/>
      <c r="I10502" s="139"/>
      <c r="J10502" s="139"/>
    </row>
    <row r="10503" spans="6:10" x14ac:dyDescent="0.25">
      <c r="F10503" s="262"/>
      <c r="G10503" s="139"/>
      <c r="H10503" s="139"/>
      <c r="I10503" s="139"/>
      <c r="J10503" s="139"/>
    </row>
    <row r="10504" spans="6:10" x14ac:dyDescent="0.25">
      <c r="F10504" s="262"/>
      <c r="G10504" s="139"/>
      <c r="H10504" s="139"/>
      <c r="I10504" s="139"/>
      <c r="J10504" s="139"/>
    </row>
    <row r="10505" spans="6:10" x14ac:dyDescent="0.25">
      <c r="F10505" s="262"/>
      <c r="G10505" s="139"/>
      <c r="H10505" s="139"/>
      <c r="I10505" s="139"/>
      <c r="J10505" s="139"/>
    </row>
    <row r="10506" spans="6:10" x14ac:dyDescent="0.25">
      <c r="F10506" s="262"/>
      <c r="G10506" s="139"/>
      <c r="H10506" s="139"/>
      <c r="I10506" s="139"/>
      <c r="J10506" s="139"/>
    </row>
    <row r="10507" spans="6:10" x14ac:dyDescent="0.25">
      <c r="F10507" s="262"/>
      <c r="G10507" s="139"/>
      <c r="H10507" s="139"/>
      <c r="I10507" s="139"/>
      <c r="J10507" s="139"/>
    </row>
    <row r="10508" spans="6:10" x14ac:dyDescent="0.25">
      <c r="F10508" s="262"/>
      <c r="G10508" s="139"/>
      <c r="H10508" s="139"/>
      <c r="I10508" s="139"/>
      <c r="J10508" s="139"/>
    </row>
    <row r="10509" spans="6:10" x14ac:dyDescent="0.25">
      <c r="F10509" s="262"/>
      <c r="G10509" s="139"/>
      <c r="H10509" s="139"/>
      <c r="I10509" s="139"/>
      <c r="J10509" s="139"/>
    </row>
    <row r="10510" spans="6:10" x14ac:dyDescent="0.25">
      <c r="F10510" s="262"/>
      <c r="G10510" s="139"/>
      <c r="H10510" s="139"/>
      <c r="I10510" s="139"/>
      <c r="J10510" s="139"/>
    </row>
    <row r="10511" spans="6:10" x14ac:dyDescent="0.25">
      <c r="F10511" s="262"/>
      <c r="G10511" s="139"/>
      <c r="H10511" s="139"/>
      <c r="I10511" s="139"/>
      <c r="J10511" s="139"/>
    </row>
    <row r="10512" spans="6:10" x14ac:dyDescent="0.25">
      <c r="F10512" s="262"/>
      <c r="G10512" s="139"/>
      <c r="H10512" s="139"/>
      <c r="I10512" s="139"/>
      <c r="J10512" s="139"/>
    </row>
    <row r="10513" spans="6:10" x14ac:dyDescent="0.25">
      <c r="F10513" s="262"/>
      <c r="G10513" s="139"/>
      <c r="H10513" s="139"/>
      <c r="I10513" s="139"/>
      <c r="J10513" s="139"/>
    </row>
    <row r="10514" spans="6:10" x14ac:dyDescent="0.25">
      <c r="F10514" s="262"/>
      <c r="G10514" s="139"/>
      <c r="H10514" s="139"/>
      <c r="I10514" s="139"/>
      <c r="J10514" s="139"/>
    </row>
    <row r="10515" spans="6:10" x14ac:dyDescent="0.25">
      <c r="F10515" s="262"/>
      <c r="G10515" s="139"/>
      <c r="H10515" s="139"/>
      <c r="I10515" s="139"/>
      <c r="J10515" s="139"/>
    </row>
    <row r="10516" spans="6:10" x14ac:dyDescent="0.25">
      <c r="F10516" s="262"/>
      <c r="G10516" s="139"/>
      <c r="H10516" s="139"/>
      <c r="I10516" s="139"/>
      <c r="J10516" s="139"/>
    </row>
    <row r="10517" spans="6:10" x14ac:dyDescent="0.25">
      <c r="F10517" s="262"/>
      <c r="G10517" s="139"/>
      <c r="H10517" s="139"/>
      <c r="I10517" s="139"/>
      <c r="J10517" s="139"/>
    </row>
    <row r="10518" spans="6:10" x14ac:dyDescent="0.25">
      <c r="F10518" s="262"/>
      <c r="G10518" s="139"/>
      <c r="H10518" s="139"/>
      <c r="I10518" s="139"/>
      <c r="J10518" s="139"/>
    </row>
    <row r="10519" spans="6:10" x14ac:dyDescent="0.25">
      <c r="F10519" s="262"/>
      <c r="G10519" s="139"/>
      <c r="H10519" s="139"/>
      <c r="I10519" s="139"/>
      <c r="J10519" s="139"/>
    </row>
    <row r="10520" spans="6:10" x14ac:dyDescent="0.25">
      <c r="F10520" s="262"/>
      <c r="G10520" s="139"/>
      <c r="H10520" s="139"/>
      <c r="I10520" s="139"/>
      <c r="J10520" s="139"/>
    </row>
    <row r="10521" spans="6:10" x14ac:dyDescent="0.25">
      <c r="F10521" s="262"/>
      <c r="G10521" s="139"/>
      <c r="H10521" s="139"/>
      <c r="I10521" s="139"/>
      <c r="J10521" s="139"/>
    </row>
    <row r="10522" spans="6:10" x14ac:dyDescent="0.25">
      <c r="F10522" s="262"/>
      <c r="G10522" s="139"/>
      <c r="H10522" s="139"/>
      <c r="I10522" s="139"/>
      <c r="J10522" s="139"/>
    </row>
    <row r="10523" spans="6:10" x14ac:dyDescent="0.25">
      <c r="F10523" s="262"/>
      <c r="G10523" s="139"/>
      <c r="H10523" s="139"/>
      <c r="I10523" s="139"/>
      <c r="J10523" s="139"/>
    </row>
    <row r="10524" spans="6:10" x14ac:dyDescent="0.25">
      <c r="F10524" s="262"/>
      <c r="G10524" s="139"/>
      <c r="H10524" s="139"/>
      <c r="I10524" s="139"/>
      <c r="J10524" s="139"/>
    </row>
    <row r="10525" spans="6:10" x14ac:dyDescent="0.25">
      <c r="F10525" s="262"/>
      <c r="G10525" s="139"/>
      <c r="H10525" s="139"/>
      <c r="I10525" s="139"/>
      <c r="J10525" s="139"/>
    </row>
    <row r="10526" spans="6:10" x14ac:dyDescent="0.25">
      <c r="F10526" s="262"/>
      <c r="G10526" s="139"/>
      <c r="H10526" s="139"/>
      <c r="I10526" s="139"/>
      <c r="J10526" s="139"/>
    </row>
    <row r="10527" spans="6:10" x14ac:dyDescent="0.25">
      <c r="F10527" s="262"/>
      <c r="G10527" s="139"/>
      <c r="H10527" s="139"/>
      <c r="I10527" s="139"/>
      <c r="J10527" s="139"/>
    </row>
    <row r="10528" spans="6:10" x14ac:dyDescent="0.25">
      <c r="F10528" s="262"/>
      <c r="G10528" s="139"/>
      <c r="H10528" s="139"/>
      <c r="I10528" s="139"/>
      <c r="J10528" s="139"/>
    </row>
    <row r="10529" spans="6:10" x14ac:dyDescent="0.25">
      <c r="F10529" s="262"/>
      <c r="G10529" s="139"/>
      <c r="H10529" s="139"/>
      <c r="I10529" s="139"/>
      <c r="J10529" s="139"/>
    </row>
    <row r="10530" spans="6:10" x14ac:dyDescent="0.25">
      <c r="F10530" s="262"/>
      <c r="G10530" s="139"/>
      <c r="H10530" s="139"/>
      <c r="I10530" s="139"/>
      <c r="J10530" s="139"/>
    </row>
    <row r="10531" spans="6:10" x14ac:dyDescent="0.25">
      <c r="F10531" s="262"/>
      <c r="G10531" s="139"/>
      <c r="H10531" s="139"/>
      <c r="I10531" s="139"/>
      <c r="J10531" s="139"/>
    </row>
    <row r="10532" spans="6:10" x14ac:dyDescent="0.25">
      <c r="F10532" s="262"/>
      <c r="G10532" s="139"/>
      <c r="H10532" s="139"/>
      <c r="I10532" s="139"/>
      <c r="J10532" s="139"/>
    </row>
    <row r="10533" spans="6:10" x14ac:dyDescent="0.25">
      <c r="F10533" s="262"/>
      <c r="G10533" s="139"/>
      <c r="H10533" s="139"/>
      <c r="I10533" s="139"/>
      <c r="J10533" s="139"/>
    </row>
    <row r="10534" spans="6:10" x14ac:dyDescent="0.25">
      <c r="F10534" s="262"/>
      <c r="G10534" s="139"/>
      <c r="H10534" s="139"/>
      <c r="I10534" s="139"/>
      <c r="J10534" s="139"/>
    </row>
    <row r="10535" spans="6:10" x14ac:dyDescent="0.25">
      <c r="F10535" s="262"/>
      <c r="G10535" s="139"/>
      <c r="H10535" s="139"/>
      <c r="I10535" s="139"/>
      <c r="J10535" s="139"/>
    </row>
    <row r="10536" spans="6:10" x14ac:dyDescent="0.25">
      <c r="F10536" s="262"/>
      <c r="G10536" s="139"/>
      <c r="H10536" s="139"/>
      <c r="I10536" s="139"/>
      <c r="J10536" s="139"/>
    </row>
    <row r="10537" spans="6:10" x14ac:dyDescent="0.25">
      <c r="F10537" s="262"/>
      <c r="G10537" s="139"/>
      <c r="H10537" s="139"/>
      <c r="I10537" s="139"/>
      <c r="J10537" s="139"/>
    </row>
    <row r="10538" spans="6:10" x14ac:dyDescent="0.25">
      <c r="F10538" s="262"/>
      <c r="G10538" s="139"/>
      <c r="H10538" s="139"/>
      <c r="I10538" s="139"/>
      <c r="J10538" s="139"/>
    </row>
    <row r="10539" spans="6:10" x14ac:dyDescent="0.25">
      <c r="F10539" s="262"/>
      <c r="G10539" s="139"/>
      <c r="H10539" s="139"/>
      <c r="I10539" s="139"/>
      <c r="J10539" s="139"/>
    </row>
    <row r="10540" spans="6:10" x14ac:dyDescent="0.25">
      <c r="F10540" s="262"/>
      <c r="G10540" s="139"/>
      <c r="H10540" s="139"/>
      <c r="I10540" s="139"/>
      <c r="J10540" s="139"/>
    </row>
    <row r="10541" spans="6:10" x14ac:dyDescent="0.25">
      <c r="F10541" s="262"/>
      <c r="G10541" s="139"/>
      <c r="H10541" s="139"/>
      <c r="I10541" s="139"/>
      <c r="J10541" s="139"/>
    </row>
    <row r="10542" spans="6:10" x14ac:dyDescent="0.25">
      <c r="F10542" s="262"/>
      <c r="G10542" s="139"/>
      <c r="H10542" s="139"/>
      <c r="I10542" s="139"/>
      <c r="J10542" s="139"/>
    </row>
    <row r="10543" spans="6:10" x14ac:dyDescent="0.25">
      <c r="F10543" s="262"/>
      <c r="G10543" s="139"/>
      <c r="H10543" s="139"/>
      <c r="I10543" s="139"/>
      <c r="J10543" s="139"/>
    </row>
    <row r="10544" spans="6:10" x14ac:dyDescent="0.25">
      <c r="F10544" s="262"/>
      <c r="G10544" s="139"/>
      <c r="H10544" s="139"/>
      <c r="I10544" s="139"/>
      <c r="J10544" s="139"/>
    </row>
    <row r="10545" spans="6:10" x14ac:dyDescent="0.25">
      <c r="F10545" s="262"/>
      <c r="G10545" s="139"/>
      <c r="H10545" s="139"/>
      <c r="I10545" s="139"/>
      <c r="J10545" s="139"/>
    </row>
    <row r="10546" spans="6:10" x14ac:dyDescent="0.25">
      <c r="F10546" s="262"/>
      <c r="G10546" s="139"/>
      <c r="H10546" s="139"/>
      <c r="I10546" s="139"/>
      <c r="J10546" s="139"/>
    </row>
    <row r="10547" spans="6:10" x14ac:dyDescent="0.25">
      <c r="F10547" s="262"/>
      <c r="G10547" s="139"/>
      <c r="H10547" s="139"/>
      <c r="I10547" s="139"/>
      <c r="J10547" s="139"/>
    </row>
    <row r="10548" spans="6:10" x14ac:dyDescent="0.25">
      <c r="F10548" s="262"/>
      <c r="G10548" s="139"/>
      <c r="H10548" s="139"/>
      <c r="I10548" s="139"/>
      <c r="J10548" s="139"/>
    </row>
    <row r="10549" spans="6:10" x14ac:dyDescent="0.25">
      <c r="F10549" s="262"/>
      <c r="G10549" s="139"/>
      <c r="H10549" s="139"/>
      <c r="I10549" s="139"/>
      <c r="J10549" s="139"/>
    </row>
    <row r="10550" spans="6:10" x14ac:dyDescent="0.25">
      <c r="F10550" s="262"/>
      <c r="G10550" s="139"/>
      <c r="H10550" s="139"/>
      <c r="I10550" s="139"/>
      <c r="J10550" s="139"/>
    </row>
    <row r="10551" spans="6:10" x14ac:dyDescent="0.25">
      <c r="F10551" s="262"/>
      <c r="G10551" s="139"/>
      <c r="H10551" s="139"/>
      <c r="I10551" s="139"/>
      <c r="J10551" s="139"/>
    </row>
    <row r="10552" spans="6:10" x14ac:dyDescent="0.25">
      <c r="F10552" s="262"/>
      <c r="G10552" s="139"/>
      <c r="H10552" s="139"/>
      <c r="I10552" s="139"/>
      <c r="J10552" s="139"/>
    </row>
    <row r="10553" spans="6:10" x14ac:dyDescent="0.25">
      <c r="F10553" s="262"/>
      <c r="G10553" s="139"/>
      <c r="H10553" s="139"/>
      <c r="I10553" s="139"/>
      <c r="J10553" s="139"/>
    </row>
    <row r="10554" spans="6:10" x14ac:dyDescent="0.25">
      <c r="F10554" s="262"/>
      <c r="G10554" s="139"/>
      <c r="H10554" s="139"/>
      <c r="I10554" s="139"/>
      <c r="J10554" s="139"/>
    </row>
    <row r="10555" spans="6:10" x14ac:dyDescent="0.25">
      <c r="F10555" s="262"/>
      <c r="G10555" s="139"/>
      <c r="H10555" s="139"/>
      <c r="I10555" s="139"/>
      <c r="J10555" s="139"/>
    </row>
    <row r="10556" spans="6:10" x14ac:dyDescent="0.25">
      <c r="F10556" s="262"/>
      <c r="G10556" s="139"/>
      <c r="H10556" s="139"/>
      <c r="I10556" s="139"/>
      <c r="J10556" s="139"/>
    </row>
    <row r="10557" spans="6:10" x14ac:dyDescent="0.25">
      <c r="F10557" s="262"/>
      <c r="G10557" s="139"/>
      <c r="H10557" s="139"/>
      <c r="I10557" s="139"/>
      <c r="J10557" s="139"/>
    </row>
    <row r="10558" spans="6:10" x14ac:dyDescent="0.25">
      <c r="F10558" s="262"/>
      <c r="G10558" s="139"/>
      <c r="H10558" s="139"/>
      <c r="I10558" s="139"/>
      <c r="J10558" s="139"/>
    </row>
    <row r="10559" spans="6:10" x14ac:dyDescent="0.25">
      <c r="F10559" s="262"/>
      <c r="G10559" s="139"/>
      <c r="H10559" s="139"/>
      <c r="I10559" s="139"/>
      <c r="J10559" s="139"/>
    </row>
    <row r="10560" spans="6:10" x14ac:dyDescent="0.25">
      <c r="F10560" s="262"/>
      <c r="G10560" s="139"/>
      <c r="H10560" s="139"/>
      <c r="I10560" s="139"/>
      <c r="J10560" s="139"/>
    </row>
    <row r="10561" spans="6:10" x14ac:dyDescent="0.25">
      <c r="F10561" s="262"/>
      <c r="G10561" s="139"/>
      <c r="H10561" s="139"/>
      <c r="I10561" s="139"/>
      <c r="J10561" s="139"/>
    </row>
    <row r="10562" spans="6:10" x14ac:dyDescent="0.25">
      <c r="F10562" s="262"/>
      <c r="G10562" s="139"/>
      <c r="H10562" s="139"/>
      <c r="I10562" s="139"/>
      <c r="J10562" s="139"/>
    </row>
    <row r="10563" spans="6:10" x14ac:dyDescent="0.25">
      <c r="F10563" s="262"/>
      <c r="G10563" s="139"/>
      <c r="H10563" s="139"/>
      <c r="I10563" s="139"/>
      <c r="J10563" s="139"/>
    </row>
    <row r="10564" spans="6:10" x14ac:dyDescent="0.25">
      <c r="F10564" s="262"/>
      <c r="G10564" s="139"/>
      <c r="H10564" s="139"/>
      <c r="I10564" s="139"/>
      <c r="J10564" s="139"/>
    </row>
    <row r="10565" spans="6:10" x14ac:dyDescent="0.25">
      <c r="F10565" s="262"/>
      <c r="G10565" s="139"/>
      <c r="H10565" s="139"/>
      <c r="I10565" s="139"/>
      <c r="J10565" s="139"/>
    </row>
    <row r="10566" spans="6:10" x14ac:dyDescent="0.25">
      <c r="F10566" s="262"/>
      <c r="G10566" s="139"/>
      <c r="H10566" s="139"/>
      <c r="I10566" s="139"/>
      <c r="J10566" s="139"/>
    </row>
    <row r="10567" spans="6:10" x14ac:dyDescent="0.25">
      <c r="F10567" s="262"/>
      <c r="G10567" s="139"/>
      <c r="H10567" s="139"/>
      <c r="I10567" s="139"/>
      <c r="J10567" s="139"/>
    </row>
    <row r="10568" spans="6:10" x14ac:dyDescent="0.25">
      <c r="F10568" s="262"/>
      <c r="G10568" s="139"/>
      <c r="H10568" s="139"/>
      <c r="I10568" s="139"/>
      <c r="J10568" s="139"/>
    </row>
    <row r="10569" spans="6:10" x14ac:dyDescent="0.25">
      <c r="F10569" s="262"/>
      <c r="G10569" s="139"/>
      <c r="H10569" s="139"/>
      <c r="I10569" s="139"/>
      <c r="J10569" s="139"/>
    </row>
    <row r="10570" spans="6:10" x14ac:dyDescent="0.25">
      <c r="F10570" s="262"/>
      <c r="G10570" s="139"/>
      <c r="H10570" s="139"/>
      <c r="I10570" s="139"/>
      <c r="J10570" s="139"/>
    </row>
    <row r="10571" spans="6:10" x14ac:dyDescent="0.25">
      <c r="F10571" s="262"/>
      <c r="G10571" s="139"/>
      <c r="H10571" s="139"/>
      <c r="I10571" s="139"/>
      <c r="J10571" s="139"/>
    </row>
    <row r="10572" spans="6:10" x14ac:dyDescent="0.25">
      <c r="F10572" s="262"/>
      <c r="G10572" s="139"/>
      <c r="H10572" s="139"/>
      <c r="I10572" s="139"/>
      <c r="J10572" s="139"/>
    </row>
    <row r="10573" spans="6:10" x14ac:dyDescent="0.25">
      <c r="F10573" s="262"/>
      <c r="G10573" s="139"/>
      <c r="H10573" s="139"/>
      <c r="I10573" s="139"/>
      <c r="J10573" s="139"/>
    </row>
    <row r="10574" spans="6:10" x14ac:dyDescent="0.25">
      <c r="F10574" s="262"/>
      <c r="G10574" s="139"/>
      <c r="H10574" s="139"/>
      <c r="I10574" s="139"/>
      <c r="J10574" s="139"/>
    </row>
    <row r="10575" spans="6:10" x14ac:dyDescent="0.25">
      <c r="F10575" s="262"/>
      <c r="G10575" s="139"/>
      <c r="H10575" s="139"/>
      <c r="I10575" s="139"/>
      <c r="J10575" s="139"/>
    </row>
    <row r="10576" spans="6:10" x14ac:dyDescent="0.25">
      <c r="F10576" s="262"/>
      <c r="G10576" s="139"/>
      <c r="H10576" s="139"/>
      <c r="I10576" s="139"/>
      <c r="J10576" s="139"/>
    </row>
    <row r="10577" spans="6:10" x14ac:dyDescent="0.25">
      <c r="F10577" s="262"/>
      <c r="G10577" s="139"/>
      <c r="H10577" s="139"/>
      <c r="I10577" s="139"/>
      <c r="J10577" s="139"/>
    </row>
    <row r="10578" spans="6:10" x14ac:dyDescent="0.25">
      <c r="F10578" s="262"/>
      <c r="G10578" s="139"/>
      <c r="H10578" s="139"/>
      <c r="I10578" s="139"/>
      <c r="J10578" s="139"/>
    </row>
    <row r="10579" spans="6:10" x14ac:dyDescent="0.25">
      <c r="F10579" s="262"/>
      <c r="G10579" s="139"/>
      <c r="H10579" s="139"/>
      <c r="I10579" s="139"/>
      <c r="J10579" s="139"/>
    </row>
    <row r="10580" spans="6:10" x14ac:dyDescent="0.25">
      <c r="F10580" s="262"/>
      <c r="G10580" s="139"/>
      <c r="H10580" s="139"/>
      <c r="I10580" s="139"/>
      <c r="J10580" s="139"/>
    </row>
    <row r="10581" spans="6:10" x14ac:dyDescent="0.25">
      <c r="F10581" s="262"/>
      <c r="G10581" s="139"/>
      <c r="H10581" s="139"/>
      <c r="I10581" s="139"/>
      <c r="J10581" s="139"/>
    </row>
    <row r="10582" spans="6:10" x14ac:dyDescent="0.25">
      <c r="F10582" s="262"/>
      <c r="G10582" s="139"/>
      <c r="H10582" s="139"/>
      <c r="I10582" s="139"/>
      <c r="J10582" s="139"/>
    </row>
    <row r="10583" spans="6:10" x14ac:dyDescent="0.25">
      <c r="F10583" s="262"/>
      <c r="G10583" s="139"/>
      <c r="H10583" s="139"/>
      <c r="I10583" s="139"/>
      <c r="J10583" s="139"/>
    </row>
    <row r="10584" spans="6:10" x14ac:dyDescent="0.25">
      <c r="F10584" s="262"/>
      <c r="G10584" s="139"/>
      <c r="H10584" s="139"/>
      <c r="I10584" s="139"/>
      <c r="J10584" s="139"/>
    </row>
    <row r="10585" spans="6:10" x14ac:dyDescent="0.25">
      <c r="F10585" s="262"/>
      <c r="G10585" s="139"/>
      <c r="H10585" s="139"/>
      <c r="I10585" s="139"/>
      <c r="J10585" s="139"/>
    </row>
    <row r="10586" spans="6:10" x14ac:dyDescent="0.25">
      <c r="F10586" s="262"/>
      <c r="G10586" s="139"/>
      <c r="H10586" s="139"/>
      <c r="I10586" s="139"/>
      <c r="J10586" s="139"/>
    </row>
    <row r="10587" spans="6:10" x14ac:dyDescent="0.25">
      <c r="F10587" s="262"/>
      <c r="G10587" s="139"/>
      <c r="H10587" s="139"/>
      <c r="I10587" s="139"/>
      <c r="J10587" s="139"/>
    </row>
    <row r="10588" spans="6:10" x14ac:dyDescent="0.25">
      <c r="F10588" s="262"/>
      <c r="G10588" s="139"/>
      <c r="H10588" s="139"/>
      <c r="I10588" s="139"/>
      <c r="J10588" s="139"/>
    </row>
    <row r="10589" spans="6:10" x14ac:dyDescent="0.25">
      <c r="F10589" s="262"/>
      <c r="G10589" s="139"/>
      <c r="H10589" s="139"/>
      <c r="I10589" s="139"/>
      <c r="J10589" s="139"/>
    </row>
    <row r="10590" spans="6:10" x14ac:dyDescent="0.25">
      <c r="F10590" s="262"/>
      <c r="G10590" s="139"/>
      <c r="H10590" s="139"/>
      <c r="I10590" s="139"/>
      <c r="J10590" s="139"/>
    </row>
    <row r="10591" spans="6:10" x14ac:dyDescent="0.25">
      <c r="F10591" s="262"/>
      <c r="G10591" s="139"/>
      <c r="H10591" s="139"/>
      <c r="I10591" s="139"/>
      <c r="J10591" s="139"/>
    </row>
    <row r="10592" spans="6:10" x14ac:dyDescent="0.25">
      <c r="F10592" s="262"/>
      <c r="G10592" s="139"/>
      <c r="H10592" s="139"/>
      <c r="I10592" s="139"/>
      <c r="J10592" s="139"/>
    </row>
    <row r="10593" spans="6:10" x14ac:dyDescent="0.25">
      <c r="F10593" s="262"/>
      <c r="G10593" s="139"/>
      <c r="H10593" s="139"/>
      <c r="I10593" s="139"/>
      <c r="J10593" s="139"/>
    </row>
    <row r="10594" spans="6:10" x14ac:dyDescent="0.25">
      <c r="F10594" s="262"/>
      <c r="G10594" s="139"/>
      <c r="H10594" s="139"/>
      <c r="I10594" s="139"/>
      <c r="J10594" s="139"/>
    </row>
    <row r="10595" spans="6:10" x14ac:dyDescent="0.25">
      <c r="F10595" s="262"/>
      <c r="G10595" s="139"/>
      <c r="H10595" s="139"/>
      <c r="I10595" s="139"/>
      <c r="J10595" s="139"/>
    </row>
    <row r="10596" spans="6:10" x14ac:dyDescent="0.25">
      <c r="F10596" s="262"/>
      <c r="G10596" s="139"/>
      <c r="H10596" s="139"/>
      <c r="I10596" s="139"/>
      <c r="J10596" s="139"/>
    </row>
    <row r="10597" spans="6:10" x14ac:dyDescent="0.25">
      <c r="F10597" s="262"/>
      <c r="G10597" s="139"/>
      <c r="H10597" s="139"/>
      <c r="I10597" s="139"/>
      <c r="J10597" s="139"/>
    </row>
    <row r="10598" spans="6:10" x14ac:dyDescent="0.25">
      <c r="F10598" s="262"/>
      <c r="G10598" s="139"/>
      <c r="H10598" s="139"/>
      <c r="I10598" s="139"/>
      <c r="J10598" s="139"/>
    </row>
    <row r="10599" spans="6:10" x14ac:dyDescent="0.25">
      <c r="F10599" s="262"/>
      <c r="G10599" s="139"/>
      <c r="H10599" s="139"/>
      <c r="I10599" s="139"/>
      <c r="J10599" s="139"/>
    </row>
    <row r="10600" spans="6:10" x14ac:dyDescent="0.25">
      <c r="F10600" s="262"/>
      <c r="G10600" s="139"/>
      <c r="H10600" s="139"/>
      <c r="I10600" s="139"/>
      <c r="J10600" s="139"/>
    </row>
    <row r="10601" spans="6:10" x14ac:dyDescent="0.25">
      <c r="F10601" s="262"/>
      <c r="G10601" s="139"/>
      <c r="H10601" s="139"/>
      <c r="I10601" s="139"/>
      <c r="J10601" s="139"/>
    </row>
    <row r="10602" spans="6:10" x14ac:dyDescent="0.25">
      <c r="F10602" s="262"/>
      <c r="G10602" s="139"/>
      <c r="H10602" s="139"/>
      <c r="I10602" s="139"/>
      <c r="J10602" s="139"/>
    </row>
    <row r="10603" spans="6:10" x14ac:dyDescent="0.25">
      <c r="F10603" s="262"/>
      <c r="G10603" s="139"/>
      <c r="H10603" s="139"/>
      <c r="I10603" s="139"/>
      <c r="J10603" s="139"/>
    </row>
    <row r="10604" spans="6:10" x14ac:dyDescent="0.25">
      <c r="F10604" s="262"/>
      <c r="G10604" s="139"/>
      <c r="H10604" s="139"/>
      <c r="I10604" s="139"/>
      <c r="J10604" s="139"/>
    </row>
    <row r="10605" spans="6:10" x14ac:dyDescent="0.25">
      <c r="F10605" s="262"/>
      <c r="G10605" s="139"/>
      <c r="H10605" s="139"/>
      <c r="I10605" s="139"/>
      <c r="J10605" s="139"/>
    </row>
    <row r="10606" spans="6:10" x14ac:dyDescent="0.25">
      <c r="F10606" s="262"/>
      <c r="G10606" s="139"/>
      <c r="H10606" s="139"/>
      <c r="I10606" s="139"/>
      <c r="J10606" s="139"/>
    </row>
    <row r="10607" spans="6:10" x14ac:dyDescent="0.25">
      <c r="F10607" s="262"/>
      <c r="G10607" s="139"/>
      <c r="H10607" s="139"/>
      <c r="I10607" s="139"/>
      <c r="J10607" s="139"/>
    </row>
    <row r="10608" spans="6:10" x14ac:dyDescent="0.25">
      <c r="F10608" s="262"/>
      <c r="G10608" s="139"/>
      <c r="H10608" s="139"/>
      <c r="I10608" s="139"/>
      <c r="J10608" s="139"/>
    </row>
    <row r="10609" spans="6:10" x14ac:dyDescent="0.25">
      <c r="F10609" s="262"/>
      <c r="G10609" s="139"/>
      <c r="H10609" s="139"/>
      <c r="I10609" s="139"/>
      <c r="J10609" s="139"/>
    </row>
    <row r="10610" spans="6:10" x14ac:dyDescent="0.25">
      <c r="F10610" s="262"/>
      <c r="G10610" s="139"/>
      <c r="H10610" s="139"/>
      <c r="I10610" s="139"/>
      <c r="J10610" s="139"/>
    </row>
    <row r="10611" spans="6:10" x14ac:dyDescent="0.25">
      <c r="F10611" s="262"/>
      <c r="G10611" s="139"/>
      <c r="H10611" s="139"/>
      <c r="I10611" s="139"/>
      <c r="J10611" s="139"/>
    </row>
    <row r="10612" spans="6:10" x14ac:dyDescent="0.25">
      <c r="F10612" s="262"/>
      <c r="G10612" s="139"/>
      <c r="H10612" s="139"/>
      <c r="I10612" s="139"/>
      <c r="J10612" s="139"/>
    </row>
    <row r="10613" spans="6:10" x14ac:dyDescent="0.25">
      <c r="F10613" s="262"/>
      <c r="G10613" s="139"/>
      <c r="H10613" s="139"/>
      <c r="I10613" s="139"/>
      <c r="J10613" s="139"/>
    </row>
    <row r="10614" spans="6:10" x14ac:dyDescent="0.25">
      <c r="F10614" s="262"/>
      <c r="G10614" s="139"/>
      <c r="H10614" s="139"/>
      <c r="I10614" s="139"/>
      <c r="J10614" s="139"/>
    </row>
    <row r="10615" spans="6:10" x14ac:dyDescent="0.25">
      <c r="F10615" s="262"/>
      <c r="G10615" s="139"/>
      <c r="H10615" s="139"/>
      <c r="I10615" s="139"/>
      <c r="J10615" s="139"/>
    </row>
    <row r="10616" spans="6:10" x14ac:dyDescent="0.25">
      <c r="F10616" s="262"/>
      <c r="G10616" s="139"/>
      <c r="H10616" s="139"/>
      <c r="I10616" s="139"/>
      <c r="J10616" s="139"/>
    </row>
    <row r="10617" spans="6:10" x14ac:dyDescent="0.25">
      <c r="F10617" s="262"/>
      <c r="G10617" s="139"/>
      <c r="H10617" s="139"/>
      <c r="I10617" s="139"/>
      <c r="J10617" s="139"/>
    </row>
    <row r="10618" spans="6:10" x14ac:dyDescent="0.25">
      <c r="F10618" s="262"/>
      <c r="G10618" s="139"/>
      <c r="H10618" s="139"/>
      <c r="I10618" s="139"/>
      <c r="J10618" s="139"/>
    </row>
    <row r="10619" spans="6:10" x14ac:dyDescent="0.25">
      <c r="F10619" s="262"/>
      <c r="G10619" s="139"/>
      <c r="H10619" s="139"/>
      <c r="I10619" s="139"/>
      <c r="J10619" s="139"/>
    </row>
    <row r="10620" spans="6:10" x14ac:dyDescent="0.25">
      <c r="F10620" s="262"/>
      <c r="G10620" s="139"/>
      <c r="H10620" s="139"/>
      <c r="I10620" s="139"/>
      <c r="J10620" s="139"/>
    </row>
    <row r="10621" spans="6:10" x14ac:dyDescent="0.25">
      <c r="F10621" s="262"/>
      <c r="G10621" s="139"/>
      <c r="H10621" s="139"/>
      <c r="I10621" s="139"/>
      <c r="J10621" s="139"/>
    </row>
    <row r="10622" spans="6:10" x14ac:dyDescent="0.25">
      <c r="F10622" s="262"/>
      <c r="G10622" s="139"/>
      <c r="H10622" s="139"/>
      <c r="I10622" s="139"/>
      <c r="J10622" s="139"/>
    </row>
    <row r="10623" spans="6:10" x14ac:dyDescent="0.25">
      <c r="F10623" s="262"/>
      <c r="G10623" s="139"/>
      <c r="H10623" s="139"/>
      <c r="I10623" s="139"/>
      <c r="J10623" s="139"/>
    </row>
    <row r="10624" spans="6:10" x14ac:dyDescent="0.25">
      <c r="F10624" s="262"/>
      <c r="G10624" s="139"/>
      <c r="H10624" s="139"/>
      <c r="I10624" s="139"/>
      <c r="J10624" s="139"/>
    </row>
    <row r="10625" spans="6:10" x14ac:dyDescent="0.25">
      <c r="F10625" s="262"/>
      <c r="G10625" s="139"/>
      <c r="H10625" s="139"/>
      <c r="I10625" s="139"/>
      <c r="J10625" s="139"/>
    </row>
    <row r="10626" spans="6:10" x14ac:dyDescent="0.25">
      <c r="F10626" s="262"/>
      <c r="G10626" s="139"/>
      <c r="H10626" s="139"/>
      <c r="I10626" s="139"/>
      <c r="J10626" s="139"/>
    </row>
    <row r="10627" spans="6:10" x14ac:dyDescent="0.25">
      <c r="F10627" s="262"/>
      <c r="G10627" s="139"/>
      <c r="H10627" s="139"/>
      <c r="I10627" s="139"/>
      <c r="J10627" s="139"/>
    </row>
    <row r="10628" spans="6:10" x14ac:dyDescent="0.25">
      <c r="F10628" s="262"/>
      <c r="G10628" s="139"/>
      <c r="H10628" s="139"/>
      <c r="I10628" s="139"/>
      <c r="J10628" s="139"/>
    </row>
    <row r="10629" spans="6:10" x14ac:dyDescent="0.25">
      <c r="F10629" s="262"/>
      <c r="G10629" s="139"/>
      <c r="H10629" s="139"/>
      <c r="I10629" s="139"/>
      <c r="J10629" s="139"/>
    </row>
    <row r="10630" spans="6:10" x14ac:dyDescent="0.25">
      <c r="F10630" s="262"/>
      <c r="G10630" s="139"/>
      <c r="H10630" s="139"/>
      <c r="I10630" s="139"/>
      <c r="J10630" s="139"/>
    </row>
    <row r="10631" spans="6:10" x14ac:dyDescent="0.25">
      <c r="F10631" s="262"/>
      <c r="G10631" s="139"/>
      <c r="H10631" s="139"/>
      <c r="I10631" s="139"/>
      <c r="J10631" s="139"/>
    </row>
    <row r="10632" spans="6:10" x14ac:dyDescent="0.25">
      <c r="F10632" s="262"/>
      <c r="G10632" s="139"/>
      <c r="H10632" s="139"/>
      <c r="I10632" s="139"/>
      <c r="J10632" s="139"/>
    </row>
    <row r="10633" spans="6:10" x14ac:dyDescent="0.25">
      <c r="F10633" s="262"/>
      <c r="G10633" s="139"/>
      <c r="H10633" s="139"/>
      <c r="I10633" s="139"/>
      <c r="J10633" s="139"/>
    </row>
    <row r="10634" spans="6:10" x14ac:dyDescent="0.25">
      <c r="F10634" s="262"/>
      <c r="G10634" s="139"/>
      <c r="H10634" s="139"/>
      <c r="I10634" s="139"/>
      <c r="J10634" s="139"/>
    </row>
    <row r="10635" spans="6:10" x14ac:dyDescent="0.25">
      <c r="F10635" s="262"/>
      <c r="G10635" s="139"/>
      <c r="H10635" s="139"/>
      <c r="I10635" s="139"/>
      <c r="J10635" s="139"/>
    </row>
    <row r="10636" spans="6:10" x14ac:dyDescent="0.25">
      <c r="F10636" s="262"/>
      <c r="G10636" s="139"/>
      <c r="H10636" s="139"/>
      <c r="I10636" s="139"/>
      <c r="J10636" s="139"/>
    </row>
    <row r="10637" spans="6:10" x14ac:dyDescent="0.25">
      <c r="F10637" s="262"/>
      <c r="G10637" s="139"/>
      <c r="H10637" s="139"/>
      <c r="I10637" s="139"/>
      <c r="J10637" s="139"/>
    </row>
    <row r="10638" spans="6:10" x14ac:dyDescent="0.25">
      <c r="F10638" s="262"/>
      <c r="G10638" s="139"/>
      <c r="H10638" s="139"/>
      <c r="I10638" s="139"/>
      <c r="J10638" s="139"/>
    </row>
    <row r="10639" spans="6:10" x14ac:dyDescent="0.25">
      <c r="F10639" s="262"/>
      <c r="G10639" s="139"/>
      <c r="H10639" s="139"/>
      <c r="I10639" s="139"/>
      <c r="J10639" s="139"/>
    </row>
    <row r="10640" spans="6:10" x14ac:dyDescent="0.25">
      <c r="F10640" s="262"/>
      <c r="G10640" s="139"/>
      <c r="H10640" s="139"/>
      <c r="I10640" s="139"/>
      <c r="J10640" s="139"/>
    </row>
    <row r="10641" spans="6:10" x14ac:dyDescent="0.25">
      <c r="F10641" s="262"/>
      <c r="G10641" s="139"/>
      <c r="H10641" s="139"/>
      <c r="I10641" s="139"/>
      <c r="J10641" s="139"/>
    </row>
    <row r="10642" spans="6:10" x14ac:dyDescent="0.25">
      <c r="F10642" s="262"/>
      <c r="G10642" s="139"/>
      <c r="H10642" s="139"/>
      <c r="I10642" s="139"/>
      <c r="J10642" s="139"/>
    </row>
    <row r="10643" spans="6:10" x14ac:dyDescent="0.25">
      <c r="F10643" s="262"/>
      <c r="G10643" s="139"/>
      <c r="H10643" s="139"/>
      <c r="I10643" s="139"/>
      <c r="J10643" s="139"/>
    </row>
    <row r="10644" spans="6:10" x14ac:dyDescent="0.25">
      <c r="F10644" s="262"/>
      <c r="G10644" s="139"/>
      <c r="H10644" s="139"/>
      <c r="I10644" s="139"/>
      <c r="J10644" s="139"/>
    </row>
    <row r="10645" spans="6:10" x14ac:dyDescent="0.25">
      <c r="F10645" s="262"/>
      <c r="G10645" s="139"/>
      <c r="H10645" s="139"/>
      <c r="I10645" s="139"/>
      <c r="J10645" s="139"/>
    </row>
    <row r="10646" spans="6:10" x14ac:dyDescent="0.25">
      <c r="F10646" s="262"/>
      <c r="G10646" s="139"/>
      <c r="H10646" s="139"/>
      <c r="I10646" s="139"/>
      <c r="J10646" s="139"/>
    </row>
    <row r="10647" spans="6:10" x14ac:dyDescent="0.25">
      <c r="F10647" s="262"/>
      <c r="G10647" s="139"/>
      <c r="H10647" s="139"/>
      <c r="I10647" s="139"/>
      <c r="J10647" s="139"/>
    </row>
    <row r="10648" spans="6:10" x14ac:dyDescent="0.25">
      <c r="F10648" s="262"/>
      <c r="G10648" s="139"/>
      <c r="H10648" s="139"/>
      <c r="I10648" s="139"/>
      <c r="J10648" s="139"/>
    </row>
    <row r="10649" spans="6:10" x14ac:dyDescent="0.25">
      <c r="F10649" s="262"/>
      <c r="G10649" s="139"/>
      <c r="H10649" s="139"/>
      <c r="I10649" s="139"/>
      <c r="J10649" s="139"/>
    </row>
    <row r="10650" spans="6:10" x14ac:dyDescent="0.25">
      <c r="F10650" s="262"/>
      <c r="G10650" s="139"/>
      <c r="H10650" s="139"/>
      <c r="I10650" s="139"/>
      <c r="J10650" s="139"/>
    </row>
    <row r="10651" spans="6:10" x14ac:dyDescent="0.25">
      <c r="F10651" s="262"/>
      <c r="G10651" s="139"/>
      <c r="H10651" s="139"/>
      <c r="I10651" s="139"/>
      <c r="J10651" s="139"/>
    </row>
    <row r="10652" spans="6:10" x14ac:dyDescent="0.25">
      <c r="F10652" s="262"/>
      <c r="G10652" s="139"/>
      <c r="H10652" s="139"/>
      <c r="I10652" s="139"/>
      <c r="J10652" s="139"/>
    </row>
    <row r="10653" spans="6:10" x14ac:dyDescent="0.25">
      <c r="F10653" s="262"/>
      <c r="G10653" s="139"/>
      <c r="H10653" s="139"/>
      <c r="I10653" s="139"/>
      <c r="J10653" s="139"/>
    </row>
    <row r="10654" spans="6:10" x14ac:dyDescent="0.25">
      <c r="F10654" s="262"/>
      <c r="G10654" s="139"/>
      <c r="H10654" s="139"/>
      <c r="I10654" s="139"/>
      <c r="J10654" s="139"/>
    </row>
    <row r="10655" spans="6:10" x14ac:dyDescent="0.25">
      <c r="F10655" s="262"/>
      <c r="G10655" s="139"/>
      <c r="H10655" s="139"/>
      <c r="I10655" s="139"/>
      <c r="J10655" s="139"/>
    </row>
    <row r="10656" spans="6:10" x14ac:dyDescent="0.25">
      <c r="F10656" s="262"/>
      <c r="G10656" s="139"/>
      <c r="H10656" s="139"/>
      <c r="I10656" s="139"/>
      <c r="J10656" s="139"/>
    </row>
    <row r="10657" spans="6:10" x14ac:dyDescent="0.25">
      <c r="F10657" s="262"/>
      <c r="G10657" s="139"/>
      <c r="H10657" s="139"/>
      <c r="I10657" s="139"/>
      <c r="J10657" s="139"/>
    </row>
    <row r="10658" spans="6:10" x14ac:dyDescent="0.25">
      <c r="F10658" s="262"/>
      <c r="G10658" s="139"/>
      <c r="H10658" s="139"/>
      <c r="I10658" s="139"/>
      <c r="J10658" s="139"/>
    </row>
    <row r="10659" spans="6:10" x14ac:dyDescent="0.25">
      <c r="F10659" s="262"/>
      <c r="G10659" s="139"/>
      <c r="H10659" s="139"/>
      <c r="I10659" s="139"/>
      <c r="J10659" s="139"/>
    </row>
    <row r="10660" spans="6:10" x14ac:dyDescent="0.25">
      <c r="F10660" s="262"/>
      <c r="G10660" s="139"/>
      <c r="H10660" s="139"/>
      <c r="I10660" s="139"/>
      <c r="J10660" s="139"/>
    </row>
    <row r="10661" spans="6:10" x14ac:dyDescent="0.25">
      <c r="F10661" s="262"/>
      <c r="G10661" s="139"/>
      <c r="H10661" s="139"/>
      <c r="I10661" s="139"/>
      <c r="J10661" s="139"/>
    </row>
    <row r="10662" spans="6:10" x14ac:dyDescent="0.25">
      <c r="F10662" s="262"/>
      <c r="G10662" s="139"/>
      <c r="H10662" s="139"/>
      <c r="I10662" s="139"/>
      <c r="J10662" s="139"/>
    </row>
    <row r="10663" spans="6:10" x14ac:dyDescent="0.25">
      <c r="F10663" s="262"/>
      <c r="G10663" s="139"/>
      <c r="H10663" s="139"/>
      <c r="I10663" s="139"/>
      <c r="J10663" s="139"/>
    </row>
    <row r="10664" spans="6:10" x14ac:dyDescent="0.25">
      <c r="F10664" s="262"/>
      <c r="G10664" s="139"/>
      <c r="H10664" s="139"/>
      <c r="I10664" s="139"/>
      <c r="J10664" s="139"/>
    </row>
    <row r="10665" spans="6:10" x14ac:dyDescent="0.25">
      <c r="F10665" s="262"/>
      <c r="G10665" s="139"/>
      <c r="H10665" s="139"/>
      <c r="I10665" s="139"/>
      <c r="J10665" s="139"/>
    </row>
    <row r="10666" spans="6:10" x14ac:dyDescent="0.25">
      <c r="F10666" s="262"/>
      <c r="G10666" s="139"/>
      <c r="H10666" s="139"/>
      <c r="I10666" s="139"/>
      <c r="J10666" s="139"/>
    </row>
    <row r="10667" spans="6:10" x14ac:dyDescent="0.25">
      <c r="F10667" s="262"/>
      <c r="G10667" s="139"/>
      <c r="H10667" s="139"/>
      <c r="I10667" s="139"/>
      <c r="J10667" s="139"/>
    </row>
    <row r="10668" spans="6:10" x14ac:dyDescent="0.25">
      <c r="F10668" s="262"/>
      <c r="G10668" s="139"/>
      <c r="H10668" s="139"/>
      <c r="I10668" s="139"/>
      <c r="J10668" s="139"/>
    </row>
    <row r="10669" spans="6:10" x14ac:dyDescent="0.25">
      <c r="F10669" s="262"/>
      <c r="G10669" s="139"/>
      <c r="H10669" s="139"/>
      <c r="I10669" s="139"/>
      <c r="J10669" s="139"/>
    </row>
    <row r="10670" spans="6:10" x14ac:dyDescent="0.25">
      <c r="F10670" s="262"/>
      <c r="G10670" s="139"/>
      <c r="H10670" s="139"/>
      <c r="I10670" s="139"/>
      <c r="J10670" s="139"/>
    </row>
    <row r="10671" spans="6:10" x14ac:dyDescent="0.25">
      <c r="F10671" s="262"/>
      <c r="G10671" s="139"/>
      <c r="H10671" s="139"/>
      <c r="I10671" s="139"/>
      <c r="J10671" s="139"/>
    </row>
    <row r="10672" spans="6:10" x14ac:dyDescent="0.25">
      <c r="F10672" s="262"/>
      <c r="G10672" s="139"/>
      <c r="H10672" s="139"/>
      <c r="I10672" s="139"/>
      <c r="J10672" s="139"/>
    </row>
    <row r="10673" spans="6:10" x14ac:dyDescent="0.25">
      <c r="F10673" s="262"/>
      <c r="G10673" s="139"/>
      <c r="H10673" s="139"/>
      <c r="I10673" s="139"/>
      <c r="J10673" s="139"/>
    </row>
    <row r="10674" spans="6:10" x14ac:dyDescent="0.25">
      <c r="F10674" s="262"/>
      <c r="G10674" s="139"/>
      <c r="H10674" s="139"/>
      <c r="I10674" s="139"/>
      <c r="J10674" s="139"/>
    </row>
    <row r="10675" spans="6:10" x14ac:dyDescent="0.25">
      <c r="F10675" s="262"/>
      <c r="G10675" s="139"/>
      <c r="H10675" s="139"/>
      <c r="I10675" s="139"/>
      <c r="J10675" s="139"/>
    </row>
    <row r="10676" spans="6:10" x14ac:dyDescent="0.25">
      <c r="F10676" s="262"/>
      <c r="G10676" s="139"/>
      <c r="H10676" s="139"/>
      <c r="I10676" s="139"/>
      <c r="J10676" s="139"/>
    </row>
    <row r="10677" spans="6:10" x14ac:dyDescent="0.25">
      <c r="F10677" s="262"/>
      <c r="G10677" s="139"/>
      <c r="H10677" s="139"/>
      <c r="I10677" s="139"/>
      <c r="J10677" s="139"/>
    </row>
    <row r="10678" spans="6:10" x14ac:dyDescent="0.25">
      <c r="F10678" s="262"/>
      <c r="G10678" s="139"/>
      <c r="H10678" s="139"/>
      <c r="I10678" s="139"/>
      <c r="J10678" s="139"/>
    </row>
    <row r="10679" spans="6:10" x14ac:dyDescent="0.25">
      <c r="F10679" s="262"/>
      <c r="G10679" s="139"/>
      <c r="H10679" s="139"/>
      <c r="I10679" s="139"/>
      <c r="J10679" s="139"/>
    </row>
    <row r="10680" spans="6:10" x14ac:dyDescent="0.25">
      <c r="F10680" s="262"/>
      <c r="G10680" s="139"/>
      <c r="H10680" s="139"/>
      <c r="I10680" s="139"/>
      <c r="J10680" s="139"/>
    </row>
    <row r="10681" spans="6:10" x14ac:dyDescent="0.25">
      <c r="F10681" s="262"/>
      <c r="G10681" s="139"/>
      <c r="H10681" s="139"/>
      <c r="I10681" s="139"/>
      <c r="J10681" s="139"/>
    </row>
    <row r="10682" spans="6:10" x14ac:dyDescent="0.25">
      <c r="F10682" s="262"/>
      <c r="G10682" s="139"/>
      <c r="H10682" s="139"/>
      <c r="I10682" s="139"/>
      <c r="J10682" s="139"/>
    </row>
    <row r="10683" spans="6:10" x14ac:dyDescent="0.25">
      <c r="F10683" s="262"/>
      <c r="G10683" s="139"/>
      <c r="H10683" s="139"/>
      <c r="I10683" s="139"/>
      <c r="J10683" s="139"/>
    </row>
    <row r="10684" spans="6:10" x14ac:dyDescent="0.25">
      <c r="F10684" s="262"/>
      <c r="G10684" s="139"/>
      <c r="H10684" s="139"/>
      <c r="I10684" s="139"/>
      <c r="J10684" s="139"/>
    </row>
    <row r="10685" spans="6:10" x14ac:dyDescent="0.25">
      <c r="F10685" s="262"/>
      <c r="G10685" s="139"/>
      <c r="H10685" s="139"/>
      <c r="I10685" s="139"/>
      <c r="J10685" s="139"/>
    </row>
    <row r="10686" spans="6:10" x14ac:dyDescent="0.25">
      <c r="F10686" s="262"/>
      <c r="G10686" s="139"/>
      <c r="H10686" s="139"/>
      <c r="I10686" s="139"/>
      <c r="J10686" s="139"/>
    </row>
    <row r="10687" spans="6:10" x14ac:dyDescent="0.25">
      <c r="F10687" s="262"/>
      <c r="G10687" s="139"/>
      <c r="H10687" s="139"/>
      <c r="I10687" s="139"/>
      <c r="J10687" s="139"/>
    </row>
    <row r="10688" spans="6:10" x14ac:dyDescent="0.25">
      <c r="F10688" s="262"/>
      <c r="G10688" s="139"/>
      <c r="H10688" s="139"/>
      <c r="I10688" s="139"/>
      <c r="J10688" s="139"/>
    </row>
    <row r="10689" spans="6:10" x14ac:dyDescent="0.25">
      <c r="F10689" s="262"/>
      <c r="G10689" s="139"/>
      <c r="H10689" s="139"/>
      <c r="I10689" s="139"/>
      <c r="J10689" s="139"/>
    </row>
    <row r="10690" spans="6:10" x14ac:dyDescent="0.25">
      <c r="F10690" s="262"/>
      <c r="G10690" s="139"/>
      <c r="H10690" s="139"/>
      <c r="I10690" s="139"/>
      <c r="J10690" s="139"/>
    </row>
    <row r="10691" spans="6:10" x14ac:dyDescent="0.25">
      <c r="F10691" s="262"/>
      <c r="G10691" s="139"/>
      <c r="H10691" s="139"/>
      <c r="I10691" s="139"/>
      <c r="J10691" s="139"/>
    </row>
    <row r="10692" spans="6:10" x14ac:dyDescent="0.25">
      <c r="F10692" s="262"/>
      <c r="G10692" s="139"/>
      <c r="H10692" s="139"/>
      <c r="I10692" s="139"/>
      <c r="J10692" s="139"/>
    </row>
    <row r="10693" spans="6:10" x14ac:dyDescent="0.25">
      <c r="F10693" s="262"/>
      <c r="G10693" s="139"/>
      <c r="H10693" s="139"/>
      <c r="I10693" s="139"/>
      <c r="J10693" s="139"/>
    </row>
    <row r="10694" spans="6:10" x14ac:dyDescent="0.25">
      <c r="F10694" s="262"/>
      <c r="G10694" s="139"/>
      <c r="H10694" s="139"/>
      <c r="I10694" s="139"/>
      <c r="J10694" s="139"/>
    </row>
    <row r="10695" spans="6:10" x14ac:dyDescent="0.25">
      <c r="F10695" s="262"/>
      <c r="G10695" s="139"/>
      <c r="H10695" s="139"/>
      <c r="I10695" s="139"/>
      <c r="J10695" s="139"/>
    </row>
    <row r="10696" spans="6:10" x14ac:dyDescent="0.25">
      <c r="F10696" s="262"/>
      <c r="G10696" s="139"/>
      <c r="H10696" s="139"/>
      <c r="I10696" s="139"/>
      <c r="J10696" s="139"/>
    </row>
    <row r="10697" spans="6:10" x14ac:dyDescent="0.25">
      <c r="F10697" s="262"/>
      <c r="G10697" s="139"/>
      <c r="H10697" s="139"/>
      <c r="I10697" s="139"/>
      <c r="J10697" s="139"/>
    </row>
    <row r="10698" spans="6:10" x14ac:dyDescent="0.25">
      <c r="F10698" s="262"/>
      <c r="G10698" s="139"/>
      <c r="H10698" s="139"/>
      <c r="I10698" s="139"/>
      <c r="J10698" s="139"/>
    </row>
    <row r="10699" spans="6:10" x14ac:dyDescent="0.25">
      <c r="F10699" s="262"/>
      <c r="G10699" s="139"/>
      <c r="H10699" s="139"/>
      <c r="I10699" s="139"/>
      <c r="J10699" s="139"/>
    </row>
    <row r="10700" spans="6:10" x14ac:dyDescent="0.25">
      <c r="F10700" s="262"/>
      <c r="G10700" s="139"/>
      <c r="H10700" s="139"/>
      <c r="I10700" s="139"/>
      <c r="J10700" s="139"/>
    </row>
    <row r="10701" spans="6:10" x14ac:dyDescent="0.25">
      <c r="F10701" s="262"/>
      <c r="G10701" s="139"/>
      <c r="H10701" s="139"/>
      <c r="I10701" s="139"/>
      <c r="J10701" s="139"/>
    </row>
    <row r="10702" spans="6:10" x14ac:dyDescent="0.25">
      <c r="F10702" s="262"/>
      <c r="G10702" s="139"/>
      <c r="H10702" s="139"/>
      <c r="I10702" s="139"/>
      <c r="J10702" s="139"/>
    </row>
    <row r="10703" spans="6:10" x14ac:dyDescent="0.25">
      <c r="F10703" s="262"/>
      <c r="G10703" s="139"/>
      <c r="H10703" s="139"/>
      <c r="I10703" s="139"/>
      <c r="J10703" s="139"/>
    </row>
    <row r="10704" spans="6:10" x14ac:dyDescent="0.25">
      <c r="F10704" s="262"/>
      <c r="G10704" s="139"/>
      <c r="H10704" s="139"/>
      <c r="I10704" s="139"/>
      <c r="J10704" s="139"/>
    </row>
    <row r="10705" spans="6:10" x14ac:dyDescent="0.25">
      <c r="F10705" s="262"/>
      <c r="G10705" s="139"/>
      <c r="H10705" s="139"/>
      <c r="I10705" s="139"/>
      <c r="J10705" s="139"/>
    </row>
    <row r="10706" spans="6:10" x14ac:dyDescent="0.25">
      <c r="F10706" s="262"/>
      <c r="G10706" s="139"/>
      <c r="H10706" s="139"/>
      <c r="I10706" s="139"/>
      <c r="J10706" s="139"/>
    </row>
    <row r="10707" spans="6:10" x14ac:dyDescent="0.25">
      <c r="F10707" s="262"/>
      <c r="G10707" s="139"/>
      <c r="H10707" s="139"/>
      <c r="I10707" s="139"/>
      <c r="J10707" s="139"/>
    </row>
    <row r="10708" spans="6:10" x14ac:dyDescent="0.25">
      <c r="F10708" s="262"/>
      <c r="G10708" s="139"/>
      <c r="H10708" s="139"/>
      <c r="I10708" s="139"/>
      <c r="J10708" s="139"/>
    </row>
    <row r="10709" spans="6:10" x14ac:dyDescent="0.25">
      <c r="F10709" s="262"/>
      <c r="G10709" s="139"/>
      <c r="H10709" s="139"/>
      <c r="I10709" s="139"/>
      <c r="J10709" s="139"/>
    </row>
    <row r="10710" spans="6:10" x14ac:dyDescent="0.25">
      <c r="F10710" s="262"/>
      <c r="G10710" s="139"/>
      <c r="H10710" s="139"/>
      <c r="I10710" s="139"/>
      <c r="J10710" s="139"/>
    </row>
    <row r="10711" spans="6:10" x14ac:dyDescent="0.25">
      <c r="F10711" s="262"/>
      <c r="G10711" s="139"/>
      <c r="H10711" s="139"/>
      <c r="I10711" s="139"/>
      <c r="J10711" s="139"/>
    </row>
    <row r="10712" spans="6:10" x14ac:dyDescent="0.25">
      <c r="F10712" s="262"/>
      <c r="G10712" s="139"/>
      <c r="H10712" s="139"/>
      <c r="I10712" s="139"/>
      <c r="J10712" s="139"/>
    </row>
    <row r="10713" spans="6:10" x14ac:dyDescent="0.25">
      <c r="F10713" s="262"/>
      <c r="G10713" s="139"/>
      <c r="H10713" s="139"/>
      <c r="I10713" s="139"/>
      <c r="J10713" s="139"/>
    </row>
    <row r="10714" spans="6:10" x14ac:dyDescent="0.25">
      <c r="F10714" s="262"/>
      <c r="G10714" s="139"/>
      <c r="H10714" s="139"/>
      <c r="I10714" s="139"/>
      <c r="J10714" s="139"/>
    </row>
    <row r="10715" spans="6:10" x14ac:dyDescent="0.25">
      <c r="F10715" s="262"/>
      <c r="G10715" s="139"/>
      <c r="H10715" s="139"/>
      <c r="I10715" s="139"/>
      <c r="J10715" s="139"/>
    </row>
    <row r="10716" spans="6:10" x14ac:dyDescent="0.25">
      <c r="F10716" s="262"/>
      <c r="G10716" s="139"/>
      <c r="H10716" s="139"/>
      <c r="I10716" s="139"/>
      <c r="J10716" s="139"/>
    </row>
    <row r="10717" spans="6:10" x14ac:dyDescent="0.25">
      <c r="F10717" s="262"/>
      <c r="G10717" s="139"/>
      <c r="H10717" s="139"/>
      <c r="I10717" s="139"/>
      <c r="J10717" s="139"/>
    </row>
    <row r="10718" spans="6:10" x14ac:dyDescent="0.25">
      <c r="F10718" s="262"/>
      <c r="G10718" s="139"/>
      <c r="H10718" s="139"/>
      <c r="I10718" s="139"/>
      <c r="J10718" s="139"/>
    </row>
    <row r="10719" spans="6:10" x14ac:dyDescent="0.25">
      <c r="F10719" s="262"/>
      <c r="G10719" s="139"/>
      <c r="H10719" s="139"/>
      <c r="I10719" s="139"/>
      <c r="J10719" s="139"/>
    </row>
    <row r="10720" spans="6:10" x14ac:dyDescent="0.25">
      <c r="F10720" s="262"/>
      <c r="G10720" s="139"/>
      <c r="H10720" s="139"/>
      <c r="I10720" s="139"/>
      <c r="J10720" s="139"/>
    </row>
    <row r="10721" spans="6:10" x14ac:dyDescent="0.25">
      <c r="F10721" s="262"/>
      <c r="G10721" s="139"/>
      <c r="H10721" s="139"/>
      <c r="I10721" s="139"/>
      <c r="J10721" s="139"/>
    </row>
    <row r="10722" spans="6:10" x14ac:dyDescent="0.25">
      <c r="F10722" s="262"/>
      <c r="G10722" s="139"/>
      <c r="H10722" s="139"/>
      <c r="I10722" s="139"/>
      <c r="J10722" s="139"/>
    </row>
    <row r="10723" spans="6:10" x14ac:dyDescent="0.25">
      <c r="F10723" s="262"/>
      <c r="G10723" s="139"/>
      <c r="H10723" s="139"/>
      <c r="I10723" s="139"/>
      <c r="J10723" s="139"/>
    </row>
    <row r="10724" spans="6:10" x14ac:dyDescent="0.25">
      <c r="F10724" s="262"/>
      <c r="G10724" s="139"/>
      <c r="H10724" s="139"/>
      <c r="I10724" s="139"/>
      <c r="J10724" s="139"/>
    </row>
    <row r="10725" spans="6:10" x14ac:dyDescent="0.25">
      <c r="F10725" s="262"/>
      <c r="G10725" s="139"/>
      <c r="H10725" s="139"/>
      <c r="I10725" s="139"/>
      <c r="J10725" s="139"/>
    </row>
    <row r="10726" spans="6:10" x14ac:dyDescent="0.25">
      <c r="F10726" s="262"/>
      <c r="G10726" s="139"/>
      <c r="H10726" s="139"/>
      <c r="I10726" s="139"/>
      <c r="J10726" s="139"/>
    </row>
    <row r="10727" spans="6:10" x14ac:dyDescent="0.25">
      <c r="F10727" s="262"/>
      <c r="G10727" s="139"/>
      <c r="H10727" s="139"/>
      <c r="I10727" s="139"/>
      <c r="J10727" s="139"/>
    </row>
    <row r="10728" spans="6:10" x14ac:dyDescent="0.25">
      <c r="F10728" s="262"/>
      <c r="G10728" s="139"/>
      <c r="H10728" s="139"/>
      <c r="I10728" s="139"/>
      <c r="J10728" s="139"/>
    </row>
    <row r="10729" spans="6:10" x14ac:dyDescent="0.25">
      <c r="F10729" s="262"/>
      <c r="G10729" s="139"/>
      <c r="H10729" s="139"/>
      <c r="I10729" s="139"/>
      <c r="J10729" s="139"/>
    </row>
    <row r="10730" spans="6:10" x14ac:dyDescent="0.25">
      <c r="F10730" s="262"/>
      <c r="G10730" s="139"/>
      <c r="H10730" s="139"/>
      <c r="I10730" s="139"/>
      <c r="J10730" s="139"/>
    </row>
    <row r="10731" spans="6:10" x14ac:dyDescent="0.25">
      <c r="F10731" s="262"/>
      <c r="G10731" s="139"/>
      <c r="H10731" s="139"/>
      <c r="I10731" s="139"/>
      <c r="J10731" s="139"/>
    </row>
    <row r="10732" spans="6:10" x14ac:dyDescent="0.25">
      <c r="F10732" s="262"/>
      <c r="G10732" s="139"/>
      <c r="H10732" s="139"/>
      <c r="I10732" s="139"/>
      <c r="J10732" s="139"/>
    </row>
    <row r="10733" spans="6:10" x14ac:dyDescent="0.25">
      <c r="F10733" s="262"/>
      <c r="G10733" s="139"/>
      <c r="H10733" s="139"/>
      <c r="I10733" s="139"/>
      <c r="J10733" s="139"/>
    </row>
    <row r="10734" spans="6:10" x14ac:dyDescent="0.25">
      <c r="F10734" s="262"/>
      <c r="G10734" s="139"/>
      <c r="H10734" s="139"/>
      <c r="I10734" s="139"/>
      <c r="J10734" s="139"/>
    </row>
    <row r="10735" spans="6:10" x14ac:dyDescent="0.25">
      <c r="F10735" s="262"/>
      <c r="G10735" s="139"/>
      <c r="H10735" s="139"/>
      <c r="I10735" s="139"/>
      <c r="J10735" s="139"/>
    </row>
    <row r="10736" spans="6:10" x14ac:dyDescent="0.25">
      <c r="F10736" s="262"/>
      <c r="G10736" s="139"/>
      <c r="H10736" s="139"/>
      <c r="I10736" s="139"/>
      <c r="J10736" s="139"/>
    </row>
    <row r="10737" spans="6:10" x14ac:dyDescent="0.25">
      <c r="F10737" s="262"/>
      <c r="G10737" s="139"/>
      <c r="H10737" s="139"/>
      <c r="I10737" s="139"/>
      <c r="J10737" s="139"/>
    </row>
    <row r="10738" spans="6:10" x14ac:dyDescent="0.25">
      <c r="F10738" s="262"/>
      <c r="G10738" s="139"/>
      <c r="H10738" s="139"/>
      <c r="I10738" s="139"/>
      <c r="J10738" s="139"/>
    </row>
    <row r="10739" spans="6:10" x14ac:dyDescent="0.25">
      <c r="F10739" s="262"/>
      <c r="G10739" s="139"/>
      <c r="H10739" s="139"/>
      <c r="I10739" s="139"/>
      <c r="J10739" s="139"/>
    </row>
    <row r="10740" spans="6:10" x14ac:dyDescent="0.25">
      <c r="F10740" s="262"/>
      <c r="G10740" s="139"/>
      <c r="H10740" s="139"/>
      <c r="I10740" s="139"/>
      <c r="J10740" s="139"/>
    </row>
    <row r="10741" spans="6:10" x14ac:dyDescent="0.25">
      <c r="F10741" s="262"/>
      <c r="G10741" s="139"/>
      <c r="H10741" s="139"/>
      <c r="I10741" s="139"/>
      <c r="J10741" s="139"/>
    </row>
    <row r="10742" spans="6:10" x14ac:dyDescent="0.25">
      <c r="F10742" s="262"/>
      <c r="G10742" s="139"/>
      <c r="H10742" s="139"/>
      <c r="I10742" s="139"/>
      <c r="J10742" s="139"/>
    </row>
    <row r="10743" spans="6:10" x14ac:dyDescent="0.25">
      <c r="F10743" s="262"/>
      <c r="G10743" s="139"/>
      <c r="H10743" s="139"/>
      <c r="I10743" s="139"/>
      <c r="J10743" s="139"/>
    </row>
    <row r="10744" spans="6:10" x14ac:dyDescent="0.25">
      <c r="F10744" s="262"/>
      <c r="G10744" s="139"/>
      <c r="H10744" s="139"/>
      <c r="I10744" s="139"/>
      <c r="J10744" s="139"/>
    </row>
    <row r="10745" spans="6:10" x14ac:dyDescent="0.25">
      <c r="F10745" s="262"/>
      <c r="G10745" s="139"/>
      <c r="H10745" s="139"/>
      <c r="I10745" s="139"/>
      <c r="J10745" s="139"/>
    </row>
    <row r="10746" spans="6:10" x14ac:dyDescent="0.25">
      <c r="F10746" s="262"/>
      <c r="G10746" s="139"/>
      <c r="H10746" s="139"/>
      <c r="I10746" s="139"/>
      <c r="J10746" s="139"/>
    </row>
    <row r="10747" spans="6:10" x14ac:dyDescent="0.25">
      <c r="F10747" s="262"/>
      <c r="G10747" s="139"/>
      <c r="H10747" s="139"/>
      <c r="I10747" s="139"/>
      <c r="J10747" s="139"/>
    </row>
    <row r="10748" spans="6:10" x14ac:dyDescent="0.25">
      <c r="F10748" s="262"/>
      <c r="G10748" s="139"/>
      <c r="H10748" s="139"/>
      <c r="I10748" s="139"/>
      <c r="J10748" s="139"/>
    </row>
    <row r="10749" spans="6:10" x14ac:dyDescent="0.25">
      <c r="F10749" s="262"/>
      <c r="G10749" s="139"/>
      <c r="H10749" s="139"/>
      <c r="I10749" s="139"/>
      <c r="J10749" s="139"/>
    </row>
    <row r="10750" spans="6:10" x14ac:dyDescent="0.25">
      <c r="F10750" s="262"/>
      <c r="G10750" s="139"/>
      <c r="H10750" s="139"/>
      <c r="I10750" s="139"/>
      <c r="J10750" s="139"/>
    </row>
    <row r="10751" spans="6:10" x14ac:dyDescent="0.25">
      <c r="F10751" s="262"/>
      <c r="G10751" s="139"/>
      <c r="H10751" s="139"/>
      <c r="I10751" s="139"/>
      <c r="J10751" s="139"/>
    </row>
    <row r="10752" spans="6:10" x14ac:dyDescent="0.25">
      <c r="F10752" s="262"/>
      <c r="G10752" s="139"/>
      <c r="H10752" s="139"/>
      <c r="I10752" s="139"/>
      <c r="J10752" s="139"/>
    </row>
    <row r="10753" spans="6:10" x14ac:dyDescent="0.25">
      <c r="F10753" s="262"/>
      <c r="G10753" s="139"/>
      <c r="H10753" s="139"/>
      <c r="I10753" s="139"/>
      <c r="J10753" s="139"/>
    </row>
    <row r="10754" spans="6:10" x14ac:dyDescent="0.25">
      <c r="F10754" s="262"/>
      <c r="G10754" s="139"/>
      <c r="H10754" s="139"/>
      <c r="I10754" s="139"/>
      <c r="J10754" s="139"/>
    </row>
    <row r="10755" spans="6:10" x14ac:dyDescent="0.25">
      <c r="F10755" s="262"/>
      <c r="G10755" s="139"/>
      <c r="H10755" s="139"/>
      <c r="I10755" s="139"/>
      <c r="J10755" s="139"/>
    </row>
    <row r="10756" spans="6:10" x14ac:dyDescent="0.25">
      <c r="F10756" s="262"/>
      <c r="G10756" s="139"/>
      <c r="H10756" s="139"/>
      <c r="I10756" s="139"/>
      <c r="J10756" s="139"/>
    </row>
    <row r="10757" spans="6:10" x14ac:dyDescent="0.25">
      <c r="F10757" s="262"/>
      <c r="G10757" s="139"/>
      <c r="H10757" s="139"/>
      <c r="I10757" s="139"/>
      <c r="J10757" s="139"/>
    </row>
    <row r="10758" spans="6:10" x14ac:dyDescent="0.25">
      <c r="F10758" s="262"/>
      <c r="G10758" s="139"/>
      <c r="H10758" s="139"/>
      <c r="I10758" s="139"/>
      <c r="J10758" s="139"/>
    </row>
    <row r="10759" spans="6:10" x14ac:dyDescent="0.25">
      <c r="F10759" s="262"/>
      <c r="G10759" s="139"/>
      <c r="H10759" s="139"/>
      <c r="I10759" s="139"/>
      <c r="J10759" s="139"/>
    </row>
    <row r="10760" spans="6:10" x14ac:dyDescent="0.25">
      <c r="F10760" s="262"/>
      <c r="G10760" s="139"/>
      <c r="H10760" s="139"/>
      <c r="I10760" s="139"/>
      <c r="J10760" s="139"/>
    </row>
    <row r="10761" spans="6:10" x14ac:dyDescent="0.25">
      <c r="F10761" s="262"/>
      <c r="G10761" s="139"/>
      <c r="H10761" s="139"/>
      <c r="I10761" s="139"/>
      <c r="J10761" s="139"/>
    </row>
    <row r="10762" spans="6:10" x14ac:dyDescent="0.25">
      <c r="F10762" s="262"/>
      <c r="G10762" s="139"/>
      <c r="H10762" s="139"/>
      <c r="I10762" s="139"/>
      <c r="J10762" s="139"/>
    </row>
    <row r="10763" spans="6:10" x14ac:dyDescent="0.25">
      <c r="F10763" s="262"/>
      <c r="G10763" s="139"/>
      <c r="H10763" s="139"/>
      <c r="I10763" s="139"/>
      <c r="J10763" s="139"/>
    </row>
    <row r="10764" spans="6:10" x14ac:dyDescent="0.25">
      <c r="F10764" s="262"/>
      <c r="G10764" s="139"/>
      <c r="H10764" s="139"/>
      <c r="I10764" s="139"/>
      <c r="J10764" s="139"/>
    </row>
    <row r="10765" spans="6:10" x14ac:dyDescent="0.25">
      <c r="F10765" s="262"/>
      <c r="G10765" s="139"/>
      <c r="H10765" s="139"/>
      <c r="I10765" s="139"/>
      <c r="J10765" s="139"/>
    </row>
    <row r="10766" spans="6:10" x14ac:dyDescent="0.25">
      <c r="F10766" s="262"/>
      <c r="G10766" s="139"/>
      <c r="H10766" s="139"/>
      <c r="I10766" s="139"/>
      <c r="J10766" s="139"/>
    </row>
    <row r="10767" spans="6:10" x14ac:dyDescent="0.25">
      <c r="F10767" s="262"/>
      <c r="G10767" s="139"/>
      <c r="H10767" s="139"/>
      <c r="I10767" s="139"/>
      <c r="J10767" s="139"/>
    </row>
    <row r="10768" spans="6:10" x14ac:dyDescent="0.25">
      <c r="F10768" s="262"/>
      <c r="G10768" s="139"/>
      <c r="H10768" s="139"/>
      <c r="I10768" s="139"/>
      <c r="J10768" s="139"/>
    </row>
    <row r="10769" spans="6:10" x14ac:dyDescent="0.25">
      <c r="F10769" s="262"/>
      <c r="G10769" s="139"/>
      <c r="H10769" s="139"/>
      <c r="I10769" s="139"/>
      <c r="J10769" s="139"/>
    </row>
    <row r="10770" spans="6:10" x14ac:dyDescent="0.25">
      <c r="F10770" s="262"/>
      <c r="G10770" s="139"/>
      <c r="H10770" s="139"/>
      <c r="I10770" s="139"/>
      <c r="J10770" s="139"/>
    </row>
    <row r="10771" spans="6:10" x14ac:dyDescent="0.25">
      <c r="F10771" s="262"/>
      <c r="G10771" s="139"/>
      <c r="H10771" s="139"/>
      <c r="I10771" s="139"/>
      <c r="J10771" s="139"/>
    </row>
    <row r="10772" spans="6:10" x14ac:dyDescent="0.25">
      <c r="F10772" s="262"/>
      <c r="G10772" s="139"/>
      <c r="H10772" s="139"/>
      <c r="I10772" s="139"/>
      <c r="J10772" s="139"/>
    </row>
    <row r="10773" spans="6:10" x14ac:dyDescent="0.25">
      <c r="F10773" s="262"/>
      <c r="G10773" s="139"/>
      <c r="H10773" s="139"/>
      <c r="I10773" s="139"/>
      <c r="J10773" s="139"/>
    </row>
    <row r="10774" spans="6:10" x14ac:dyDescent="0.25">
      <c r="F10774" s="262"/>
      <c r="G10774" s="139"/>
      <c r="H10774" s="139"/>
      <c r="I10774" s="139"/>
      <c r="J10774" s="139"/>
    </row>
    <row r="10775" spans="6:10" x14ac:dyDescent="0.25">
      <c r="F10775" s="262"/>
      <c r="G10775" s="139"/>
      <c r="H10775" s="139"/>
      <c r="I10775" s="139"/>
      <c r="J10775" s="139"/>
    </row>
    <row r="10776" spans="6:10" x14ac:dyDescent="0.25">
      <c r="F10776" s="262"/>
      <c r="G10776" s="139"/>
      <c r="H10776" s="139"/>
      <c r="I10776" s="139"/>
      <c r="J10776" s="139"/>
    </row>
    <row r="10777" spans="6:10" x14ac:dyDescent="0.25">
      <c r="F10777" s="262"/>
      <c r="G10777" s="139"/>
      <c r="H10777" s="139"/>
      <c r="I10777" s="139"/>
      <c r="J10777" s="139"/>
    </row>
    <row r="10778" spans="6:10" x14ac:dyDescent="0.25">
      <c r="F10778" s="262"/>
      <c r="G10778" s="139"/>
      <c r="H10778" s="139"/>
      <c r="I10778" s="139"/>
      <c r="J10778" s="139"/>
    </row>
    <row r="10779" spans="6:10" x14ac:dyDescent="0.25">
      <c r="F10779" s="262"/>
      <c r="G10779" s="139"/>
      <c r="H10779" s="139"/>
      <c r="I10779" s="139"/>
      <c r="J10779" s="139"/>
    </row>
    <row r="10780" spans="6:10" x14ac:dyDescent="0.25">
      <c r="F10780" s="262"/>
      <c r="G10780" s="139"/>
      <c r="H10780" s="139"/>
      <c r="I10780" s="139"/>
      <c r="J10780" s="139"/>
    </row>
    <row r="10781" spans="6:10" x14ac:dyDescent="0.25">
      <c r="F10781" s="262"/>
      <c r="G10781" s="139"/>
      <c r="H10781" s="139"/>
      <c r="I10781" s="139"/>
      <c r="J10781" s="139"/>
    </row>
    <row r="10782" spans="6:10" x14ac:dyDescent="0.25">
      <c r="F10782" s="262"/>
      <c r="G10782" s="139"/>
      <c r="H10782" s="139"/>
      <c r="I10782" s="139"/>
      <c r="J10782" s="139"/>
    </row>
    <row r="10783" spans="6:10" x14ac:dyDescent="0.25">
      <c r="F10783" s="262"/>
      <c r="G10783" s="139"/>
      <c r="H10783" s="139"/>
      <c r="I10783" s="139"/>
      <c r="J10783" s="139"/>
    </row>
    <row r="10784" spans="6:10" x14ac:dyDescent="0.25">
      <c r="F10784" s="262"/>
      <c r="G10784" s="139"/>
      <c r="H10784" s="139"/>
      <c r="I10784" s="139"/>
      <c r="J10784" s="139"/>
    </row>
    <row r="10785" spans="6:10" x14ac:dyDescent="0.25">
      <c r="F10785" s="262"/>
      <c r="G10785" s="139"/>
      <c r="H10785" s="139"/>
      <c r="I10785" s="139"/>
      <c r="J10785" s="139"/>
    </row>
    <row r="10786" spans="6:10" x14ac:dyDescent="0.25">
      <c r="F10786" s="262"/>
      <c r="G10786" s="139"/>
      <c r="H10786" s="139"/>
      <c r="I10786" s="139"/>
      <c r="J10786" s="139"/>
    </row>
    <row r="10787" spans="6:10" x14ac:dyDescent="0.25">
      <c r="F10787" s="262"/>
      <c r="G10787" s="139"/>
      <c r="H10787" s="139"/>
      <c r="I10787" s="139"/>
      <c r="J10787" s="139"/>
    </row>
    <row r="10788" spans="6:10" x14ac:dyDescent="0.25">
      <c r="F10788" s="262"/>
      <c r="G10788" s="139"/>
      <c r="H10788" s="139"/>
      <c r="I10788" s="139"/>
      <c r="J10788" s="139"/>
    </row>
    <row r="10789" spans="6:10" x14ac:dyDescent="0.25">
      <c r="F10789" s="262"/>
      <c r="G10789" s="139"/>
      <c r="H10789" s="139"/>
      <c r="I10789" s="139"/>
      <c r="J10789" s="139"/>
    </row>
    <row r="10790" spans="6:10" x14ac:dyDescent="0.25">
      <c r="F10790" s="262"/>
      <c r="G10790" s="139"/>
      <c r="H10790" s="139"/>
      <c r="I10790" s="139"/>
      <c r="J10790" s="139"/>
    </row>
    <row r="10791" spans="6:10" x14ac:dyDescent="0.25">
      <c r="F10791" s="262"/>
      <c r="G10791" s="139"/>
      <c r="H10791" s="139"/>
      <c r="I10791" s="139"/>
      <c r="J10791" s="139"/>
    </row>
    <row r="10792" spans="6:10" x14ac:dyDescent="0.25">
      <c r="F10792" s="262"/>
      <c r="G10792" s="139"/>
      <c r="H10792" s="139"/>
      <c r="I10792" s="139"/>
      <c r="J10792" s="139"/>
    </row>
    <row r="10793" spans="6:10" x14ac:dyDescent="0.25">
      <c r="F10793" s="262"/>
      <c r="G10793" s="139"/>
      <c r="H10793" s="139"/>
      <c r="I10793" s="139"/>
      <c r="J10793" s="139"/>
    </row>
    <row r="10794" spans="6:10" x14ac:dyDescent="0.25">
      <c r="F10794" s="262"/>
      <c r="G10794" s="139"/>
      <c r="H10794" s="139"/>
      <c r="I10794" s="139"/>
      <c r="J10794" s="139"/>
    </row>
    <row r="10795" spans="6:10" x14ac:dyDescent="0.25">
      <c r="F10795" s="262"/>
      <c r="G10795" s="139"/>
      <c r="H10795" s="139"/>
      <c r="I10795" s="139"/>
      <c r="J10795" s="139"/>
    </row>
    <row r="10796" spans="6:10" x14ac:dyDescent="0.25">
      <c r="F10796" s="262"/>
      <c r="G10796" s="139"/>
      <c r="H10796" s="139"/>
      <c r="I10796" s="139"/>
      <c r="J10796" s="139"/>
    </row>
    <row r="10797" spans="6:10" x14ac:dyDescent="0.25">
      <c r="F10797" s="262"/>
      <c r="G10797" s="139"/>
      <c r="H10797" s="139"/>
      <c r="I10797" s="139"/>
      <c r="J10797" s="139"/>
    </row>
    <row r="10798" spans="6:10" x14ac:dyDescent="0.25">
      <c r="F10798" s="262"/>
      <c r="G10798" s="139"/>
      <c r="H10798" s="139"/>
      <c r="I10798" s="139"/>
      <c r="J10798" s="139"/>
    </row>
    <row r="10799" spans="6:10" x14ac:dyDescent="0.25">
      <c r="F10799" s="262"/>
      <c r="G10799" s="139"/>
      <c r="H10799" s="139"/>
      <c r="I10799" s="139"/>
      <c r="J10799" s="139"/>
    </row>
    <row r="10800" spans="6:10" x14ac:dyDescent="0.25">
      <c r="F10800" s="262"/>
      <c r="G10800" s="139"/>
      <c r="H10800" s="139"/>
      <c r="I10800" s="139"/>
      <c r="J10800" s="139"/>
    </row>
    <row r="10801" spans="6:10" x14ac:dyDescent="0.25">
      <c r="F10801" s="262"/>
      <c r="G10801" s="139"/>
      <c r="H10801" s="139"/>
      <c r="I10801" s="139"/>
      <c r="J10801" s="139"/>
    </row>
    <row r="10802" spans="6:10" x14ac:dyDescent="0.25">
      <c r="F10802" s="262"/>
      <c r="G10802" s="139"/>
      <c r="H10802" s="139"/>
      <c r="I10802" s="139"/>
      <c r="J10802" s="139"/>
    </row>
    <row r="10803" spans="6:10" x14ac:dyDescent="0.25">
      <c r="F10803" s="262"/>
      <c r="G10803" s="139"/>
      <c r="H10803" s="139"/>
      <c r="I10803" s="139"/>
      <c r="J10803" s="139"/>
    </row>
    <row r="10804" spans="6:10" x14ac:dyDescent="0.25">
      <c r="F10804" s="262"/>
      <c r="G10804" s="139"/>
      <c r="H10804" s="139"/>
      <c r="I10804" s="139"/>
      <c r="J10804" s="139"/>
    </row>
    <row r="10805" spans="6:10" x14ac:dyDescent="0.25">
      <c r="F10805" s="262"/>
      <c r="G10805" s="139"/>
      <c r="H10805" s="139"/>
      <c r="I10805" s="139"/>
      <c r="J10805" s="139"/>
    </row>
    <row r="10806" spans="6:10" x14ac:dyDescent="0.25">
      <c r="F10806" s="262"/>
      <c r="G10806" s="139"/>
      <c r="H10806" s="139"/>
      <c r="I10806" s="139"/>
      <c r="J10806" s="139"/>
    </row>
    <row r="10807" spans="6:10" x14ac:dyDescent="0.25">
      <c r="F10807" s="262"/>
      <c r="G10807" s="139"/>
      <c r="H10807" s="139"/>
      <c r="I10807" s="139"/>
      <c r="J10807" s="139"/>
    </row>
    <row r="10808" spans="6:10" x14ac:dyDescent="0.25">
      <c r="F10808" s="262"/>
      <c r="G10808" s="139"/>
      <c r="H10808" s="139"/>
      <c r="I10808" s="139"/>
      <c r="J10808" s="139"/>
    </row>
    <row r="10809" spans="6:10" x14ac:dyDescent="0.25">
      <c r="F10809" s="262"/>
      <c r="G10809" s="139"/>
      <c r="H10809" s="139"/>
      <c r="I10809" s="139"/>
      <c r="J10809" s="139"/>
    </row>
    <row r="10810" spans="6:10" x14ac:dyDescent="0.25">
      <c r="F10810" s="262"/>
      <c r="G10810" s="139"/>
      <c r="H10810" s="139"/>
      <c r="I10810" s="139"/>
      <c r="J10810" s="139"/>
    </row>
    <row r="10811" spans="6:10" x14ac:dyDescent="0.25">
      <c r="F10811" s="262"/>
      <c r="G10811" s="139"/>
      <c r="H10811" s="139"/>
      <c r="I10811" s="139"/>
      <c r="J10811" s="139"/>
    </row>
    <row r="10812" spans="6:10" x14ac:dyDescent="0.25">
      <c r="F10812" s="262"/>
      <c r="G10812" s="139"/>
      <c r="H10812" s="139"/>
      <c r="I10812" s="139"/>
      <c r="J10812" s="139"/>
    </row>
    <row r="10813" spans="6:10" x14ac:dyDescent="0.25">
      <c r="F10813" s="262"/>
      <c r="G10813" s="139"/>
      <c r="H10813" s="139"/>
      <c r="I10813" s="139"/>
      <c r="J10813" s="139"/>
    </row>
    <row r="10814" spans="6:10" x14ac:dyDescent="0.25">
      <c r="F10814" s="262"/>
      <c r="G10814" s="139"/>
      <c r="H10814" s="139"/>
      <c r="I10814" s="139"/>
      <c r="J10814" s="139"/>
    </row>
    <row r="10815" spans="6:10" x14ac:dyDescent="0.25">
      <c r="F10815" s="262"/>
      <c r="G10815" s="139"/>
      <c r="H10815" s="139"/>
      <c r="I10815" s="139"/>
      <c r="J10815" s="139"/>
    </row>
    <row r="10816" spans="6:10" x14ac:dyDescent="0.25">
      <c r="F10816" s="262"/>
      <c r="G10816" s="139"/>
      <c r="H10816" s="139"/>
      <c r="I10816" s="139"/>
      <c r="J10816" s="139"/>
    </row>
    <row r="10817" spans="6:10" x14ac:dyDescent="0.25">
      <c r="F10817" s="262"/>
      <c r="G10817" s="139"/>
      <c r="H10817" s="139"/>
      <c r="I10817" s="139"/>
      <c r="J10817" s="139"/>
    </row>
    <row r="10818" spans="6:10" x14ac:dyDescent="0.25">
      <c r="F10818" s="262"/>
      <c r="G10818" s="139"/>
      <c r="H10818" s="139"/>
      <c r="I10818" s="139"/>
      <c r="J10818" s="139"/>
    </row>
    <row r="10819" spans="6:10" x14ac:dyDescent="0.25">
      <c r="F10819" s="262"/>
      <c r="G10819" s="139"/>
      <c r="H10819" s="139"/>
      <c r="I10819" s="139"/>
      <c r="J10819" s="139"/>
    </row>
    <row r="10820" spans="6:10" x14ac:dyDescent="0.25">
      <c r="F10820" s="262"/>
      <c r="G10820" s="139"/>
      <c r="H10820" s="139"/>
      <c r="I10820" s="139"/>
      <c r="J10820" s="139"/>
    </row>
    <row r="10821" spans="6:10" x14ac:dyDescent="0.25">
      <c r="F10821" s="262"/>
      <c r="G10821" s="139"/>
      <c r="H10821" s="139"/>
      <c r="I10821" s="139"/>
      <c r="J10821" s="139"/>
    </row>
    <row r="10822" spans="6:10" x14ac:dyDescent="0.25">
      <c r="F10822" s="262"/>
      <c r="G10822" s="139"/>
      <c r="H10822" s="139"/>
      <c r="I10822" s="139"/>
      <c r="J10822" s="139"/>
    </row>
    <row r="10823" spans="6:10" x14ac:dyDescent="0.25">
      <c r="F10823" s="262"/>
      <c r="G10823" s="139"/>
      <c r="H10823" s="139"/>
      <c r="I10823" s="139"/>
      <c r="J10823" s="139"/>
    </row>
    <row r="10824" spans="6:10" x14ac:dyDescent="0.25">
      <c r="F10824" s="262"/>
      <c r="G10824" s="139"/>
      <c r="H10824" s="139"/>
      <c r="I10824" s="139"/>
      <c r="J10824" s="139"/>
    </row>
    <row r="10825" spans="6:10" x14ac:dyDescent="0.25">
      <c r="F10825" s="262"/>
      <c r="G10825" s="139"/>
      <c r="H10825" s="139"/>
      <c r="I10825" s="139"/>
      <c r="J10825" s="139"/>
    </row>
    <row r="10826" spans="6:10" x14ac:dyDescent="0.25">
      <c r="F10826" s="262"/>
      <c r="G10826" s="139"/>
      <c r="H10826" s="139"/>
      <c r="I10826" s="139"/>
      <c r="J10826" s="139"/>
    </row>
    <row r="10827" spans="6:10" x14ac:dyDescent="0.25">
      <c r="F10827" s="262"/>
      <c r="G10827" s="139"/>
      <c r="H10827" s="139"/>
      <c r="I10827" s="139"/>
      <c r="J10827" s="139"/>
    </row>
    <row r="10828" spans="6:10" x14ac:dyDescent="0.25">
      <c r="F10828" s="262"/>
      <c r="G10828" s="139"/>
      <c r="H10828" s="139"/>
      <c r="I10828" s="139"/>
      <c r="J10828" s="139"/>
    </row>
    <row r="10829" spans="6:10" x14ac:dyDescent="0.25">
      <c r="F10829" s="262"/>
      <c r="G10829" s="139"/>
      <c r="H10829" s="139"/>
      <c r="I10829" s="139"/>
      <c r="J10829" s="139"/>
    </row>
    <row r="10830" spans="6:10" x14ac:dyDescent="0.25">
      <c r="F10830" s="262"/>
      <c r="G10830" s="139"/>
      <c r="H10830" s="139"/>
      <c r="I10830" s="139"/>
      <c r="J10830" s="139"/>
    </row>
    <row r="10831" spans="6:10" x14ac:dyDescent="0.25">
      <c r="F10831" s="262"/>
      <c r="G10831" s="139"/>
      <c r="H10831" s="139"/>
      <c r="I10831" s="139"/>
      <c r="J10831" s="139"/>
    </row>
    <row r="10832" spans="6:10" x14ac:dyDescent="0.25">
      <c r="F10832" s="262"/>
      <c r="G10832" s="139"/>
      <c r="H10832" s="139"/>
      <c r="I10832" s="139"/>
      <c r="J10832" s="139"/>
    </row>
    <row r="10833" spans="6:10" x14ac:dyDescent="0.25">
      <c r="F10833" s="262"/>
      <c r="G10833" s="139"/>
      <c r="H10833" s="139"/>
      <c r="I10833" s="139"/>
      <c r="J10833" s="139"/>
    </row>
    <row r="10834" spans="6:10" x14ac:dyDescent="0.25">
      <c r="F10834" s="262"/>
      <c r="G10834" s="139"/>
      <c r="H10834" s="139"/>
      <c r="I10834" s="139"/>
      <c r="J10834" s="139"/>
    </row>
    <row r="10835" spans="6:10" x14ac:dyDescent="0.25">
      <c r="F10835" s="262"/>
      <c r="G10835" s="139"/>
      <c r="H10835" s="139"/>
      <c r="I10835" s="139"/>
      <c r="J10835" s="139"/>
    </row>
    <row r="10836" spans="6:10" x14ac:dyDescent="0.25">
      <c r="F10836" s="262"/>
      <c r="G10836" s="139"/>
      <c r="H10836" s="139"/>
      <c r="I10836" s="139"/>
      <c r="J10836" s="139"/>
    </row>
    <row r="10837" spans="6:10" x14ac:dyDescent="0.25">
      <c r="F10837" s="262"/>
      <c r="G10837" s="139"/>
      <c r="H10837" s="139"/>
      <c r="I10837" s="139"/>
      <c r="J10837" s="139"/>
    </row>
    <row r="10838" spans="6:10" x14ac:dyDescent="0.25">
      <c r="F10838" s="262"/>
      <c r="G10838" s="139"/>
      <c r="H10838" s="139"/>
      <c r="I10838" s="139"/>
      <c r="J10838" s="139"/>
    </row>
    <row r="10839" spans="6:10" x14ac:dyDescent="0.25">
      <c r="F10839" s="262"/>
      <c r="G10839" s="139"/>
      <c r="H10839" s="139"/>
      <c r="I10839" s="139"/>
      <c r="J10839" s="139"/>
    </row>
    <row r="10840" spans="6:10" x14ac:dyDescent="0.25">
      <c r="F10840" s="262"/>
      <c r="G10840" s="139"/>
      <c r="H10840" s="139"/>
      <c r="I10840" s="139"/>
      <c r="J10840" s="139"/>
    </row>
    <row r="10841" spans="6:10" x14ac:dyDescent="0.25">
      <c r="F10841" s="262"/>
      <c r="G10841" s="139"/>
      <c r="H10841" s="139"/>
      <c r="I10841" s="139"/>
      <c r="J10841" s="139"/>
    </row>
    <row r="10842" spans="6:10" x14ac:dyDescent="0.25">
      <c r="F10842" s="262"/>
      <c r="G10842" s="139"/>
      <c r="H10842" s="139"/>
      <c r="I10842" s="139"/>
      <c r="J10842" s="139"/>
    </row>
    <row r="10843" spans="6:10" x14ac:dyDescent="0.25">
      <c r="F10843" s="262"/>
      <c r="G10843" s="139"/>
      <c r="H10843" s="139"/>
      <c r="I10843" s="139"/>
      <c r="J10843" s="139"/>
    </row>
    <row r="10844" spans="6:10" x14ac:dyDescent="0.25">
      <c r="F10844" s="262"/>
      <c r="G10844" s="139"/>
      <c r="H10844" s="139"/>
      <c r="I10844" s="139"/>
      <c r="J10844" s="139"/>
    </row>
    <row r="10845" spans="6:10" x14ac:dyDescent="0.25">
      <c r="F10845" s="262"/>
      <c r="G10845" s="139"/>
      <c r="H10845" s="139"/>
      <c r="I10845" s="139"/>
      <c r="J10845" s="139"/>
    </row>
    <row r="10846" spans="6:10" x14ac:dyDescent="0.25">
      <c r="F10846" s="262"/>
      <c r="G10846" s="139"/>
      <c r="H10846" s="139"/>
      <c r="I10846" s="139"/>
      <c r="J10846" s="139"/>
    </row>
    <row r="10847" spans="6:10" x14ac:dyDescent="0.25">
      <c r="F10847" s="262"/>
      <c r="G10847" s="139"/>
      <c r="H10847" s="139"/>
      <c r="I10847" s="139"/>
      <c r="J10847" s="139"/>
    </row>
    <row r="10848" spans="6:10" x14ac:dyDescent="0.25">
      <c r="F10848" s="262"/>
      <c r="G10848" s="139"/>
      <c r="H10848" s="139"/>
      <c r="I10848" s="139"/>
      <c r="J10848" s="139"/>
    </row>
    <row r="10849" spans="6:10" x14ac:dyDescent="0.25">
      <c r="F10849" s="262"/>
      <c r="G10849" s="139"/>
      <c r="H10849" s="139"/>
      <c r="I10849" s="139"/>
      <c r="J10849" s="139"/>
    </row>
    <row r="10850" spans="6:10" x14ac:dyDescent="0.25">
      <c r="F10850" s="262"/>
      <c r="G10850" s="139"/>
      <c r="H10850" s="139"/>
      <c r="I10850" s="139"/>
      <c r="J10850" s="139"/>
    </row>
    <row r="10851" spans="6:10" x14ac:dyDescent="0.25">
      <c r="F10851" s="262"/>
      <c r="G10851" s="139"/>
      <c r="H10851" s="139"/>
      <c r="I10851" s="139"/>
      <c r="J10851" s="139"/>
    </row>
    <row r="10852" spans="6:10" x14ac:dyDescent="0.25">
      <c r="F10852" s="262"/>
      <c r="G10852" s="139"/>
      <c r="H10852" s="139"/>
      <c r="I10852" s="139"/>
      <c r="J10852" s="139"/>
    </row>
    <row r="10853" spans="6:10" x14ac:dyDescent="0.25">
      <c r="F10853" s="262"/>
      <c r="G10853" s="139"/>
      <c r="H10853" s="139"/>
      <c r="I10853" s="139"/>
      <c r="J10853" s="139"/>
    </row>
    <row r="10854" spans="6:10" x14ac:dyDescent="0.25">
      <c r="F10854" s="262"/>
      <c r="G10854" s="139"/>
      <c r="H10854" s="139"/>
      <c r="I10854" s="139"/>
      <c r="J10854" s="139"/>
    </row>
    <row r="10855" spans="6:10" x14ac:dyDescent="0.25">
      <c r="F10855" s="262"/>
      <c r="G10855" s="139"/>
      <c r="H10855" s="139"/>
      <c r="I10855" s="139"/>
      <c r="J10855" s="139"/>
    </row>
    <row r="10856" spans="6:10" x14ac:dyDescent="0.25">
      <c r="F10856" s="262"/>
      <c r="G10856" s="139"/>
      <c r="H10856" s="139"/>
      <c r="I10856" s="139"/>
      <c r="J10856" s="139"/>
    </row>
    <row r="10857" spans="6:10" x14ac:dyDescent="0.25">
      <c r="F10857" s="262"/>
      <c r="G10857" s="139"/>
      <c r="H10857" s="139"/>
      <c r="I10857" s="139"/>
      <c r="J10857" s="139"/>
    </row>
    <row r="10858" spans="6:10" x14ac:dyDescent="0.25">
      <c r="F10858" s="262"/>
      <c r="G10858" s="139"/>
      <c r="H10858" s="139"/>
      <c r="I10858" s="139"/>
      <c r="J10858" s="139"/>
    </row>
    <row r="10859" spans="6:10" x14ac:dyDescent="0.25">
      <c r="F10859" s="262"/>
      <c r="G10859" s="139"/>
      <c r="H10859" s="139"/>
      <c r="I10859" s="139"/>
      <c r="J10859" s="139"/>
    </row>
    <row r="10860" spans="6:10" x14ac:dyDescent="0.25">
      <c r="F10860" s="262"/>
      <c r="G10860" s="139"/>
      <c r="H10860" s="139"/>
      <c r="I10860" s="139"/>
      <c r="J10860" s="139"/>
    </row>
    <row r="10861" spans="6:10" x14ac:dyDescent="0.25">
      <c r="F10861" s="262"/>
      <c r="G10861" s="139"/>
      <c r="H10861" s="139"/>
      <c r="I10861" s="139"/>
      <c r="J10861" s="139"/>
    </row>
    <row r="10862" spans="6:10" x14ac:dyDescent="0.25">
      <c r="F10862" s="262"/>
      <c r="G10862" s="139"/>
      <c r="H10862" s="139"/>
      <c r="I10862" s="139"/>
      <c r="J10862" s="139"/>
    </row>
    <row r="10863" spans="6:10" x14ac:dyDescent="0.25">
      <c r="F10863" s="262"/>
      <c r="G10863" s="139"/>
      <c r="H10863" s="139"/>
      <c r="I10863" s="139"/>
      <c r="J10863" s="139"/>
    </row>
    <row r="10864" spans="6:10" x14ac:dyDescent="0.25">
      <c r="F10864" s="262"/>
      <c r="G10864" s="139"/>
      <c r="H10864" s="139"/>
      <c r="I10864" s="139"/>
      <c r="J10864" s="139"/>
    </row>
    <row r="10865" spans="6:10" x14ac:dyDescent="0.25">
      <c r="F10865" s="262"/>
      <c r="G10865" s="139"/>
      <c r="H10865" s="139"/>
      <c r="I10865" s="139"/>
      <c r="J10865" s="139"/>
    </row>
    <row r="10866" spans="6:10" x14ac:dyDescent="0.25">
      <c r="F10866" s="262"/>
      <c r="G10866" s="139"/>
      <c r="H10866" s="139"/>
      <c r="I10866" s="139"/>
      <c r="J10866" s="139"/>
    </row>
    <row r="10867" spans="6:10" x14ac:dyDescent="0.25">
      <c r="F10867" s="262"/>
      <c r="G10867" s="139"/>
      <c r="H10867" s="139"/>
      <c r="I10867" s="139"/>
      <c r="J10867" s="139"/>
    </row>
    <row r="10868" spans="6:10" x14ac:dyDescent="0.25">
      <c r="F10868" s="262"/>
      <c r="G10868" s="139"/>
      <c r="H10868" s="139"/>
      <c r="I10868" s="139"/>
      <c r="J10868" s="139"/>
    </row>
    <row r="10869" spans="6:10" x14ac:dyDescent="0.25">
      <c r="F10869" s="262"/>
      <c r="G10869" s="139"/>
      <c r="H10869" s="139"/>
      <c r="I10869" s="139"/>
      <c r="J10869" s="139"/>
    </row>
    <row r="10870" spans="6:10" x14ac:dyDescent="0.25">
      <c r="F10870" s="262"/>
      <c r="G10870" s="139"/>
      <c r="H10870" s="139"/>
      <c r="I10870" s="139"/>
      <c r="J10870" s="139"/>
    </row>
    <row r="10871" spans="6:10" x14ac:dyDescent="0.25">
      <c r="F10871" s="262"/>
      <c r="G10871" s="139"/>
      <c r="H10871" s="139"/>
      <c r="I10871" s="139"/>
      <c r="J10871" s="139"/>
    </row>
    <row r="10872" spans="6:10" x14ac:dyDescent="0.25">
      <c r="F10872" s="262"/>
      <c r="G10872" s="139"/>
      <c r="H10872" s="139"/>
      <c r="I10872" s="139"/>
      <c r="J10872" s="139"/>
    </row>
    <row r="10873" spans="6:10" x14ac:dyDescent="0.25">
      <c r="F10873" s="262"/>
      <c r="G10873" s="139"/>
      <c r="H10873" s="139"/>
      <c r="I10873" s="139"/>
      <c r="J10873" s="139"/>
    </row>
    <row r="10874" spans="6:10" x14ac:dyDescent="0.25">
      <c r="F10874" s="262"/>
      <c r="G10874" s="139"/>
      <c r="H10874" s="139"/>
      <c r="I10874" s="139"/>
      <c r="J10874" s="139"/>
    </row>
    <row r="10875" spans="6:10" x14ac:dyDescent="0.25">
      <c r="F10875" s="262"/>
      <c r="G10875" s="139"/>
      <c r="H10875" s="139"/>
      <c r="I10875" s="139"/>
      <c r="J10875" s="139"/>
    </row>
    <row r="10876" spans="6:10" x14ac:dyDescent="0.25">
      <c r="F10876" s="262"/>
      <c r="G10876" s="139"/>
      <c r="H10876" s="139"/>
      <c r="I10876" s="139"/>
      <c r="J10876" s="139"/>
    </row>
    <row r="10877" spans="6:10" x14ac:dyDescent="0.25">
      <c r="F10877" s="262"/>
      <c r="G10877" s="139"/>
      <c r="H10877" s="139"/>
      <c r="I10877" s="139"/>
      <c r="J10877" s="139"/>
    </row>
    <row r="10878" spans="6:10" x14ac:dyDescent="0.25">
      <c r="F10878" s="262"/>
      <c r="G10878" s="139"/>
      <c r="H10878" s="139"/>
      <c r="I10878" s="139"/>
      <c r="J10878" s="139"/>
    </row>
    <row r="10879" spans="6:10" x14ac:dyDescent="0.25">
      <c r="F10879" s="262"/>
      <c r="G10879" s="139"/>
      <c r="H10879" s="139"/>
      <c r="I10879" s="139"/>
      <c r="J10879" s="139"/>
    </row>
    <row r="10880" spans="6:10" x14ac:dyDescent="0.25">
      <c r="F10880" s="262"/>
      <c r="G10880" s="139"/>
      <c r="H10880" s="139"/>
      <c r="I10880" s="139"/>
      <c r="J10880" s="139"/>
    </row>
    <row r="10881" spans="6:10" x14ac:dyDescent="0.25">
      <c r="F10881" s="262"/>
      <c r="G10881" s="139"/>
      <c r="H10881" s="139"/>
      <c r="I10881" s="139"/>
      <c r="J10881" s="139"/>
    </row>
    <row r="10882" spans="6:10" x14ac:dyDescent="0.25">
      <c r="F10882" s="262"/>
      <c r="G10882" s="139"/>
      <c r="H10882" s="139"/>
      <c r="I10882" s="139"/>
      <c r="J10882" s="139"/>
    </row>
    <row r="10883" spans="6:10" x14ac:dyDescent="0.25">
      <c r="F10883" s="262"/>
      <c r="G10883" s="139"/>
      <c r="H10883" s="139"/>
      <c r="I10883" s="139"/>
      <c r="J10883" s="139"/>
    </row>
    <row r="10884" spans="6:10" x14ac:dyDescent="0.25">
      <c r="F10884" s="262"/>
      <c r="G10884" s="139"/>
      <c r="H10884" s="139"/>
      <c r="I10884" s="139"/>
      <c r="J10884" s="139"/>
    </row>
    <row r="10885" spans="6:10" x14ac:dyDescent="0.25">
      <c r="F10885" s="262"/>
      <c r="G10885" s="139"/>
      <c r="H10885" s="139"/>
      <c r="I10885" s="139"/>
      <c r="J10885" s="139"/>
    </row>
    <row r="10886" spans="6:10" x14ac:dyDescent="0.25">
      <c r="F10886" s="262"/>
      <c r="G10886" s="139"/>
      <c r="H10886" s="139"/>
      <c r="I10886" s="139"/>
      <c r="J10886" s="139"/>
    </row>
    <row r="10887" spans="6:10" x14ac:dyDescent="0.25">
      <c r="F10887" s="262"/>
      <c r="G10887" s="139"/>
      <c r="H10887" s="139"/>
      <c r="I10887" s="139"/>
      <c r="J10887" s="139"/>
    </row>
    <row r="10888" spans="6:10" x14ac:dyDescent="0.25">
      <c r="F10888" s="262"/>
      <c r="G10888" s="139"/>
      <c r="H10888" s="139"/>
      <c r="I10888" s="139"/>
      <c r="J10888" s="139"/>
    </row>
    <row r="10889" spans="6:10" x14ac:dyDescent="0.25">
      <c r="F10889" s="262"/>
      <c r="G10889" s="139"/>
      <c r="H10889" s="139"/>
      <c r="I10889" s="139"/>
      <c r="J10889" s="139"/>
    </row>
    <row r="10890" spans="6:10" x14ac:dyDescent="0.25">
      <c r="F10890" s="262"/>
      <c r="G10890" s="139"/>
      <c r="H10890" s="139"/>
      <c r="I10890" s="139"/>
      <c r="J10890" s="139"/>
    </row>
    <row r="10891" spans="6:10" x14ac:dyDescent="0.25">
      <c r="F10891" s="262"/>
      <c r="G10891" s="139"/>
      <c r="H10891" s="139"/>
      <c r="I10891" s="139"/>
      <c r="J10891" s="139"/>
    </row>
    <row r="10892" spans="6:10" x14ac:dyDescent="0.25">
      <c r="F10892" s="262"/>
      <c r="G10892" s="139"/>
      <c r="H10892" s="139"/>
      <c r="I10892" s="139"/>
      <c r="J10892" s="139"/>
    </row>
    <row r="10893" spans="6:10" x14ac:dyDescent="0.25">
      <c r="F10893" s="262"/>
      <c r="G10893" s="139"/>
      <c r="H10893" s="139"/>
      <c r="I10893" s="139"/>
      <c r="J10893" s="139"/>
    </row>
    <row r="10894" spans="6:10" x14ac:dyDescent="0.25">
      <c r="F10894" s="262"/>
      <c r="G10894" s="139"/>
      <c r="H10894" s="139"/>
      <c r="I10894" s="139"/>
      <c r="J10894" s="139"/>
    </row>
    <row r="10895" spans="6:10" x14ac:dyDescent="0.25">
      <c r="F10895" s="262"/>
      <c r="G10895" s="139"/>
      <c r="H10895" s="139"/>
      <c r="I10895" s="139"/>
      <c r="J10895" s="139"/>
    </row>
    <row r="10896" spans="6:10" x14ac:dyDescent="0.25">
      <c r="F10896" s="262"/>
      <c r="G10896" s="139"/>
      <c r="H10896" s="139"/>
      <c r="I10896" s="139"/>
      <c r="J10896" s="139"/>
    </row>
    <row r="10897" spans="6:10" x14ac:dyDescent="0.25">
      <c r="F10897" s="262"/>
      <c r="G10897" s="139"/>
      <c r="H10897" s="139"/>
      <c r="I10897" s="139"/>
      <c r="J10897" s="139"/>
    </row>
    <row r="10898" spans="6:10" x14ac:dyDescent="0.25">
      <c r="F10898" s="262"/>
      <c r="G10898" s="139"/>
      <c r="H10898" s="139"/>
      <c r="I10898" s="139"/>
      <c r="J10898" s="139"/>
    </row>
    <row r="10899" spans="6:10" x14ac:dyDescent="0.25">
      <c r="F10899" s="262"/>
      <c r="G10899" s="139"/>
      <c r="H10899" s="139"/>
      <c r="I10899" s="139"/>
      <c r="J10899" s="139"/>
    </row>
    <row r="10900" spans="6:10" x14ac:dyDescent="0.25">
      <c r="F10900" s="262"/>
      <c r="G10900" s="139"/>
      <c r="H10900" s="139"/>
      <c r="I10900" s="139"/>
      <c r="J10900" s="139"/>
    </row>
    <row r="10901" spans="6:10" x14ac:dyDescent="0.25">
      <c r="F10901" s="262"/>
      <c r="G10901" s="139"/>
      <c r="H10901" s="139"/>
      <c r="I10901" s="139"/>
      <c r="J10901" s="139"/>
    </row>
    <row r="10902" spans="6:10" x14ac:dyDescent="0.25">
      <c r="F10902" s="262"/>
      <c r="G10902" s="139"/>
      <c r="H10902" s="139"/>
      <c r="I10902" s="139"/>
      <c r="J10902" s="139"/>
    </row>
    <row r="10903" spans="6:10" x14ac:dyDescent="0.25">
      <c r="F10903" s="262"/>
      <c r="G10903" s="139"/>
      <c r="H10903" s="139"/>
      <c r="I10903" s="139"/>
      <c r="J10903" s="139"/>
    </row>
    <row r="10904" spans="6:10" x14ac:dyDescent="0.25">
      <c r="F10904" s="262"/>
      <c r="G10904" s="139"/>
      <c r="H10904" s="139"/>
      <c r="I10904" s="139"/>
      <c r="J10904" s="139"/>
    </row>
    <row r="10905" spans="6:10" x14ac:dyDescent="0.25">
      <c r="F10905" s="262"/>
      <c r="G10905" s="139"/>
      <c r="H10905" s="139"/>
      <c r="I10905" s="139"/>
      <c r="J10905" s="139"/>
    </row>
    <row r="10906" spans="6:10" x14ac:dyDescent="0.25">
      <c r="F10906" s="262"/>
      <c r="G10906" s="139"/>
      <c r="H10906" s="139"/>
      <c r="I10906" s="139"/>
      <c r="J10906" s="139"/>
    </row>
    <row r="10907" spans="6:10" x14ac:dyDescent="0.25">
      <c r="F10907" s="262"/>
      <c r="G10907" s="139"/>
      <c r="H10907" s="139"/>
      <c r="I10907" s="139"/>
      <c r="J10907" s="139"/>
    </row>
    <row r="10908" spans="6:10" x14ac:dyDescent="0.25">
      <c r="F10908" s="262"/>
      <c r="G10908" s="139"/>
      <c r="H10908" s="139"/>
      <c r="I10908" s="139"/>
      <c r="J10908" s="139"/>
    </row>
    <row r="10909" spans="6:10" x14ac:dyDescent="0.25">
      <c r="F10909" s="262"/>
      <c r="G10909" s="139"/>
      <c r="H10909" s="139"/>
      <c r="I10909" s="139"/>
      <c r="J10909" s="139"/>
    </row>
    <row r="10910" spans="6:10" x14ac:dyDescent="0.25">
      <c r="F10910" s="262"/>
      <c r="G10910" s="139"/>
      <c r="H10910" s="139"/>
      <c r="I10910" s="139"/>
      <c r="J10910" s="139"/>
    </row>
    <row r="10911" spans="6:10" x14ac:dyDescent="0.25">
      <c r="F10911" s="262"/>
      <c r="G10911" s="139"/>
      <c r="H10911" s="139"/>
      <c r="I10911" s="139"/>
      <c r="J10911" s="139"/>
    </row>
    <row r="10912" spans="6:10" x14ac:dyDescent="0.25">
      <c r="F10912" s="262"/>
      <c r="G10912" s="139"/>
      <c r="H10912" s="139"/>
      <c r="I10912" s="139"/>
      <c r="J10912" s="139"/>
    </row>
    <row r="10913" spans="6:10" x14ac:dyDescent="0.25">
      <c r="F10913" s="262"/>
      <c r="G10913" s="139"/>
      <c r="H10913" s="139"/>
      <c r="I10913" s="139"/>
      <c r="J10913" s="139"/>
    </row>
    <row r="10914" spans="6:10" x14ac:dyDescent="0.25">
      <c r="F10914" s="262"/>
      <c r="G10914" s="139"/>
      <c r="H10914" s="139"/>
      <c r="I10914" s="139"/>
      <c r="J10914" s="139"/>
    </row>
    <row r="10915" spans="6:10" x14ac:dyDescent="0.25">
      <c r="F10915" s="262"/>
      <c r="G10915" s="139"/>
      <c r="H10915" s="139"/>
      <c r="I10915" s="139"/>
      <c r="J10915" s="139"/>
    </row>
    <row r="10916" spans="6:10" x14ac:dyDescent="0.25">
      <c r="F10916" s="262"/>
      <c r="G10916" s="139"/>
      <c r="H10916" s="139"/>
      <c r="I10916" s="139"/>
      <c r="J10916" s="139"/>
    </row>
    <row r="10917" spans="6:10" x14ac:dyDescent="0.25">
      <c r="F10917" s="262"/>
      <c r="G10917" s="139"/>
      <c r="H10917" s="139"/>
      <c r="I10917" s="139"/>
      <c r="J10917" s="139"/>
    </row>
    <row r="10918" spans="6:10" x14ac:dyDescent="0.25">
      <c r="F10918" s="262"/>
      <c r="G10918" s="139"/>
      <c r="H10918" s="139"/>
      <c r="I10918" s="139"/>
      <c r="J10918" s="139"/>
    </row>
    <row r="10919" spans="6:10" x14ac:dyDescent="0.25">
      <c r="F10919" s="262"/>
      <c r="G10919" s="139"/>
      <c r="H10919" s="139"/>
      <c r="I10919" s="139"/>
      <c r="J10919" s="139"/>
    </row>
    <row r="10920" spans="6:10" x14ac:dyDescent="0.25">
      <c r="F10920" s="262"/>
      <c r="G10920" s="139"/>
      <c r="H10920" s="139"/>
      <c r="I10920" s="139"/>
      <c r="J10920" s="139"/>
    </row>
    <row r="10921" spans="6:10" x14ac:dyDescent="0.25">
      <c r="F10921" s="262"/>
      <c r="G10921" s="139"/>
      <c r="H10921" s="139"/>
      <c r="I10921" s="139"/>
      <c r="J10921" s="139"/>
    </row>
    <row r="10922" spans="6:10" x14ac:dyDescent="0.25">
      <c r="F10922" s="262"/>
      <c r="G10922" s="139"/>
      <c r="H10922" s="139"/>
      <c r="I10922" s="139"/>
      <c r="J10922" s="139"/>
    </row>
    <row r="10923" spans="6:10" x14ac:dyDescent="0.25">
      <c r="F10923" s="262"/>
      <c r="G10923" s="139"/>
      <c r="H10923" s="139"/>
      <c r="I10923" s="139"/>
      <c r="J10923" s="139"/>
    </row>
    <row r="10924" spans="6:10" x14ac:dyDescent="0.25">
      <c r="F10924" s="262"/>
      <c r="G10924" s="139"/>
      <c r="H10924" s="139"/>
      <c r="I10924" s="139"/>
      <c r="J10924" s="139"/>
    </row>
    <row r="10925" spans="6:10" x14ac:dyDescent="0.25">
      <c r="F10925" s="262"/>
      <c r="G10925" s="139"/>
      <c r="H10925" s="139"/>
      <c r="I10925" s="139"/>
      <c r="J10925" s="139"/>
    </row>
    <row r="10926" spans="6:10" x14ac:dyDescent="0.25">
      <c r="F10926" s="262"/>
      <c r="G10926" s="139"/>
      <c r="H10926" s="139"/>
      <c r="I10926" s="139"/>
      <c r="J10926" s="139"/>
    </row>
    <row r="10927" spans="6:10" x14ac:dyDescent="0.25">
      <c r="F10927" s="262"/>
      <c r="G10927" s="139"/>
      <c r="H10927" s="139"/>
      <c r="I10927" s="139"/>
      <c r="J10927" s="139"/>
    </row>
    <row r="10928" spans="6:10" x14ac:dyDescent="0.25">
      <c r="F10928" s="262"/>
      <c r="G10928" s="139"/>
      <c r="H10928" s="139"/>
      <c r="I10928" s="139"/>
      <c r="J10928" s="139"/>
    </row>
    <row r="10929" spans="6:10" x14ac:dyDescent="0.25">
      <c r="F10929" s="262"/>
      <c r="G10929" s="139"/>
      <c r="H10929" s="139"/>
      <c r="I10929" s="139"/>
      <c r="J10929" s="139"/>
    </row>
    <row r="10930" spans="6:10" x14ac:dyDescent="0.25">
      <c r="F10930" s="262"/>
      <c r="G10930" s="139"/>
      <c r="H10930" s="139"/>
      <c r="I10930" s="139"/>
      <c r="J10930" s="139"/>
    </row>
    <row r="10931" spans="6:10" x14ac:dyDescent="0.25">
      <c r="F10931" s="262"/>
      <c r="G10931" s="139"/>
      <c r="H10931" s="139"/>
      <c r="I10931" s="139"/>
      <c r="J10931" s="139"/>
    </row>
    <row r="10932" spans="6:10" x14ac:dyDescent="0.25">
      <c r="F10932" s="262"/>
      <c r="G10932" s="139"/>
      <c r="H10932" s="139"/>
      <c r="I10932" s="139"/>
      <c r="J10932" s="139"/>
    </row>
    <row r="10933" spans="6:10" x14ac:dyDescent="0.25">
      <c r="F10933" s="262"/>
      <c r="G10933" s="139"/>
      <c r="H10933" s="139"/>
      <c r="I10933" s="139"/>
      <c r="J10933" s="139"/>
    </row>
    <row r="10934" spans="6:10" x14ac:dyDescent="0.25">
      <c r="F10934" s="262"/>
      <c r="G10934" s="139"/>
      <c r="H10934" s="139"/>
      <c r="I10934" s="139"/>
      <c r="J10934" s="139"/>
    </row>
    <row r="10935" spans="6:10" x14ac:dyDescent="0.25">
      <c r="F10935" s="262"/>
      <c r="G10935" s="139"/>
      <c r="H10935" s="139"/>
      <c r="I10935" s="139"/>
      <c r="J10935" s="139"/>
    </row>
    <row r="10936" spans="6:10" x14ac:dyDescent="0.25">
      <c r="F10936" s="262"/>
      <c r="G10936" s="139"/>
      <c r="H10936" s="139"/>
      <c r="I10936" s="139"/>
      <c r="J10936" s="139"/>
    </row>
    <row r="10937" spans="6:10" x14ac:dyDescent="0.25">
      <c r="F10937" s="262"/>
      <c r="G10937" s="139"/>
      <c r="H10937" s="139"/>
      <c r="I10937" s="139"/>
      <c r="J10937" s="139"/>
    </row>
    <row r="10938" spans="6:10" x14ac:dyDescent="0.25">
      <c r="F10938" s="262"/>
      <c r="G10938" s="139"/>
      <c r="H10938" s="139"/>
      <c r="I10938" s="139"/>
      <c r="J10938" s="139"/>
    </row>
    <row r="10939" spans="6:10" x14ac:dyDescent="0.25">
      <c r="F10939" s="262"/>
      <c r="G10939" s="139"/>
      <c r="H10939" s="139"/>
      <c r="I10939" s="139"/>
      <c r="J10939" s="139"/>
    </row>
    <row r="10940" spans="6:10" x14ac:dyDescent="0.25">
      <c r="F10940" s="262"/>
      <c r="G10940" s="139"/>
      <c r="H10940" s="139"/>
      <c r="I10940" s="139"/>
      <c r="J10940" s="139"/>
    </row>
    <row r="10941" spans="6:10" x14ac:dyDescent="0.25">
      <c r="F10941" s="262"/>
      <c r="G10941" s="139"/>
      <c r="H10941" s="139"/>
      <c r="I10941" s="139"/>
      <c r="J10941" s="139"/>
    </row>
    <row r="10942" spans="6:10" x14ac:dyDescent="0.25">
      <c r="F10942" s="262"/>
      <c r="G10942" s="139"/>
      <c r="H10942" s="139"/>
      <c r="I10942" s="139"/>
      <c r="J10942" s="139"/>
    </row>
    <row r="10943" spans="6:10" x14ac:dyDescent="0.25">
      <c r="F10943" s="262"/>
      <c r="G10943" s="139"/>
      <c r="H10943" s="139"/>
      <c r="I10943" s="139"/>
      <c r="J10943" s="139"/>
    </row>
    <row r="10944" spans="6:10" x14ac:dyDescent="0.25">
      <c r="F10944" s="262"/>
      <c r="G10944" s="139"/>
      <c r="H10944" s="139"/>
      <c r="I10944" s="139"/>
      <c r="J10944" s="139"/>
    </row>
    <row r="10945" spans="6:10" x14ac:dyDescent="0.25">
      <c r="F10945" s="262"/>
      <c r="G10945" s="139"/>
      <c r="H10945" s="139"/>
      <c r="I10945" s="139"/>
      <c r="J10945" s="139"/>
    </row>
    <row r="10946" spans="6:10" x14ac:dyDescent="0.25">
      <c r="F10946" s="262"/>
      <c r="G10946" s="139"/>
      <c r="H10946" s="139"/>
      <c r="I10946" s="139"/>
      <c r="J10946" s="139"/>
    </row>
    <row r="10947" spans="6:10" x14ac:dyDescent="0.25">
      <c r="F10947" s="262"/>
      <c r="G10947" s="139"/>
      <c r="H10947" s="139"/>
      <c r="I10947" s="139"/>
      <c r="J10947" s="139"/>
    </row>
    <row r="10948" spans="6:10" x14ac:dyDescent="0.25">
      <c r="F10948" s="262"/>
      <c r="G10948" s="139"/>
      <c r="H10948" s="139"/>
      <c r="I10948" s="139"/>
      <c r="J10948" s="139"/>
    </row>
    <row r="10949" spans="6:10" x14ac:dyDescent="0.25">
      <c r="F10949" s="262"/>
      <c r="G10949" s="139"/>
      <c r="H10949" s="139"/>
      <c r="I10949" s="139"/>
      <c r="J10949" s="139"/>
    </row>
    <row r="10950" spans="6:10" x14ac:dyDescent="0.25">
      <c r="F10950" s="262"/>
      <c r="G10950" s="139"/>
      <c r="H10950" s="139"/>
      <c r="I10950" s="139"/>
      <c r="J10950" s="139"/>
    </row>
    <row r="10951" spans="6:10" x14ac:dyDescent="0.25">
      <c r="F10951" s="262"/>
      <c r="G10951" s="139"/>
      <c r="H10951" s="139"/>
      <c r="I10951" s="139"/>
      <c r="J10951" s="139"/>
    </row>
    <row r="10952" spans="6:10" x14ac:dyDescent="0.25">
      <c r="F10952" s="262"/>
      <c r="G10952" s="139"/>
      <c r="H10952" s="139"/>
      <c r="I10952" s="139"/>
      <c r="J10952" s="139"/>
    </row>
    <row r="10953" spans="6:10" x14ac:dyDescent="0.25">
      <c r="F10953" s="262"/>
      <c r="G10953" s="139"/>
      <c r="H10953" s="139"/>
      <c r="I10953" s="139"/>
      <c r="J10953" s="139"/>
    </row>
    <row r="10954" spans="6:10" x14ac:dyDescent="0.25">
      <c r="F10954" s="262"/>
      <c r="G10954" s="139"/>
      <c r="H10954" s="139"/>
      <c r="I10954" s="139"/>
      <c r="J10954" s="139"/>
    </row>
    <row r="10955" spans="6:10" x14ac:dyDescent="0.25">
      <c r="F10955" s="262"/>
      <c r="G10955" s="139"/>
      <c r="H10955" s="139"/>
      <c r="I10955" s="139"/>
      <c r="J10955" s="139"/>
    </row>
    <row r="10956" spans="6:10" x14ac:dyDescent="0.25">
      <c r="F10956" s="262"/>
      <c r="G10956" s="139"/>
      <c r="H10956" s="139"/>
      <c r="I10956" s="139"/>
      <c r="J10956" s="139"/>
    </row>
    <row r="10957" spans="6:10" x14ac:dyDescent="0.25">
      <c r="F10957" s="262"/>
      <c r="G10957" s="139"/>
      <c r="H10957" s="139"/>
      <c r="I10957" s="139"/>
      <c r="J10957" s="139"/>
    </row>
    <row r="10958" spans="6:10" x14ac:dyDescent="0.25">
      <c r="F10958" s="262"/>
      <c r="G10958" s="139"/>
      <c r="H10958" s="139"/>
      <c r="I10958" s="139"/>
      <c r="J10958" s="139"/>
    </row>
    <row r="10959" spans="6:10" x14ac:dyDescent="0.25">
      <c r="F10959" s="262"/>
      <c r="G10959" s="139"/>
      <c r="H10959" s="139"/>
      <c r="I10959" s="139"/>
      <c r="J10959" s="139"/>
    </row>
    <row r="10960" spans="6:10" x14ac:dyDescent="0.25">
      <c r="F10960" s="262"/>
      <c r="G10960" s="139"/>
      <c r="H10960" s="139"/>
      <c r="I10960" s="139"/>
      <c r="J10960" s="139"/>
    </row>
    <row r="10961" spans="6:10" x14ac:dyDescent="0.25">
      <c r="F10961" s="262"/>
      <c r="G10961" s="139"/>
      <c r="H10961" s="139"/>
      <c r="I10961" s="139"/>
      <c r="J10961" s="139"/>
    </row>
    <row r="10962" spans="6:10" x14ac:dyDescent="0.25">
      <c r="F10962" s="262"/>
      <c r="G10962" s="139"/>
      <c r="H10962" s="139"/>
      <c r="I10962" s="139"/>
      <c r="J10962" s="139"/>
    </row>
    <row r="10963" spans="6:10" x14ac:dyDescent="0.25">
      <c r="F10963" s="262"/>
      <c r="G10963" s="139"/>
      <c r="H10963" s="139"/>
      <c r="I10963" s="139"/>
      <c r="J10963" s="139"/>
    </row>
    <row r="10964" spans="6:10" x14ac:dyDescent="0.25">
      <c r="F10964" s="262"/>
      <c r="G10964" s="139"/>
      <c r="H10964" s="139"/>
      <c r="I10964" s="139"/>
      <c r="J10964" s="139"/>
    </row>
    <row r="10965" spans="6:10" x14ac:dyDescent="0.25">
      <c r="F10965" s="262"/>
      <c r="G10965" s="139"/>
      <c r="H10965" s="139"/>
      <c r="I10965" s="139"/>
      <c r="J10965" s="139"/>
    </row>
    <row r="10966" spans="6:10" x14ac:dyDescent="0.25">
      <c r="F10966" s="262"/>
      <c r="G10966" s="139"/>
      <c r="H10966" s="139"/>
      <c r="I10966" s="139"/>
      <c r="J10966" s="139"/>
    </row>
    <row r="10967" spans="6:10" x14ac:dyDescent="0.25">
      <c r="F10967" s="262"/>
      <c r="G10967" s="139"/>
      <c r="H10967" s="139"/>
      <c r="I10967" s="139"/>
      <c r="J10967" s="139"/>
    </row>
    <row r="10968" spans="6:10" x14ac:dyDescent="0.25">
      <c r="F10968" s="262"/>
      <c r="G10968" s="139"/>
      <c r="H10968" s="139"/>
      <c r="I10968" s="139"/>
      <c r="J10968" s="139"/>
    </row>
    <row r="10969" spans="6:10" x14ac:dyDescent="0.25">
      <c r="F10969" s="262"/>
      <c r="G10969" s="139"/>
      <c r="H10969" s="139"/>
      <c r="I10969" s="139"/>
      <c r="J10969" s="139"/>
    </row>
    <row r="10970" spans="6:10" x14ac:dyDescent="0.25">
      <c r="F10970" s="262"/>
      <c r="G10970" s="139"/>
      <c r="H10970" s="139"/>
      <c r="I10970" s="139"/>
      <c r="J10970" s="139"/>
    </row>
    <row r="10971" spans="6:10" x14ac:dyDescent="0.25">
      <c r="F10971" s="262"/>
      <c r="G10971" s="139"/>
      <c r="H10971" s="139"/>
      <c r="I10971" s="139"/>
      <c r="J10971" s="139"/>
    </row>
    <row r="10972" spans="6:10" x14ac:dyDescent="0.25">
      <c r="F10972" s="262"/>
      <c r="G10972" s="139"/>
      <c r="H10972" s="139"/>
      <c r="I10972" s="139"/>
      <c r="J10972" s="139"/>
    </row>
    <row r="10973" spans="6:10" x14ac:dyDescent="0.25">
      <c r="F10973" s="262"/>
      <c r="G10973" s="139"/>
      <c r="H10973" s="139"/>
      <c r="I10973" s="139"/>
      <c r="J10973" s="139"/>
    </row>
    <row r="10974" spans="6:10" x14ac:dyDescent="0.25">
      <c r="F10974" s="262"/>
      <c r="G10974" s="139"/>
      <c r="H10974" s="139"/>
      <c r="I10974" s="139"/>
      <c r="J10974" s="139"/>
    </row>
    <row r="10975" spans="6:10" x14ac:dyDescent="0.25">
      <c r="F10975" s="262"/>
      <c r="G10975" s="139"/>
      <c r="H10975" s="139"/>
      <c r="I10975" s="139"/>
      <c r="J10975" s="139"/>
    </row>
    <row r="10976" spans="6:10" x14ac:dyDescent="0.25">
      <c r="F10976" s="262"/>
      <c r="G10976" s="139"/>
      <c r="H10976" s="139"/>
      <c r="I10976" s="139"/>
      <c r="J10976" s="139"/>
    </row>
    <row r="10977" spans="6:10" x14ac:dyDescent="0.25">
      <c r="F10977" s="262"/>
      <c r="G10977" s="139"/>
      <c r="H10977" s="139"/>
      <c r="I10977" s="139"/>
      <c r="J10977" s="139"/>
    </row>
    <row r="10978" spans="6:10" x14ac:dyDescent="0.25">
      <c r="F10978" s="262"/>
      <c r="G10978" s="139"/>
      <c r="H10978" s="139"/>
      <c r="I10978" s="139"/>
      <c r="J10978" s="139"/>
    </row>
    <row r="10979" spans="6:10" x14ac:dyDescent="0.25">
      <c r="F10979" s="262"/>
      <c r="G10979" s="139"/>
      <c r="H10979" s="139"/>
      <c r="I10979" s="139"/>
      <c r="J10979" s="139"/>
    </row>
    <row r="10980" spans="6:10" x14ac:dyDescent="0.25">
      <c r="F10980" s="262"/>
      <c r="G10980" s="139"/>
      <c r="H10980" s="139"/>
      <c r="I10980" s="139"/>
      <c r="J10980" s="139"/>
    </row>
    <row r="10981" spans="6:10" x14ac:dyDescent="0.25">
      <c r="F10981" s="262"/>
      <c r="G10981" s="139"/>
      <c r="H10981" s="139"/>
      <c r="I10981" s="139"/>
      <c r="J10981" s="139"/>
    </row>
    <row r="10982" spans="6:10" x14ac:dyDescent="0.25">
      <c r="F10982" s="262"/>
      <c r="G10982" s="139"/>
      <c r="H10982" s="139"/>
      <c r="I10982" s="139"/>
      <c r="J10982" s="139"/>
    </row>
    <row r="10983" spans="6:10" x14ac:dyDescent="0.25">
      <c r="F10983" s="262"/>
      <c r="G10983" s="139"/>
      <c r="H10983" s="139"/>
      <c r="I10983" s="139"/>
      <c r="J10983" s="139"/>
    </row>
    <row r="10984" spans="6:10" x14ac:dyDescent="0.25">
      <c r="F10984" s="262"/>
      <c r="G10984" s="139"/>
      <c r="H10984" s="139"/>
      <c r="I10984" s="139"/>
      <c r="J10984" s="139"/>
    </row>
    <row r="10985" spans="6:10" x14ac:dyDescent="0.25">
      <c r="F10985" s="262"/>
      <c r="G10985" s="139"/>
      <c r="H10985" s="139"/>
      <c r="I10985" s="139"/>
      <c r="J10985" s="139"/>
    </row>
    <row r="10986" spans="6:10" x14ac:dyDescent="0.25">
      <c r="F10986" s="262"/>
      <c r="G10986" s="139"/>
      <c r="H10986" s="139"/>
      <c r="I10986" s="139"/>
      <c r="J10986" s="139"/>
    </row>
    <row r="10987" spans="6:10" x14ac:dyDescent="0.25">
      <c r="F10987" s="262"/>
      <c r="G10987" s="139"/>
      <c r="H10987" s="139"/>
      <c r="I10987" s="139"/>
      <c r="J10987" s="139"/>
    </row>
    <row r="10988" spans="6:10" x14ac:dyDescent="0.25">
      <c r="F10988" s="262"/>
      <c r="G10988" s="139"/>
      <c r="H10988" s="139"/>
      <c r="I10988" s="139"/>
      <c r="J10988" s="139"/>
    </row>
    <row r="10989" spans="6:10" x14ac:dyDescent="0.25">
      <c r="F10989" s="262"/>
      <c r="G10989" s="139"/>
      <c r="H10989" s="139"/>
      <c r="I10989" s="139"/>
      <c r="J10989" s="139"/>
    </row>
    <row r="10990" spans="6:10" x14ac:dyDescent="0.25">
      <c r="F10990" s="262"/>
      <c r="G10990" s="139"/>
      <c r="H10990" s="139"/>
      <c r="I10990" s="139"/>
      <c r="J10990" s="139"/>
    </row>
    <row r="10991" spans="6:10" x14ac:dyDescent="0.25">
      <c r="F10991" s="262"/>
      <c r="G10991" s="139"/>
      <c r="H10991" s="139"/>
      <c r="I10991" s="139"/>
      <c r="J10991" s="139"/>
    </row>
    <row r="10992" spans="6:10" x14ac:dyDescent="0.25">
      <c r="F10992" s="262"/>
      <c r="G10992" s="139"/>
      <c r="H10992" s="139"/>
      <c r="I10992" s="139"/>
      <c r="J10992" s="139"/>
    </row>
    <row r="10993" spans="6:10" x14ac:dyDescent="0.25">
      <c r="F10993" s="262"/>
      <c r="G10993" s="139"/>
      <c r="H10993" s="139"/>
      <c r="I10993" s="139"/>
      <c r="J10993" s="139"/>
    </row>
    <row r="10994" spans="6:10" x14ac:dyDescent="0.25">
      <c r="F10994" s="262"/>
      <c r="G10994" s="139"/>
      <c r="H10994" s="139"/>
      <c r="I10994" s="139"/>
      <c r="J10994" s="139"/>
    </row>
    <row r="10995" spans="6:10" x14ac:dyDescent="0.25">
      <c r="F10995" s="262"/>
      <c r="G10995" s="139"/>
      <c r="H10995" s="139"/>
      <c r="I10995" s="139"/>
      <c r="J10995" s="139"/>
    </row>
    <row r="10996" spans="6:10" x14ac:dyDescent="0.25">
      <c r="F10996" s="262"/>
      <c r="G10996" s="139"/>
      <c r="H10996" s="139"/>
      <c r="I10996" s="139"/>
      <c r="J10996" s="139"/>
    </row>
    <row r="10997" spans="6:10" x14ac:dyDescent="0.25">
      <c r="F10997" s="262"/>
      <c r="G10997" s="139"/>
      <c r="H10997" s="139"/>
      <c r="I10997" s="139"/>
      <c r="J10997" s="139"/>
    </row>
    <row r="10998" spans="6:10" x14ac:dyDescent="0.25">
      <c r="F10998" s="262"/>
      <c r="G10998" s="139"/>
      <c r="H10998" s="139"/>
      <c r="I10998" s="139"/>
      <c r="J10998" s="139"/>
    </row>
    <row r="10999" spans="6:10" x14ac:dyDescent="0.25">
      <c r="F10999" s="262"/>
      <c r="G10999" s="139"/>
      <c r="H10999" s="139"/>
      <c r="I10999" s="139"/>
      <c r="J10999" s="139"/>
    </row>
    <row r="11000" spans="6:10" x14ac:dyDescent="0.25">
      <c r="F11000" s="262"/>
      <c r="G11000" s="139"/>
      <c r="H11000" s="139"/>
      <c r="I11000" s="139"/>
      <c r="J11000" s="139"/>
    </row>
    <row r="11001" spans="6:10" x14ac:dyDescent="0.25">
      <c r="F11001" s="262"/>
      <c r="G11001" s="139"/>
      <c r="H11001" s="139"/>
      <c r="I11001" s="139"/>
      <c r="J11001" s="139"/>
    </row>
    <row r="11002" spans="6:10" x14ac:dyDescent="0.25">
      <c r="F11002" s="262"/>
      <c r="G11002" s="139"/>
      <c r="H11002" s="139"/>
      <c r="I11002" s="139"/>
      <c r="J11002" s="139"/>
    </row>
    <row r="11003" spans="6:10" x14ac:dyDescent="0.25">
      <c r="F11003" s="262"/>
      <c r="G11003" s="139"/>
      <c r="H11003" s="139"/>
      <c r="I11003" s="139"/>
      <c r="J11003" s="139"/>
    </row>
    <row r="11004" spans="6:10" x14ac:dyDescent="0.25">
      <c r="F11004" s="262"/>
      <c r="G11004" s="139"/>
      <c r="H11004" s="139"/>
      <c r="I11004" s="139"/>
      <c r="J11004" s="139"/>
    </row>
    <row r="11005" spans="6:10" x14ac:dyDescent="0.25">
      <c r="F11005" s="262"/>
      <c r="G11005" s="139"/>
      <c r="H11005" s="139"/>
      <c r="I11005" s="139"/>
      <c r="J11005" s="139"/>
    </row>
    <row r="11006" spans="6:10" x14ac:dyDescent="0.25">
      <c r="F11006" s="262"/>
      <c r="G11006" s="139"/>
      <c r="H11006" s="139"/>
      <c r="I11006" s="139"/>
      <c r="J11006" s="139"/>
    </row>
    <row r="11007" spans="6:10" x14ac:dyDescent="0.25">
      <c r="F11007" s="262"/>
      <c r="G11007" s="139"/>
      <c r="H11007" s="139"/>
      <c r="I11007" s="139"/>
      <c r="J11007" s="139"/>
    </row>
    <row r="11008" spans="6:10" x14ac:dyDescent="0.25">
      <c r="F11008" s="262"/>
      <c r="G11008" s="139"/>
      <c r="H11008" s="139"/>
      <c r="I11008" s="139"/>
      <c r="J11008" s="139"/>
    </row>
    <row r="11009" spans="6:10" x14ac:dyDescent="0.25">
      <c r="F11009" s="262"/>
      <c r="G11009" s="139"/>
      <c r="H11009" s="139"/>
      <c r="I11009" s="139"/>
      <c r="J11009" s="139"/>
    </row>
    <row r="11010" spans="6:10" x14ac:dyDescent="0.25">
      <c r="F11010" s="262"/>
      <c r="G11010" s="139"/>
      <c r="H11010" s="139"/>
      <c r="I11010" s="139"/>
      <c r="J11010" s="139"/>
    </row>
    <row r="11011" spans="6:10" x14ac:dyDescent="0.25">
      <c r="F11011" s="262"/>
      <c r="G11011" s="139"/>
      <c r="H11011" s="139"/>
      <c r="I11011" s="139"/>
      <c r="J11011" s="139"/>
    </row>
    <row r="11012" spans="6:10" x14ac:dyDescent="0.25">
      <c r="F11012" s="262"/>
      <c r="G11012" s="139"/>
      <c r="H11012" s="139"/>
      <c r="I11012" s="139"/>
      <c r="J11012" s="139"/>
    </row>
    <row r="11013" spans="6:10" x14ac:dyDescent="0.25">
      <c r="F11013" s="262"/>
      <c r="G11013" s="139"/>
      <c r="H11013" s="139"/>
      <c r="I11013" s="139"/>
      <c r="J11013" s="139"/>
    </row>
    <row r="11014" spans="6:10" x14ac:dyDescent="0.25">
      <c r="F11014" s="262"/>
      <c r="G11014" s="139"/>
      <c r="H11014" s="139"/>
      <c r="I11014" s="139"/>
      <c r="J11014" s="139"/>
    </row>
    <row r="11015" spans="6:10" x14ac:dyDescent="0.25">
      <c r="F11015" s="262"/>
      <c r="G11015" s="139"/>
      <c r="H11015" s="139"/>
      <c r="I11015" s="139"/>
      <c r="J11015" s="139"/>
    </row>
    <row r="11016" spans="6:10" x14ac:dyDescent="0.25">
      <c r="F11016" s="262"/>
      <c r="G11016" s="139"/>
      <c r="H11016" s="139"/>
      <c r="I11016" s="139"/>
      <c r="J11016" s="139"/>
    </row>
    <row r="11017" spans="6:10" x14ac:dyDescent="0.25">
      <c r="F11017" s="262"/>
      <c r="G11017" s="139"/>
      <c r="H11017" s="139"/>
      <c r="I11017" s="139"/>
      <c r="J11017" s="139"/>
    </row>
    <row r="11018" spans="6:10" x14ac:dyDescent="0.25">
      <c r="F11018" s="262"/>
      <c r="G11018" s="139"/>
      <c r="H11018" s="139"/>
      <c r="I11018" s="139"/>
      <c r="J11018" s="139"/>
    </row>
    <row r="11019" spans="6:10" x14ac:dyDescent="0.25">
      <c r="F11019" s="262"/>
      <c r="G11019" s="139"/>
      <c r="H11019" s="139"/>
      <c r="I11019" s="139"/>
      <c r="J11019" s="139"/>
    </row>
    <row r="11020" spans="6:10" x14ac:dyDescent="0.25">
      <c r="F11020" s="262"/>
      <c r="G11020" s="139"/>
      <c r="H11020" s="139"/>
      <c r="I11020" s="139"/>
      <c r="J11020" s="139"/>
    </row>
    <row r="11021" spans="6:10" x14ac:dyDescent="0.25">
      <c r="F11021" s="262"/>
      <c r="G11021" s="139"/>
      <c r="H11021" s="139"/>
      <c r="I11021" s="139"/>
      <c r="J11021" s="139"/>
    </row>
    <row r="11022" spans="6:10" x14ac:dyDescent="0.25">
      <c r="F11022" s="262"/>
      <c r="G11022" s="139"/>
      <c r="H11022" s="139"/>
      <c r="I11022" s="139"/>
      <c r="J11022" s="139"/>
    </row>
    <row r="11023" spans="6:10" x14ac:dyDescent="0.25">
      <c r="F11023" s="262"/>
      <c r="G11023" s="139"/>
      <c r="H11023" s="139"/>
      <c r="I11023" s="139"/>
      <c r="J11023" s="139"/>
    </row>
    <row r="11024" spans="6:10" x14ac:dyDescent="0.25">
      <c r="F11024" s="262"/>
      <c r="G11024" s="139"/>
      <c r="H11024" s="139"/>
      <c r="I11024" s="139"/>
      <c r="J11024" s="139"/>
    </row>
    <row r="11025" spans="6:10" x14ac:dyDescent="0.25">
      <c r="F11025" s="262"/>
      <c r="G11025" s="139"/>
      <c r="H11025" s="139"/>
      <c r="I11025" s="139"/>
      <c r="J11025" s="139"/>
    </row>
    <row r="11026" spans="6:10" x14ac:dyDescent="0.25">
      <c r="F11026" s="262"/>
      <c r="G11026" s="139"/>
      <c r="H11026" s="139"/>
      <c r="I11026" s="139"/>
      <c r="J11026" s="139"/>
    </row>
    <row r="11027" spans="6:10" x14ac:dyDescent="0.25">
      <c r="F11027" s="262"/>
      <c r="G11027" s="139"/>
      <c r="H11027" s="139"/>
      <c r="I11027" s="139"/>
      <c r="J11027" s="139"/>
    </row>
    <row r="11028" spans="6:10" x14ac:dyDescent="0.25">
      <c r="F11028" s="262"/>
      <c r="G11028" s="139"/>
      <c r="H11028" s="139"/>
      <c r="I11028" s="139"/>
      <c r="J11028" s="139"/>
    </row>
    <row r="11029" spans="6:10" x14ac:dyDescent="0.25">
      <c r="F11029" s="262"/>
      <c r="G11029" s="139"/>
      <c r="H11029" s="139"/>
      <c r="I11029" s="139"/>
      <c r="J11029" s="139"/>
    </row>
    <row r="11030" spans="6:10" x14ac:dyDescent="0.25">
      <c r="F11030" s="262"/>
      <c r="G11030" s="139"/>
      <c r="H11030" s="139"/>
      <c r="I11030" s="139"/>
      <c r="J11030" s="139"/>
    </row>
    <row r="11031" spans="6:10" x14ac:dyDescent="0.25">
      <c r="F11031" s="262"/>
      <c r="G11031" s="139"/>
      <c r="H11031" s="139"/>
      <c r="I11031" s="139"/>
      <c r="J11031" s="139"/>
    </row>
    <row r="11032" spans="6:10" x14ac:dyDescent="0.25">
      <c r="F11032" s="262"/>
      <c r="G11032" s="139"/>
      <c r="H11032" s="139"/>
      <c r="I11032" s="139"/>
      <c r="J11032" s="139"/>
    </row>
    <row r="11033" spans="6:10" x14ac:dyDescent="0.25">
      <c r="F11033" s="262"/>
      <c r="G11033" s="139"/>
      <c r="H11033" s="139"/>
      <c r="I11033" s="139"/>
      <c r="J11033" s="139"/>
    </row>
    <row r="11034" spans="6:10" x14ac:dyDescent="0.25">
      <c r="F11034" s="262"/>
      <c r="G11034" s="139"/>
      <c r="H11034" s="139"/>
      <c r="I11034" s="139"/>
      <c r="J11034" s="139"/>
    </row>
    <row r="11035" spans="6:10" x14ac:dyDescent="0.25">
      <c r="F11035" s="262"/>
      <c r="G11035" s="139"/>
      <c r="H11035" s="139"/>
      <c r="I11035" s="139"/>
      <c r="J11035" s="139"/>
    </row>
    <row r="11036" spans="6:10" x14ac:dyDescent="0.25">
      <c r="F11036" s="262"/>
      <c r="G11036" s="139"/>
      <c r="H11036" s="139"/>
      <c r="I11036" s="139"/>
      <c r="J11036" s="139"/>
    </row>
    <row r="11037" spans="6:10" x14ac:dyDescent="0.25">
      <c r="F11037" s="262"/>
      <c r="G11037" s="139"/>
      <c r="H11037" s="139"/>
      <c r="I11037" s="139"/>
      <c r="J11037" s="139"/>
    </row>
    <row r="11038" spans="6:10" x14ac:dyDescent="0.25">
      <c r="F11038" s="262"/>
      <c r="G11038" s="139"/>
      <c r="H11038" s="139"/>
      <c r="I11038" s="139"/>
      <c r="J11038" s="139"/>
    </row>
    <row r="11039" spans="6:10" x14ac:dyDescent="0.25">
      <c r="F11039" s="262"/>
      <c r="G11039" s="139"/>
      <c r="H11039" s="139"/>
      <c r="I11039" s="139"/>
      <c r="J11039" s="139"/>
    </row>
    <row r="11040" spans="6:10" x14ac:dyDescent="0.25">
      <c r="F11040" s="262"/>
      <c r="G11040" s="139"/>
      <c r="H11040" s="139"/>
      <c r="I11040" s="139"/>
      <c r="J11040" s="139"/>
    </row>
    <row r="11041" spans="6:10" x14ac:dyDescent="0.25">
      <c r="F11041" s="262"/>
      <c r="G11041" s="139"/>
      <c r="H11041" s="139"/>
      <c r="I11041" s="139"/>
      <c r="J11041" s="139"/>
    </row>
    <row r="11042" spans="6:10" x14ac:dyDescent="0.25">
      <c r="F11042" s="262"/>
      <c r="G11042" s="139"/>
      <c r="H11042" s="139"/>
      <c r="I11042" s="139"/>
      <c r="J11042" s="139"/>
    </row>
    <row r="11043" spans="6:10" x14ac:dyDescent="0.25">
      <c r="F11043" s="262"/>
      <c r="G11043" s="139"/>
      <c r="H11043" s="139"/>
      <c r="I11043" s="139"/>
      <c r="J11043" s="139"/>
    </row>
    <row r="11044" spans="6:10" x14ac:dyDescent="0.25">
      <c r="F11044" s="262"/>
      <c r="G11044" s="139"/>
      <c r="H11044" s="139"/>
      <c r="I11044" s="139"/>
      <c r="J11044" s="139"/>
    </row>
    <row r="11045" spans="6:10" x14ac:dyDescent="0.25">
      <c r="F11045" s="262"/>
      <c r="G11045" s="139"/>
      <c r="H11045" s="139"/>
      <c r="I11045" s="139"/>
      <c r="J11045" s="139"/>
    </row>
    <row r="11046" spans="6:10" x14ac:dyDescent="0.25">
      <c r="F11046" s="262"/>
      <c r="G11046" s="139"/>
      <c r="H11046" s="139"/>
      <c r="I11046" s="139"/>
      <c r="J11046" s="139"/>
    </row>
    <row r="11047" spans="6:10" x14ac:dyDescent="0.25">
      <c r="F11047" s="262"/>
      <c r="G11047" s="139"/>
      <c r="H11047" s="139"/>
      <c r="I11047" s="139"/>
      <c r="J11047" s="139"/>
    </row>
    <row r="11048" spans="6:10" x14ac:dyDescent="0.25">
      <c r="F11048" s="262"/>
      <c r="G11048" s="139"/>
      <c r="H11048" s="139"/>
      <c r="I11048" s="139"/>
      <c r="J11048" s="139"/>
    </row>
    <row r="11049" spans="6:10" x14ac:dyDescent="0.25">
      <c r="F11049" s="262"/>
      <c r="G11049" s="139"/>
      <c r="H11049" s="139"/>
      <c r="I11049" s="139"/>
      <c r="J11049" s="139"/>
    </row>
    <row r="11050" spans="6:10" x14ac:dyDescent="0.25">
      <c r="F11050" s="262"/>
      <c r="G11050" s="139"/>
      <c r="H11050" s="139"/>
      <c r="I11050" s="139"/>
      <c r="J11050" s="139"/>
    </row>
    <row r="11051" spans="6:10" x14ac:dyDescent="0.25">
      <c r="F11051" s="262"/>
      <c r="G11051" s="139"/>
      <c r="H11051" s="139"/>
      <c r="I11051" s="139"/>
      <c r="J11051" s="139"/>
    </row>
    <row r="11052" spans="6:10" x14ac:dyDescent="0.25">
      <c r="F11052" s="262"/>
      <c r="G11052" s="139"/>
      <c r="H11052" s="139"/>
      <c r="I11052" s="139"/>
      <c r="J11052" s="139"/>
    </row>
    <row r="11053" spans="6:10" x14ac:dyDescent="0.25">
      <c r="F11053" s="262"/>
      <c r="G11053" s="139"/>
      <c r="H11053" s="139"/>
      <c r="I11053" s="139"/>
      <c r="J11053" s="139"/>
    </row>
    <row r="11054" spans="6:10" x14ac:dyDescent="0.25">
      <c r="F11054" s="262"/>
      <c r="G11054" s="139"/>
      <c r="H11054" s="139"/>
      <c r="I11054" s="139"/>
      <c r="J11054" s="139"/>
    </row>
    <row r="11055" spans="6:10" x14ac:dyDescent="0.25">
      <c r="F11055" s="262"/>
      <c r="G11055" s="139"/>
      <c r="H11055" s="139"/>
      <c r="I11055" s="139"/>
      <c r="J11055" s="139"/>
    </row>
    <row r="11056" spans="6:10" x14ac:dyDescent="0.25">
      <c r="F11056" s="262"/>
      <c r="G11056" s="139"/>
      <c r="H11056" s="139"/>
      <c r="I11056" s="139"/>
      <c r="J11056" s="139"/>
    </row>
    <row r="11057" spans="6:10" x14ac:dyDescent="0.25">
      <c r="F11057" s="262"/>
      <c r="G11057" s="139"/>
      <c r="H11057" s="139"/>
      <c r="I11057" s="139"/>
      <c r="J11057" s="139"/>
    </row>
    <row r="11058" spans="6:10" x14ac:dyDescent="0.25">
      <c r="F11058" s="262"/>
      <c r="G11058" s="139"/>
      <c r="H11058" s="139"/>
      <c r="I11058" s="139"/>
      <c r="J11058" s="139"/>
    </row>
    <row r="11059" spans="6:10" x14ac:dyDescent="0.25">
      <c r="F11059" s="262"/>
      <c r="G11059" s="139"/>
      <c r="H11059" s="139"/>
      <c r="I11059" s="139"/>
      <c r="J11059" s="139"/>
    </row>
    <row r="11060" spans="6:10" x14ac:dyDescent="0.25">
      <c r="F11060" s="262"/>
      <c r="G11060" s="139"/>
      <c r="H11060" s="139"/>
      <c r="I11060" s="139"/>
      <c r="J11060" s="139"/>
    </row>
    <row r="11061" spans="6:10" x14ac:dyDescent="0.25">
      <c r="F11061" s="262"/>
      <c r="G11061" s="139"/>
      <c r="H11061" s="139"/>
      <c r="I11061" s="139"/>
      <c r="J11061" s="139"/>
    </row>
    <row r="11062" spans="6:10" x14ac:dyDescent="0.25">
      <c r="F11062" s="262"/>
      <c r="G11062" s="139"/>
      <c r="H11062" s="139"/>
      <c r="I11062" s="139"/>
      <c r="J11062" s="139"/>
    </row>
    <row r="11063" spans="6:10" x14ac:dyDescent="0.25">
      <c r="F11063" s="262"/>
      <c r="G11063" s="139"/>
      <c r="H11063" s="139"/>
      <c r="I11063" s="139"/>
      <c r="J11063" s="139"/>
    </row>
    <row r="11064" spans="6:10" x14ac:dyDescent="0.25">
      <c r="F11064" s="262"/>
      <c r="G11064" s="139"/>
      <c r="H11064" s="139"/>
      <c r="I11064" s="139"/>
      <c r="J11064" s="139"/>
    </row>
    <row r="11065" spans="6:10" x14ac:dyDescent="0.25">
      <c r="F11065" s="262"/>
      <c r="G11065" s="139"/>
      <c r="H11065" s="139"/>
      <c r="I11065" s="139"/>
      <c r="J11065" s="139"/>
    </row>
    <row r="11066" spans="6:10" x14ac:dyDescent="0.25">
      <c r="F11066" s="262"/>
      <c r="G11066" s="139"/>
      <c r="H11066" s="139"/>
      <c r="I11066" s="139"/>
      <c r="J11066" s="139"/>
    </row>
    <row r="11067" spans="6:10" x14ac:dyDescent="0.25">
      <c r="F11067" s="262"/>
      <c r="G11067" s="139"/>
      <c r="H11067" s="139"/>
      <c r="I11067" s="139"/>
      <c r="J11067" s="139"/>
    </row>
    <row r="11068" spans="6:10" x14ac:dyDescent="0.25">
      <c r="F11068" s="262"/>
      <c r="G11068" s="139"/>
      <c r="H11068" s="139"/>
      <c r="I11068" s="139"/>
      <c r="J11068" s="139"/>
    </row>
    <row r="11069" spans="6:10" x14ac:dyDescent="0.25">
      <c r="F11069" s="262"/>
      <c r="G11069" s="139"/>
      <c r="H11069" s="139"/>
      <c r="I11069" s="139"/>
      <c r="J11069" s="139"/>
    </row>
    <row r="11070" spans="6:10" x14ac:dyDescent="0.25">
      <c r="F11070" s="262"/>
      <c r="G11070" s="139"/>
      <c r="H11070" s="139"/>
      <c r="I11070" s="139"/>
      <c r="J11070" s="139"/>
    </row>
    <row r="11071" spans="6:10" x14ac:dyDescent="0.25">
      <c r="F11071" s="262"/>
      <c r="G11071" s="139"/>
      <c r="H11071" s="139"/>
      <c r="I11071" s="139"/>
      <c r="J11071" s="139"/>
    </row>
    <row r="11072" spans="6:10" x14ac:dyDescent="0.25">
      <c r="F11072" s="262"/>
      <c r="G11072" s="139"/>
      <c r="H11072" s="139"/>
      <c r="I11072" s="139"/>
      <c r="J11072" s="139"/>
    </row>
    <row r="11073" spans="6:10" x14ac:dyDescent="0.25">
      <c r="F11073" s="262"/>
      <c r="G11073" s="139"/>
      <c r="H11073" s="139"/>
      <c r="I11073" s="139"/>
      <c r="J11073" s="139"/>
    </row>
    <row r="11074" spans="6:10" x14ac:dyDescent="0.25">
      <c r="F11074" s="262"/>
      <c r="G11074" s="139"/>
      <c r="H11074" s="139"/>
      <c r="I11074" s="139"/>
      <c r="J11074" s="139"/>
    </row>
    <row r="11075" spans="6:10" x14ac:dyDescent="0.25">
      <c r="F11075" s="262"/>
      <c r="G11075" s="139"/>
      <c r="H11075" s="139"/>
      <c r="I11075" s="139"/>
      <c r="J11075" s="139"/>
    </row>
    <row r="11076" spans="6:10" x14ac:dyDescent="0.25">
      <c r="F11076" s="262"/>
      <c r="G11076" s="139"/>
      <c r="H11076" s="139"/>
      <c r="I11076" s="139"/>
      <c r="J11076" s="139"/>
    </row>
    <row r="11077" spans="6:10" x14ac:dyDescent="0.25">
      <c r="F11077" s="262"/>
      <c r="G11077" s="139"/>
      <c r="H11077" s="139"/>
      <c r="I11077" s="139"/>
      <c r="J11077" s="139"/>
    </row>
    <row r="11078" spans="6:10" x14ac:dyDescent="0.25">
      <c r="F11078" s="262"/>
      <c r="G11078" s="139"/>
      <c r="H11078" s="139"/>
      <c r="I11078" s="139"/>
      <c r="J11078" s="139"/>
    </row>
    <row r="11079" spans="6:10" x14ac:dyDescent="0.25">
      <c r="F11079" s="262"/>
      <c r="G11079" s="139"/>
      <c r="H11079" s="139"/>
      <c r="I11079" s="139"/>
      <c r="J11079" s="139"/>
    </row>
    <row r="11080" spans="6:10" x14ac:dyDescent="0.25">
      <c r="F11080" s="262"/>
      <c r="G11080" s="139"/>
      <c r="H11080" s="139"/>
      <c r="I11080" s="139"/>
      <c r="J11080" s="139"/>
    </row>
    <row r="11081" spans="6:10" x14ac:dyDescent="0.25">
      <c r="F11081" s="262"/>
      <c r="G11081" s="139"/>
      <c r="H11081" s="139"/>
      <c r="I11081" s="139"/>
      <c r="J11081" s="139"/>
    </row>
    <row r="11082" spans="6:10" x14ac:dyDescent="0.25">
      <c r="F11082" s="262"/>
      <c r="G11082" s="139"/>
      <c r="H11082" s="139"/>
      <c r="I11082" s="139"/>
      <c r="J11082" s="139"/>
    </row>
    <row r="11083" spans="6:10" x14ac:dyDescent="0.25">
      <c r="F11083" s="262"/>
      <c r="G11083" s="139"/>
      <c r="H11083" s="139"/>
      <c r="I11083" s="139"/>
      <c r="J11083" s="139"/>
    </row>
    <row r="11084" spans="6:10" x14ac:dyDescent="0.25">
      <c r="F11084" s="262"/>
      <c r="G11084" s="139"/>
      <c r="H11084" s="139"/>
      <c r="I11084" s="139"/>
      <c r="J11084" s="139"/>
    </row>
    <row r="11085" spans="6:10" x14ac:dyDescent="0.25">
      <c r="F11085" s="262"/>
      <c r="G11085" s="139"/>
      <c r="H11085" s="139"/>
      <c r="I11085" s="139"/>
      <c r="J11085" s="139"/>
    </row>
    <row r="11086" spans="6:10" x14ac:dyDescent="0.25">
      <c r="F11086" s="262"/>
      <c r="G11086" s="139"/>
      <c r="H11086" s="139"/>
      <c r="I11086" s="139"/>
      <c r="J11086" s="139"/>
    </row>
    <row r="11087" spans="6:10" x14ac:dyDescent="0.25">
      <c r="F11087" s="262"/>
      <c r="G11087" s="139"/>
      <c r="H11087" s="139"/>
      <c r="I11087" s="139"/>
      <c r="J11087" s="139"/>
    </row>
    <row r="11088" spans="6:10" x14ac:dyDescent="0.25">
      <c r="F11088" s="262"/>
      <c r="G11088" s="139"/>
      <c r="H11088" s="139"/>
      <c r="I11088" s="139"/>
      <c r="J11088" s="139"/>
    </row>
    <row r="11089" spans="6:10" x14ac:dyDescent="0.25">
      <c r="F11089" s="262"/>
      <c r="G11089" s="139"/>
      <c r="H11089" s="139"/>
      <c r="I11089" s="139"/>
      <c r="J11089" s="139"/>
    </row>
    <row r="11090" spans="6:10" x14ac:dyDescent="0.25">
      <c r="F11090" s="262"/>
      <c r="G11090" s="139"/>
      <c r="H11090" s="139"/>
      <c r="I11090" s="139"/>
      <c r="J11090" s="139"/>
    </row>
    <row r="11091" spans="6:10" x14ac:dyDescent="0.25">
      <c r="F11091" s="262"/>
      <c r="G11091" s="139"/>
      <c r="H11091" s="139"/>
      <c r="I11091" s="139"/>
      <c r="J11091" s="139"/>
    </row>
    <row r="11092" spans="6:10" x14ac:dyDescent="0.25">
      <c r="F11092" s="262"/>
      <c r="G11092" s="139"/>
      <c r="H11092" s="139"/>
      <c r="I11092" s="139"/>
      <c r="J11092" s="139"/>
    </row>
    <row r="11093" spans="6:10" x14ac:dyDescent="0.25">
      <c r="F11093" s="262"/>
      <c r="G11093" s="139"/>
      <c r="H11093" s="139"/>
      <c r="I11093" s="139"/>
      <c r="J11093" s="139"/>
    </row>
    <row r="11094" spans="6:10" x14ac:dyDescent="0.25">
      <c r="F11094" s="262"/>
      <c r="G11094" s="139"/>
      <c r="H11094" s="139"/>
      <c r="I11094" s="139"/>
      <c r="J11094" s="139"/>
    </row>
    <row r="11095" spans="6:10" x14ac:dyDescent="0.25">
      <c r="F11095" s="262"/>
      <c r="G11095" s="139"/>
      <c r="H11095" s="139"/>
      <c r="I11095" s="139"/>
      <c r="J11095" s="139"/>
    </row>
    <row r="11096" spans="6:10" x14ac:dyDescent="0.25">
      <c r="F11096" s="262"/>
      <c r="G11096" s="139"/>
      <c r="H11096" s="139"/>
      <c r="I11096" s="139"/>
      <c r="J11096" s="139"/>
    </row>
    <row r="11097" spans="6:10" x14ac:dyDescent="0.25">
      <c r="F11097" s="262"/>
      <c r="G11097" s="139"/>
      <c r="H11097" s="139"/>
      <c r="I11097" s="139"/>
      <c r="J11097" s="139"/>
    </row>
    <row r="11098" spans="6:10" x14ac:dyDescent="0.25">
      <c r="F11098" s="262"/>
      <c r="G11098" s="139"/>
      <c r="H11098" s="139"/>
      <c r="I11098" s="139"/>
      <c r="J11098" s="139"/>
    </row>
    <row r="11099" spans="6:10" x14ac:dyDescent="0.25">
      <c r="F11099" s="262"/>
      <c r="G11099" s="139"/>
      <c r="H11099" s="139"/>
      <c r="I11099" s="139"/>
      <c r="J11099" s="139"/>
    </row>
    <row r="11100" spans="6:10" x14ac:dyDescent="0.25">
      <c r="F11100" s="262"/>
      <c r="G11100" s="139"/>
      <c r="H11100" s="139"/>
      <c r="I11100" s="139"/>
      <c r="J11100" s="139"/>
    </row>
    <row r="11101" spans="6:10" x14ac:dyDescent="0.25">
      <c r="F11101" s="262"/>
      <c r="G11101" s="139"/>
      <c r="H11101" s="139"/>
      <c r="I11101" s="139"/>
      <c r="J11101" s="139"/>
    </row>
    <row r="11102" spans="6:10" x14ac:dyDescent="0.25">
      <c r="F11102" s="262"/>
      <c r="G11102" s="139"/>
      <c r="H11102" s="139"/>
      <c r="I11102" s="139"/>
      <c r="J11102" s="139"/>
    </row>
    <row r="11103" spans="6:10" x14ac:dyDescent="0.25">
      <c r="F11103" s="262"/>
      <c r="G11103" s="139"/>
      <c r="H11103" s="139"/>
      <c r="I11103" s="139"/>
      <c r="J11103" s="139"/>
    </row>
    <row r="11104" spans="6:10" x14ac:dyDescent="0.25">
      <c r="F11104" s="262"/>
      <c r="G11104" s="139"/>
      <c r="H11104" s="139"/>
      <c r="I11104" s="139"/>
      <c r="J11104" s="139"/>
    </row>
    <row r="11105" spans="6:10" x14ac:dyDescent="0.25">
      <c r="F11105" s="262"/>
      <c r="G11105" s="139"/>
      <c r="H11105" s="139"/>
      <c r="I11105" s="139"/>
      <c r="J11105" s="139"/>
    </row>
    <row r="11106" spans="6:10" x14ac:dyDescent="0.25">
      <c r="F11106" s="262"/>
      <c r="G11106" s="139"/>
      <c r="H11106" s="139"/>
      <c r="I11106" s="139"/>
      <c r="J11106" s="139"/>
    </row>
    <row r="11107" spans="6:10" x14ac:dyDescent="0.25">
      <c r="F11107" s="262"/>
      <c r="G11107" s="139"/>
      <c r="H11107" s="139"/>
      <c r="I11107" s="139"/>
      <c r="J11107" s="139"/>
    </row>
    <row r="11108" spans="6:10" x14ac:dyDescent="0.25">
      <c r="F11108" s="262"/>
      <c r="G11108" s="139"/>
      <c r="H11108" s="139"/>
      <c r="I11108" s="139"/>
      <c r="J11108" s="139"/>
    </row>
    <row r="11109" spans="6:10" x14ac:dyDescent="0.25">
      <c r="F11109" s="262"/>
      <c r="G11109" s="139"/>
      <c r="H11109" s="139"/>
      <c r="I11109" s="139"/>
      <c r="J11109" s="139"/>
    </row>
    <row r="11110" spans="6:10" x14ac:dyDescent="0.25">
      <c r="F11110" s="262"/>
      <c r="G11110" s="139"/>
      <c r="H11110" s="139"/>
      <c r="I11110" s="139"/>
      <c r="J11110" s="139"/>
    </row>
    <row r="11111" spans="6:10" x14ac:dyDescent="0.25">
      <c r="F11111" s="262"/>
      <c r="G11111" s="139"/>
      <c r="H11111" s="139"/>
      <c r="I11111" s="139"/>
      <c r="J11111" s="139"/>
    </row>
    <row r="11112" spans="6:10" x14ac:dyDescent="0.25">
      <c r="F11112" s="262"/>
      <c r="G11112" s="139"/>
      <c r="H11112" s="139"/>
      <c r="I11112" s="139"/>
      <c r="J11112" s="139"/>
    </row>
    <row r="11113" spans="6:10" x14ac:dyDescent="0.25">
      <c r="F11113" s="262"/>
      <c r="G11113" s="139"/>
      <c r="H11113" s="139"/>
      <c r="I11113" s="139"/>
      <c r="J11113" s="139"/>
    </row>
    <row r="11114" spans="6:10" x14ac:dyDescent="0.25">
      <c r="F11114" s="262"/>
      <c r="G11114" s="139"/>
      <c r="H11114" s="139"/>
      <c r="I11114" s="139"/>
      <c r="J11114" s="139"/>
    </row>
    <row r="11115" spans="6:10" x14ac:dyDescent="0.25">
      <c r="F11115" s="262"/>
      <c r="G11115" s="139"/>
      <c r="H11115" s="139"/>
      <c r="I11115" s="139"/>
      <c r="J11115" s="139"/>
    </row>
    <row r="11116" spans="6:10" x14ac:dyDescent="0.25">
      <c r="F11116" s="262"/>
      <c r="G11116" s="139"/>
      <c r="H11116" s="139"/>
      <c r="I11116" s="139"/>
      <c r="J11116" s="139"/>
    </row>
    <row r="11117" spans="6:10" x14ac:dyDescent="0.25">
      <c r="F11117" s="262"/>
      <c r="G11117" s="139"/>
      <c r="H11117" s="139"/>
      <c r="I11117" s="139"/>
      <c r="J11117" s="139"/>
    </row>
    <row r="11118" spans="6:10" x14ac:dyDescent="0.25">
      <c r="F11118" s="262"/>
      <c r="G11118" s="139"/>
      <c r="H11118" s="139"/>
      <c r="I11118" s="139"/>
      <c r="J11118" s="139"/>
    </row>
    <row r="11119" spans="6:10" x14ac:dyDescent="0.25">
      <c r="F11119" s="262"/>
      <c r="G11119" s="139"/>
      <c r="H11119" s="139"/>
      <c r="I11119" s="139"/>
      <c r="J11119" s="139"/>
    </row>
    <row r="11120" spans="6:10" x14ac:dyDescent="0.25">
      <c r="F11120" s="262"/>
      <c r="G11120" s="139"/>
      <c r="H11120" s="139"/>
      <c r="I11120" s="139"/>
      <c r="J11120" s="139"/>
    </row>
    <row r="11121" spans="6:10" x14ac:dyDescent="0.25">
      <c r="F11121" s="262"/>
      <c r="G11121" s="139"/>
      <c r="H11121" s="139"/>
      <c r="I11121" s="139"/>
      <c r="J11121" s="139"/>
    </row>
    <row r="11122" spans="6:10" x14ac:dyDescent="0.25">
      <c r="F11122" s="262"/>
      <c r="G11122" s="139"/>
      <c r="H11122" s="139"/>
      <c r="I11122" s="139"/>
      <c r="J11122" s="139"/>
    </row>
    <row r="11123" spans="6:10" x14ac:dyDescent="0.25">
      <c r="F11123" s="262"/>
      <c r="G11123" s="139"/>
      <c r="H11123" s="139"/>
      <c r="I11123" s="139"/>
      <c r="J11123" s="139"/>
    </row>
    <row r="11124" spans="6:10" x14ac:dyDescent="0.25">
      <c r="F11124" s="262"/>
      <c r="G11124" s="139"/>
      <c r="H11124" s="139"/>
      <c r="I11124" s="139"/>
      <c r="J11124" s="139"/>
    </row>
    <row r="11125" spans="6:10" x14ac:dyDescent="0.25">
      <c r="F11125" s="262"/>
      <c r="G11125" s="139"/>
      <c r="H11125" s="139"/>
      <c r="I11125" s="139"/>
      <c r="J11125" s="139"/>
    </row>
    <row r="11126" spans="6:10" x14ac:dyDescent="0.25">
      <c r="F11126" s="262"/>
      <c r="G11126" s="139"/>
      <c r="H11126" s="139"/>
      <c r="I11126" s="139"/>
      <c r="J11126" s="139"/>
    </row>
    <row r="11127" spans="6:10" x14ac:dyDescent="0.25">
      <c r="F11127" s="262"/>
      <c r="G11127" s="139"/>
      <c r="H11127" s="139"/>
      <c r="I11127" s="139"/>
      <c r="J11127" s="139"/>
    </row>
    <row r="11128" spans="6:10" x14ac:dyDescent="0.25">
      <c r="F11128" s="262"/>
      <c r="G11128" s="139"/>
      <c r="H11128" s="139"/>
      <c r="I11128" s="139"/>
      <c r="J11128" s="139"/>
    </row>
    <row r="11129" spans="6:10" x14ac:dyDescent="0.25">
      <c r="F11129" s="262"/>
      <c r="G11129" s="139"/>
      <c r="H11129" s="139"/>
      <c r="I11129" s="139"/>
      <c r="J11129" s="139"/>
    </row>
    <row r="11130" spans="6:10" x14ac:dyDescent="0.25">
      <c r="F11130" s="262"/>
      <c r="G11130" s="139"/>
      <c r="H11130" s="139"/>
      <c r="I11130" s="139"/>
      <c r="J11130" s="139"/>
    </row>
    <row r="11131" spans="6:10" x14ac:dyDescent="0.25">
      <c r="F11131" s="262"/>
      <c r="G11131" s="139"/>
      <c r="H11131" s="139"/>
      <c r="I11131" s="139"/>
      <c r="J11131" s="139"/>
    </row>
    <row r="11132" spans="6:10" x14ac:dyDescent="0.25">
      <c r="F11132" s="262"/>
      <c r="G11132" s="139"/>
      <c r="H11132" s="139"/>
      <c r="I11132" s="139"/>
      <c r="J11132" s="139"/>
    </row>
    <row r="11133" spans="6:10" x14ac:dyDescent="0.25">
      <c r="F11133" s="262"/>
      <c r="G11133" s="139"/>
      <c r="H11133" s="139"/>
      <c r="I11133" s="139"/>
      <c r="J11133" s="139"/>
    </row>
    <row r="11134" spans="6:10" x14ac:dyDescent="0.25">
      <c r="F11134" s="262"/>
      <c r="G11134" s="139"/>
      <c r="H11134" s="139"/>
      <c r="I11134" s="139"/>
      <c r="J11134" s="139"/>
    </row>
    <row r="11135" spans="6:10" x14ac:dyDescent="0.25">
      <c r="F11135" s="262"/>
      <c r="G11135" s="139"/>
      <c r="H11135" s="139"/>
      <c r="I11135" s="139"/>
      <c r="J11135" s="139"/>
    </row>
    <row r="11136" spans="6:10" x14ac:dyDescent="0.25">
      <c r="F11136" s="262"/>
      <c r="G11136" s="139"/>
      <c r="H11136" s="139"/>
      <c r="I11136" s="139"/>
      <c r="J11136" s="139"/>
    </row>
    <row r="11137" spans="6:10" x14ac:dyDescent="0.25">
      <c r="F11137" s="262"/>
      <c r="G11137" s="139"/>
      <c r="H11137" s="139"/>
      <c r="I11137" s="139"/>
      <c r="J11137" s="139"/>
    </row>
    <row r="11138" spans="6:10" x14ac:dyDescent="0.25">
      <c r="F11138" s="262"/>
      <c r="G11138" s="139"/>
      <c r="H11138" s="139"/>
      <c r="I11138" s="139"/>
      <c r="J11138" s="139"/>
    </row>
    <row r="11139" spans="6:10" x14ac:dyDescent="0.25">
      <c r="F11139" s="262"/>
      <c r="G11139" s="139"/>
      <c r="H11139" s="139"/>
      <c r="I11139" s="139"/>
      <c r="J11139" s="139"/>
    </row>
    <row r="11140" spans="6:10" x14ac:dyDescent="0.25">
      <c r="F11140" s="262"/>
      <c r="G11140" s="139"/>
      <c r="H11140" s="139"/>
      <c r="I11140" s="139"/>
      <c r="J11140" s="139"/>
    </row>
    <row r="11141" spans="6:10" x14ac:dyDescent="0.25">
      <c r="F11141" s="262"/>
      <c r="G11141" s="139"/>
      <c r="H11141" s="139"/>
      <c r="I11141" s="139"/>
      <c r="J11141" s="139"/>
    </row>
    <row r="11142" spans="6:10" x14ac:dyDescent="0.25">
      <c r="F11142" s="262"/>
      <c r="G11142" s="139"/>
      <c r="H11142" s="139"/>
      <c r="I11142" s="139"/>
      <c r="J11142" s="139"/>
    </row>
    <row r="11143" spans="6:10" x14ac:dyDescent="0.25">
      <c r="F11143" s="262"/>
      <c r="G11143" s="139"/>
      <c r="H11143" s="139"/>
      <c r="I11143" s="139"/>
      <c r="J11143" s="139"/>
    </row>
    <row r="11144" spans="6:10" x14ac:dyDescent="0.25">
      <c r="F11144" s="262"/>
      <c r="G11144" s="139"/>
      <c r="H11144" s="139"/>
      <c r="I11144" s="139"/>
      <c r="J11144" s="139"/>
    </row>
    <row r="11145" spans="6:10" x14ac:dyDescent="0.25">
      <c r="F11145" s="262"/>
      <c r="G11145" s="139"/>
      <c r="H11145" s="139"/>
      <c r="I11145" s="139"/>
      <c r="J11145" s="139"/>
    </row>
    <row r="11146" spans="6:10" x14ac:dyDescent="0.25">
      <c r="F11146" s="262"/>
      <c r="G11146" s="139"/>
      <c r="H11146" s="139"/>
      <c r="I11146" s="139"/>
      <c r="J11146" s="139"/>
    </row>
    <row r="11147" spans="6:10" x14ac:dyDescent="0.25">
      <c r="F11147" s="262"/>
      <c r="G11147" s="139"/>
      <c r="H11147" s="139"/>
      <c r="I11147" s="139"/>
      <c r="J11147" s="139"/>
    </row>
    <row r="11148" spans="6:10" x14ac:dyDescent="0.25">
      <c r="F11148" s="262"/>
      <c r="G11148" s="139"/>
      <c r="H11148" s="139"/>
      <c r="I11148" s="139"/>
      <c r="J11148" s="139"/>
    </row>
    <row r="11149" spans="6:10" x14ac:dyDescent="0.25">
      <c r="F11149" s="262"/>
      <c r="G11149" s="139"/>
      <c r="H11149" s="139"/>
      <c r="I11149" s="139"/>
      <c r="J11149" s="139"/>
    </row>
    <row r="11150" spans="6:10" x14ac:dyDescent="0.25">
      <c r="F11150" s="262"/>
      <c r="G11150" s="139"/>
      <c r="H11150" s="139"/>
      <c r="I11150" s="139"/>
      <c r="J11150" s="139"/>
    </row>
    <row r="11151" spans="6:10" x14ac:dyDescent="0.25">
      <c r="F11151" s="262"/>
      <c r="G11151" s="139"/>
      <c r="H11151" s="139"/>
      <c r="I11151" s="139"/>
      <c r="J11151" s="139"/>
    </row>
    <row r="11152" spans="6:10" x14ac:dyDescent="0.25">
      <c r="F11152" s="262"/>
      <c r="G11152" s="139"/>
      <c r="H11152" s="139"/>
      <c r="I11152" s="139"/>
      <c r="J11152" s="139"/>
    </row>
    <row r="11153" spans="6:10" x14ac:dyDescent="0.25">
      <c r="F11153" s="262"/>
      <c r="G11153" s="139"/>
      <c r="H11153" s="139"/>
      <c r="I11153" s="139"/>
      <c r="J11153" s="139"/>
    </row>
    <row r="11154" spans="6:10" x14ac:dyDescent="0.25">
      <c r="F11154" s="262"/>
      <c r="G11154" s="139"/>
      <c r="H11154" s="139"/>
      <c r="I11154" s="139"/>
      <c r="J11154" s="139"/>
    </row>
    <row r="11155" spans="6:10" x14ac:dyDescent="0.25">
      <c r="F11155" s="262"/>
      <c r="G11155" s="139"/>
      <c r="H11155" s="139"/>
      <c r="I11155" s="139"/>
      <c r="J11155" s="139"/>
    </row>
    <row r="11156" spans="6:10" x14ac:dyDescent="0.25">
      <c r="F11156" s="262"/>
      <c r="G11156" s="139"/>
      <c r="H11156" s="139"/>
      <c r="I11156" s="139"/>
      <c r="J11156" s="139"/>
    </row>
    <row r="11157" spans="6:10" x14ac:dyDescent="0.25">
      <c r="F11157" s="262"/>
      <c r="G11157" s="139"/>
      <c r="H11157" s="139"/>
      <c r="I11157" s="139"/>
      <c r="J11157" s="139"/>
    </row>
    <row r="11158" spans="6:10" x14ac:dyDescent="0.25">
      <c r="F11158" s="262"/>
      <c r="G11158" s="139"/>
      <c r="H11158" s="139"/>
      <c r="I11158" s="139"/>
      <c r="J11158" s="139"/>
    </row>
    <row r="11159" spans="6:10" x14ac:dyDescent="0.25">
      <c r="F11159" s="262"/>
      <c r="G11159" s="139"/>
      <c r="H11159" s="139"/>
      <c r="I11159" s="139"/>
      <c r="J11159" s="139"/>
    </row>
    <row r="11160" spans="6:10" x14ac:dyDescent="0.25">
      <c r="F11160" s="262"/>
      <c r="G11160" s="139"/>
      <c r="H11160" s="139"/>
      <c r="I11160" s="139"/>
      <c r="J11160" s="139"/>
    </row>
    <row r="11161" spans="6:10" x14ac:dyDescent="0.25">
      <c r="F11161" s="262"/>
      <c r="G11161" s="139"/>
      <c r="H11161" s="139"/>
      <c r="I11161" s="139"/>
      <c r="J11161" s="139"/>
    </row>
    <row r="11162" spans="6:10" x14ac:dyDescent="0.25">
      <c r="F11162" s="262"/>
      <c r="G11162" s="139"/>
      <c r="H11162" s="139"/>
      <c r="I11162" s="139"/>
      <c r="J11162" s="139"/>
    </row>
    <row r="11163" spans="6:10" x14ac:dyDescent="0.25">
      <c r="F11163" s="262"/>
      <c r="G11163" s="139"/>
      <c r="H11163" s="139"/>
      <c r="I11163" s="139"/>
      <c r="J11163" s="139"/>
    </row>
    <row r="11164" spans="6:10" x14ac:dyDescent="0.25">
      <c r="F11164" s="262"/>
      <c r="G11164" s="139"/>
      <c r="H11164" s="139"/>
      <c r="I11164" s="139"/>
      <c r="J11164" s="139"/>
    </row>
    <row r="11165" spans="6:10" x14ac:dyDescent="0.25">
      <c r="F11165" s="262"/>
      <c r="G11165" s="139"/>
      <c r="H11165" s="139"/>
      <c r="I11165" s="139"/>
      <c r="J11165" s="139"/>
    </row>
    <row r="11166" spans="6:10" x14ac:dyDescent="0.25">
      <c r="F11166" s="262"/>
      <c r="G11166" s="139"/>
      <c r="H11166" s="139"/>
      <c r="I11166" s="139"/>
      <c r="J11166" s="139"/>
    </row>
    <row r="11167" spans="6:10" x14ac:dyDescent="0.25">
      <c r="F11167" s="262"/>
      <c r="G11167" s="139"/>
      <c r="H11167" s="139"/>
      <c r="I11167" s="139"/>
      <c r="J11167" s="139"/>
    </row>
    <row r="11168" spans="6:10" x14ac:dyDescent="0.25">
      <c r="F11168" s="262"/>
      <c r="G11168" s="139"/>
      <c r="H11168" s="139"/>
      <c r="I11168" s="139"/>
      <c r="J11168" s="139"/>
    </row>
    <row r="11169" spans="6:10" x14ac:dyDescent="0.25">
      <c r="F11169" s="262"/>
      <c r="G11169" s="139"/>
      <c r="H11169" s="139"/>
      <c r="I11169" s="139"/>
      <c r="J11169" s="139"/>
    </row>
    <row r="11170" spans="6:10" x14ac:dyDescent="0.25">
      <c r="F11170" s="262"/>
      <c r="G11170" s="139"/>
      <c r="H11170" s="139"/>
      <c r="I11170" s="139"/>
      <c r="J11170" s="139"/>
    </row>
    <row r="11171" spans="6:10" x14ac:dyDescent="0.25">
      <c r="F11171" s="262"/>
      <c r="G11171" s="139"/>
      <c r="H11171" s="139"/>
      <c r="I11171" s="139"/>
      <c r="J11171" s="139"/>
    </row>
    <row r="11172" spans="6:10" x14ac:dyDescent="0.25">
      <c r="F11172" s="262"/>
      <c r="G11172" s="139"/>
      <c r="H11172" s="139"/>
      <c r="I11172" s="139"/>
      <c r="J11172" s="139"/>
    </row>
    <row r="11173" spans="6:10" x14ac:dyDescent="0.25">
      <c r="F11173" s="262"/>
      <c r="G11173" s="139"/>
      <c r="H11173" s="139"/>
      <c r="I11173" s="139"/>
      <c r="J11173" s="139"/>
    </row>
    <row r="11174" spans="6:10" x14ac:dyDescent="0.25">
      <c r="F11174" s="262"/>
      <c r="G11174" s="139"/>
      <c r="H11174" s="139"/>
      <c r="I11174" s="139"/>
      <c r="J11174" s="139"/>
    </row>
    <row r="11175" spans="6:10" x14ac:dyDescent="0.25">
      <c r="F11175" s="262"/>
      <c r="G11175" s="139"/>
      <c r="H11175" s="139"/>
      <c r="I11175" s="139"/>
      <c r="J11175" s="139"/>
    </row>
    <row r="11176" spans="6:10" x14ac:dyDescent="0.25">
      <c r="F11176" s="262"/>
      <c r="G11176" s="139"/>
      <c r="H11176" s="139"/>
      <c r="I11176" s="139"/>
      <c r="J11176" s="139"/>
    </row>
    <row r="11177" spans="6:10" x14ac:dyDescent="0.25">
      <c r="F11177" s="262"/>
      <c r="G11177" s="139"/>
      <c r="H11177" s="139"/>
      <c r="I11177" s="139"/>
      <c r="J11177" s="139"/>
    </row>
    <row r="11178" spans="6:10" x14ac:dyDescent="0.25">
      <c r="F11178" s="262"/>
      <c r="G11178" s="139"/>
      <c r="H11178" s="139"/>
      <c r="I11178" s="139"/>
      <c r="J11178" s="139"/>
    </row>
    <row r="11179" spans="6:10" x14ac:dyDescent="0.25">
      <c r="F11179" s="262"/>
      <c r="G11179" s="139"/>
      <c r="H11179" s="139"/>
      <c r="I11179" s="139"/>
      <c r="J11179" s="139"/>
    </row>
    <row r="11180" spans="6:10" x14ac:dyDescent="0.25">
      <c r="F11180" s="262"/>
      <c r="G11180" s="139"/>
      <c r="H11180" s="139"/>
      <c r="I11180" s="139"/>
      <c r="J11180" s="139"/>
    </row>
    <row r="11181" spans="6:10" x14ac:dyDescent="0.25">
      <c r="F11181" s="262"/>
      <c r="G11181" s="139"/>
      <c r="H11181" s="139"/>
      <c r="I11181" s="139"/>
      <c r="J11181" s="139"/>
    </row>
    <row r="11182" spans="6:10" x14ac:dyDescent="0.25">
      <c r="F11182" s="262"/>
      <c r="G11182" s="139"/>
      <c r="H11182" s="139"/>
      <c r="I11182" s="139"/>
      <c r="J11182" s="139"/>
    </row>
    <row r="11183" spans="6:10" x14ac:dyDescent="0.25">
      <c r="F11183" s="262"/>
      <c r="G11183" s="139"/>
      <c r="H11183" s="139"/>
      <c r="I11183" s="139"/>
      <c r="J11183" s="139"/>
    </row>
    <row r="11184" spans="6:10" x14ac:dyDescent="0.25">
      <c r="F11184" s="262"/>
      <c r="G11184" s="139"/>
      <c r="H11184" s="139"/>
      <c r="I11184" s="139"/>
      <c r="J11184" s="139"/>
    </row>
    <row r="11185" spans="6:10" x14ac:dyDescent="0.25">
      <c r="F11185" s="262"/>
      <c r="G11185" s="139"/>
      <c r="H11185" s="139"/>
      <c r="I11185" s="139"/>
      <c r="J11185" s="139"/>
    </row>
    <row r="11186" spans="6:10" x14ac:dyDescent="0.25">
      <c r="F11186" s="262"/>
      <c r="G11186" s="139"/>
      <c r="H11186" s="139"/>
      <c r="I11186" s="139"/>
      <c r="J11186" s="139"/>
    </row>
    <row r="11187" spans="6:10" x14ac:dyDescent="0.25">
      <c r="F11187" s="262"/>
      <c r="G11187" s="139"/>
      <c r="H11187" s="139"/>
      <c r="I11187" s="139"/>
      <c r="J11187" s="139"/>
    </row>
    <row r="11188" spans="6:10" x14ac:dyDescent="0.25">
      <c r="F11188" s="262"/>
      <c r="G11188" s="139"/>
      <c r="H11188" s="139"/>
      <c r="I11188" s="139"/>
      <c r="J11188" s="139"/>
    </row>
    <row r="11189" spans="6:10" x14ac:dyDescent="0.25">
      <c r="F11189" s="262"/>
      <c r="G11189" s="139"/>
      <c r="H11189" s="139"/>
      <c r="I11189" s="139"/>
      <c r="J11189" s="139"/>
    </row>
    <row r="11190" spans="6:10" x14ac:dyDescent="0.25">
      <c r="F11190" s="262"/>
      <c r="G11190" s="139"/>
      <c r="H11190" s="139"/>
      <c r="I11190" s="139"/>
      <c r="J11190" s="139"/>
    </row>
    <row r="11191" spans="6:10" x14ac:dyDescent="0.25">
      <c r="F11191" s="262"/>
      <c r="G11191" s="139"/>
      <c r="H11191" s="139"/>
      <c r="I11191" s="139"/>
      <c r="J11191" s="139"/>
    </row>
    <row r="11192" spans="6:10" x14ac:dyDescent="0.25">
      <c r="F11192" s="262"/>
      <c r="G11192" s="139"/>
      <c r="H11192" s="139"/>
      <c r="I11192" s="139"/>
      <c r="J11192" s="139"/>
    </row>
    <row r="11193" spans="6:10" x14ac:dyDescent="0.25">
      <c r="F11193" s="262"/>
      <c r="G11193" s="139"/>
      <c r="H11193" s="139"/>
      <c r="I11193" s="139"/>
      <c r="J11193" s="139"/>
    </row>
    <row r="11194" spans="6:10" x14ac:dyDescent="0.25">
      <c r="F11194" s="262"/>
      <c r="G11194" s="139"/>
      <c r="H11194" s="139"/>
      <c r="I11194" s="139"/>
      <c r="J11194" s="139"/>
    </row>
    <row r="11195" spans="6:10" x14ac:dyDescent="0.25">
      <c r="F11195" s="262"/>
      <c r="G11195" s="139"/>
      <c r="H11195" s="139"/>
      <c r="I11195" s="139"/>
      <c r="J11195" s="139"/>
    </row>
    <row r="11196" spans="6:10" x14ac:dyDescent="0.25">
      <c r="F11196" s="262"/>
      <c r="G11196" s="139"/>
      <c r="H11196" s="139"/>
      <c r="I11196" s="139"/>
      <c r="J11196" s="139"/>
    </row>
    <row r="11197" spans="6:10" x14ac:dyDescent="0.25">
      <c r="F11197" s="262"/>
      <c r="G11197" s="139"/>
      <c r="H11197" s="139"/>
      <c r="I11197" s="139"/>
      <c r="J11197" s="139"/>
    </row>
    <row r="11198" spans="6:10" x14ac:dyDescent="0.25">
      <c r="F11198" s="262"/>
      <c r="G11198" s="139"/>
      <c r="H11198" s="139"/>
      <c r="I11198" s="139"/>
      <c r="J11198" s="139"/>
    </row>
    <row r="11199" spans="6:10" x14ac:dyDescent="0.25">
      <c r="F11199" s="262"/>
      <c r="G11199" s="139"/>
      <c r="H11199" s="139"/>
      <c r="I11199" s="139"/>
      <c r="J11199" s="139"/>
    </row>
    <row r="11200" spans="6:10" x14ac:dyDescent="0.25">
      <c r="F11200" s="262"/>
      <c r="G11200" s="139"/>
      <c r="H11200" s="139"/>
      <c r="I11200" s="139"/>
      <c r="J11200" s="139"/>
    </row>
    <row r="11201" spans="6:10" x14ac:dyDescent="0.25">
      <c r="F11201" s="262"/>
      <c r="G11201" s="139"/>
      <c r="H11201" s="139"/>
      <c r="I11201" s="139"/>
      <c r="J11201" s="139"/>
    </row>
    <row r="11202" spans="6:10" x14ac:dyDescent="0.25">
      <c r="F11202" s="262"/>
      <c r="G11202" s="139"/>
      <c r="H11202" s="139"/>
      <c r="I11202" s="139"/>
      <c r="J11202" s="139"/>
    </row>
    <row r="11203" spans="6:10" x14ac:dyDescent="0.25">
      <c r="F11203" s="262"/>
      <c r="G11203" s="139"/>
      <c r="H11203" s="139"/>
      <c r="I11203" s="139"/>
      <c r="J11203" s="139"/>
    </row>
    <row r="11204" spans="6:10" x14ac:dyDescent="0.25">
      <c r="F11204" s="262"/>
      <c r="G11204" s="139"/>
      <c r="H11204" s="139"/>
      <c r="I11204" s="139"/>
      <c r="J11204" s="139"/>
    </row>
    <row r="11205" spans="6:10" x14ac:dyDescent="0.25">
      <c r="F11205" s="262"/>
      <c r="G11205" s="139"/>
      <c r="H11205" s="139"/>
      <c r="I11205" s="139"/>
      <c r="J11205" s="139"/>
    </row>
    <row r="11206" spans="6:10" x14ac:dyDescent="0.25">
      <c r="F11206" s="262"/>
      <c r="G11206" s="139"/>
      <c r="H11206" s="139"/>
      <c r="I11206" s="139"/>
      <c r="J11206" s="139"/>
    </row>
    <row r="11207" spans="6:10" x14ac:dyDescent="0.25">
      <c r="F11207" s="262"/>
      <c r="G11207" s="139"/>
      <c r="H11207" s="139"/>
      <c r="I11207" s="139"/>
      <c r="J11207" s="139"/>
    </row>
    <row r="11208" spans="6:10" x14ac:dyDescent="0.25">
      <c r="F11208" s="262"/>
      <c r="G11208" s="139"/>
      <c r="H11208" s="139"/>
      <c r="I11208" s="139"/>
      <c r="J11208" s="139"/>
    </row>
    <row r="11209" spans="6:10" x14ac:dyDescent="0.25">
      <c r="F11209" s="262"/>
      <c r="G11209" s="139"/>
      <c r="H11209" s="139"/>
      <c r="I11209" s="139"/>
      <c r="J11209" s="139"/>
    </row>
    <row r="11210" spans="6:10" x14ac:dyDescent="0.25">
      <c r="F11210" s="262"/>
      <c r="G11210" s="139"/>
      <c r="H11210" s="139"/>
      <c r="I11210" s="139"/>
      <c r="J11210" s="139"/>
    </row>
    <row r="11211" spans="6:10" x14ac:dyDescent="0.25">
      <c r="F11211" s="262"/>
      <c r="G11211" s="139"/>
      <c r="H11211" s="139"/>
      <c r="I11211" s="139"/>
      <c r="J11211" s="139"/>
    </row>
    <row r="11212" spans="6:10" x14ac:dyDescent="0.25">
      <c r="F11212" s="262"/>
      <c r="G11212" s="139"/>
      <c r="H11212" s="139"/>
      <c r="I11212" s="139"/>
      <c r="J11212" s="139"/>
    </row>
    <row r="11213" spans="6:10" x14ac:dyDescent="0.25">
      <c r="F11213" s="262"/>
      <c r="G11213" s="139"/>
      <c r="H11213" s="139"/>
      <c r="I11213" s="139"/>
      <c r="J11213" s="139"/>
    </row>
    <row r="11214" spans="6:10" x14ac:dyDescent="0.25">
      <c r="F11214" s="262"/>
      <c r="G11214" s="139"/>
      <c r="H11214" s="139"/>
      <c r="I11214" s="139"/>
      <c r="J11214" s="139"/>
    </row>
    <row r="11215" spans="6:10" x14ac:dyDescent="0.25">
      <c r="F11215" s="262"/>
      <c r="G11215" s="139"/>
      <c r="H11215" s="139"/>
      <c r="I11215" s="139"/>
      <c r="J11215" s="139"/>
    </row>
    <row r="11216" spans="6:10" x14ac:dyDescent="0.25">
      <c r="F11216" s="262"/>
      <c r="G11216" s="139"/>
      <c r="H11216" s="139"/>
      <c r="I11216" s="139"/>
      <c r="J11216" s="139"/>
    </row>
    <row r="11217" spans="6:10" x14ac:dyDescent="0.25">
      <c r="F11217" s="262"/>
      <c r="G11217" s="139"/>
      <c r="H11217" s="139"/>
      <c r="I11217" s="139"/>
      <c r="J11217" s="139"/>
    </row>
    <row r="11218" spans="6:10" x14ac:dyDescent="0.25">
      <c r="F11218" s="262"/>
      <c r="G11218" s="139"/>
      <c r="H11218" s="139"/>
      <c r="I11218" s="139"/>
      <c r="J11218" s="139"/>
    </row>
    <row r="11219" spans="6:10" x14ac:dyDescent="0.25">
      <c r="F11219" s="262"/>
      <c r="G11219" s="139"/>
      <c r="H11219" s="139"/>
      <c r="I11219" s="139"/>
      <c r="J11219" s="139"/>
    </row>
    <row r="11220" spans="6:10" x14ac:dyDescent="0.25">
      <c r="F11220" s="262"/>
      <c r="G11220" s="139"/>
      <c r="H11220" s="139"/>
      <c r="I11220" s="139"/>
      <c r="J11220" s="139"/>
    </row>
    <row r="11221" spans="6:10" x14ac:dyDescent="0.25">
      <c r="F11221" s="262"/>
      <c r="G11221" s="139"/>
      <c r="H11221" s="139"/>
      <c r="I11221" s="139"/>
      <c r="J11221" s="139"/>
    </row>
    <row r="11222" spans="6:10" x14ac:dyDescent="0.25">
      <c r="F11222" s="262"/>
      <c r="G11222" s="139"/>
      <c r="H11222" s="139"/>
      <c r="I11222" s="139"/>
      <c r="J11222" s="139"/>
    </row>
    <row r="11223" spans="6:10" x14ac:dyDescent="0.25">
      <c r="F11223" s="262"/>
      <c r="G11223" s="139"/>
      <c r="H11223" s="139"/>
      <c r="I11223" s="139"/>
      <c r="J11223" s="139"/>
    </row>
    <row r="11224" spans="6:10" x14ac:dyDescent="0.25">
      <c r="F11224" s="262"/>
      <c r="G11224" s="139"/>
      <c r="H11224" s="139"/>
      <c r="I11224" s="139"/>
      <c r="J11224" s="139"/>
    </row>
    <row r="11225" spans="6:10" x14ac:dyDescent="0.25">
      <c r="F11225" s="262"/>
      <c r="G11225" s="139"/>
      <c r="H11225" s="139"/>
      <c r="I11225" s="139"/>
      <c r="J11225" s="139"/>
    </row>
    <row r="11226" spans="6:10" x14ac:dyDescent="0.25">
      <c r="F11226" s="262"/>
      <c r="G11226" s="139"/>
      <c r="H11226" s="139"/>
      <c r="I11226" s="139"/>
      <c r="J11226" s="139"/>
    </row>
    <row r="11227" spans="6:10" x14ac:dyDescent="0.25">
      <c r="F11227" s="262"/>
      <c r="G11227" s="139"/>
      <c r="H11227" s="139"/>
      <c r="I11227" s="139"/>
      <c r="J11227" s="139"/>
    </row>
    <row r="11228" spans="6:10" x14ac:dyDescent="0.25">
      <c r="F11228" s="262"/>
      <c r="G11228" s="139"/>
      <c r="H11228" s="139"/>
      <c r="I11228" s="139"/>
      <c r="J11228" s="139"/>
    </row>
    <row r="11229" spans="6:10" x14ac:dyDescent="0.25">
      <c r="F11229" s="262"/>
      <c r="G11229" s="139"/>
      <c r="H11229" s="139"/>
      <c r="I11229" s="139"/>
      <c r="J11229" s="139"/>
    </row>
    <row r="11230" spans="6:10" x14ac:dyDescent="0.25">
      <c r="F11230" s="262"/>
      <c r="G11230" s="139"/>
      <c r="H11230" s="139"/>
      <c r="I11230" s="139"/>
      <c r="J11230" s="139"/>
    </row>
    <row r="11231" spans="6:10" x14ac:dyDescent="0.25">
      <c r="F11231" s="262"/>
      <c r="G11231" s="139"/>
      <c r="H11231" s="139"/>
      <c r="I11231" s="139"/>
      <c r="J11231" s="139"/>
    </row>
    <row r="11232" spans="6:10" x14ac:dyDescent="0.25">
      <c r="F11232" s="262"/>
      <c r="G11232" s="139"/>
      <c r="H11232" s="139"/>
      <c r="I11232" s="139"/>
      <c r="J11232" s="139"/>
    </row>
    <row r="11233" spans="6:10" x14ac:dyDescent="0.25">
      <c r="F11233" s="262"/>
      <c r="G11233" s="139"/>
      <c r="H11233" s="139"/>
      <c r="I11233" s="139"/>
      <c r="J11233" s="139"/>
    </row>
    <row r="11234" spans="6:10" x14ac:dyDescent="0.25">
      <c r="F11234" s="262"/>
      <c r="G11234" s="139"/>
      <c r="H11234" s="139"/>
      <c r="I11234" s="139"/>
      <c r="J11234" s="139"/>
    </row>
    <row r="11235" spans="6:10" x14ac:dyDescent="0.25">
      <c r="F11235" s="262"/>
      <c r="G11235" s="139"/>
      <c r="H11235" s="139"/>
      <c r="I11235" s="139"/>
      <c r="J11235" s="139"/>
    </row>
    <row r="11236" spans="6:10" x14ac:dyDescent="0.25">
      <c r="F11236" s="262"/>
      <c r="G11236" s="139"/>
      <c r="H11236" s="139"/>
      <c r="I11236" s="139"/>
      <c r="J11236" s="139"/>
    </row>
    <row r="11237" spans="6:10" x14ac:dyDescent="0.25">
      <c r="F11237" s="262"/>
      <c r="G11237" s="139"/>
      <c r="H11237" s="139"/>
      <c r="I11237" s="139"/>
      <c r="J11237" s="139"/>
    </row>
    <row r="11238" spans="6:10" x14ac:dyDescent="0.25">
      <c r="F11238" s="262"/>
      <c r="G11238" s="139"/>
      <c r="H11238" s="139"/>
      <c r="I11238" s="139"/>
      <c r="J11238" s="139"/>
    </row>
    <row r="11239" spans="6:10" x14ac:dyDescent="0.25">
      <c r="F11239" s="262"/>
      <c r="G11239" s="139"/>
      <c r="H11239" s="139"/>
      <c r="I11239" s="139"/>
      <c r="J11239" s="139"/>
    </row>
    <row r="11240" spans="6:10" x14ac:dyDescent="0.25">
      <c r="F11240" s="262"/>
      <c r="G11240" s="139"/>
      <c r="H11240" s="139"/>
      <c r="I11240" s="139"/>
      <c r="J11240" s="139"/>
    </row>
    <row r="11241" spans="6:10" x14ac:dyDescent="0.25">
      <c r="F11241" s="262"/>
      <c r="G11241" s="139"/>
      <c r="H11241" s="139"/>
      <c r="I11241" s="139"/>
      <c r="J11241" s="139"/>
    </row>
    <row r="11242" spans="6:10" x14ac:dyDescent="0.25">
      <c r="F11242" s="262"/>
      <c r="G11242" s="139"/>
      <c r="H11242" s="139"/>
      <c r="I11242" s="139"/>
      <c r="J11242" s="139"/>
    </row>
    <row r="11243" spans="6:10" x14ac:dyDescent="0.25">
      <c r="F11243" s="262"/>
      <c r="G11243" s="139"/>
      <c r="H11243" s="139"/>
      <c r="I11243" s="139"/>
      <c r="J11243" s="139"/>
    </row>
    <row r="11244" spans="6:10" x14ac:dyDescent="0.25">
      <c r="F11244" s="262"/>
      <c r="G11244" s="139"/>
      <c r="H11244" s="139"/>
      <c r="I11244" s="139"/>
      <c r="J11244" s="139"/>
    </row>
    <row r="11245" spans="6:10" x14ac:dyDescent="0.25">
      <c r="F11245" s="262"/>
      <c r="G11245" s="139"/>
      <c r="H11245" s="139"/>
      <c r="I11245" s="139"/>
      <c r="J11245" s="139"/>
    </row>
    <row r="11246" spans="6:10" x14ac:dyDescent="0.25">
      <c r="F11246" s="262"/>
      <c r="G11246" s="139"/>
      <c r="H11246" s="139"/>
      <c r="I11246" s="139"/>
      <c r="J11246" s="139"/>
    </row>
    <row r="11247" spans="6:10" x14ac:dyDescent="0.25">
      <c r="F11247" s="262"/>
      <c r="G11247" s="139"/>
      <c r="H11247" s="139"/>
      <c r="I11247" s="139"/>
      <c r="J11247" s="139"/>
    </row>
    <row r="11248" spans="6:10" x14ac:dyDescent="0.25">
      <c r="F11248" s="262"/>
      <c r="G11248" s="139"/>
      <c r="H11248" s="139"/>
      <c r="I11248" s="139"/>
      <c r="J11248" s="139"/>
    </row>
    <row r="11249" spans="6:10" x14ac:dyDescent="0.25">
      <c r="F11249" s="262"/>
      <c r="G11249" s="139"/>
      <c r="H11249" s="139"/>
      <c r="I11249" s="139"/>
      <c r="J11249" s="139"/>
    </row>
    <row r="11250" spans="6:10" x14ac:dyDescent="0.25">
      <c r="F11250" s="262"/>
      <c r="G11250" s="139"/>
      <c r="H11250" s="139"/>
      <c r="I11250" s="139"/>
      <c r="J11250" s="139"/>
    </row>
    <row r="11251" spans="6:10" x14ac:dyDescent="0.25">
      <c r="F11251" s="262"/>
      <c r="G11251" s="139"/>
      <c r="H11251" s="139"/>
      <c r="I11251" s="139"/>
      <c r="J11251" s="139"/>
    </row>
    <row r="11252" spans="6:10" x14ac:dyDescent="0.25">
      <c r="F11252" s="262"/>
      <c r="G11252" s="139"/>
      <c r="H11252" s="139"/>
      <c r="I11252" s="139"/>
      <c r="J11252" s="139"/>
    </row>
    <row r="11253" spans="6:10" x14ac:dyDescent="0.25">
      <c r="F11253" s="262"/>
      <c r="G11253" s="139"/>
      <c r="H11253" s="139"/>
      <c r="I11253" s="139"/>
      <c r="J11253" s="139"/>
    </row>
    <row r="11254" spans="6:10" x14ac:dyDescent="0.25">
      <c r="F11254" s="262"/>
      <c r="G11254" s="139"/>
      <c r="H11254" s="139"/>
      <c r="I11254" s="139"/>
      <c r="J11254" s="139"/>
    </row>
    <row r="11255" spans="6:10" x14ac:dyDescent="0.25">
      <c r="F11255" s="262"/>
      <c r="G11255" s="139"/>
      <c r="H11255" s="139"/>
      <c r="I11255" s="139"/>
      <c r="J11255" s="139"/>
    </row>
    <row r="11256" spans="6:10" x14ac:dyDescent="0.25">
      <c r="F11256" s="262"/>
      <c r="G11256" s="139"/>
      <c r="H11256" s="139"/>
      <c r="I11256" s="139"/>
      <c r="J11256" s="139"/>
    </row>
    <row r="11257" spans="6:10" x14ac:dyDescent="0.25">
      <c r="F11257" s="262"/>
      <c r="G11257" s="139"/>
      <c r="H11257" s="139"/>
      <c r="I11257" s="139"/>
      <c r="J11257" s="139"/>
    </row>
    <row r="11258" spans="6:10" x14ac:dyDescent="0.25">
      <c r="F11258" s="262"/>
      <c r="G11258" s="139"/>
      <c r="H11258" s="139"/>
      <c r="I11258" s="139"/>
      <c r="J11258" s="139"/>
    </row>
    <row r="11259" spans="6:10" x14ac:dyDescent="0.25">
      <c r="F11259" s="262"/>
      <c r="G11259" s="139"/>
      <c r="H11259" s="139"/>
      <c r="I11259" s="139"/>
      <c r="J11259" s="139"/>
    </row>
    <row r="11260" spans="6:10" x14ac:dyDescent="0.25">
      <c r="F11260" s="262"/>
      <c r="G11260" s="139"/>
      <c r="H11260" s="139"/>
      <c r="I11260" s="139"/>
      <c r="J11260" s="139"/>
    </row>
    <row r="11261" spans="6:10" x14ac:dyDescent="0.25">
      <c r="F11261" s="262"/>
      <c r="G11261" s="139"/>
      <c r="H11261" s="139"/>
      <c r="I11261" s="139"/>
      <c r="J11261" s="139"/>
    </row>
    <row r="11262" spans="6:10" x14ac:dyDescent="0.25">
      <c r="F11262" s="262"/>
      <c r="G11262" s="139"/>
      <c r="H11262" s="139"/>
      <c r="I11262" s="139"/>
      <c r="J11262" s="139"/>
    </row>
    <row r="11263" spans="6:10" x14ac:dyDescent="0.25">
      <c r="F11263" s="262"/>
      <c r="G11263" s="139"/>
      <c r="H11263" s="139"/>
      <c r="I11263" s="139"/>
      <c r="J11263" s="139"/>
    </row>
    <row r="11264" spans="6:10" x14ac:dyDescent="0.25">
      <c r="F11264" s="262"/>
      <c r="G11264" s="139"/>
      <c r="H11264" s="139"/>
      <c r="I11264" s="139"/>
      <c r="J11264" s="139"/>
    </row>
    <row r="11265" spans="6:10" x14ac:dyDescent="0.25">
      <c r="F11265" s="262"/>
      <c r="G11265" s="139"/>
      <c r="H11265" s="139"/>
      <c r="I11265" s="139"/>
      <c r="J11265" s="139"/>
    </row>
    <row r="11266" spans="6:10" x14ac:dyDescent="0.25">
      <c r="F11266" s="262"/>
      <c r="G11266" s="139"/>
      <c r="H11266" s="139"/>
      <c r="I11266" s="139"/>
      <c r="J11266" s="139"/>
    </row>
    <row r="11267" spans="6:10" x14ac:dyDescent="0.25">
      <c r="F11267" s="262"/>
      <c r="G11267" s="139"/>
      <c r="H11267" s="139"/>
      <c r="I11267" s="139"/>
      <c r="J11267" s="139"/>
    </row>
    <row r="11268" spans="6:10" x14ac:dyDescent="0.25">
      <c r="F11268" s="262"/>
      <c r="G11268" s="139"/>
      <c r="H11268" s="139"/>
      <c r="I11268" s="139"/>
      <c r="J11268" s="139"/>
    </row>
    <row r="11269" spans="6:10" x14ac:dyDescent="0.25">
      <c r="F11269" s="262"/>
      <c r="G11269" s="139"/>
      <c r="H11269" s="139"/>
      <c r="I11269" s="139"/>
      <c r="J11269" s="139"/>
    </row>
    <row r="11270" spans="6:10" x14ac:dyDescent="0.25">
      <c r="F11270" s="262"/>
      <c r="G11270" s="139"/>
      <c r="H11270" s="139"/>
      <c r="I11270" s="139"/>
      <c r="J11270" s="139"/>
    </row>
    <row r="11271" spans="6:10" x14ac:dyDescent="0.25">
      <c r="F11271" s="262"/>
      <c r="G11271" s="139"/>
      <c r="H11271" s="139"/>
      <c r="I11271" s="139"/>
      <c r="J11271" s="139"/>
    </row>
    <row r="11272" spans="6:10" x14ac:dyDescent="0.25">
      <c r="F11272" s="262"/>
      <c r="G11272" s="139"/>
      <c r="H11272" s="139"/>
      <c r="I11272" s="139"/>
      <c r="J11272" s="139"/>
    </row>
    <row r="11273" spans="6:10" x14ac:dyDescent="0.25">
      <c r="F11273" s="262"/>
      <c r="G11273" s="139"/>
      <c r="H11273" s="139"/>
      <c r="I11273" s="139"/>
      <c r="J11273" s="139"/>
    </row>
    <row r="11274" spans="6:10" x14ac:dyDescent="0.25">
      <c r="F11274" s="262"/>
      <c r="G11274" s="139"/>
      <c r="H11274" s="139"/>
      <c r="I11274" s="139"/>
      <c r="J11274" s="139"/>
    </row>
    <row r="11275" spans="6:10" x14ac:dyDescent="0.25">
      <c r="F11275" s="262"/>
      <c r="G11275" s="139"/>
      <c r="H11275" s="139"/>
      <c r="I11275" s="139"/>
      <c r="J11275" s="139"/>
    </row>
    <row r="11276" spans="6:10" x14ac:dyDescent="0.25">
      <c r="F11276" s="262"/>
      <c r="G11276" s="139"/>
      <c r="H11276" s="139"/>
      <c r="I11276" s="139"/>
      <c r="J11276" s="139"/>
    </row>
    <row r="11277" spans="6:10" x14ac:dyDescent="0.25">
      <c r="F11277" s="262"/>
      <c r="G11277" s="139"/>
      <c r="H11277" s="139"/>
      <c r="I11277" s="139"/>
      <c r="J11277" s="139"/>
    </row>
    <row r="11278" spans="6:10" x14ac:dyDescent="0.25">
      <c r="F11278" s="262"/>
      <c r="G11278" s="139"/>
      <c r="H11278" s="139"/>
      <c r="I11278" s="139"/>
      <c r="J11278" s="139"/>
    </row>
    <row r="11279" spans="6:10" x14ac:dyDescent="0.25">
      <c r="F11279" s="262"/>
      <c r="G11279" s="139"/>
      <c r="H11279" s="139"/>
      <c r="I11279" s="139"/>
      <c r="J11279" s="139"/>
    </row>
    <row r="11280" spans="6:10" x14ac:dyDescent="0.25">
      <c r="F11280" s="262"/>
      <c r="G11280" s="139"/>
      <c r="H11280" s="139"/>
      <c r="I11280" s="139"/>
      <c r="J11280" s="139"/>
    </row>
    <row r="11281" spans="6:10" x14ac:dyDescent="0.25">
      <c r="F11281" s="262"/>
      <c r="G11281" s="139"/>
      <c r="H11281" s="139"/>
      <c r="I11281" s="139"/>
      <c r="J11281" s="139"/>
    </row>
    <row r="11282" spans="6:10" x14ac:dyDescent="0.25">
      <c r="F11282" s="262"/>
      <c r="G11282" s="139"/>
      <c r="H11282" s="139"/>
      <c r="I11282" s="139"/>
      <c r="J11282" s="139"/>
    </row>
    <row r="11283" spans="6:10" x14ac:dyDescent="0.25">
      <c r="F11283" s="262"/>
      <c r="G11283" s="139"/>
      <c r="H11283" s="139"/>
      <c r="I11283" s="139"/>
      <c r="J11283" s="139"/>
    </row>
    <row r="11284" spans="6:10" x14ac:dyDescent="0.25">
      <c r="F11284" s="262"/>
      <c r="G11284" s="139"/>
      <c r="H11284" s="139"/>
      <c r="I11284" s="139"/>
      <c r="J11284" s="139"/>
    </row>
    <row r="11285" spans="6:10" x14ac:dyDescent="0.25">
      <c r="F11285" s="262"/>
      <c r="G11285" s="139"/>
      <c r="H11285" s="139"/>
      <c r="I11285" s="139"/>
      <c r="J11285" s="139"/>
    </row>
    <row r="11286" spans="6:10" x14ac:dyDescent="0.25">
      <c r="F11286" s="262"/>
      <c r="G11286" s="139"/>
      <c r="H11286" s="139"/>
      <c r="I11286" s="139"/>
      <c r="J11286" s="139"/>
    </row>
    <row r="11287" spans="6:10" x14ac:dyDescent="0.25">
      <c r="F11287" s="262"/>
      <c r="G11287" s="139"/>
      <c r="H11287" s="139"/>
      <c r="I11287" s="139"/>
      <c r="J11287" s="139"/>
    </row>
    <row r="11288" spans="6:10" x14ac:dyDescent="0.25">
      <c r="F11288" s="262"/>
      <c r="G11288" s="139"/>
      <c r="H11288" s="139"/>
      <c r="I11288" s="139"/>
      <c r="J11288" s="139"/>
    </row>
    <row r="11289" spans="6:10" x14ac:dyDescent="0.25">
      <c r="F11289" s="262"/>
      <c r="G11289" s="139"/>
      <c r="H11289" s="139"/>
      <c r="I11289" s="139"/>
      <c r="J11289" s="139"/>
    </row>
    <row r="11290" spans="6:10" x14ac:dyDescent="0.25">
      <c r="F11290" s="262"/>
      <c r="G11290" s="139"/>
      <c r="H11290" s="139"/>
      <c r="I11290" s="139"/>
      <c r="J11290" s="139"/>
    </row>
    <row r="11291" spans="6:10" x14ac:dyDescent="0.25">
      <c r="F11291" s="262"/>
      <c r="G11291" s="139"/>
      <c r="H11291" s="139"/>
      <c r="I11291" s="139"/>
      <c r="J11291" s="139"/>
    </row>
    <row r="11292" spans="6:10" x14ac:dyDescent="0.25">
      <c r="F11292" s="262"/>
      <c r="G11292" s="139"/>
      <c r="H11292" s="139"/>
      <c r="I11292" s="139"/>
      <c r="J11292" s="139"/>
    </row>
    <row r="11293" spans="6:10" x14ac:dyDescent="0.25">
      <c r="F11293" s="262"/>
      <c r="G11293" s="139"/>
      <c r="H11293" s="139"/>
      <c r="I11293" s="139"/>
      <c r="J11293" s="139"/>
    </row>
    <row r="11294" spans="6:10" x14ac:dyDescent="0.25">
      <c r="F11294" s="262"/>
      <c r="G11294" s="139"/>
      <c r="H11294" s="139"/>
      <c r="I11294" s="139"/>
      <c r="J11294" s="139"/>
    </row>
    <row r="11295" spans="6:10" x14ac:dyDescent="0.25">
      <c r="F11295" s="262"/>
      <c r="G11295" s="139"/>
      <c r="H11295" s="139"/>
      <c r="I11295" s="139"/>
      <c r="J11295" s="139"/>
    </row>
    <row r="11296" spans="6:10" x14ac:dyDescent="0.25">
      <c r="F11296" s="262"/>
      <c r="G11296" s="139"/>
      <c r="H11296" s="139"/>
      <c r="I11296" s="139"/>
      <c r="J11296" s="139"/>
    </row>
    <row r="11297" spans="6:10" x14ac:dyDescent="0.25">
      <c r="F11297" s="262"/>
      <c r="G11297" s="139"/>
      <c r="H11297" s="139"/>
      <c r="I11297" s="139"/>
      <c r="J11297" s="139"/>
    </row>
    <row r="11298" spans="6:10" x14ac:dyDescent="0.25">
      <c r="F11298" s="262"/>
      <c r="G11298" s="139"/>
      <c r="H11298" s="139"/>
      <c r="I11298" s="139"/>
      <c r="J11298" s="139"/>
    </row>
    <row r="11299" spans="6:10" x14ac:dyDescent="0.25">
      <c r="F11299" s="262"/>
      <c r="G11299" s="139"/>
      <c r="H11299" s="139"/>
      <c r="I11299" s="139"/>
      <c r="J11299" s="139"/>
    </row>
    <row r="11300" spans="6:10" x14ac:dyDescent="0.25">
      <c r="F11300" s="262"/>
      <c r="G11300" s="139"/>
      <c r="H11300" s="139"/>
      <c r="I11300" s="139"/>
      <c r="J11300" s="139"/>
    </row>
    <row r="11301" spans="6:10" x14ac:dyDescent="0.25">
      <c r="F11301" s="262"/>
      <c r="G11301" s="139"/>
      <c r="H11301" s="139"/>
      <c r="I11301" s="139"/>
      <c r="J11301" s="139"/>
    </row>
    <row r="11302" spans="6:10" x14ac:dyDescent="0.25">
      <c r="F11302" s="262"/>
      <c r="G11302" s="139"/>
      <c r="H11302" s="139"/>
      <c r="I11302" s="139"/>
      <c r="J11302" s="139"/>
    </row>
    <row r="11303" spans="6:10" x14ac:dyDescent="0.25">
      <c r="F11303" s="262"/>
      <c r="G11303" s="139"/>
      <c r="H11303" s="139"/>
      <c r="I11303" s="139"/>
      <c r="J11303" s="139"/>
    </row>
    <row r="11304" spans="6:10" x14ac:dyDescent="0.25">
      <c r="F11304" s="262"/>
      <c r="G11304" s="139"/>
      <c r="H11304" s="139"/>
      <c r="I11304" s="139"/>
      <c r="J11304" s="139"/>
    </row>
    <row r="11305" spans="6:10" x14ac:dyDescent="0.25">
      <c r="F11305" s="262"/>
      <c r="G11305" s="139"/>
      <c r="H11305" s="139"/>
      <c r="I11305" s="139"/>
      <c r="J11305" s="139"/>
    </row>
    <row r="11306" spans="6:10" x14ac:dyDescent="0.25">
      <c r="F11306" s="262"/>
      <c r="G11306" s="139"/>
      <c r="H11306" s="139"/>
      <c r="I11306" s="139"/>
      <c r="J11306" s="139"/>
    </row>
    <row r="11307" spans="6:10" x14ac:dyDescent="0.25">
      <c r="F11307" s="262"/>
      <c r="G11307" s="139"/>
      <c r="H11307" s="139"/>
      <c r="I11307" s="139"/>
      <c r="J11307" s="139"/>
    </row>
    <row r="11308" spans="6:10" x14ac:dyDescent="0.25">
      <c r="F11308" s="262"/>
      <c r="G11308" s="139"/>
      <c r="H11308" s="139"/>
      <c r="I11308" s="139"/>
      <c r="J11308" s="139"/>
    </row>
    <row r="11309" spans="6:10" x14ac:dyDescent="0.25">
      <c r="F11309" s="262"/>
      <c r="G11309" s="139"/>
      <c r="H11309" s="139"/>
      <c r="I11309" s="139"/>
      <c r="J11309" s="139"/>
    </row>
    <row r="11310" spans="6:10" x14ac:dyDescent="0.25">
      <c r="F11310" s="262"/>
      <c r="G11310" s="139"/>
      <c r="H11310" s="139"/>
      <c r="I11310" s="139"/>
      <c r="J11310" s="139"/>
    </row>
    <row r="11311" spans="6:10" x14ac:dyDescent="0.25">
      <c r="F11311" s="262"/>
      <c r="G11311" s="139"/>
      <c r="H11311" s="139"/>
      <c r="I11311" s="139"/>
      <c r="J11311" s="139"/>
    </row>
    <row r="11312" spans="6:10" x14ac:dyDescent="0.25">
      <c r="F11312" s="262"/>
      <c r="G11312" s="139"/>
      <c r="H11312" s="139"/>
      <c r="I11312" s="139"/>
      <c r="J11312" s="139"/>
    </row>
    <row r="11313" spans="6:10" x14ac:dyDescent="0.25">
      <c r="F11313" s="262"/>
      <c r="G11313" s="139"/>
      <c r="H11313" s="139"/>
      <c r="I11313" s="139"/>
      <c r="J11313" s="139"/>
    </row>
    <row r="11314" spans="6:10" x14ac:dyDescent="0.25">
      <c r="F11314" s="262"/>
      <c r="G11314" s="139"/>
      <c r="H11314" s="139"/>
      <c r="I11314" s="139"/>
      <c r="J11314" s="139"/>
    </row>
    <row r="11315" spans="6:10" x14ac:dyDescent="0.25">
      <c r="F11315" s="262"/>
      <c r="G11315" s="139"/>
      <c r="H11315" s="139"/>
      <c r="I11315" s="139"/>
      <c r="J11315" s="139"/>
    </row>
    <row r="11316" spans="6:10" x14ac:dyDescent="0.25">
      <c r="F11316" s="262"/>
      <c r="G11316" s="139"/>
      <c r="H11316" s="139"/>
      <c r="I11316" s="139"/>
      <c r="J11316" s="139"/>
    </row>
    <row r="11317" spans="6:10" x14ac:dyDescent="0.25">
      <c r="F11317" s="262"/>
      <c r="G11317" s="139"/>
      <c r="H11317" s="139"/>
      <c r="I11317" s="139"/>
      <c r="J11317" s="139"/>
    </row>
    <row r="11318" spans="6:10" x14ac:dyDescent="0.25">
      <c r="F11318" s="262"/>
      <c r="G11318" s="139"/>
      <c r="H11318" s="139"/>
      <c r="I11318" s="139"/>
      <c r="J11318" s="139"/>
    </row>
    <row r="11319" spans="6:10" x14ac:dyDescent="0.25">
      <c r="F11319" s="262"/>
      <c r="G11319" s="139"/>
      <c r="H11319" s="139"/>
      <c r="I11319" s="139"/>
      <c r="J11319" s="139"/>
    </row>
    <row r="11320" spans="6:10" x14ac:dyDescent="0.25">
      <c r="F11320" s="262"/>
      <c r="G11320" s="139"/>
      <c r="H11320" s="139"/>
      <c r="I11320" s="139"/>
      <c r="J11320" s="139"/>
    </row>
    <row r="11321" spans="6:10" x14ac:dyDescent="0.25">
      <c r="F11321" s="262"/>
      <c r="G11321" s="139"/>
      <c r="H11321" s="139"/>
      <c r="I11321" s="139"/>
      <c r="J11321" s="139"/>
    </row>
    <row r="11322" spans="6:10" x14ac:dyDescent="0.25">
      <c r="F11322" s="262"/>
      <c r="G11322" s="139"/>
      <c r="H11322" s="139"/>
      <c r="I11322" s="139"/>
      <c r="J11322" s="139"/>
    </row>
    <row r="11323" spans="6:10" x14ac:dyDescent="0.25">
      <c r="F11323" s="262"/>
      <c r="G11323" s="139"/>
      <c r="H11323" s="139"/>
      <c r="I11323" s="139"/>
      <c r="J11323" s="139"/>
    </row>
    <row r="11324" spans="6:10" x14ac:dyDescent="0.25">
      <c r="F11324" s="262"/>
      <c r="G11324" s="139"/>
      <c r="H11324" s="139"/>
      <c r="I11324" s="139"/>
      <c r="J11324" s="139"/>
    </row>
    <row r="11325" spans="6:10" x14ac:dyDescent="0.25">
      <c r="F11325" s="262"/>
      <c r="G11325" s="139"/>
      <c r="H11325" s="139"/>
      <c r="I11325" s="139"/>
      <c r="J11325" s="139"/>
    </row>
    <row r="11326" spans="6:10" x14ac:dyDescent="0.25">
      <c r="F11326" s="262"/>
      <c r="G11326" s="139"/>
      <c r="H11326" s="139"/>
      <c r="I11326" s="139"/>
      <c r="J11326" s="139"/>
    </row>
    <row r="11327" spans="6:10" x14ac:dyDescent="0.25">
      <c r="F11327" s="262"/>
      <c r="G11327" s="139"/>
      <c r="H11327" s="139"/>
      <c r="I11327" s="139"/>
      <c r="J11327" s="139"/>
    </row>
    <row r="11328" spans="6:10" x14ac:dyDescent="0.25">
      <c r="F11328" s="262"/>
      <c r="G11328" s="139"/>
      <c r="H11328" s="139"/>
      <c r="I11328" s="139"/>
      <c r="J11328" s="139"/>
    </row>
    <row r="11329" spans="6:10" x14ac:dyDescent="0.25">
      <c r="F11329" s="262"/>
      <c r="G11329" s="139"/>
      <c r="H11329" s="139"/>
      <c r="I11329" s="139"/>
      <c r="J11329" s="139"/>
    </row>
    <row r="11330" spans="6:10" x14ac:dyDescent="0.25">
      <c r="F11330" s="262"/>
      <c r="G11330" s="139"/>
      <c r="H11330" s="139"/>
      <c r="I11330" s="139"/>
      <c r="J11330" s="139"/>
    </row>
    <row r="11331" spans="6:10" x14ac:dyDescent="0.25">
      <c r="F11331" s="262"/>
      <c r="G11331" s="139"/>
      <c r="H11331" s="139"/>
      <c r="I11331" s="139"/>
      <c r="J11331" s="139"/>
    </row>
    <row r="11332" spans="6:10" x14ac:dyDescent="0.25">
      <c r="F11332" s="262"/>
      <c r="G11332" s="139"/>
      <c r="H11332" s="139"/>
      <c r="I11332" s="139"/>
      <c r="J11332" s="139"/>
    </row>
    <row r="11333" spans="6:10" x14ac:dyDescent="0.25">
      <c r="F11333" s="262"/>
      <c r="G11333" s="139"/>
      <c r="H11333" s="139"/>
      <c r="I11333" s="139"/>
      <c r="J11333" s="139"/>
    </row>
    <row r="11334" spans="6:10" x14ac:dyDescent="0.25">
      <c r="F11334" s="262"/>
      <c r="G11334" s="139"/>
      <c r="H11334" s="139"/>
      <c r="I11334" s="139"/>
      <c r="J11334" s="139"/>
    </row>
    <row r="11335" spans="6:10" x14ac:dyDescent="0.25">
      <c r="F11335" s="262"/>
      <c r="G11335" s="139"/>
      <c r="H11335" s="139"/>
      <c r="I11335" s="139"/>
      <c r="J11335" s="139"/>
    </row>
    <row r="11336" spans="6:10" x14ac:dyDescent="0.25">
      <c r="F11336" s="262"/>
      <c r="G11336" s="139"/>
      <c r="H11336" s="139"/>
      <c r="I11336" s="139"/>
      <c r="J11336" s="139"/>
    </row>
    <row r="11337" spans="6:10" x14ac:dyDescent="0.25">
      <c r="F11337" s="262"/>
      <c r="G11337" s="139"/>
      <c r="H11337" s="139"/>
      <c r="I11337" s="139"/>
      <c r="J11337" s="139"/>
    </row>
    <row r="11338" spans="6:10" x14ac:dyDescent="0.25">
      <c r="F11338" s="262"/>
      <c r="G11338" s="139"/>
      <c r="H11338" s="139"/>
      <c r="I11338" s="139"/>
      <c r="J11338" s="139"/>
    </row>
    <row r="11339" spans="6:10" x14ac:dyDescent="0.25">
      <c r="F11339" s="262"/>
      <c r="G11339" s="139"/>
      <c r="H11339" s="139"/>
      <c r="I11339" s="139"/>
      <c r="J11339" s="139"/>
    </row>
    <row r="11340" spans="6:10" x14ac:dyDescent="0.25">
      <c r="F11340" s="262"/>
      <c r="G11340" s="139"/>
      <c r="H11340" s="139"/>
      <c r="I11340" s="139"/>
      <c r="J11340" s="139"/>
    </row>
    <row r="11341" spans="6:10" x14ac:dyDescent="0.25">
      <c r="F11341" s="262"/>
      <c r="G11341" s="139"/>
      <c r="H11341" s="139"/>
      <c r="I11341" s="139"/>
      <c r="J11341" s="139"/>
    </row>
    <row r="11342" spans="6:10" x14ac:dyDescent="0.25">
      <c r="F11342" s="262"/>
      <c r="G11342" s="139"/>
      <c r="H11342" s="139"/>
      <c r="I11342" s="139"/>
      <c r="J11342" s="139"/>
    </row>
    <row r="11343" spans="6:10" x14ac:dyDescent="0.25">
      <c r="F11343" s="262"/>
      <c r="G11343" s="139"/>
      <c r="H11343" s="139"/>
      <c r="I11343" s="139"/>
      <c r="J11343" s="139"/>
    </row>
    <row r="11344" spans="6:10" x14ac:dyDescent="0.25">
      <c r="F11344" s="262"/>
      <c r="G11344" s="139"/>
      <c r="H11344" s="139"/>
      <c r="I11344" s="139"/>
      <c r="J11344" s="139"/>
    </row>
    <row r="11345" spans="6:10" x14ac:dyDescent="0.25">
      <c r="F11345" s="262"/>
      <c r="G11345" s="139"/>
      <c r="H11345" s="139"/>
      <c r="I11345" s="139"/>
      <c r="J11345" s="139"/>
    </row>
    <row r="11346" spans="6:10" x14ac:dyDescent="0.25">
      <c r="F11346" s="262"/>
      <c r="G11346" s="139"/>
      <c r="H11346" s="139"/>
      <c r="I11346" s="139"/>
      <c r="J11346" s="139"/>
    </row>
    <row r="11347" spans="6:10" x14ac:dyDescent="0.25">
      <c r="F11347" s="262"/>
      <c r="G11347" s="139"/>
      <c r="H11347" s="139"/>
      <c r="I11347" s="139"/>
      <c r="J11347" s="139"/>
    </row>
    <row r="11348" spans="6:10" x14ac:dyDescent="0.25">
      <c r="F11348" s="262"/>
      <c r="G11348" s="139"/>
      <c r="H11348" s="139"/>
      <c r="I11348" s="139"/>
      <c r="J11348" s="139"/>
    </row>
    <row r="11349" spans="6:10" x14ac:dyDescent="0.25">
      <c r="F11349" s="262"/>
      <c r="G11349" s="139"/>
      <c r="H11349" s="139"/>
      <c r="I11349" s="139"/>
      <c r="J11349" s="139"/>
    </row>
    <row r="11350" spans="6:10" x14ac:dyDescent="0.25">
      <c r="F11350" s="262"/>
      <c r="G11350" s="139"/>
      <c r="H11350" s="139"/>
      <c r="I11350" s="139"/>
      <c r="J11350" s="139"/>
    </row>
    <row r="11351" spans="6:10" x14ac:dyDescent="0.25">
      <c r="F11351" s="262"/>
      <c r="G11351" s="139"/>
      <c r="H11351" s="139"/>
      <c r="I11351" s="139"/>
      <c r="J11351" s="139"/>
    </row>
    <row r="11352" spans="6:10" x14ac:dyDescent="0.25">
      <c r="F11352" s="262"/>
      <c r="G11352" s="139"/>
      <c r="H11352" s="139"/>
      <c r="I11352" s="139"/>
      <c r="J11352" s="139"/>
    </row>
    <row r="11353" spans="6:10" x14ac:dyDescent="0.25">
      <c r="F11353" s="262"/>
      <c r="G11353" s="139"/>
      <c r="H11353" s="139"/>
      <c r="I11353" s="139"/>
      <c r="J11353" s="139"/>
    </row>
    <row r="11354" spans="6:10" x14ac:dyDescent="0.25">
      <c r="F11354" s="262"/>
      <c r="G11354" s="139"/>
      <c r="H11354" s="139"/>
      <c r="I11354" s="139"/>
      <c r="J11354" s="139"/>
    </row>
    <row r="11355" spans="6:10" x14ac:dyDescent="0.25">
      <c r="F11355" s="262"/>
      <c r="G11355" s="139"/>
      <c r="H11355" s="139"/>
      <c r="I11355" s="139"/>
      <c r="J11355" s="139"/>
    </row>
    <row r="11356" spans="6:10" x14ac:dyDescent="0.25">
      <c r="F11356" s="262"/>
      <c r="G11356" s="139"/>
      <c r="H11356" s="139"/>
      <c r="I11356" s="139"/>
      <c r="J11356" s="139"/>
    </row>
    <row r="11357" spans="6:10" x14ac:dyDescent="0.25">
      <c r="F11357" s="262"/>
      <c r="G11357" s="139"/>
      <c r="H11357" s="139"/>
      <c r="I11357" s="139"/>
      <c r="J11357" s="139"/>
    </row>
    <row r="11358" spans="6:10" x14ac:dyDescent="0.25">
      <c r="F11358" s="262"/>
      <c r="G11358" s="139"/>
      <c r="H11358" s="139"/>
      <c r="I11358" s="139"/>
      <c r="J11358" s="139"/>
    </row>
    <row r="11359" spans="6:10" x14ac:dyDescent="0.25">
      <c r="F11359" s="262"/>
      <c r="G11359" s="139"/>
      <c r="H11359" s="139"/>
      <c r="I11359" s="139"/>
      <c r="J11359" s="139"/>
    </row>
    <row r="11360" spans="6:10" x14ac:dyDescent="0.25">
      <c r="F11360" s="262"/>
      <c r="G11360" s="139"/>
      <c r="H11360" s="139"/>
      <c r="I11360" s="139"/>
      <c r="J11360" s="139"/>
    </row>
    <row r="11361" spans="6:10" x14ac:dyDescent="0.25">
      <c r="F11361" s="262"/>
      <c r="G11361" s="139"/>
      <c r="H11361" s="139"/>
      <c r="I11361" s="139"/>
      <c r="J11361" s="139"/>
    </row>
    <row r="11362" spans="6:10" x14ac:dyDescent="0.25">
      <c r="F11362" s="262"/>
      <c r="G11362" s="139"/>
      <c r="H11362" s="139"/>
      <c r="I11362" s="139"/>
      <c r="J11362" s="139"/>
    </row>
    <row r="11363" spans="6:10" x14ac:dyDescent="0.25">
      <c r="F11363" s="262"/>
      <c r="G11363" s="139"/>
      <c r="H11363" s="139"/>
      <c r="I11363" s="139"/>
      <c r="J11363" s="139"/>
    </row>
    <row r="11364" spans="6:10" x14ac:dyDescent="0.25">
      <c r="F11364" s="262"/>
      <c r="G11364" s="139"/>
      <c r="H11364" s="139"/>
      <c r="I11364" s="139"/>
      <c r="J11364" s="139"/>
    </row>
    <row r="11365" spans="6:10" x14ac:dyDescent="0.25">
      <c r="F11365" s="262"/>
      <c r="G11365" s="139"/>
      <c r="H11365" s="139"/>
      <c r="I11365" s="139"/>
      <c r="J11365" s="139"/>
    </row>
    <row r="11366" spans="6:10" x14ac:dyDescent="0.25">
      <c r="F11366" s="262"/>
      <c r="G11366" s="139"/>
      <c r="H11366" s="139"/>
      <c r="I11366" s="139"/>
      <c r="J11366" s="139"/>
    </row>
    <row r="11367" spans="6:10" x14ac:dyDescent="0.25">
      <c r="F11367" s="262"/>
      <c r="G11367" s="139"/>
      <c r="H11367" s="139"/>
      <c r="I11367" s="139"/>
      <c r="J11367" s="139"/>
    </row>
    <row r="11368" spans="6:10" x14ac:dyDescent="0.25">
      <c r="F11368" s="262"/>
      <c r="G11368" s="139"/>
      <c r="H11368" s="139"/>
      <c r="I11368" s="139"/>
      <c r="J11368" s="139"/>
    </row>
    <row r="11369" spans="6:10" x14ac:dyDescent="0.25">
      <c r="F11369" s="262"/>
      <c r="G11369" s="139"/>
      <c r="H11369" s="139"/>
      <c r="I11369" s="139"/>
      <c r="J11369" s="139"/>
    </row>
    <row r="11370" spans="6:10" x14ac:dyDescent="0.25">
      <c r="F11370" s="262"/>
      <c r="G11370" s="139"/>
      <c r="H11370" s="139"/>
      <c r="I11370" s="139"/>
      <c r="J11370" s="139"/>
    </row>
    <row r="11371" spans="6:10" x14ac:dyDescent="0.25">
      <c r="F11371" s="262"/>
      <c r="G11371" s="139"/>
      <c r="H11371" s="139"/>
      <c r="I11371" s="139"/>
      <c r="J11371" s="139"/>
    </row>
    <row r="11372" spans="6:10" x14ac:dyDescent="0.25">
      <c r="F11372" s="262"/>
      <c r="G11372" s="139"/>
      <c r="H11372" s="139"/>
      <c r="I11372" s="139"/>
      <c r="J11372" s="139"/>
    </row>
    <row r="11373" spans="6:10" x14ac:dyDescent="0.25">
      <c r="F11373" s="262"/>
      <c r="G11373" s="139"/>
      <c r="H11373" s="139"/>
      <c r="I11373" s="139"/>
      <c r="J11373" s="139"/>
    </row>
    <row r="11374" spans="6:10" x14ac:dyDescent="0.25">
      <c r="F11374" s="262"/>
      <c r="G11374" s="139"/>
      <c r="H11374" s="139"/>
      <c r="I11374" s="139"/>
      <c r="J11374" s="139"/>
    </row>
    <row r="11375" spans="6:10" x14ac:dyDescent="0.25">
      <c r="F11375" s="262"/>
      <c r="G11375" s="139"/>
      <c r="H11375" s="139"/>
      <c r="I11375" s="139"/>
      <c r="J11375" s="139"/>
    </row>
    <row r="11376" spans="6:10" x14ac:dyDescent="0.25">
      <c r="F11376" s="262"/>
      <c r="G11376" s="139"/>
      <c r="H11376" s="139"/>
      <c r="I11376" s="139"/>
      <c r="J11376" s="139"/>
    </row>
    <row r="11377" spans="6:10" x14ac:dyDescent="0.25">
      <c r="F11377" s="262"/>
      <c r="G11377" s="139"/>
      <c r="H11377" s="139"/>
      <c r="I11377" s="139"/>
      <c r="J11377" s="139"/>
    </row>
    <row r="11378" spans="6:10" x14ac:dyDescent="0.25">
      <c r="F11378" s="262"/>
      <c r="G11378" s="139"/>
      <c r="H11378" s="139"/>
      <c r="I11378" s="139"/>
      <c r="J11378" s="139"/>
    </row>
    <row r="11379" spans="6:10" x14ac:dyDescent="0.25">
      <c r="F11379" s="262"/>
      <c r="G11379" s="139"/>
      <c r="H11379" s="139"/>
      <c r="I11379" s="139"/>
      <c r="J11379" s="139"/>
    </row>
    <row r="11380" spans="6:10" x14ac:dyDescent="0.25">
      <c r="F11380" s="262"/>
      <c r="G11380" s="139"/>
      <c r="H11380" s="139"/>
      <c r="I11380" s="139"/>
      <c r="J11380" s="139"/>
    </row>
    <row r="11381" spans="6:10" x14ac:dyDescent="0.25">
      <c r="F11381" s="262"/>
      <c r="G11381" s="139"/>
      <c r="H11381" s="139"/>
      <c r="I11381" s="139"/>
      <c r="J11381" s="139"/>
    </row>
    <row r="11382" spans="6:10" x14ac:dyDescent="0.25">
      <c r="F11382" s="262"/>
      <c r="G11382" s="139"/>
      <c r="H11382" s="139"/>
      <c r="I11382" s="139"/>
      <c r="J11382" s="139"/>
    </row>
    <row r="11383" spans="6:10" x14ac:dyDescent="0.25">
      <c r="F11383" s="262"/>
      <c r="G11383" s="139"/>
      <c r="H11383" s="139"/>
      <c r="I11383" s="139"/>
      <c r="J11383" s="139"/>
    </row>
    <row r="11384" spans="6:10" x14ac:dyDescent="0.25">
      <c r="F11384" s="262"/>
      <c r="G11384" s="139"/>
      <c r="H11384" s="139"/>
      <c r="I11384" s="139"/>
      <c r="J11384" s="139"/>
    </row>
    <row r="11385" spans="6:10" x14ac:dyDescent="0.25">
      <c r="F11385" s="262"/>
      <c r="G11385" s="139"/>
      <c r="H11385" s="139"/>
      <c r="I11385" s="139"/>
      <c r="J11385" s="139"/>
    </row>
    <row r="11386" spans="6:10" x14ac:dyDescent="0.25">
      <c r="F11386" s="262"/>
      <c r="G11386" s="139"/>
      <c r="H11386" s="139"/>
      <c r="I11386" s="139"/>
      <c r="J11386" s="139"/>
    </row>
    <row r="11387" spans="6:10" x14ac:dyDescent="0.25">
      <c r="F11387" s="262"/>
      <c r="G11387" s="139"/>
      <c r="H11387" s="139"/>
      <c r="I11387" s="139"/>
      <c r="J11387" s="139"/>
    </row>
    <row r="11388" spans="6:10" x14ac:dyDescent="0.25">
      <c r="F11388" s="262"/>
      <c r="G11388" s="139"/>
      <c r="H11388" s="139"/>
      <c r="I11388" s="139"/>
      <c r="J11388" s="139"/>
    </row>
    <row r="11389" spans="6:10" x14ac:dyDescent="0.25">
      <c r="F11389" s="262"/>
      <c r="G11389" s="139"/>
      <c r="H11389" s="139"/>
      <c r="I11389" s="139"/>
      <c r="J11389" s="139"/>
    </row>
    <row r="11390" spans="6:10" x14ac:dyDescent="0.25">
      <c r="F11390" s="262"/>
      <c r="G11390" s="139"/>
      <c r="H11390" s="139"/>
      <c r="I11390" s="139"/>
      <c r="J11390" s="139"/>
    </row>
    <row r="11391" spans="6:10" x14ac:dyDescent="0.25">
      <c r="F11391" s="262"/>
      <c r="G11391" s="139"/>
      <c r="H11391" s="139"/>
      <c r="I11391" s="139"/>
      <c r="J11391" s="139"/>
    </row>
    <row r="11392" spans="6:10" x14ac:dyDescent="0.25">
      <c r="F11392" s="262"/>
      <c r="G11392" s="139"/>
      <c r="H11392" s="139"/>
      <c r="I11392" s="139"/>
      <c r="J11392" s="139"/>
    </row>
    <row r="11393" spans="6:10" x14ac:dyDescent="0.25">
      <c r="F11393" s="262"/>
      <c r="G11393" s="139"/>
      <c r="H11393" s="139"/>
      <c r="I11393" s="139"/>
      <c r="J11393" s="139"/>
    </row>
    <row r="11394" spans="6:10" x14ac:dyDescent="0.25">
      <c r="F11394" s="262"/>
      <c r="G11394" s="139"/>
      <c r="H11394" s="139"/>
      <c r="I11394" s="139"/>
      <c r="J11394" s="139"/>
    </row>
    <row r="11395" spans="6:10" x14ac:dyDescent="0.25">
      <c r="F11395" s="262"/>
      <c r="G11395" s="139"/>
      <c r="H11395" s="139"/>
      <c r="I11395" s="139"/>
      <c r="J11395" s="139"/>
    </row>
    <row r="11396" spans="6:10" x14ac:dyDescent="0.25">
      <c r="F11396" s="262"/>
      <c r="G11396" s="139"/>
      <c r="H11396" s="139"/>
      <c r="I11396" s="139"/>
      <c r="J11396" s="139"/>
    </row>
    <row r="11397" spans="6:10" x14ac:dyDescent="0.25">
      <c r="F11397" s="262"/>
      <c r="G11397" s="139"/>
      <c r="H11397" s="139"/>
      <c r="I11397" s="139"/>
      <c r="J11397" s="139"/>
    </row>
    <row r="11398" spans="6:10" x14ac:dyDescent="0.25">
      <c r="F11398" s="262"/>
      <c r="G11398" s="139"/>
      <c r="H11398" s="139"/>
      <c r="I11398" s="139"/>
      <c r="J11398" s="139"/>
    </row>
    <row r="11399" spans="6:10" x14ac:dyDescent="0.25">
      <c r="F11399" s="262"/>
      <c r="G11399" s="139"/>
      <c r="H11399" s="139"/>
      <c r="I11399" s="139"/>
      <c r="J11399" s="139"/>
    </row>
    <row r="11400" spans="6:10" x14ac:dyDescent="0.25">
      <c r="F11400" s="262"/>
      <c r="G11400" s="139"/>
      <c r="H11400" s="139"/>
      <c r="I11400" s="139"/>
      <c r="J11400" s="139"/>
    </row>
    <row r="11401" spans="6:10" x14ac:dyDescent="0.25">
      <c r="F11401" s="262"/>
      <c r="G11401" s="139"/>
      <c r="H11401" s="139"/>
      <c r="I11401" s="139"/>
      <c r="J11401" s="139"/>
    </row>
    <row r="11402" spans="6:10" x14ac:dyDescent="0.25">
      <c r="F11402" s="262"/>
      <c r="G11402" s="139"/>
      <c r="H11402" s="139"/>
      <c r="I11402" s="139"/>
      <c r="J11402" s="139"/>
    </row>
    <row r="11403" spans="6:10" x14ac:dyDescent="0.25">
      <c r="F11403" s="262"/>
      <c r="G11403" s="139"/>
      <c r="H11403" s="139"/>
      <c r="I11403" s="139"/>
      <c r="J11403" s="139"/>
    </row>
    <row r="11404" spans="6:10" x14ac:dyDescent="0.25">
      <c r="F11404" s="262"/>
      <c r="G11404" s="139"/>
      <c r="H11404" s="139"/>
      <c r="I11404" s="139"/>
      <c r="J11404" s="139"/>
    </row>
    <row r="11405" spans="6:10" x14ac:dyDescent="0.25">
      <c r="F11405" s="262"/>
      <c r="G11405" s="139"/>
      <c r="H11405" s="139"/>
      <c r="I11405" s="139"/>
      <c r="J11405" s="139"/>
    </row>
    <row r="11406" spans="6:10" x14ac:dyDescent="0.25">
      <c r="F11406" s="262"/>
      <c r="G11406" s="139"/>
      <c r="H11406" s="139"/>
      <c r="I11406" s="139"/>
      <c r="J11406" s="139"/>
    </row>
    <row r="11407" spans="6:10" x14ac:dyDescent="0.25">
      <c r="F11407" s="262"/>
      <c r="G11407" s="139"/>
      <c r="H11407" s="139"/>
      <c r="I11407" s="139"/>
      <c r="J11407" s="139"/>
    </row>
    <row r="11408" spans="6:10" x14ac:dyDescent="0.25">
      <c r="F11408" s="262"/>
      <c r="G11408" s="139"/>
      <c r="H11408" s="139"/>
      <c r="I11408" s="139"/>
      <c r="J11408" s="139"/>
    </row>
    <row r="11409" spans="6:10" x14ac:dyDescent="0.25">
      <c r="F11409" s="262"/>
      <c r="G11409" s="139"/>
      <c r="H11409" s="139"/>
      <c r="I11409" s="139"/>
      <c r="J11409" s="139"/>
    </row>
    <row r="11410" spans="6:10" x14ac:dyDescent="0.25">
      <c r="F11410" s="262"/>
      <c r="G11410" s="139"/>
      <c r="H11410" s="139"/>
      <c r="I11410" s="139"/>
      <c r="J11410" s="139"/>
    </row>
    <row r="11411" spans="6:10" x14ac:dyDescent="0.25">
      <c r="F11411" s="262"/>
      <c r="G11411" s="139"/>
      <c r="H11411" s="139"/>
      <c r="I11411" s="139"/>
      <c r="J11411" s="139"/>
    </row>
    <row r="11412" spans="6:10" x14ac:dyDescent="0.25">
      <c r="F11412" s="262"/>
      <c r="G11412" s="139"/>
      <c r="H11412" s="139"/>
      <c r="I11412" s="139"/>
      <c r="J11412" s="139"/>
    </row>
    <row r="11413" spans="6:10" x14ac:dyDescent="0.25">
      <c r="F11413" s="262"/>
      <c r="G11413" s="139"/>
      <c r="H11413" s="139"/>
      <c r="I11413" s="139"/>
      <c r="J11413" s="139"/>
    </row>
    <row r="11414" spans="6:10" x14ac:dyDescent="0.25">
      <c r="F11414" s="262"/>
      <c r="G11414" s="139"/>
      <c r="H11414" s="139"/>
      <c r="I11414" s="139"/>
      <c r="J11414" s="139"/>
    </row>
    <row r="11415" spans="6:10" x14ac:dyDescent="0.25">
      <c r="F11415" s="262"/>
      <c r="G11415" s="139"/>
      <c r="H11415" s="139"/>
      <c r="I11415" s="139"/>
      <c r="J11415" s="139"/>
    </row>
    <row r="11416" spans="6:10" x14ac:dyDescent="0.25">
      <c r="F11416" s="262"/>
      <c r="G11416" s="139"/>
      <c r="H11416" s="139"/>
      <c r="I11416" s="139"/>
      <c r="J11416" s="139"/>
    </row>
    <row r="11417" spans="6:10" x14ac:dyDescent="0.25">
      <c r="F11417" s="262"/>
      <c r="G11417" s="139"/>
      <c r="H11417" s="139"/>
      <c r="I11417" s="139"/>
      <c r="J11417" s="139"/>
    </row>
    <row r="11418" spans="6:10" x14ac:dyDescent="0.25">
      <c r="F11418" s="262"/>
      <c r="G11418" s="139"/>
      <c r="H11418" s="139"/>
      <c r="I11418" s="139"/>
      <c r="J11418" s="139"/>
    </row>
    <row r="11419" spans="6:10" x14ac:dyDescent="0.25">
      <c r="F11419" s="262"/>
      <c r="G11419" s="139"/>
      <c r="H11419" s="139"/>
      <c r="I11419" s="139"/>
      <c r="J11419" s="139"/>
    </row>
    <row r="11420" spans="6:10" x14ac:dyDescent="0.25">
      <c r="F11420" s="262"/>
      <c r="G11420" s="139"/>
      <c r="H11420" s="139"/>
      <c r="I11420" s="139"/>
      <c r="J11420" s="139"/>
    </row>
    <row r="11421" spans="6:10" x14ac:dyDescent="0.25">
      <c r="F11421" s="262"/>
      <c r="G11421" s="139"/>
      <c r="H11421" s="139"/>
      <c r="I11421" s="139"/>
      <c r="J11421" s="139"/>
    </row>
    <row r="11422" spans="6:10" x14ac:dyDescent="0.25">
      <c r="F11422" s="262"/>
      <c r="G11422" s="139"/>
      <c r="H11422" s="139"/>
      <c r="I11422" s="139"/>
      <c r="J11422" s="139"/>
    </row>
    <row r="11423" spans="6:10" x14ac:dyDescent="0.25">
      <c r="F11423" s="262"/>
      <c r="G11423" s="139"/>
      <c r="H11423" s="139"/>
      <c r="I11423" s="139"/>
      <c r="J11423" s="139"/>
    </row>
    <row r="11424" spans="6:10" x14ac:dyDescent="0.25">
      <c r="F11424" s="262"/>
      <c r="G11424" s="139"/>
      <c r="H11424" s="139"/>
      <c r="I11424" s="139"/>
      <c r="J11424" s="139"/>
    </row>
    <row r="11425" spans="6:10" x14ac:dyDescent="0.25">
      <c r="F11425" s="262"/>
      <c r="G11425" s="139"/>
      <c r="H11425" s="139"/>
      <c r="I11425" s="139"/>
      <c r="J11425" s="139"/>
    </row>
    <row r="11426" spans="6:10" x14ac:dyDescent="0.25">
      <c r="F11426" s="262"/>
      <c r="G11426" s="139"/>
      <c r="H11426" s="139"/>
      <c r="I11426" s="139"/>
      <c r="J11426" s="139"/>
    </row>
    <row r="11427" spans="6:10" x14ac:dyDescent="0.25">
      <c r="F11427" s="262"/>
      <c r="G11427" s="139"/>
      <c r="H11427" s="139"/>
      <c r="I11427" s="139"/>
      <c r="J11427" s="139"/>
    </row>
    <row r="11428" spans="6:10" x14ac:dyDescent="0.25">
      <c r="F11428" s="262"/>
      <c r="G11428" s="139"/>
      <c r="H11428" s="139"/>
      <c r="I11428" s="139"/>
      <c r="J11428" s="139"/>
    </row>
    <row r="11429" spans="6:10" x14ac:dyDescent="0.25">
      <c r="F11429" s="262"/>
      <c r="G11429" s="139"/>
      <c r="H11429" s="139"/>
      <c r="I11429" s="139"/>
      <c r="J11429" s="139"/>
    </row>
    <row r="11430" spans="6:10" x14ac:dyDescent="0.25">
      <c r="F11430" s="262"/>
      <c r="G11430" s="139"/>
      <c r="H11430" s="139"/>
      <c r="I11430" s="139"/>
      <c r="J11430" s="139"/>
    </row>
    <row r="11431" spans="6:10" x14ac:dyDescent="0.25">
      <c r="F11431" s="262"/>
      <c r="G11431" s="139"/>
      <c r="H11431" s="139"/>
      <c r="I11431" s="139"/>
      <c r="J11431" s="139"/>
    </row>
    <row r="11432" spans="6:10" x14ac:dyDescent="0.25">
      <c r="F11432" s="262"/>
      <c r="G11432" s="139"/>
      <c r="H11432" s="139"/>
      <c r="I11432" s="139"/>
      <c r="J11432" s="139"/>
    </row>
    <row r="11433" spans="6:10" x14ac:dyDescent="0.25">
      <c r="F11433" s="262"/>
      <c r="G11433" s="139"/>
      <c r="H11433" s="139"/>
      <c r="I11433" s="139"/>
      <c r="J11433" s="139"/>
    </row>
    <row r="11434" spans="6:10" x14ac:dyDescent="0.25">
      <c r="F11434" s="262"/>
      <c r="G11434" s="139"/>
      <c r="H11434" s="139"/>
      <c r="I11434" s="139"/>
      <c r="J11434" s="139"/>
    </row>
    <row r="11435" spans="6:10" x14ac:dyDescent="0.25">
      <c r="F11435" s="262"/>
      <c r="G11435" s="139"/>
      <c r="H11435" s="139"/>
      <c r="I11435" s="139"/>
      <c r="J11435" s="139"/>
    </row>
    <row r="11436" spans="6:10" x14ac:dyDescent="0.25">
      <c r="F11436" s="262"/>
      <c r="G11436" s="139"/>
      <c r="H11436" s="139"/>
      <c r="I11436" s="139"/>
      <c r="J11436" s="139"/>
    </row>
    <row r="11437" spans="6:10" x14ac:dyDescent="0.25">
      <c r="F11437" s="262"/>
      <c r="G11437" s="139"/>
      <c r="H11437" s="139"/>
      <c r="I11437" s="139"/>
      <c r="J11437" s="139"/>
    </row>
    <row r="11438" spans="6:10" x14ac:dyDescent="0.25">
      <c r="F11438" s="262"/>
      <c r="G11438" s="139"/>
      <c r="H11438" s="139"/>
      <c r="I11438" s="139"/>
      <c r="J11438" s="139"/>
    </row>
    <row r="11439" spans="6:10" x14ac:dyDescent="0.25">
      <c r="F11439" s="262"/>
      <c r="G11439" s="139"/>
      <c r="H11439" s="139"/>
      <c r="I11439" s="139"/>
      <c r="J11439" s="139"/>
    </row>
    <row r="11440" spans="6:10" x14ac:dyDescent="0.25">
      <c r="F11440" s="262"/>
      <c r="G11440" s="139"/>
      <c r="H11440" s="139"/>
      <c r="I11440" s="139"/>
      <c r="J11440" s="139"/>
    </row>
    <row r="11441" spans="6:10" x14ac:dyDescent="0.25">
      <c r="F11441" s="262"/>
      <c r="G11441" s="139"/>
      <c r="H11441" s="139"/>
      <c r="I11441" s="139"/>
      <c r="J11441" s="139"/>
    </row>
    <row r="11442" spans="6:10" x14ac:dyDescent="0.25">
      <c r="F11442" s="262"/>
      <c r="G11442" s="139"/>
      <c r="H11442" s="139"/>
      <c r="I11442" s="139"/>
      <c r="J11442" s="139"/>
    </row>
    <row r="11443" spans="6:10" x14ac:dyDescent="0.25">
      <c r="F11443" s="262"/>
      <c r="G11443" s="139"/>
      <c r="H11443" s="139"/>
      <c r="I11443" s="139"/>
      <c r="J11443" s="139"/>
    </row>
    <row r="11444" spans="6:10" x14ac:dyDescent="0.25">
      <c r="F11444" s="262"/>
      <c r="G11444" s="139"/>
      <c r="H11444" s="139"/>
      <c r="I11444" s="139"/>
      <c r="J11444" s="139"/>
    </row>
    <row r="11445" spans="6:10" x14ac:dyDescent="0.25">
      <c r="F11445" s="262"/>
      <c r="G11445" s="139"/>
      <c r="H11445" s="139"/>
      <c r="I11445" s="139"/>
      <c r="J11445" s="139"/>
    </row>
    <row r="11446" spans="6:10" x14ac:dyDescent="0.25">
      <c r="F11446" s="262"/>
      <c r="G11446" s="139"/>
      <c r="H11446" s="139"/>
      <c r="I11446" s="139"/>
      <c r="J11446" s="139"/>
    </row>
    <row r="11447" spans="6:10" x14ac:dyDescent="0.25">
      <c r="F11447" s="262"/>
      <c r="G11447" s="139"/>
      <c r="H11447" s="139"/>
      <c r="I11447" s="139"/>
      <c r="J11447" s="139"/>
    </row>
    <row r="11448" spans="6:10" x14ac:dyDescent="0.25">
      <c r="F11448" s="262"/>
      <c r="G11448" s="139"/>
      <c r="H11448" s="139"/>
      <c r="I11448" s="139"/>
      <c r="J11448" s="139"/>
    </row>
    <row r="11449" spans="6:10" x14ac:dyDescent="0.25">
      <c r="F11449" s="262"/>
      <c r="G11449" s="139"/>
      <c r="H11449" s="139"/>
      <c r="I11449" s="139"/>
      <c r="J11449" s="139"/>
    </row>
    <row r="11450" spans="6:10" x14ac:dyDescent="0.25">
      <c r="F11450" s="262"/>
      <c r="G11450" s="139"/>
      <c r="H11450" s="139"/>
      <c r="I11450" s="139"/>
      <c r="J11450" s="139"/>
    </row>
    <row r="11451" spans="6:10" x14ac:dyDescent="0.25">
      <c r="F11451" s="262"/>
      <c r="G11451" s="139"/>
      <c r="H11451" s="139"/>
      <c r="I11451" s="139"/>
      <c r="J11451" s="139"/>
    </row>
    <row r="11452" spans="6:10" x14ac:dyDescent="0.25">
      <c r="F11452" s="262"/>
      <c r="G11452" s="139"/>
      <c r="H11452" s="139"/>
      <c r="I11452" s="139"/>
      <c r="J11452" s="139"/>
    </row>
    <row r="11453" spans="6:10" x14ac:dyDescent="0.25">
      <c r="F11453" s="262"/>
      <c r="G11453" s="139"/>
      <c r="H11453" s="139"/>
      <c r="I11453" s="139"/>
      <c r="J11453" s="139"/>
    </row>
    <row r="11454" spans="6:10" x14ac:dyDescent="0.25">
      <c r="F11454" s="262"/>
      <c r="G11454" s="139"/>
      <c r="H11454" s="139"/>
      <c r="I11454" s="139"/>
      <c r="J11454" s="139"/>
    </row>
    <row r="11455" spans="6:10" x14ac:dyDescent="0.25">
      <c r="F11455" s="262"/>
      <c r="G11455" s="139"/>
      <c r="H11455" s="139"/>
      <c r="I11455" s="139"/>
      <c r="J11455" s="139"/>
    </row>
    <row r="11456" spans="6:10" x14ac:dyDescent="0.25">
      <c r="F11456" s="262"/>
      <c r="G11456" s="139"/>
      <c r="H11456" s="139"/>
      <c r="I11456" s="139"/>
      <c r="J11456" s="139"/>
    </row>
    <row r="11457" spans="6:10" x14ac:dyDescent="0.25">
      <c r="F11457" s="262"/>
      <c r="G11457" s="139"/>
      <c r="H11457" s="139"/>
      <c r="I11457" s="139"/>
      <c r="J11457" s="139"/>
    </row>
    <row r="11458" spans="6:10" x14ac:dyDescent="0.25">
      <c r="F11458" s="262"/>
      <c r="G11458" s="139"/>
      <c r="H11458" s="139"/>
      <c r="I11458" s="139"/>
      <c r="J11458" s="139"/>
    </row>
    <row r="11459" spans="6:10" x14ac:dyDescent="0.25">
      <c r="F11459" s="262"/>
      <c r="G11459" s="139"/>
      <c r="H11459" s="139"/>
      <c r="I11459" s="139"/>
      <c r="J11459" s="139"/>
    </row>
    <row r="11460" spans="6:10" x14ac:dyDescent="0.25">
      <c r="F11460" s="262"/>
      <c r="G11460" s="139"/>
      <c r="H11460" s="139"/>
      <c r="I11460" s="139"/>
      <c r="J11460" s="139"/>
    </row>
    <row r="11461" spans="6:10" x14ac:dyDescent="0.25">
      <c r="F11461" s="262"/>
      <c r="G11461" s="139"/>
      <c r="H11461" s="139"/>
      <c r="I11461" s="139"/>
      <c r="J11461" s="139"/>
    </row>
    <row r="11462" spans="6:10" x14ac:dyDescent="0.25">
      <c r="F11462" s="262"/>
      <c r="G11462" s="139"/>
      <c r="H11462" s="139"/>
      <c r="I11462" s="139"/>
      <c r="J11462" s="139"/>
    </row>
    <row r="11463" spans="6:10" x14ac:dyDescent="0.25">
      <c r="F11463" s="262"/>
      <c r="G11463" s="139"/>
      <c r="H11463" s="139"/>
      <c r="I11463" s="139"/>
      <c r="J11463" s="139"/>
    </row>
    <row r="11464" spans="6:10" x14ac:dyDescent="0.25">
      <c r="F11464" s="262"/>
      <c r="G11464" s="139"/>
      <c r="H11464" s="139"/>
      <c r="I11464" s="139"/>
      <c r="J11464" s="139"/>
    </row>
    <row r="11465" spans="6:10" x14ac:dyDescent="0.25">
      <c r="F11465" s="262"/>
      <c r="G11465" s="139"/>
      <c r="H11465" s="139"/>
      <c r="I11465" s="139"/>
      <c r="J11465" s="139"/>
    </row>
    <row r="11466" spans="6:10" x14ac:dyDescent="0.25">
      <c r="F11466" s="262"/>
      <c r="G11466" s="139"/>
      <c r="H11466" s="139"/>
      <c r="I11466" s="139"/>
      <c r="J11466" s="139"/>
    </row>
    <row r="11467" spans="6:10" x14ac:dyDescent="0.25">
      <c r="F11467" s="262"/>
      <c r="G11467" s="139"/>
      <c r="H11467" s="139"/>
      <c r="I11467" s="139"/>
      <c r="J11467" s="139"/>
    </row>
    <row r="11468" spans="6:10" x14ac:dyDescent="0.25">
      <c r="F11468" s="262"/>
      <c r="G11468" s="139"/>
      <c r="H11468" s="139"/>
      <c r="I11468" s="139"/>
      <c r="J11468" s="139"/>
    </row>
    <row r="11469" spans="6:10" x14ac:dyDescent="0.25">
      <c r="F11469" s="262"/>
      <c r="G11469" s="139"/>
      <c r="H11469" s="139"/>
      <c r="I11469" s="139"/>
      <c r="J11469" s="139"/>
    </row>
    <row r="11470" spans="6:10" x14ac:dyDescent="0.25">
      <c r="F11470" s="262"/>
      <c r="G11470" s="139"/>
      <c r="H11470" s="139"/>
      <c r="I11470" s="139"/>
      <c r="J11470" s="139"/>
    </row>
    <row r="11471" spans="6:10" x14ac:dyDescent="0.25">
      <c r="F11471" s="262"/>
      <c r="G11471" s="139"/>
      <c r="H11471" s="139"/>
      <c r="I11471" s="139"/>
      <c r="J11471" s="139"/>
    </row>
    <row r="11472" spans="6:10" x14ac:dyDescent="0.25">
      <c r="F11472" s="262"/>
      <c r="G11472" s="139"/>
      <c r="H11472" s="139"/>
      <c r="I11472" s="139"/>
      <c r="J11472" s="139"/>
    </row>
    <row r="11473" spans="6:10" x14ac:dyDescent="0.25">
      <c r="F11473" s="262"/>
      <c r="G11473" s="139"/>
      <c r="H11473" s="139"/>
      <c r="I11473" s="139"/>
      <c r="J11473" s="139"/>
    </row>
    <row r="11474" spans="6:10" x14ac:dyDescent="0.25">
      <c r="F11474" s="262"/>
      <c r="G11474" s="139"/>
      <c r="H11474" s="139"/>
      <c r="I11474" s="139"/>
      <c r="J11474" s="139"/>
    </row>
    <row r="11475" spans="6:10" x14ac:dyDescent="0.25">
      <c r="F11475" s="262"/>
      <c r="G11475" s="139"/>
      <c r="H11475" s="139"/>
      <c r="I11475" s="139"/>
      <c r="J11475" s="139"/>
    </row>
    <row r="11476" spans="6:10" x14ac:dyDescent="0.25">
      <c r="F11476" s="262"/>
      <c r="G11476" s="139"/>
      <c r="H11476" s="139"/>
      <c r="I11476" s="139"/>
      <c r="J11476" s="139"/>
    </row>
    <row r="11477" spans="6:10" x14ac:dyDescent="0.25">
      <c r="F11477" s="262"/>
      <c r="G11477" s="139"/>
      <c r="H11477" s="139"/>
      <c r="I11477" s="139"/>
      <c r="J11477" s="139"/>
    </row>
    <row r="11478" spans="6:10" x14ac:dyDescent="0.25">
      <c r="F11478" s="262"/>
      <c r="G11478" s="139"/>
      <c r="H11478" s="139"/>
      <c r="I11478" s="139"/>
      <c r="J11478" s="139"/>
    </row>
    <row r="11479" spans="6:10" x14ac:dyDescent="0.25">
      <c r="F11479" s="262"/>
      <c r="G11479" s="139"/>
      <c r="H11479" s="139"/>
      <c r="I11479" s="139"/>
      <c r="J11479" s="139"/>
    </row>
    <row r="11480" spans="6:10" x14ac:dyDescent="0.25">
      <c r="F11480" s="262"/>
      <c r="G11480" s="139"/>
      <c r="H11480" s="139"/>
      <c r="I11480" s="139"/>
      <c r="J11480" s="139"/>
    </row>
    <row r="11481" spans="6:10" x14ac:dyDescent="0.25">
      <c r="F11481" s="262"/>
      <c r="G11481" s="139"/>
      <c r="H11481" s="139"/>
      <c r="I11481" s="139"/>
      <c r="J11481" s="139"/>
    </row>
    <row r="11482" spans="6:10" x14ac:dyDescent="0.25">
      <c r="F11482" s="262"/>
      <c r="G11482" s="139"/>
      <c r="H11482" s="139"/>
      <c r="I11482" s="139"/>
      <c r="J11482" s="139"/>
    </row>
    <row r="11483" spans="6:10" x14ac:dyDescent="0.25">
      <c r="F11483" s="262"/>
      <c r="G11483" s="139"/>
      <c r="H11483" s="139"/>
      <c r="I11483" s="139"/>
      <c r="J11483" s="139"/>
    </row>
    <row r="11484" spans="6:10" x14ac:dyDescent="0.25">
      <c r="F11484" s="262"/>
      <c r="G11484" s="139"/>
      <c r="H11484" s="139"/>
      <c r="I11484" s="139"/>
      <c r="J11484" s="139"/>
    </row>
    <row r="11485" spans="6:10" x14ac:dyDescent="0.25">
      <c r="F11485" s="262"/>
      <c r="G11485" s="139"/>
      <c r="H11485" s="139"/>
      <c r="I11485" s="139"/>
      <c r="J11485" s="139"/>
    </row>
    <row r="11486" spans="6:10" x14ac:dyDescent="0.25">
      <c r="F11486" s="262"/>
      <c r="G11486" s="139"/>
      <c r="H11486" s="139"/>
      <c r="I11486" s="139"/>
      <c r="J11486" s="139"/>
    </row>
    <row r="11487" spans="6:10" x14ac:dyDescent="0.25">
      <c r="F11487" s="262"/>
      <c r="G11487" s="139"/>
      <c r="H11487" s="139"/>
      <c r="I11487" s="139"/>
      <c r="J11487" s="139"/>
    </row>
    <row r="11488" spans="6:10" x14ac:dyDescent="0.25">
      <c r="F11488" s="262"/>
      <c r="G11488" s="139"/>
      <c r="H11488" s="139"/>
      <c r="I11488" s="139"/>
      <c r="J11488" s="139"/>
    </row>
    <row r="11489" spans="6:10" x14ac:dyDescent="0.25">
      <c r="F11489" s="262"/>
      <c r="G11489" s="139"/>
      <c r="H11489" s="139"/>
      <c r="I11489" s="139"/>
      <c r="J11489" s="139"/>
    </row>
    <row r="11490" spans="6:10" x14ac:dyDescent="0.25">
      <c r="F11490" s="262"/>
      <c r="G11490" s="139"/>
      <c r="H11490" s="139"/>
      <c r="I11490" s="139"/>
      <c r="J11490" s="139"/>
    </row>
    <row r="11491" spans="6:10" x14ac:dyDescent="0.25">
      <c r="F11491" s="262"/>
      <c r="G11491" s="139"/>
      <c r="H11491" s="139"/>
      <c r="I11491" s="139"/>
      <c r="J11491" s="139"/>
    </row>
    <row r="11492" spans="6:10" x14ac:dyDescent="0.25">
      <c r="F11492" s="262"/>
      <c r="G11492" s="139"/>
      <c r="H11492" s="139"/>
      <c r="I11492" s="139"/>
      <c r="J11492" s="139"/>
    </row>
    <row r="11493" spans="6:10" x14ac:dyDescent="0.25">
      <c r="F11493" s="262"/>
      <c r="G11493" s="139"/>
      <c r="H11493" s="139"/>
      <c r="I11493" s="139"/>
      <c r="J11493" s="139"/>
    </row>
    <row r="11494" spans="6:10" x14ac:dyDescent="0.25">
      <c r="F11494" s="262"/>
      <c r="G11494" s="139"/>
      <c r="H11494" s="139"/>
      <c r="I11494" s="139"/>
      <c r="J11494" s="139"/>
    </row>
    <row r="11495" spans="6:10" x14ac:dyDescent="0.25">
      <c r="F11495" s="262"/>
      <c r="G11495" s="139"/>
      <c r="H11495" s="139"/>
      <c r="I11495" s="139"/>
      <c r="J11495" s="139"/>
    </row>
    <row r="11496" spans="6:10" x14ac:dyDescent="0.25">
      <c r="F11496" s="262"/>
      <c r="G11496" s="139"/>
      <c r="H11496" s="139"/>
      <c r="I11496" s="139"/>
      <c r="J11496" s="139"/>
    </row>
    <row r="11497" spans="6:10" x14ac:dyDescent="0.25">
      <c r="F11497" s="262"/>
      <c r="G11497" s="139"/>
      <c r="H11497" s="139"/>
      <c r="I11497" s="139"/>
      <c r="J11497" s="139"/>
    </row>
    <row r="11498" spans="6:10" x14ac:dyDescent="0.25">
      <c r="F11498" s="262"/>
      <c r="G11498" s="139"/>
      <c r="H11498" s="139"/>
      <c r="I11498" s="139"/>
      <c r="J11498" s="139"/>
    </row>
    <row r="11499" spans="6:10" x14ac:dyDescent="0.25">
      <c r="F11499" s="262"/>
      <c r="G11499" s="139"/>
      <c r="H11499" s="139"/>
      <c r="I11499" s="139"/>
      <c r="J11499" s="139"/>
    </row>
    <row r="11500" spans="6:10" x14ac:dyDescent="0.25">
      <c r="F11500" s="262"/>
      <c r="G11500" s="139"/>
      <c r="H11500" s="139"/>
      <c r="I11500" s="139"/>
      <c r="J11500" s="139"/>
    </row>
    <row r="11501" spans="6:10" x14ac:dyDescent="0.25">
      <c r="F11501" s="262"/>
      <c r="G11501" s="139"/>
      <c r="H11501" s="139"/>
      <c r="I11501" s="139"/>
      <c r="J11501" s="139"/>
    </row>
    <row r="11502" spans="6:10" x14ac:dyDescent="0.25">
      <c r="F11502" s="262"/>
      <c r="G11502" s="139"/>
      <c r="H11502" s="139"/>
      <c r="I11502" s="139"/>
      <c r="J11502" s="139"/>
    </row>
    <row r="11503" spans="6:10" x14ac:dyDescent="0.25">
      <c r="F11503" s="262"/>
      <c r="G11503" s="139"/>
      <c r="H11503" s="139"/>
      <c r="I11503" s="139"/>
      <c r="J11503" s="139"/>
    </row>
    <row r="11504" spans="6:10" x14ac:dyDescent="0.25">
      <c r="F11504" s="262"/>
      <c r="G11504" s="139"/>
      <c r="H11504" s="139"/>
      <c r="I11504" s="139"/>
      <c r="J11504" s="139"/>
    </row>
    <row r="11505" spans="6:10" x14ac:dyDescent="0.25">
      <c r="F11505" s="262"/>
      <c r="G11505" s="139"/>
      <c r="H11505" s="139"/>
      <c r="I11505" s="139"/>
      <c r="J11505" s="139"/>
    </row>
    <row r="11506" spans="6:10" x14ac:dyDescent="0.25">
      <c r="F11506" s="262"/>
      <c r="G11506" s="139"/>
      <c r="H11506" s="139"/>
      <c r="I11506" s="139"/>
      <c r="J11506" s="139"/>
    </row>
    <row r="11507" spans="6:10" x14ac:dyDescent="0.25">
      <c r="F11507" s="262"/>
      <c r="G11507" s="139"/>
      <c r="H11507" s="139"/>
      <c r="I11507" s="139"/>
      <c r="J11507" s="139"/>
    </row>
    <row r="11508" spans="6:10" x14ac:dyDescent="0.25">
      <c r="F11508" s="262"/>
      <c r="G11508" s="139"/>
      <c r="H11508" s="139"/>
      <c r="I11508" s="139"/>
      <c r="J11508" s="139"/>
    </row>
    <row r="11509" spans="6:10" x14ac:dyDescent="0.25">
      <c r="F11509" s="262"/>
      <c r="G11509" s="139"/>
      <c r="H11509" s="139"/>
      <c r="I11509" s="139"/>
      <c r="J11509" s="139"/>
    </row>
    <row r="11510" spans="6:10" x14ac:dyDescent="0.25">
      <c r="F11510" s="262"/>
      <c r="G11510" s="139"/>
      <c r="H11510" s="139"/>
      <c r="I11510" s="139"/>
      <c r="J11510" s="139"/>
    </row>
    <row r="11511" spans="6:10" x14ac:dyDescent="0.25">
      <c r="F11511" s="262"/>
      <c r="G11511" s="139"/>
      <c r="H11511" s="139"/>
      <c r="I11511" s="139"/>
      <c r="J11511" s="139"/>
    </row>
    <row r="11512" spans="6:10" x14ac:dyDescent="0.25">
      <c r="F11512" s="262"/>
      <c r="G11512" s="139"/>
      <c r="H11512" s="139"/>
      <c r="I11512" s="139"/>
      <c r="J11512" s="139"/>
    </row>
    <row r="11513" spans="6:10" x14ac:dyDescent="0.25">
      <c r="F11513" s="262"/>
      <c r="G11513" s="139"/>
      <c r="H11513" s="139"/>
      <c r="I11513" s="139"/>
      <c r="J11513" s="139"/>
    </row>
    <row r="11514" spans="6:10" x14ac:dyDescent="0.25">
      <c r="F11514" s="262"/>
      <c r="G11514" s="139"/>
      <c r="H11514" s="139"/>
      <c r="I11514" s="139"/>
      <c r="J11514" s="139"/>
    </row>
    <row r="11515" spans="6:10" x14ac:dyDescent="0.25">
      <c r="F11515" s="262"/>
      <c r="G11515" s="139"/>
      <c r="H11515" s="139"/>
      <c r="I11515" s="139"/>
      <c r="J11515" s="139"/>
    </row>
    <row r="11516" spans="6:10" x14ac:dyDescent="0.25">
      <c r="F11516" s="262"/>
      <c r="G11516" s="139"/>
      <c r="H11516" s="139"/>
      <c r="I11516" s="139"/>
      <c r="J11516" s="139"/>
    </row>
    <row r="11517" spans="6:10" x14ac:dyDescent="0.25">
      <c r="F11517" s="262"/>
      <c r="G11517" s="139"/>
      <c r="H11517" s="139"/>
      <c r="I11517" s="139"/>
      <c r="J11517" s="139"/>
    </row>
    <row r="11518" spans="6:10" x14ac:dyDescent="0.25">
      <c r="F11518" s="262"/>
      <c r="G11518" s="139"/>
      <c r="H11518" s="139"/>
      <c r="I11518" s="139"/>
      <c r="J11518" s="139"/>
    </row>
    <row r="11519" spans="6:10" x14ac:dyDescent="0.25">
      <c r="F11519" s="262"/>
      <c r="G11519" s="139"/>
      <c r="H11519" s="139"/>
      <c r="I11519" s="139"/>
      <c r="J11519" s="139"/>
    </row>
    <row r="11520" spans="6:10" x14ac:dyDescent="0.25">
      <c r="F11520" s="262"/>
      <c r="G11520" s="139"/>
      <c r="H11520" s="139"/>
      <c r="I11520" s="139"/>
      <c r="J11520" s="139"/>
    </row>
    <row r="11521" spans="6:10" x14ac:dyDescent="0.25">
      <c r="F11521" s="262"/>
      <c r="G11521" s="139"/>
      <c r="H11521" s="139"/>
      <c r="I11521" s="139"/>
      <c r="J11521" s="139"/>
    </row>
    <row r="11522" spans="6:10" x14ac:dyDescent="0.25">
      <c r="F11522" s="262"/>
      <c r="G11522" s="139"/>
      <c r="H11522" s="139"/>
      <c r="I11522" s="139"/>
      <c r="J11522" s="139"/>
    </row>
    <row r="11523" spans="6:10" x14ac:dyDescent="0.25">
      <c r="F11523" s="262"/>
      <c r="G11523" s="139"/>
      <c r="H11523" s="139"/>
      <c r="I11523" s="139"/>
      <c r="J11523" s="139"/>
    </row>
    <row r="11524" spans="6:10" x14ac:dyDescent="0.25">
      <c r="F11524" s="262"/>
      <c r="G11524" s="139"/>
      <c r="H11524" s="139"/>
      <c r="I11524" s="139"/>
      <c r="J11524" s="139"/>
    </row>
    <row r="11525" spans="6:10" x14ac:dyDescent="0.25">
      <c r="F11525" s="262"/>
      <c r="G11525" s="139"/>
      <c r="H11525" s="139"/>
      <c r="I11525" s="139"/>
      <c r="J11525" s="139"/>
    </row>
    <row r="11526" spans="6:10" x14ac:dyDescent="0.25">
      <c r="F11526" s="262"/>
      <c r="G11526" s="139"/>
      <c r="H11526" s="139"/>
      <c r="I11526" s="139"/>
      <c r="J11526" s="139"/>
    </row>
    <row r="11527" spans="6:10" x14ac:dyDescent="0.25">
      <c r="F11527" s="262"/>
      <c r="G11527" s="139"/>
      <c r="H11527" s="139"/>
      <c r="I11527" s="139"/>
      <c r="J11527" s="139"/>
    </row>
    <row r="11528" spans="6:10" x14ac:dyDescent="0.25">
      <c r="F11528" s="262"/>
      <c r="G11528" s="139"/>
      <c r="H11528" s="139"/>
      <c r="I11528" s="139"/>
      <c r="J11528" s="139"/>
    </row>
    <row r="11529" spans="6:10" x14ac:dyDescent="0.25">
      <c r="F11529" s="262"/>
      <c r="G11529" s="139"/>
      <c r="H11529" s="139"/>
      <c r="I11529" s="139"/>
      <c r="J11529" s="139"/>
    </row>
    <row r="11530" spans="6:10" x14ac:dyDescent="0.25">
      <c r="F11530" s="262"/>
      <c r="G11530" s="139"/>
      <c r="H11530" s="139"/>
      <c r="I11530" s="139"/>
      <c r="J11530" s="139"/>
    </row>
    <row r="11531" spans="6:10" x14ac:dyDescent="0.25">
      <c r="F11531" s="262"/>
      <c r="G11531" s="139"/>
      <c r="H11531" s="139"/>
      <c r="I11531" s="139"/>
      <c r="J11531" s="139"/>
    </row>
    <row r="11532" spans="6:10" x14ac:dyDescent="0.25">
      <c r="F11532" s="262"/>
      <c r="G11532" s="139"/>
      <c r="H11532" s="139"/>
      <c r="I11532" s="139"/>
      <c r="J11532" s="139"/>
    </row>
    <row r="11533" spans="6:10" x14ac:dyDescent="0.25">
      <c r="F11533" s="262"/>
      <c r="G11533" s="139"/>
      <c r="H11533" s="139"/>
      <c r="I11533" s="139"/>
      <c r="J11533" s="139"/>
    </row>
    <row r="11534" spans="6:10" x14ac:dyDescent="0.25">
      <c r="F11534" s="262"/>
      <c r="G11534" s="139"/>
      <c r="H11534" s="139"/>
      <c r="I11534" s="139"/>
      <c r="J11534" s="139"/>
    </row>
    <row r="11535" spans="6:10" x14ac:dyDescent="0.25">
      <c r="F11535" s="262"/>
      <c r="G11535" s="139"/>
      <c r="H11535" s="139"/>
      <c r="I11535" s="139"/>
      <c r="J11535" s="139"/>
    </row>
    <row r="11536" spans="6:10" x14ac:dyDescent="0.25">
      <c r="F11536" s="262"/>
      <c r="G11536" s="139"/>
      <c r="H11536" s="139"/>
      <c r="I11536" s="139"/>
      <c r="J11536" s="139"/>
    </row>
    <row r="11537" spans="6:10" x14ac:dyDescent="0.25">
      <c r="F11537" s="262"/>
      <c r="G11537" s="139"/>
      <c r="H11537" s="139"/>
      <c r="I11537" s="139"/>
      <c r="J11537" s="139"/>
    </row>
    <row r="11538" spans="6:10" x14ac:dyDescent="0.25">
      <c r="F11538" s="262"/>
      <c r="G11538" s="139"/>
      <c r="H11538" s="139"/>
      <c r="I11538" s="139"/>
      <c r="J11538" s="139"/>
    </row>
    <row r="11539" spans="6:10" x14ac:dyDescent="0.25">
      <c r="F11539" s="262"/>
      <c r="G11539" s="139"/>
      <c r="H11539" s="139"/>
      <c r="I11539" s="139"/>
      <c r="J11539" s="139"/>
    </row>
    <row r="11540" spans="6:10" x14ac:dyDescent="0.25">
      <c r="F11540" s="262"/>
      <c r="G11540" s="139"/>
      <c r="H11540" s="139"/>
      <c r="I11540" s="139"/>
      <c r="J11540" s="139"/>
    </row>
    <row r="11541" spans="6:10" x14ac:dyDescent="0.25">
      <c r="F11541" s="262"/>
      <c r="G11541" s="139"/>
      <c r="H11541" s="139"/>
      <c r="I11541" s="139"/>
      <c r="J11541" s="139"/>
    </row>
    <row r="11542" spans="6:10" x14ac:dyDescent="0.25">
      <c r="F11542" s="262"/>
      <c r="G11542" s="139"/>
      <c r="H11542" s="139"/>
      <c r="I11542" s="139"/>
      <c r="J11542" s="139"/>
    </row>
    <row r="11543" spans="6:10" x14ac:dyDescent="0.25">
      <c r="F11543" s="262"/>
      <c r="G11543" s="139"/>
      <c r="H11543" s="139"/>
      <c r="I11543" s="139"/>
      <c r="J11543" s="139"/>
    </row>
    <row r="11544" spans="6:10" x14ac:dyDescent="0.25">
      <c r="F11544" s="262"/>
      <c r="G11544" s="139"/>
      <c r="H11544" s="139"/>
      <c r="I11544" s="139"/>
      <c r="J11544" s="139"/>
    </row>
    <row r="11545" spans="6:10" x14ac:dyDescent="0.25">
      <c r="F11545" s="262"/>
      <c r="G11545" s="139"/>
      <c r="H11545" s="139"/>
      <c r="I11545" s="139"/>
      <c r="J11545" s="139"/>
    </row>
    <row r="11546" spans="6:10" x14ac:dyDescent="0.25">
      <c r="F11546" s="262"/>
      <c r="G11546" s="139"/>
      <c r="H11546" s="139"/>
      <c r="I11546" s="139"/>
      <c r="J11546" s="139"/>
    </row>
    <row r="11547" spans="6:10" x14ac:dyDescent="0.25">
      <c r="F11547" s="262"/>
      <c r="G11547" s="139"/>
      <c r="H11547" s="139"/>
      <c r="I11547" s="139"/>
      <c r="J11547" s="139"/>
    </row>
    <row r="11548" spans="6:10" x14ac:dyDescent="0.25">
      <c r="F11548" s="262"/>
      <c r="G11548" s="139"/>
      <c r="H11548" s="139"/>
      <c r="I11548" s="139"/>
      <c r="J11548" s="139"/>
    </row>
    <row r="11549" spans="6:10" x14ac:dyDescent="0.25">
      <c r="F11549" s="262"/>
      <c r="G11549" s="139"/>
      <c r="H11549" s="139"/>
      <c r="I11549" s="139"/>
      <c r="J11549" s="139"/>
    </row>
    <row r="11550" spans="6:10" x14ac:dyDescent="0.25">
      <c r="F11550" s="262"/>
      <c r="G11550" s="139"/>
      <c r="H11550" s="139"/>
      <c r="I11550" s="139"/>
      <c r="J11550" s="139"/>
    </row>
    <row r="11551" spans="6:10" x14ac:dyDescent="0.25">
      <c r="F11551" s="262"/>
      <c r="G11551" s="139"/>
      <c r="H11551" s="139"/>
      <c r="I11551" s="139"/>
      <c r="J11551" s="139"/>
    </row>
    <row r="11552" spans="6:10" x14ac:dyDescent="0.25">
      <c r="F11552" s="262"/>
      <c r="G11552" s="139"/>
      <c r="H11552" s="139"/>
      <c r="I11552" s="139"/>
      <c r="J11552" s="139"/>
    </row>
    <row r="11553" spans="6:10" x14ac:dyDescent="0.25">
      <c r="F11553" s="262"/>
      <c r="G11553" s="139"/>
      <c r="H11553" s="139"/>
      <c r="I11553" s="139"/>
      <c r="J11553" s="139"/>
    </row>
    <row r="11554" spans="6:10" x14ac:dyDescent="0.25">
      <c r="F11554" s="262"/>
      <c r="G11554" s="139"/>
      <c r="H11554" s="139"/>
      <c r="I11554" s="139"/>
      <c r="J11554" s="139"/>
    </row>
    <row r="11555" spans="6:10" x14ac:dyDescent="0.25">
      <c r="F11555" s="262"/>
      <c r="G11555" s="139"/>
      <c r="H11555" s="139"/>
      <c r="I11555" s="139"/>
      <c r="J11555" s="139"/>
    </row>
    <row r="11556" spans="6:10" x14ac:dyDescent="0.25">
      <c r="F11556" s="262"/>
      <c r="G11556" s="139"/>
      <c r="H11556" s="139"/>
      <c r="I11556" s="139"/>
      <c r="J11556" s="139"/>
    </row>
    <row r="11557" spans="6:10" x14ac:dyDescent="0.25">
      <c r="F11557" s="262"/>
      <c r="G11557" s="139"/>
      <c r="H11557" s="139"/>
      <c r="I11557" s="139"/>
      <c r="J11557" s="139"/>
    </row>
    <row r="11558" spans="6:10" x14ac:dyDescent="0.25">
      <c r="F11558" s="262"/>
      <c r="G11558" s="139"/>
      <c r="H11558" s="139"/>
      <c r="I11558" s="139"/>
      <c r="J11558" s="139"/>
    </row>
    <row r="11559" spans="6:10" x14ac:dyDescent="0.25">
      <c r="F11559" s="262"/>
      <c r="G11559" s="139"/>
      <c r="H11559" s="139"/>
      <c r="I11559" s="139"/>
      <c r="J11559" s="139"/>
    </row>
    <row r="11560" spans="6:10" x14ac:dyDescent="0.25">
      <c r="F11560" s="262"/>
      <c r="G11560" s="139"/>
      <c r="H11560" s="139"/>
      <c r="I11560" s="139"/>
      <c r="J11560" s="139"/>
    </row>
    <row r="11561" spans="6:10" x14ac:dyDescent="0.25">
      <c r="F11561" s="262"/>
      <c r="G11561" s="139"/>
      <c r="H11561" s="139"/>
      <c r="I11561" s="139"/>
      <c r="J11561" s="139"/>
    </row>
    <row r="11562" spans="6:10" x14ac:dyDescent="0.25">
      <c r="F11562" s="262"/>
      <c r="G11562" s="139"/>
      <c r="H11562" s="139"/>
      <c r="I11562" s="139"/>
      <c r="J11562" s="139"/>
    </row>
    <row r="11563" spans="6:10" x14ac:dyDescent="0.25">
      <c r="F11563" s="262"/>
      <c r="G11563" s="139"/>
      <c r="H11563" s="139"/>
      <c r="I11563" s="139"/>
      <c r="J11563" s="139"/>
    </row>
    <row r="11564" spans="6:10" x14ac:dyDescent="0.25">
      <c r="F11564" s="262"/>
      <c r="G11564" s="139"/>
      <c r="H11564" s="139"/>
      <c r="I11564" s="139"/>
      <c r="J11564" s="139"/>
    </row>
    <row r="11565" spans="6:10" x14ac:dyDescent="0.25">
      <c r="F11565" s="262"/>
      <c r="G11565" s="139"/>
      <c r="H11565" s="139"/>
      <c r="I11565" s="139"/>
      <c r="J11565" s="139"/>
    </row>
    <row r="11566" spans="6:10" x14ac:dyDescent="0.25">
      <c r="F11566" s="262"/>
      <c r="G11566" s="139"/>
      <c r="H11566" s="139"/>
      <c r="I11566" s="139"/>
      <c r="J11566" s="139"/>
    </row>
    <row r="11567" spans="6:10" x14ac:dyDescent="0.25">
      <c r="F11567" s="262"/>
      <c r="G11567" s="139"/>
      <c r="H11567" s="139"/>
      <c r="I11567" s="139"/>
      <c r="J11567" s="139"/>
    </row>
    <row r="11568" spans="6:10" x14ac:dyDescent="0.25">
      <c r="F11568" s="262"/>
      <c r="G11568" s="139"/>
      <c r="H11568" s="139"/>
      <c r="I11568" s="139"/>
      <c r="J11568" s="139"/>
    </row>
    <row r="11569" spans="6:10" x14ac:dyDescent="0.25">
      <c r="F11569" s="262"/>
      <c r="G11569" s="139"/>
      <c r="H11569" s="139"/>
      <c r="I11569" s="139"/>
      <c r="J11569" s="139"/>
    </row>
    <row r="11570" spans="6:10" x14ac:dyDescent="0.25">
      <c r="F11570" s="262"/>
      <c r="G11570" s="139"/>
      <c r="H11570" s="139"/>
      <c r="I11570" s="139"/>
      <c r="J11570" s="139"/>
    </row>
    <row r="11571" spans="6:10" x14ac:dyDescent="0.25">
      <c r="F11571" s="262"/>
      <c r="G11571" s="139"/>
      <c r="H11571" s="139"/>
      <c r="I11571" s="139"/>
      <c r="J11571" s="139"/>
    </row>
    <row r="11572" spans="6:10" x14ac:dyDescent="0.25">
      <c r="F11572" s="262"/>
      <c r="G11572" s="139"/>
      <c r="H11572" s="139"/>
      <c r="I11572" s="139"/>
      <c r="J11572" s="139"/>
    </row>
    <row r="11573" spans="6:10" x14ac:dyDescent="0.25">
      <c r="F11573" s="262"/>
      <c r="G11573" s="139"/>
      <c r="H11573" s="139"/>
      <c r="I11573" s="139"/>
      <c r="J11573" s="139"/>
    </row>
    <row r="11574" spans="6:10" x14ac:dyDescent="0.25">
      <c r="F11574" s="262"/>
      <c r="G11574" s="139"/>
      <c r="H11574" s="139"/>
      <c r="I11574" s="139"/>
      <c r="J11574" s="139"/>
    </row>
    <row r="11575" spans="6:10" x14ac:dyDescent="0.25">
      <c r="F11575" s="262"/>
      <c r="G11575" s="139"/>
      <c r="H11575" s="139"/>
      <c r="I11575" s="139"/>
      <c r="J11575" s="139"/>
    </row>
    <row r="11576" spans="6:10" x14ac:dyDescent="0.25">
      <c r="F11576" s="262"/>
      <c r="G11576" s="139"/>
      <c r="H11576" s="139"/>
      <c r="I11576" s="139"/>
      <c r="J11576" s="139"/>
    </row>
    <row r="11577" spans="6:10" x14ac:dyDescent="0.25">
      <c r="F11577" s="262"/>
      <c r="G11577" s="139"/>
      <c r="H11577" s="139"/>
      <c r="I11577" s="139"/>
      <c r="J11577" s="139"/>
    </row>
    <row r="11578" spans="6:10" x14ac:dyDescent="0.25">
      <c r="F11578" s="262"/>
      <c r="G11578" s="139"/>
      <c r="H11578" s="139"/>
      <c r="I11578" s="139"/>
      <c r="J11578" s="139"/>
    </row>
    <row r="11579" spans="6:10" x14ac:dyDescent="0.25">
      <c r="F11579" s="262"/>
      <c r="G11579" s="139"/>
      <c r="H11579" s="139"/>
      <c r="I11579" s="139"/>
      <c r="J11579" s="139"/>
    </row>
    <row r="11580" spans="6:10" x14ac:dyDescent="0.25">
      <c r="F11580" s="262"/>
      <c r="G11580" s="139"/>
      <c r="H11580" s="139"/>
      <c r="I11580" s="139"/>
      <c r="J11580" s="139"/>
    </row>
    <row r="11581" spans="6:10" x14ac:dyDescent="0.25">
      <c r="F11581" s="262"/>
      <c r="G11581" s="139"/>
      <c r="H11581" s="139"/>
      <c r="I11581" s="139"/>
      <c r="J11581" s="139"/>
    </row>
    <row r="11582" spans="6:10" x14ac:dyDescent="0.25">
      <c r="F11582" s="262"/>
      <c r="G11582" s="139"/>
      <c r="H11582" s="139"/>
      <c r="I11582" s="139"/>
      <c r="J11582" s="139"/>
    </row>
    <row r="11583" spans="6:10" x14ac:dyDescent="0.25">
      <c r="F11583" s="262"/>
      <c r="G11583" s="139"/>
      <c r="H11583" s="139"/>
      <c r="I11583" s="139"/>
      <c r="J11583" s="139"/>
    </row>
    <row r="11584" spans="6:10" x14ac:dyDescent="0.25">
      <c r="F11584" s="262"/>
      <c r="G11584" s="139"/>
      <c r="H11584" s="139"/>
      <c r="I11584" s="139"/>
      <c r="J11584" s="139"/>
    </row>
    <row r="11585" spans="6:10" x14ac:dyDescent="0.25">
      <c r="F11585" s="262"/>
      <c r="G11585" s="139"/>
      <c r="H11585" s="139"/>
      <c r="I11585" s="139"/>
      <c r="J11585" s="139"/>
    </row>
    <row r="11586" spans="6:10" x14ac:dyDescent="0.25">
      <c r="F11586" s="262"/>
      <c r="G11586" s="139"/>
      <c r="H11586" s="139"/>
      <c r="I11586" s="139"/>
      <c r="J11586" s="139"/>
    </row>
    <row r="11587" spans="6:10" x14ac:dyDescent="0.25">
      <c r="F11587" s="262"/>
      <c r="G11587" s="139"/>
      <c r="H11587" s="139"/>
      <c r="I11587" s="139"/>
      <c r="J11587" s="139"/>
    </row>
    <row r="11588" spans="6:10" x14ac:dyDescent="0.25">
      <c r="F11588" s="262"/>
      <c r="G11588" s="139"/>
      <c r="H11588" s="139"/>
      <c r="I11588" s="139"/>
      <c r="J11588" s="139"/>
    </row>
    <row r="11589" spans="6:10" x14ac:dyDescent="0.25">
      <c r="F11589" s="262"/>
      <c r="G11589" s="139"/>
      <c r="H11589" s="139"/>
      <c r="I11589" s="139"/>
      <c r="J11589" s="139"/>
    </row>
    <row r="11590" spans="6:10" x14ac:dyDescent="0.25">
      <c r="F11590" s="262"/>
      <c r="G11590" s="139"/>
      <c r="H11590" s="139"/>
      <c r="I11590" s="139"/>
      <c r="J11590" s="139"/>
    </row>
    <row r="11591" spans="6:10" x14ac:dyDescent="0.25">
      <c r="F11591" s="262"/>
      <c r="G11591" s="139"/>
      <c r="H11591" s="139"/>
      <c r="I11591" s="139"/>
      <c r="J11591" s="139"/>
    </row>
    <row r="11592" spans="6:10" x14ac:dyDescent="0.25">
      <c r="F11592" s="262"/>
      <c r="G11592" s="139"/>
      <c r="H11592" s="139"/>
      <c r="I11592" s="139"/>
      <c r="J11592" s="139"/>
    </row>
    <row r="11593" spans="6:10" x14ac:dyDescent="0.25">
      <c r="F11593" s="262"/>
      <c r="G11593" s="139"/>
      <c r="H11593" s="139"/>
      <c r="I11593" s="139"/>
      <c r="J11593" s="139"/>
    </row>
    <row r="11594" spans="6:10" x14ac:dyDescent="0.25">
      <c r="F11594" s="262"/>
      <c r="G11594" s="139"/>
      <c r="H11594" s="139"/>
      <c r="I11594" s="139"/>
      <c r="J11594" s="139"/>
    </row>
    <row r="11595" spans="6:10" x14ac:dyDescent="0.25">
      <c r="F11595" s="262"/>
      <c r="G11595" s="139"/>
      <c r="H11595" s="139"/>
      <c r="I11595" s="139"/>
      <c r="J11595" s="139"/>
    </row>
    <row r="11596" spans="6:10" x14ac:dyDescent="0.25">
      <c r="F11596" s="262"/>
      <c r="G11596" s="139"/>
      <c r="H11596" s="139"/>
      <c r="I11596" s="139"/>
      <c r="J11596" s="139"/>
    </row>
    <row r="11597" spans="6:10" x14ac:dyDescent="0.25">
      <c r="F11597" s="262"/>
      <c r="G11597" s="139"/>
      <c r="H11597" s="139"/>
      <c r="I11597" s="139"/>
      <c r="J11597" s="139"/>
    </row>
    <row r="11598" spans="6:10" x14ac:dyDescent="0.25">
      <c r="F11598" s="262"/>
      <c r="G11598" s="139"/>
      <c r="H11598" s="139"/>
      <c r="I11598" s="139"/>
      <c r="J11598" s="139"/>
    </row>
    <row r="11599" spans="6:10" x14ac:dyDescent="0.25">
      <c r="F11599" s="262"/>
      <c r="G11599" s="139"/>
      <c r="H11599" s="139"/>
      <c r="I11599" s="139"/>
      <c r="J11599" s="139"/>
    </row>
    <row r="11600" spans="6:10" x14ac:dyDescent="0.25">
      <c r="F11600" s="262"/>
      <c r="G11600" s="139"/>
      <c r="H11600" s="139"/>
      <c r="I11600" s="139"/>
      <c r="J11600" s="139"/>
    </row>
    <row r="11601" spans="6:10" x14ac:dyDescent="0.25">
      <c r="F11601" s="262"/>
      <c r="G11601" s="139"/>
      <c r="H11601" s="139"/>
      <c r="I11601" s="139"/>
      <c r="J11601" s="139"/>
    </row>
    <row r="11602" spans="6:10" x14ac:dyDescent="0.25">
      <c r="F11602" s="262"/>
      <c r="G11602" s="139"/>
      <c r="H11602" s="139"/>
      <c r="I11602" s="139"/>
      <c r="J11602" s="139"/>
    </row>
    <row r="11603" spans="6:10" x14ac:dyDescent="0.25">
      <c r="F11603" s="262"/>
      <c r="G11603" s="139"/>
      <c r="H11603" s="139"/>
      <c r="I11603" s="139"/>
      <c r="J11603" s="139"/>
    </row>
    <row r="11604" spans="6:10" x14ac:dyDescent="0.25">
      <c r="F11604" s="262"/>
      <c r="G11604" s="139"/>
      <c r="H11604" s="139"/>
      <c r="I11604" s="139"/>
      <c r="J11604" s="139"/>
    </row>
    <row r="11605" spans="6:10" x14ac:dyDescent="0.25">
      <c r="F11605" s="262"/>
      <c r="G11605" s="139"/>
      <c r="H11605" s="139"/>
      <c r="I11605" s="139"/>
      <c r="J11605" s="139"/>
    </row>
    <row r="11606" spans="6:10" x14ac:dyDescent="0.25">
      <c r="F11606" s="262"/>
      <c r="G11606" s="139"/>
      <c r="H11606" s="139"/>
      <c r="I11606" s="139"/>
      <c r="J11606" s="139"/>
    </row>
    <row r="11607" spans="6:10" x14ac:dyDescent="0.25">
      <c r="F11607" s="262"/>
      <c r="G11607" s="139"/>
      <c r="H11607" s="139"/>
      <c r="I11607" s="139"/>
      <c r="J11607" s="139"/>
    </row>
    <row r="11608" spans="6:10" x14ac:dyDescent="0.25">
      <c r="F11608" s="262"/>
      <c r="G11608" s="139"/>
      <c r="H11608" s="139"/>
      <c r="I11608" s="139"/>
      <c r="J11608" s="139"/>
    </row>
    <row r="11609" spans="6:10" x14ac:dyDescent="0.25">
      <c r="F11609" s="262"/>
      <c r="G11609" s="139"/>
      <c r="H11609" s="139"/>
      <c r="I11609" s="139"/>
      <c r="J11609" s="139"/>
    </row>
    <row r="11610" spans="6:10" x14ac:dyDescent="0.25">
      <c r="F11610" s="262"/>
      <c r="G11610" s="139"/>
      <c r="H11610" s="139"/>
      <c r="I11610" s="139"/>
      <c r="J11610" s="139"/>
    </row>
    <row r="11611" spans="6:10" x14ac:dyDescent="0.25">
      <c r="F11611" s="262"/>
      <c r="G11611" s="139"/>
      <c r="H11611" s="139"/>
      <c r="I11611" s="139"/>
      <c r="J11611" s="139"/>
    </row>
    <row r="11612" spans="6:10" x14ac:dyDescent="0.25">
      <c r="F11612" s="262"/>
      <c r="G11612" s="139"/>
      <c r="H11612" s="139"/>
      <c r="I11612" s="139"/>
      <c r="J11612" s="139"/>
    </row>
    <row r="11613" spans="6:10" x14ac:dyDescent="0.25">
      <c r="F11613" s="262"/>
      <c r="G11613" s="139"/>
      <c r="H11613" s="139"/>
      <c r="I11613" s="139"/>
      <c r="J11613" s="139"/>
    </row>
    <row r="11614" spans="6:10" x14ac:dyDescent="0.25">
      <c r="F11614" s="262"/>
      <c r="G11614" s="139"/>
      <c r="H11614" s="139"/>
      <c r="I11614" s="139"/>
      <c r="J11614" s="139"/>
    </row>
    <row r="11615" spans="6:10" x14ac:dyDescent="0.25">
      <c r="F11615" s="262"/>
      <c r="G11615" s="139"/>
      <c r="H11615" s="139"/>
      <c r="I11615" s="139"/>
      <c r="J11615" s="139"/>
    </row>
    <row r="11616" spans="6:10" x14ac:dyDescent="0.25">
      <c r="F11616" s="262"/>
      <c r="G11616" s="139"/>
      <c r="H11616" s="139"/>
      <c r="I11616" s="139"/>
      <c r="J11616" s="139"/>
    </row>
    <row r="11617" spans="6:10" x14ac:dyDescent="0.25">
      <c r="F11617" s="262"/>
      <c r="G11617" s="139"/>
      <c r="H11617" s="139"/>
      <c r="I11617" s="139"/>
      <c r="J11617" s="139"/>
    </row>
    <row r="11618" spans="6:10" x14ac:dyDescent="0.25">
      <c r="F11618" s="262"/>
      <c r="G11618" s="139"/>
      <c r="H11618" s="139"/>
      <c r="I11618" s="139"/>
      <c r="J11618" s="139"/>
    </row>
    <row r="11619" spans="6:10" x14ac:dyDescent="0.25">
      <c r="F11619" s="262"/>
      <c r="G11619" s="139"/>
      <c r="H11619" s="139"/>
      <c r="I11619" s="139"/>
      <c r="J11619" s="139"/>
    </row>
    <row r="11620" spans="6:10" x14ac:dyDescent="0.25">
      <c r="F11620" s="262"/>
      <c r="G11620" s="139"/>
      <c r="H11620" s="139"/>
      <c r="I11620" s="139"/>
      <c r="J11620" s="139"/>
    </row>
    <row r="11621" spans="6:10" x14ac:dyDescent="0.25">
      <c r="F11621" s="262"/>
      <c r="G11621" s="139"/>
      <c r="H11621" s="139"/>
      <c r="I11621" s="139"/>
      <c r="J11621" s="139"/>
    </row>
    <row r="11622" spans="6:10" x14ac:dyDescent="0.25">
      <c r="F11622" s="262"/>
      <c r="G11622" s="139"/>
      <c r="H11622" s="139"/>
      <c r="I11622" s="139"/>
      <c r="J11622" s="139"/>
    </row>
    <row r="11623" spans="6:10" x14ac:dyDescent="0.25">
      <c r="F11623" s="262"/>
      <c r="G11623" s="139"/>
      <c r="H11623" s="139"/>
      <c r="I11623" s="139"/>
      <c r="J11623" s="139"/>
    </row>
    <row r="11624" spans="6:10" x14ac:dyDescent="0.25">
      <c r="F11624" s="262"/>
      <c r="G11624" s="139"/>
      <c r="H11624" s="139"/>
      <c r="I11624" s="139"/>
      <c r="J11624" s="139"/>
    </row>
    <row r="11625" spans="6:10" x14ac:dyDescent="0.25">
      <c r="F11625" s="262"/>
      <c r="G11625" s="139"/>
      <c r="H11625" s="139"/>
      <c r="I11625" s="139"/>
      <c r="J11625" s="139"/>
    </row>
    <row r="11626" spans="6:10" x14ac:dyDescent="0.25">
      <c r="F11626" s="262"/>
      <c r="G11626" s="139"/>
      <c r="H11626" s="139"/>
      <c r="I11626" s="139"/>
      <c r="J11626" s="139"/>
    </row>
    <row r="11627" spans="6:10" x14ac:dyDescent="0.25">
      <c r="F11627" s="262"/>
      <c r="G11627" s="139"/>
      <c r="H11627" s="139"/>
      <c r="I11627" s="139"/>
      <c r="J11627" s="139"/>
    </row>
    <row r="11628" spans="6:10" x14ac:dyDescent="0.25">
      <c r="F11628" s="262"/>
      <c r="G11628" s="139"/>
      <c r="H11628" s="139"/>
      <c r="I11628" s="139"/>
      <c r="J11628" s="139"/>
    </row>
    <row r="11629" spans="6:10" x14ac:dyDescent="0.25">
      <c r="F11629" s="262"/>
      <c r="G11629" s="139"/>
      <c r="H11629" s="139"/>
      <c r="I11629" s="139"/>
      <c r="J11629" s="139"/>
    </row>
    <row r="11630" spans="6:10" x14ac:dyDescent="0.25">
      <c r="F11630" s="262"/>
      <c r="G11630" s="139"/>
      <c r="H11630" s="139"/>
      <c r="I11630" s="139"/>
      <c r="J11630" s="139"/>
    </row>
    <row r="11631" spans="6:10" x14ac:dyDescent="0.25">
      <c r="F11631" s="262"/>
      <c r="G11631" s="139"/>
      <c r="H11631" s="139"/>
      <c r="I11631" s="139"/>
      <c r="J11631" s="139"/>
    </row>
    <row r="11632" spans="6:10" x14ac:dyDescent="0.25">
      <c r="F11632" s="262"/>
      <c r="G11632" s="139"/>
      <c r="H11632" s="139"/>
      <c r="I11632" s="139"/>
      <c r="J11632" s="139"/>
    </row>
    <row r="11633" spans="6:10" x14ac:dyDescent="0.25">
      <c r="F11633" s="262"/>
      <c r="G11633" s="139"/>
      <c r="H11633" s="139"/>
      <c r="I11633" s="139"/>
      <c r="J11633" s="139"/>
    </row>
    <row r="11634" spans="6:10" x14ac:dyDescent="0.25">
      <c r="F11634" s="262"/>
      <c r="G11634" s="139"/>
      <c r="H11634" s="139"/>
      <c r="I11634" s="139"/>
      <c r="J11634" s="139"/>
    </row>
    <row r="11635" spans="6:10" x14ac:dyDescent="0.25">
      <c r="F11635" s="262"/>
      <c r="G11635" s="139"/>
      <c r="H11635" s="139"/>
      <c r="I11635" s="139"/>
      <c r="J11635" s="139"/>
    </row>
    <row r="11636" spans="6:10" x14ac:dyDescent="0.25">
      <c r="F11636" s="262"/>
      <c r="G11636" s="139"/>
      <c r="H11636" s="139"/>
      <c r="I11636" s="139"/>
      <c r="J11636" s="139"/>
    </row>
    <row r="11637" spans="6:10" x14ac:dyDescent="0.25">
      <c r="F11637" s="262"/>
      <c r="G11637" s="139"/>
      <c r="H11637" s="139"/>
      <c r="I11637" s="139"/>
      <c r="J11637" s="139"/>
    </row>
    <row r="11638" spans="6:10" x14ac:dyDescent="0.25">
      <c r="F11638" s="262"/>
      <c r="G11638" s="139"/>
      <c r="H11638" s="139"/>
      <c r="I11638" s="139"/>
      <c r="J11638" s="139"/>
    </row>
    <row r="11639" spans="6:10" x14ac:dyDescent="0.25">
      <c r="F11639" s="262"/>
      <c r="G11639" s="139"/>
      <c r="H11639" s="139"/>
      <c r="I11639" s="139"/>
      <c r="J11639" s="139"/>
    </row>
    <row r="11640" spans="6:10" x14ac:dyDescent="0.25">
      <c r="F11640" s="262"/>
      <c r="G11640" s="139"/>
      <c r="H11640" s="139"/>
      <c r="I11640" s="139"/>
      <c r="J11640" s="139"/>
    </row>
    <row r="11641" spans="6:10" x14ac:dyDescent="0.25">
      <c r="F11641" s="262"/>
      <c r="G11641" s="139"/>
      <c r="H11641" s="139"/>
      <c r="I11641" s="139"/>
      <c r="J11641" s="139"/>
    </row>
    <row r="11642" spans="6:10" x14ac:dyDescent="0.25">
      <c r="F11642" s="262"/>
      <c r="G11642" s="139"/>
      <c r="H11642" s="139"/>
      <c r="I11642" s="139"/>
      <c r="J11642" s="139"/>
    </row>
    <row r="11643" spans="6:10" x14ac:dyDescent="0.25">
      <c r="F11643" s="262"/>
      <c r="G11643" s="139"/>
      <c r="H11643" s="139"/>
      <c r="I11643" s="139"/>
      <c r="J11643" s="139"/>
    </row>
    <row r="11644" spans="6:10" x14ac:dyDescent="0.25">
      <c r="F11644" s="262"/>
      <c r="G11644" s="139"/>
      <c r="H11644" s="139"/>
      <c r="I11644" s="139"/>
      <c r="J11644" s="139"/>
    </row>
    <row r="11645" spans="6:10" x14ac:dyDescent="0.25">
      <c r="F11645" s="262"/>
      <c r="G11645" s="139"/>
      <c r="H11645" s="139"/>
      <c r="I11645" s="139"/>
      <c r="J11645" s="139"/>
    </row>
    <row r="11646" spans="6:10" x14ac:dyDescent="0.25">
      <c r="F11646" s="262"/>
      <c r="G11646" s="139"/>
      <c r="H11646" s="139"/>
      <c r="I11646" s="139"/>
      <c r="J11646" s="139"/>
    </row>
    <row r="11647" spans="6:10" x14ac:dyDescent="0.25">
      <c r="F11647" s="262"/>
      <c r="G11647" s="139"/>
      <c r="H11647" s="139"/>
      <c r="I11647" s="139"/>
      <c r="J11647" s="139"/>
    </row>
    <row r="11648" spans="6:10" x14ac:dyDescent="0.25">
      <c r="F11648" s="262"/>
      <c r="G11648" s="139"/>
      <c r="H11648" s="139"/>
      <c r="I11648" s="139"/>
      <c r="J11648" s="139"/>
    </row>
    <row r="11649" spans="6:10" x14ac:dyDescent="0.25">
      <c r="F11649" s="262"/>
      <c r="G11649" s="139"/>
      <c r="H11649" s="139"/>
      <c r="I11649" s="139"/>
      <c r="J11649" s="139"/>
    </row>
    <row r="11650" spans="6:10" x14ac:dyDescent="0.25">
      <c r="F11650" s="262"/>
      <c r="G11650" s="139"/>
      <c r="H11650" s="139"/>
      <c r="I11650" s="139"/>
      <c r="J11650" s="139"/>
    </row>
    <row r="11651" spans="6:10" x14ac:dyDescent="0.25">
      <c r="F11651" s="262"/>
      <c r="G11651" s="139"/>
      <c r="H11651" s="139"/>
      <c r="I11651" s="139"/>
      <c r="J11651" s="139"/>
    </row>
    <row r="11652" spans="6:10" x14ac:dyDescent="0.25">
      <c r="F11652" s="262"/>
      <c r="G11652" s="139"/>
      <c r="H11652" s="139"/>
      <c r="I11652" s="139"/>
      <c r="J11652" s="139"/>
    </row>
    <row r="11653" spans="6:10" x14ac:dyDescent="0.25">
      <c r="F11653" s="262"/>
      <c r="G11653" s="139"/>
      <c r="H11653" s="139"/>
      <c r="I11653" s="139"/>
      <c r="J11653" s="139"/>
    </row>
    <row r="11654" spans="6:10" x14ac:dyDescent="0.25">
      <c r="F11654" s="262"/>
      <c r="G11654" s="139"/>
      <c r="H11654" s="139"/>
      <c r="I11654" s="139"/>
      <c r="J11654" s="139"/>
    </row>
    <row r="11655" spans="6:10" x14ac:dyDescent="0.25">
      <c r="F11655" s="262"/>
      <c r="G11655" s="139"/>
      <c r="H11655" s="139"/>
      <c r="I11655" s="139"/>
      <c r="J11655" s="139"/>
    </row>
    <row r="11656" spans="6:10" x14ac:dyDescent="0.25">
      <c r="F11656" s="262"/>
      <c r="G11656" s="139"/>
      <c r="H11656" s="139"/>
      <c r="I11656" s="139"/>
      <c r="J11656" s="139"/>
    </row>
    <row r="11657" spans="6:10" x14ac:dyDescent="0.25">
      <c r="F11657" s="262"/>
      <c r="G11657" s="139"/>
      <c r="H11657" s="139"/>
      <c r="I11657" s="139"/>
      <c r="J11657" s="139"/>
    </row>
    <row r="11658" spans="6:10" x14ac:dyDescent="0.25">
      <c r="F11658" s="262"/>
      <c r="G11658" s="139"/>
      <c r="H11658" s="139"/>
      <c r="I11658" s="139"/>
      <c r="J11658" s="139"/>
    </row>
    <row r="11659" spans="6:10" x14ac:dyDescent="0.25">
      <c r="F11659" s="262"/>
      <c r="G11659" s="139"/>
      <c r="H11659" s="139"/>
      <c r="I11659" s="139"/>
      <c r="J11659" s="139"/>
    </row>
    <row r="11660" spans="6:10" x14ac:dyDescent="0.25">
      <c r="F11660" s="262"/>
      <c r="G11660" s="139"/>
      <c r="H11660" s="139"/>
      <c r="I11660" s="139"/>
      <c r="J11660" s="139"/>
    </row>
    <row r="11661" spans="6:10" x14ac:dyDescent="0.25">
      <c r="F11661" s="262"/>
      <c r="G11661" s="139"/>
      <c r="H11661" s="139"/>
      <c r="I11661" s="139"/>
      <c r="J11661" s="139"/>
    </row>
    <row r="11662" spans="6:10" x14ac:dyDescent="0.25">
      <c r="F11662" s="262"/>
      <c r="G11662" s="139"/>
      <c r="H11662" s="139"/>
      <c r="I11662" s="139"/>
      <c r="J11662" s="139"/>
    </row>
    <row r="11663" spans="6:10" x14ac:dyDescent="0.25">
      <c r="F11663" s="262"/>
      <c r="G11663" s="139"/>
      <c r="H11663" s="139"/>
      <c r="I11663" s="139"/>
      <c r="J11663" s="139"/>
    </row>
    <row r="11664" spans="6:10" x14ac:dyDescent="0.25">
      <c r="F11664" s="262"/>
      <c r="G11664" s="139"/>
      <c r="H11664" s="139"/>
      <c r="I11664" s="139"/>
      <c r="J11664" s="139"/>
    </row>
    <row r="11665" spans="6:10" x14ac:dyDescent="0.25">
      <c r="F11665" s="262"/>
      <c r="G11665" s="139"/>
      <c r="H11665" s="139"/>
      <c r="I11665" s="139"/>
      <c r="J11665" s="139"/>
    </row>
    <row r="11666" spans="6:10" x14ac:dyDescent="0.25">
      <c r="F11666" s="262"/>
      <c r="G11666" s="139"/>
      <c r="H11666" s="139"/>
      <c r="I11666" s="139"/>
      <c r="J11666" s="139"/>
    </row>
    <row r="11667" spans="6:10" x14ac:dyDescent="0.25">
      <c r="F11667" s="262"/>
      <c r="G11667" s="139"/>
      <c r="H11667" s="139"/>
      <c r="I11667" s="139"/>
      <c r="J11667" s="139"/>
    </row>
    <row r="11668" spans="6:10" x14ac:dyDescent="0.25">
      <c r="F11668" s="262"/>
      <c r="G11668" s="139"/>
      <c r="H11668" s="139"/>
      <c r="I11668" s="139"/>
      <c r="J11668" s="139"/>
    </row>
    <row r="11669" spans="6:10" x14ac:dyDescent="0.25">
      <c r="F11669" s="262"/>
      <c r="G11669" s="139"/>
      <c r="H11669" s="139"/>
      <c r="I11669" s="139"/>
      <c r="J11669" s="139"/>
    </row>
    <row r="11670" spans="6:10" x14ac:dyDescent="0.25">
      <c r="F11670" s="262"/>
      <c r="G11670" s="139"/>
      <c r="H11670" s="139"/>
      <c r="I11670" s="139"/>
      <c r="J11670" s="139"/>
    </row>
    <row r="11671" spans="6:10" x14ac:dyDescent="0.25">
      <c r="F11671" s="262"/>
      <c r="G11671" s="139"/>
      <c r="H11671" s="139"/>
      <c r="I11671" s="139"/>
      <c r="J11671" s="139"/>
    </row>
    <row r="11672" spans="6:10" x14ac:dyDescent="0.25">
      <c r="F11672" s="262"/>
      <c r="G11672" s="139"/>
      <c r="H11672" s="139"/>
      <c r="I11672" s="139"/>
      <c r="J11672" s="139"/>
    </row>
    <row r="11673" spans="6:10" x14ac:dyDescent="0.25">
      <c r="F11673" s="262"/>
      <c r="G11673" s="139"/>
      <c r="H11673" s="139"/>
      <c r="I11673" s="139"/>
      <c r="J11673" s="139"/>
    </row>
    <row r="11674" spans="6:10" x14ac:dyDescent="0.25">
      <c r="F11674" s="262"/>
      <c r="G11674" s="139"/>
      <c r="H11674" s="139"/>
      <c r="I11674" s="139"/>
      <c r="J11674" s="139"/>
    </row>
    <row r="11675" spans="6:10" x14ac:dyDescent="0.25">
      <c r="F11675" s="262"/>
      <c r="G11675" s="139"/>
      <c r="H11675" s="139"/>
      <c r="I11675" s="139"/>
      <c r="J11675" s="139"/>
    </row>
    <row r="11676" spans="6:10" x14ac:dyDescent="0.25">
      <c r="F11676" s="262"/>
      <c r="G11676" s="139"/>
      <c r="H11676" s="139"/>
      <c r="I11676" s="139"/>
      <c r="J11676" s="139"/>
    </row>
    <row r="11677" spans="6:10" x14ac:dyDescent="0.25">
      <c r="F11677" s="262"/>
      <c r="G11677" s="139"/>
      <c r="H11677" s="139"/>
      <c r="I11677" s="139"/>
      <c r="J11677" s="139"/>
    </row>
    <row r="11678" spans="6:10" x14ac:dyDescent="0.25">
      <c r="F11678" s="262"/>
      <c r="G11678" s="139"/>
      <c r="H11678" s="139"/>
      <c r="I11678" s="139"/>
      <c r="J11678" s="139"/>
    </row>
    <row r="11679" spans="6:10" x14ac:dyDescent="0.25">
      <c r="F11679" s="262"/>
      <c r="G11679" s="139"/>
      <c r="H11679" s="139"/>
      <c r="I11679" s="139"/>
      <c r="J11679" s="139"/>
    </row>
    <row r="11680" spans="6:10" x14ac:dyDescent="0.25">
      <c r="F11680" s="262"/>
      <c r="G11680" s="139"/>
      <c r="H11680" s="139"/>
      <c r="I11680" s="139"/>
      <c r="J11680" s="139"/>
    </row>
    <row r="11681" spans="6:10" x14ac:dyDescent="0.25">
      <c r="F11681" s="262"/>
      <c r="G11681" s="139"/>
      <c r="H11681" s="139"/>
      <c r="I11681" s="139"/>
      <c r="J11681" s="139"/>
    </row>
    <row r="11682" spans="6:10" x14ac:dyDescent="0.25">
      <c r="F11682" s="262"/>
      <c r="G11682" s="139"/>
      <c r="H11682" s="139"/>
      <c r="I11682" s="139"/>
      <c r="J11682" s="139"/>
    </row>
    <row r="11683" spans="6:10" x14ac:dyDescent="0.25">
      <c r="F11683" s="262"/>
      <c r="G11683" s="139"/>
      <c r="H11683" s="139"/>
      <c r="I11683" s="139"/>
      <c r="J11683" s="139"/>
    </row>
    <row r="11684" spans="6:10" x14ac:dyDescent="0.25">
      <c r="F11684" s="262"/>
      <c r="G11684" s="139"/>
      <c r="H11684" s="139"/>
      <c r="I11684" s="139"/>
      <c r="J11684" s="139"/>
    </row>
    <row r="11685" spans="6:10" x14ac:dyDescent="0.25">
      <c r="F11685" s="262"/>
      <c r="G11685" s="139"/>
      <c r="H11685" s="139"/>
      <c r="I11685" s="139"/>
      <c r="J11685" s="139"/>
    </row>
    <row r="11686" spans="6:10" x14ac:dyDescent="0.25">
      <c r="F11686" s="262"/>
      <c r="G11686" s="139"/>
      <c r="H11686" s="139"/>
      <c r="I11686" s="139"/>
      <c r="J11686" s="139"/>
    </row>
    <row r="11687" spans="6:10" x14ac:dyDescent="0.25">
      <c r="F11687" s="262"/>
      <c r="G11687" s="139"/>
      <c r="H11687" s="139"/>
      <c r="I11687" s="139"/>
      <c r="J11687" s="139"/>
    </row>
    <row r="11688" spans="6:10" x14ac:dyDescent="0.25">
      <c r="F11688" s="262"/>
      <c r="G11688" s="139"/>
      <c r="H11688" s="139"/>
      <c r="I11688" s="139"/>
      <c r="J11688" s="139"/>
    </row>
    <row r="11689" spans="6:10" x14ac:dyDescent="0.25">
      <c r="F11689" s="262"/>
      <c r="G11689" s="139"/>
      <c r="H11689" s="139"/>
      <c r="I11689" s="139"/>
      <c r="J11689" s="139"/>
    </row>
    <row r="11690" spans="6:10" x14ac:dyDescent="0.25">
      <c r="F11690" s="262"/>
      <c r="G11690" s="139"/>
      <c r="H11690" s="139"/>
      <c r="I11690" s="139"/>
      <c r="J11690" s="139"/>
    </row>
    <row r="11691" spans="6:10" x14ac:dyDescent="0.25">
      <c r="F11691" s="262"/>
      <c r="G11691" s="139"/>
      <c r="H11691" s="139"/>
      <c r="I11691" s="139"/>
      <c r="J11691" s="139"/>
    </row>
    <row r="11692" spans="6:10" x14ac:dyDescent="0.25">
      <c r="F11692" s="262"/>
      <c r="G11692" s="139"/>
      <c r="H11692" s="139"/>
      <c r="I11692" s="139"/>
      <c r="J11692" s="139"/>
    </row>
    <row r="11693" spans="6:10" x14ac:dyDescent="0.25">
      <c r="F11693" s="262"/>
      <c r="G11693" s="139"/>
      <c r="H11693" s="139"/>
      <c r="I11693" s="139"/>
      <c r="J11693" s="139"/>
    </row>
    <row r="11694" spans="6:10" x14ac:dyDescent="0.25">
      <c r="F11694" s="262"/>
      <c r="G11694" s="139"/>
      <c r="H11694" s="139"/>
      <c r="I11694" s="139"/>
      <c r="J11694" s="139"/>
    </row>
    <row r="11695" spans="6:10" x14ac:dyDescent="0.25">
      <c r="F11695" s="262"/>
      <c r="G11695" s="139"/>
      <c r="H11695" s="139"/>
      <c r="I11695" s="139"/>
      <c r="J11695" s="139"/>
    </row>
    <row r="11696" spans="6:10" x14ac:dyDescent="0.25">
      <c r="F11696" s="262"/>
      <c r="G11696" s="139"/>
      <c r="H11696" s="139"/>
      <c r="I11696" s="139"/>
      <c r="J11696" s="139"/>
    </row>
    <row r="11697" spans="6:10" x14ac:dyDescent="0.25">
      <c r="F11697" s="262"/>
      <c r="G11697" s="139"/>
      <c r="H11697" s="139"/>
      <c r="I11697" s="139"/>
      <c r="J11697" s="139"/>
    </row>
    <row r="11698" spans="6:10" x14ac:dyDescent="0.25">
      <c r="F11698" s="262"/>
      <c r="G11698" s="139"/>
      <c r="H11698" s="139"/>
      <c r="I11698" s="139"/>
      <c r="J11698" s="139"/>
    </row>
    <row r="11699" spans="6:10" x14ac:dyDescent="0.25">
      <c r="F11699" s="262"/>
      <c r="G11699" s="139"/>
      <c r="H11699" s="139"/>
      <c r="I11699" s="139"/>
      <c r="J11699" s="139"/>
    </row>
    <row r="11700" spans="6:10" x14ac:dyDescent="0.25">
      <c r="F11700" s="262"/>
      <c r="G11700" s="139"/>
      <c r="H11700" s="139"/>
      <c r="I11700" s="139"/>
      <c r="J11700" s="139"/>
    </row>
    <row r="11701" spans="6:10" x14ac:dyDescent="0.25">
      <c r="F11701" s="262"/>
      <c r="G11701" s="139"/>
      <c r="H11701" s="139"/>
      <c r="I11701" s="139"/>
      <c r="J11701" s="139"/>
    </row>
    <row r="11702" spans="6:10" x14ac:dyDescent="0.25">
      <c r="F11702" s="262"/>
      <c r="G11702" s="139"/>
      <c r="H11702" s="139"/>
      <c r="I11702" s="139"/>
      <c r="J11702" s="139"/>
    </row>
    <row r="11703" spans="6:10" x14ac:dyDescent="0.25">
      <c r="F11703" s="262"/>
      <c r="G11703" s="139"/>
      <c r="H11703" s="139"/>
      <c r="I11703" s="139"/>
      <c r="J11703" s="139"/>
    </row>
    <row r="11704" spans="6:10" x14ac:dyDescent="0.25">
      <c r="F11704" s="262"/>
      <c r="G11704" s="139"/>
      <c r="H11704" s="139"/>
      <c r="I11704" s="139"/>
      <c r="J11704" s="139"/>
    </row>
    <row r="11705" spans="6:10" x14ac:dyDescent="0.25">
      <c r="F11705" s="262"/>
      <c r="G11705" s="139"/>
      <c r="H11705" s="139"/>
      <c r="I11705" s="139"/>
      <c r="J11705" s="139"/>
    </row>
    <row r="11706" spans="6:10" x14ac:dyDescent="0.25">
      <c r="F11706" s="262"/>
      <c r="G11706" s="139"/>
      <c r="H11706" s="139"/>
      <c r="I11706" s="139"/>
      <c r="J11706" s="139"/>
    </row>
    <row r="11707" spans="6:10" x14ac:dyDescent="0.25">
      <c r="F11707" s="262"/>
      <c r="G11707" s="139"/>
      <c r="H11707" s="139"/>
      <c r="I11707" s="139"/>
      <c r="J11707" s="139"/>
    </row>
    <row r="11708" spans="6:10" x14ac:dyDescent="0.25">
      <c r="F11708" s="262"/>
      <c r="G11708" s="139"/>
      <c r="H11708" s="139"/>
      <c r="I11708" s="139"/>
      <c r="J11708" s="139"/>
    </row>
    <row r="11709" spans="6:10" x14ac:dyDescent="0.25">
      <c r="F11709" s="262"/>
      <c r="G11709" s="139"/>
      <c r="H11709" s="139"/>
      <c r="I11709" s="139"/>
      <c r="J11709" s="139"/>
    </row>
    <row r="11710" spans="6:10" x14ac:dyDescent="0.25">
      <c r="F11710" s="262"/>
      <c r="G11710" s="139"/>
      <c r="H11710" s="139"/>
      <c r="I11710" s="139"/>
      <c r="J11710" s="139"/>
    </row>
    <row r="11711" spans="6:10" x14ac:dyDescent="0.25">
      <c r="F11711" s="262"/>
      <c r="G11711" s="139"/>
      <c r="H11711" s="139"/>
      <c r="I11711" s="139"/>
      <c r="J11711" s="139"/>
    </row>
    <row r="11712" spans="6:10" x14ac:dyDescent="0.25">
      <c r="F11712" s="262"/>
      <c r="G11712" s="139"/>
      <c r="H11712" s="139"/>
      <c r="I11712" s="139"/>
      <c r="J11712" s="139"/>
    </row>
    <row r="11713" spans="6:10" x14ac:dyDescent="0.25">
      <c r="F11713" s="262"/>
      <c r="G11713" s="139"/>
      <c r="H11713" s="139"/>
      <c r="I11713" s="139"/>
      <c r="J11713" s="139"/>
    </row>
    <row r="11714" spans="6:10" x14ac:dyDescent="0.25">
      <c r="F11714" s="262"/>
      <c r="G11714" s="139"/>
      <c r="H11714" s="139"/>
      <c r="I11714" s="139"/>
      <c r="J11714" s="139"/>
    </row>
    <row r="11715" spans="6:10" x14ac:dyDescent="0.25">
      <c r="F11715" s="262"/>
      <c r="G11715" s="139"/>
      <c r="H11715" s="139"/>
      <c r="I11715" s="139"/>
      <c r="J11715" s="139"/>
    </row>
    <row r="11716" spans="6:10" x14ac:dyDescent="0.25">
      <c r="F11716" s="262"/>
      <c r="G11716" s="139"/>
      <c r="H11716" s="139"/>
      <c r="I11716" s="139"/>
      <c r="J11716" s="139"/>
    </row>
    <row r="11717" spans="6:10" x14ac:dyDescent="0.25">
      <c r="F11717" s="262"/>
      <c r="G11717" s="139"/>
      <c r="H11717" s="139"/>
      <c r="I11717" s="139"/>
      <c r="J11717" s="139"/>
    </row>
    <row r="11718" spans="6:10" x14ac:dyDescent="0.25">
      <c r="F11718" s="262"/>
      <c r="G11718" s="139"/>
      <c r="H11718" s="139"/>
      <c r="I11718" s="139"/>
      <c r="J11718" s="139"/>
    </row>
    <row r="11719" spans="6:10" x14ac:dyDescent="0.25">
      <c r="F11719" s="262"/>
      <c r="G11719" s="139"/>
      <c r="H11719" s="139"/>
      <c r="I11719" s="139"/>
      <c r="J11719" s="139"/>
    </row>
    <row r="11720" spans="6:10" x14ac:dyDescent="0.25">
      <c r="F11720" s="262"/>
      <c r="G11720" s="139"/>
      <c r="H11720" s="139"/>
      <c r="I11720" s="139"/>
      <c r="J11720" s="139"/>
    </row>
    <row r="11721" spans="6:10" x14ac:dyDescent="0.25">
      <c r="F11721" s="262"/>
      <c r="G11721" s="139"/>
      <c r="H11721" s="139"/>
      <c r="I11721" s="139"/>
      <c r="J11721" s="139"/>
    </row>
    <row r="11722" spans="6:10" x14ac:dyDescent="0.25">
      <c r="F11722" s="262"/>
      <c r="G11722" s="139"/>
      <c r="H11722" s="139"/>
      <c r="I11722" s="139"/>
      <c r="J11722" s="139"/>
    </row>
    <row r="11723" spans="6:10" x14ac:dyDescent="0.25">
      <c r="F11723" s="262"/>
      <c r="G11723" s="139"/>
      <c r="H11723" s="139"/>
      <c r="I11723" s="139"/>
      <c r="J11723" s="139"/>
    </row>
    <row r="11724" spans="6:10" x14ac:dyDescent="0.25">
      <c r="F11724" s="262"/>
      <c r="G11724" s="139"/>
      <c r="H11724" s="139"/>
      <c r="I11724" s="139"/>
      <c r="J11724" s="139"/>
    </row>
    <row r="11725" spans="6:10" x14ac:dyDescent="0.25">
      <c r="F11725" s="262"/>
      <c r="G11725" s="139"/>
      <c r="H11725" s="139"/>
      <c r="I11725" s="139"/>
      <c r="J11725" s="139"/>
    </row>
    <row r="11726" spans="6:10" x14ac:dyDescent="0.25">
      <c r="F11726" s="262"/>
      <c r="G11726" s="139"/>
      <c r="H11726" s="139"/>
      <c r="I11726" s="139"/>
      <c r="J11726" s="139"/>
    </row>
    <row r="11727" spans="6:10" x14ac:dyDescent="0.25">
      <c r="F11727" s="139"/>
      <c r="G11727" s="139"/>
      <c r="H11727" s="139"/>
      <c r="I11727" s="139"/>
      <c r="J11727" s="139"/>
    </row>
    <row r="11728" spans="6:10" x14ac:dyDescent="0.25">
      <c r="F11728" s="139"/>
      <c r="G11728" s="139"/>
      <c r="H11728" s="139"/>
      <c r="I11728" s="139"/>
      <c r="J11728" s="139"/>
    </row>
    <row r="11729" spans="6:10" x14ac:dyDescent="0.25">
      <c r="F11729" s="139"/>
      <c r="G11729" s="139"/>
      <c r="H11729" s="139"/>
      <c r="I11729" s="139"/>
      <c r="J11729" s="139"/>
    </row>
    <row r="11730" spans="6:10" x14ac:dyDescent="0.25">
      <c r="F11730" s="139"/>
      <c r="G11730" s="139"/>
      <c r="H11730" s="139"/>
      <c r="I11730" s="139"/>
      <c r="J11730" s="139"/>
    </row>
    <row r="11731" spans="6:10" x14ac:dyDescent="0.25">
      <c r="F11731" s="139"/>
      <c r="G11731" s="139"/>
      <c r="H11731" s="139"/>
      <c r="I11731" s="139"/>
      <c r="J11731" s="139"/>
    </row>
    <row r="11732" spans="6:10" x14ac:dyDescent="0.25">
      <c r="F11732" s="139"/>
      <c r="G11732" s="139"/>
      <c r="H11732" s="139"/>
      <c r="I11732" s="139"/>
      <c r="J11732" s="139"/>
    </row>
    <row r="11733" spans="6:10" x14ac:dyDescent="0.25">
      <c r="F11733" s="139"/>
      <c r="G11733" s="139"/>
      <c r="H11733" s="139"/>
      <c r="I11733" s="139"/>
      <c r="J11733" s="139"/>
    </row>
    <row r="11734" spans="6:10" x14ac:dyDescent="0.25">
      <c r="F11734" s="139"/>
      <c r="G11734" s="139"/>
      <c r="H11734" s="139"/>
      <c r="I11734" s="139"/>
      <c r="J11734" s="139"/>
    </row>
    <row r="11735" spans="6:10" x14ac:dyDescent="0.25">
      <c r="F11735" s="139"/>
      <c r="G11735" s="139"/>
      <c r="H11735" s="139"/>
      <c r="I11735" s="139"/>
      <c r="J11735" s="139"/>
    </row>
    <row r="11736" spans="6:10" x14ac:dyDescent="0.25">
      <c r="F11736" s="139"/>
      <c r="G11736" s="139"/>
      <c r="H11736" s="139"/>
      <c r="I11736" s="139"/>
      <c r="J11736" s="139"/>
    </row>
    <row r="11737" spans="6:10" x14ac:dyDescent="0.25">
      <c r="F11737" s="139"/>
      <c r="G11737" s="139"/>
      <c r="H11737" s="139"/>
      <c r="I11737" s="139"/>
      <c r="J11737" s="139"/>
    </row>
    <row r="11738" spans="6:10" x14ac:dyDescent="0.25">
      <c r="F11738" s="139"/>
      <c r="G11738" s="139"/>
      <c r="H11738" s="139"/>
      <c r="I11738" s="139"/>
      <c r="J11738" s="139"/>
    </row>
    <row r="11739" spans="6:10" x14ac:dyDescent="0.25">
      <c r="F11739" s="139"/>
      <c r="G11739" s="139"/>
      <c r="H11739" s="139"/>
      <c r="I11739" s="139"/>
      <c r="J11739" s="139"/>
    </row>
    <row r="11740" spans="6:10" x14ac:dyDescent="0.25">
      <c r="F11740" s="139"/>
      <c r="G11740" s="139"/>
      <c r="H11740" s="139"/>
      <c r="I11740" s="139"/>
      <c r="J11740" s="139"/>
    </row>
    <row r="11741" spans="6:10" x14ac:dyDescent="0.25">
      <c r="F11741" s="139"/>
      <c r="G11741" s="139"/>
      <c r="H11741" s="139"/>
      <c r="I11741" s="139"/>
      <c r="J11741" s="139"/>
    </row>
    <row r="11742" spans="6:10" x14ac:dyDescent="0.25">
      <c r="F11742" s="139"/>
      <c r="G11742" s="139"/>
      <c r="H11742" s="139"/>
      <c r="I11742" s="139"/>
      <c r="J11742" s="139"/>
    </row>
    <row r="11743" spans="6:10" x14ac:dyDescent="0.25">
      <c r="F11743" s="139"/>
      <c r="G11743" s="139"/>
      <c r="H11743" s="139"/>
      <c r="I11743" s="139"/>
      <c r="J11743" s="139"/>
    </row>
    <row r="11744" spans="6:10" x14ac:dyDescent="0.25">
      <c r="F11744" s="139"/>
      <c r="G11744" s="139"/>
      <c r="H11744" s="139"/>
      <c r="I11744" s="139"/>
      <c r="J11744" s="139"/>
    </row>
    <row r="11745" spans="6:10" x14ac:dyDescent="0.25">
      <c r="F11745" s="139"/>
      <c r="G11745" s="139"/>
      <c r="H11745" s="139"/>
      <c r="I11745" s="139"/>
      <c r="J11745" s="139"/>
    </row>
    <row r="11746" spans="6:10" x14ac:dyDescent="0.25">
      <c r="F11746" s="139"/>
      <c r="G11746" s="139"/>
      <c r="H11746" s="139"/>
      <c r="I11746" s="139"/>
      <c r="J11746" s="139"/>
    </row>
    <row r="11747" spans="6:10" x14ac:dyDescent="0.25">
      <c r="F11747" s="139"/>
      <c r="G11747" s="139"/>
      <c r="H11747" s="139"/>
      <c r="I11747" s="139"/>
      <c r="J11747" s="139"/>
    </row>
    <row r="11748" spans="6:10" x14ac:dyDescent="0.25">
      <c r="F11748" s="139"/>
      <c r="G11748" s="139"/>
      <c r="H11748" s="139"/>
      <c r="I11748" s="139"/>
      <c r="J11748" s="139"/>
    </row>
    <row r="11749" spans="6:10" x14ac:dyDescent="0.25">
      <c r="F11749" s="139"/>
      <c r="G11749" s="139"/>
      <c r="H11749" s="139"/>
      <c r="I11749" s="139"/>
      <c r="J11749" s="139"/>
    </row>
    <row r="11750" spans="6:10" x14ac:dyDescent="0.25">
      <c r="F11750" s="139"/>
      <c r="G11750" s="139"/>
      <c r="H11750" s="139"/>
      <c r="I11750" s="139"/>
      <c r="J11750" s="139"/>
    </row>
    <row r="11751" spans="6:10" x14ac:dyDescent="0.25">
      <c r="F11751" s="139"/>
      <c r="G11751" s="139"/>
      <c r="H11751" s="139"/>
      <c r="I11751" s="139"/>
      <c r="J11751" s="139"/>
    </row>
    <row r="11752" spans="6:10" x14ac:dyDescent="0.25">
      <c r="F11752" s="139"/>
      <c r="G11752" s="139"/>
      <c r="H11752" s="139"/>
      <c r="I11752" s="139"/>
      <c r="J11752" s="139"/>
    </row>
    <row r="11753" spans="6:10" x14ac:dyDescent="0.25">
      <c r="F11753" s="139"/>
      <c r="G11753" s="139"/>
      <c r="H11753" s="139"/>
      <c r="I11753" s="139"/>
      <c r="J11753" s="139"/>
    </row>
    <row r="11754" spans="6:10" x14ac:dyDescent="0.25">
      <c r="F11754" s="139"/>
      <c r="G11754" s="139"/>
      <c r="H11754" s="139"/>
      <c r="I11754" s="139"/>
      <c r="J11754" s="139"/>
    </row>
    <row r="11755" spans="6:10" x14ac:dyDescent="0.25">
      <c r="F11755" s="139"/>
      <c r="G11755" s="139"/>
      <c r="H11755" s="139"/>
      <c r="I11755" s="139"/>
      <c r="J11755" s="139"/>
    </row>
    <row r="11756" spans="6:10" x14ac:dyDescent="0.25">
      <c r="F11756" s="139"/>
      <c r="G11756" s="139"/>
      <c r="H11756" s="139"/>
      <c r="I11756" s="139"/>
      <c r="J11756" s="139"/>
    </row>
    <row r="11757" spans="6:10" x14ac:dyDescent="0.25">
      <c r="F11757" s="139"/>
      <c r="G11757" s="139"/>
      <c r="H11757" s="139"/>
      <c r="I11757" s="139"/>
      <c r="J11757" s="139"/>
    </row>
    <row r="11758" spans="6:10" x14ac:dyDescent="0.25">
      <c r="F11758" s="139"/>
      <c r="G11758" s="139"/>
      <c r="H11758" s="139"/>
      <c r="I11758" s="139"/>
      <c r="J11758" s="139"/>
    </row>
    <row r="11759" spans="6:10" x14ac:dyDescent="0.25">
      <c r="F11759" s="139"/>
      <c r="G11759" s="139"/>
      <c r="H11759" s="139"/>
      <c r="I11759" s="139"/>
      <c r="J11759" s="139"/>
    </row>
    <row r="11760" spans="6:10" x14ac:dyDescent="0.25">
      <c r="F11760" s="139"/>
      <c r="G11760" s="139"/>
      <c r="H11760" s="139"/>
      <c r="I11760" s="139"/>
      <c r="J11760" s="139"/>
    </row>
    <row r="11761" spans="6:10" x14ac:dyDescent="0.25">
      <c r="F11761" s="139"/>
      <c r="G11761" s="139"/>
      <c r="H11761" s="139"/>
      <c r="I11761" s="139"/>
      <c r="J11761" s="139"/>
    </row>
    <row r="11762" spans="6:10" x14ac:dyDescent="0.25">
      <c r="F11762" s="139"/>
      <c r="G11762" s="139"/>
      <c r="H11762" s="139"/>
      <c r="I11762" s="139"/>
      <c r="J11762" s="139"/>
    </row>
    <row r="11763" spans="6:10" x14ac:dyDescent="0.25">
      <c r="F11763" s="139"/>
      <c r="G11763" s="139"/>
      <c r="H11763" s="139"/>
      <c r="I11763" s="139"/>
      <c r="J11763" s="139"/>
    </row>
    <row r="11764" spans="6:10" x14ac:dyDescent="0.25">
      <c r="F11764" s="139"/>
      <c r="G11764" s="139"/>
      <c r="H11764" s="139"/>
      <c r="I11764" s="139"/>
      <c r="J11764" s="139"/>
    </row>
    <row r="11765" spans="6:10" x14ac:dyDescent="0.25">
      <c r="F11765" s="139"/>
      <c r="G11765" s="139"/>
      <c r="H11765" s="139"/>
      <c r="I11765" s="139"/>
      <c r="J11765" s="139"/>
    </row>
    <row r="11766" spans="6:10" x14ac:dyDescent="0.25">
      <c r="F11766" s="139"/>
      <c r="G11766" s="139"/>
      <c r="H11766" s="139"/>
      <c r="I11766" s="139"/>
      <c r="J11766" s="139"/>
    </row>
    <row r="11767" spans="6:10" x14ac:dyDescent="0.25">
      <c r="F11767" s="139"/>
      <c r="G11767" s="139"/>
      <c r="H11767" s="139"/>
      <c r="I11767" s="139"/>
      <c r="J11767" s="139"/>
    </row>
    <row r="11768" spans="6:10" x14ac:dyDescent="0.25">
      <c r="F11768" s="139"/>
      <c r="G11768" s="139"/>
      <c r="H11768" s="139"/>
      <c r="I11768" s="139"/>
      <c r="J11768" s="139"/>
    </row>
    <row r="11769" spans="6:10" x14ac:dyDescent="0.25">
      <c r="F11769" s="139"/>
      <c r="G11769" s="139"/>
      <c r="H11769" s="139"/>
      <c r="I11769" s="139"/>
      <c r="J11769" s="139"/>
    </row>
    <row r="11770" spans="6:10" x14ac:dyDescent="0.25">
      <c r="F11770" s="139"/>
      <c r="G11770" s="139"/>
      <c r="H11770" s="139"/>
      <c r="I11770" s="139"/>
      <c r="J11770" s="139"/>
    </row>
    <row r="11771" spans="6:10" x14ac:dyDescent="0.25">
      <c r="F11771" s="139"/>
      <c r="G11771" s="139"/>
      <c r="H11771" s="139"/>
      <c r="I11771" s="139"/>
      <c r="J11771" s="139"/>
    </row>
    <row r="11772" spans="6:10" x14ac:dyDescent="0.25">
      <c r="F11772" s="139"/>
      <c r="G11772" s="139"/>
      <c r="H11772" s="139"/>
      <c r="I11772" s="139"/>
      <c r="J11772" s="139"/>
    </row>
    <row r="11773" spans="6:10" x14ac:dyDescent="0.25">
      <c r="F11773" s="139"/>
      <c r="G11773" s="139"/>
      <c r="H11773" s="139"/>
      <c r="I11773" s="139"/>
      <c r="J11773" s="139"/>
    </row>
    <row r="11774" spans="6:10" x14ac:dyDescent="0.25">
      <c r="F11774" s="139"/>
      <c r="G11774" s="139"/>
      <c r="H11774" s="139"/>
      <c r="I11774" s="139"/>
      <c r="J11774" s="139"/>
    </row>
    <row r="11775" spans="6:10" x14ac:dyDescent="0.25">
      <c r="F11775" s="139"/>
      <c r="G11775" s="139"/>
      <c r="H11775" s="139"/>
      <c r="I11775" s="139"/>
      <c r="J11775" s="139"/>
    </row>
    <row r="11776" spans="6:10" x14ac:dyDescent="0.25">
      <c r="F11776" s="139"/>
      <c r="G11776" s="139"/>
      <c r="H11776" s="139"/>
      <c r="I11776" s="139"/>
      <c r="J11776" s="139"/>
    </row>
    <row r="11777" spans="6:10" x14ac:dyDescent="0.25">
      <c r="F11777" s="139"/>
      <c r="G11777" s="139"/>
      <c r="H11777" s="139"/>
      <c r="I11777" s="139"/>
      <c r="J11777" s="139"/>
    </row>
    <row r="11778" spans="6:10" x14ac:dyDescent="0.25">
      <c r="F11778" s="139"/>
      <c r="G11778" s="139"/>
      <c r="H11778" s="139"/>
      <c r="I11778" s="139"/>
      <c r="J11778" s="139"/>
    </row>
    <row r="11779" spans="6:10" x14ac:dyDescent="0.25">
      <c r="F11779" s="139"/>
      <c r="G11779" s="139"/>
      <c r="H11779" s="139"/>
      <c r="I11779" s="139"/>
      <c r="J11779" s="139"/>
    </row>
    <row r="11780" spans="6:10" x14ac:dyDescent="0.25">
      <c r="F11780" s="139"/>
      <c r="G11780" s="139"/>
      <c r="H11780" s="139"/>
      <c r="I11780" s="139"/>
      <c r="J11780" s="139"/>
    </row>
    <row r="11781" spans="6:10" x14ac:dyDescent="0.25">
      <c r="F11781" s="139"/>
      <c r="G11781" s="139"/>
      <c r="H11781" s="139"/>
      <c r="I11781" s="139"/>
      <c r="J11781" s="139"/>
    </row>
    <row r="11782" spans="6:10" x14ac:dyDescent="0.25">
      <c r="F11782" s="139"/>
      <c r="G11782" s="139"/>
      <c r="H11782" s="139"/>
      <c r="I11782" s="139"/>
      <c r="J11782" s="139"/>
    </row>
    <row r="11783" spans="6:10" x14ac:dyDescent="0.25">
      <c r="F11783" s="139"/>
      <c r="G11783" s="139"/>
      <c r="H11783" s="139"/>
      <c r="I11783" s="139"/>
      <c r="J11783" s="139"/>
    </row>
    <row r="11784" spans="6:10" x14ac:dyDescent="0.25">
      <c r="F11784" s="139"/>
      <c r="G11784" s="139"/>
      <c r="H11784" s="139"/>
      <c r="I11784" s="139"/>
      <c r="J11784" s="139"/>
    </row>
    <row r="11785" spans="6:10" x14ac:dyDescent="0.25">
      <c r="F11785" s="139"/>
      <c r="G11785" s="139"/>
      <c r="H11785" s="139"/>
      <c r="I11785" s="139"/>
      <c r="J11785" s="139"/>
    </row>
    <row r="11786" spans="6:10" x14ac:dyDescent="0.25">
      <c r="F11786" s="139"/>
      <c r="G11786" s="139"/>
      <c r="H11786" s="139"/>
      <c r="I11786" s="139"/>
      <c r="J11786" s="139"/>
    </row>
    <row r="11787" spans="6:10" x14ac:dyDescent="0.25">
      <c r="F11787" s="139"/>
      <c r="G11787" s="139"/>
      <c r="H11787" s="139"/>
      <c r="I11787" s="139"/>
      <c r="J11787" s="139"/>
    </row>
    <row r="11788" spans="6:10" x14ac:dyDescent="0.25">
      <c r="F11788" s="139"/>
      <c r="G11788" s="139"/>
      <c r="H11788" s="139"/>
      <c r="I11788" s="139"/>
      <c r="J11788" s="139"/>
    </row>
    <row r="11789" spans="6:10" x14ac:dyDescent="0.25">
      <c r="F11789" s="139"/>
      <c r="G11789" s="139"/>
      <c r="H11789" s="139"/>
      <c r="I11789" s="139"/>
      <c r="J11789" s="139"/>
    </row>
    <row r="11790" spans="6:10" x14ac:dyDescent="0.25">
      <c r="F11790" s="139"/>
      <c r="G11790" s="139"/>
      <c r="H11790" s="139"/>
      <c r="I11790" s="139"/>
      <c r="J11790" s="139"/>
    </row>
    <row r="11791" spans="6:10" x14ac:dyDescent="0.25">
      <c r="F11791" s="139"/>
      <c r="G11791" s="139"/>
      <c r="H11791" s="139"/>
      <c r="I11791" s="139"/>
      <c r="J11791" s="139"/>
    </row>
    <row r="11792" spans="6:10" x14ac:dyDescent="0.25">
      <c r="F11792" s="139"/>
      <c r="G11792" s="139"/>
      <c r="H11792" s="139"/>
      <c r="I11792" s="139"/>
      <c r="J11792" s="139"/>
    </row>
    <row r="11793" spans="6:10" x14ac:dyDescent="0.25">
      <c r="F11793" s="139"/>
      <c r="G11793" s="139"/>
      <c r="H11793" s="139"/>
      <c r="I11793" s="139"/>
      <c r="J11793" s="139"/>
    </row>
    <row r="11794" spans="6:10" x14ac:dyDescent="0.25">
      <c r="F11794" s="139"/>
      <c r="G11794" s="139"/>
      <c r="H11794" s="139"/>
      <c r="I11794" s="139"/>
      <c r="J11794" s="139"/>
    </row>
    <row r="11795" spans="6:10" x14ac:dyDescent="0.25">
      <c r="F11795" s="139"/>
      <c r="G11795" s="139"/>
      <c r="H11795" s="139"/>
      <c r="I11795" s="139"/>
      <c r="J11795" s="139"/>
    </row>
    <row r="11796" spans="6:10" x14ac:dyDescent="0.25">
      <c r="F11796" s="139"/>
      <c r="G11796" s="139"/>
      <c r="H11796" s="139"/>
      <c r="I11796" s="139"/>
      <c r="J11796" s="139"/>
    </row>
    <row r="11797" spans="6:10" x14ac:dyDescent="0.25">
      <c r="F11797" s="139"/>
      <c r="G11797" s="139"/>
      <c r="H11797" s="139"/>
      <c r="I11797" s="139"/>
      <c r="J11797" s="139"/>
    </row>
    <row r="11798" spans="6:10" x14ac:dyDescent="0.25">
      <c r="F11798" s="139"/>
      <c r="G11798" s="139"/>
      <c r="H11798" s="139"/>
      <c r="I11798" s="139"/>
      <c r="J11798" s="139"/>
    </row>
    <row r="11799" spans="6:10" x14ac:dyDescent="0.25">
      <c r="F11799" s="139"/>
      <c r="G11799" s="139"/>
      <c r="H11799" s="139"/>
      <c r="I11799" s="139"/>
      <c r="J11799" s="139"/>
    </row>
    <row r="11800" spans="6:10" x14ac:dyDescent="0.25">
      <c r="F11800" s="139"/>
      <c r="G11800" s="139"/>
      <c r="H11800" s="139"/>
      <c r="I11800" s="139"/>
      <c r="J11800" s="139"/>
    </row>
    <row r="11801" spans="6:10" x14ac:dyDescent="0.25">
      <c r="F11801" s="139"/>
      <c r="G11801" s="139"/>
      <c r="H11801" s="139"/>
      <c r="I11801" s="139"/>
      <c r="J11801" s="139"/>
    </row>
    <row r="11802" spans="6:10" x14ac:dyDescent="0.25">
      <c r="F11802" s="139"/>
      <c r="G11802" s="139"/>
      <c r="H11802" s="139"/>
      <c r="I11802" s="139"/>
      <c r="J11802" s="139"/>
    </row>
    <row r="11803" spans="6:10" x14ac:dyDescent="0.25">
      <c r="F11803" s="139"/>
      <c r="G11803" s="139"/>
      <c r="H11803" s="139"/>
      <c r="I11803" s="139"/>
      <c r="J11803" s="139"/>
    </row>
    <row r="11804" spans="6:10" x14ac:dyDescent="0.25">
      <c r="F11804" s="139"/>
      <c r="G11804" s="139"/>
      <c r="H11804" s="139"/>
      <c r="I11804" s="139"/>
      <c r="J11804" s="139"/>
    </row>
    <row r="11805" spans="6:10" x14ac:dyDescent="0.25">
      <c r="F11805" s="139"/>
      <c r="G11805" s="139"/>
      <c r="H11805" s="139"/>
      <c r="I11805" s="139"/>
      <c r="J11805" s="139"/>
    </row>
    <row r="11806" spans="6:10" x14ac:dyDescent="0.25">
      <c r="F11806" s="139"/>
      <c r="G11806" s="139"/>
      <c r="H11806" s="139"/>
      <c r="I11806" s="139"/>
      <c r="J11806" s="139"/>
    </row>
    <row r="11807" spans="6:10" x14ac:dyDescent="0.25">
      <c r="F11807" s="139"/>
      <c r="G11807" s="139"/>
      <c r="H11807" s="139"/>
      <c r="I11807" s="139"/>
      <c r="J11807" s="139"/>
    </row>
    <row r="11808" spans="6:10" x14ac:dyDescent="0.25">
      <c r="F11808" s="139"/>
      <c r="G11808" s="139"/>
      <c r="H11808" s="139"/>
      <c r="I11808" s="139"/>
      <c r="J11808" s="139"/>
    </row>
    <row r="11809" spans="6:10" x14ac:dyDescent="0.25">
      <c r="F11809" s="139"/>
      <c r="G11809" s="139"/>
      <c r="H11809" s="139"/>
      <c r="I11809" s="139"/>
      <c r="J11809" s="139"/>
    </row>
    <row r="11810" spans="6:10" x14ac:dyDescent="0.25">
      <c r="F11810" s="139"/>
      <c r="G11810" s="139"/>
      <c r="H11810" s="139"/>
      <c r="I11810" s="139"/>
      <c r="J11810" s="139"/>
    </row>
    <row r="11811" spans="6:10" x14ac:dyDescent="0.25">
      <c r="F11811" s="139"/>
      <c r="G11811" s="139"/>
      <c r="H11811" s="139"/>
      <c r="I11811" s="139"/>
      <c r="J11811" s="139"/>
    </row>
    <row r="11812" spans="6:10" x14ac:dyDescent="0.25">
      <c r="F11812" s="139"/>
      <c r="G11812" s="139"/>
      <c r="H11812" s="139"/>
      <c r="I11812" s="139"/>
      <c r="J11812" s="139"/>
    </row>
    <row r="11813" spans="6:10" x14ac:dyDescent="0.25">
      <c r="F11813" s="139"/>
      <c r="G11813" s="139"/>
      <c r="H11813" s="139"/>
      <c r="I11813" s="139"/>
      <c r="J11813" s="139"/>
    </row>
    <row r="11814" spans="6:10" x14ac:dyDescent="0.25">
      <c r="F11814" s="139"/>
      <c r="G11814" s="139"/>
      <c r="H11814" s="139"/>
      <c r="I11814" s="139"/>
      <c r="J11814" s="139"/>
    </row>
    <row r="11815" spans="6:10" x14ac:dyDescent="0.25">
      <c r="F11815" s="139"/>
      <c r="G11815" s="139"/>
      <c r="H11815" s="139"/>
      <c r="I11815" s="139"/>
      <c r="J11815" s="139"/>
    </row>
    <row r="11816" spans="6:10" x14ac:dyDescent="0.25">
      <c r="F11816" s="139"/>
      <c r="G11816" s="139"/>
      <c r="H11816" s="139"/>
      <c r="I11816" s="139"/>
      <c r="J11816" s="139"/>
    </row>
    <row r="11817" spans="6:10" x14ac:dyDescent="0.25">
      <c r="F11817" s="139"/>
      <c r="G11817" s="139"/>
      <c r="H11817" s="139"/>
      <c r="I11817" s="139"/>
      <c r="J11817" s="139"/>
    </row>
    <row r="11818" spans="6:10" x14ac:dyDescent="0.25">
      <c r="F11818" s="139"/>
      <c r="G11818" s="139"/>
      <c r="H11818" s="139"/>
      <c r="I11818" s="139"/>
      <c r="J11818" s="139"/>
    </row>
    <row r="11819" spans="6:10" x14ac:dyDescent="0.25">
      <c r="F11819" s="139"/>
      <c r="G11819" s="139"/>
      <c r="H11819" s="139"/>
      <c r="I11819" s="139"/>
      <c r="J11819" s="139"/>
    </row>
    <row r="11820" spans="6:10" x14ac:dyDescent="0.25">
      <c r="F11820" s="139"/>
      <c r="G11820" s="139"/>
      <c r="H11820" s="139"/>
      <c r="I11820" s="139"/>
      <c r="J11820" s="139"/>
    </row>
    <row r="11821" spans="6:10" x14ac:dyDescent="0.25">
      <c r="F11821" s="139"/>
      <c r="G11821" s="139"/>
      <c r="H11821" s="139"/>
      <c r="I11821" s="139"/>
      <c r="J11821" s="139"/>
    </row>
    <row r="11822" spans="6:10" x14ac:dyDescent="0.25">
      <c r="F11822" s="139"/>
      <c r="G11822" s="139"/>
      <c r="H11822" s="139"/>
      <c r="I11822" s="139"/>
      <c r="J11822" s="139"/>
    </row>
    <row r="11823" spans="6:10" x14ac:dyDescent="0.25">
      <c r="F11823" s="139"/>
      <c r="G11823" s="139"/>
      <c r="H11823" s="139"/>
      <c r="I11823" s="139"/>
      <c r="J11823" s="139"/>
    </row>
    <row r="11824" spans="6:10" x14ac:dyDescent="0.25">
      <c r="F11824" s="139"/>
      <c r="G11824" s="139"/>
      <c r="H11824" s="139"/>
      <c r="I11824" s="139"/>
      <c r="J11824" s="139"/>
    </row>
    <row r="11825" spans="6:10" x14ac:dyDescent="0.25">
      <c r="F11825" s="139"/>
      <c r="G11825" s="139"/>
      <c r="H11825" s="139"/>
      <c r="I11825" s="139"/>
      <c r="J11825" s="139"/>
    </row>
    <row r="11826" spans="6:10" x14ac:dyDescent="0.25">
      <c r="F11826" s="139"/>
      <c r="G11826" s="139"/>
      <c r="H11826" s="139"/>
      <c r="I11826" s="139"/>
      <c r="J11826" s="139"/>
    </row>
    <row r="11827" spans="6:10" x14ac:dyDescent="0.25">
      <c r="F11827" s="139"/>
      <c r="G11827" s="139"/>
      <c r="H11827" s="139"/>
      <c r="I11827" s="139"/>
      <c r="J11827" s="139"/>
    </row>
    <row r="11828" spans="6:10" x14ac:dyDescent="0.25">
      <c r="F11828" s="139"/>
      <c r="G11828" s="139"/>
      <c r="H11828" s="139"/>
      <c r="I11828" s="139"/>
      <c r="J11828" s="139"/>
    </row>
    <row r="11829" spans="6:10" x14ac:dyDescent="0.25">
      <c r="F11829" s="139"/>
      <c r="G11829" s="139"/>
      <c r="H11829" s="139"/>
      <c r="I11829" s="139"/>
      <c r="J11829" s="139"/>
    </row>
    <row r="11830" spans="6:10" x14ac:dyDescent="0.25">
      <c r="F11830" s="139"/>
      <c r="G11830" s="139"/>
      <c r="H11830" s="139"/>
      <c r="I11830" s="139"/>
      <c r="J11830" s="139"/>
    </row>
    <row r="11831" spans="6:10" x14ac:dyDescent="0.25">
      <c r="F11831" s="139"/>
      <c r="G11831" s="139"/>
      <c r="H11831" s="139"/>
      <c r="I11831" s="139"/>
      <c r="J11831" s="139"/>
    </row>
    <row r="11832" spans="6:10" x14ac:dyDescent="0.25">
      <c r="F11832" s="139"/>
      <c r="G11832" s="139"/>
      <c r="H11832" s="139"/>
      <c r="I11832" s="139"/>
      <c r="J11832" s="139"/>
    </row>
    <row r="11833" spans="6:10" x14ac:dyDescent="0.25">
      <c r="F11833" s="139"/>
      <c r="G11833" s="139"/>
      <c r="H11833" s="139"/>
      <c r="I11833" s="139"/>
      <c r="J11833" s="139"/>
    </row>
    <row r="11834" spans="6:10" x14ac:dyDescent="0.25">
      <c r="F11834" s="139"/>
      <c r="G11834" s="139"/>
      <c r="H11834" s="139"/>
      <c r="I11834" s="139"/>
      <c r="J11834" s="139"/>
    </row>
    <row r="11835" spans="6:10" x14ac:dyDescent="0.25">
      <c r="F11835" s="139"/>
      <c r="G11835" s="139"/>
      <c r="H11835" s="139"/>
      <c r="I11835" s="139"/>
      <c r="J11835" s="139"/>
    </row>
    <row r="11836" spans="6:10" x14ac:dyDescent="0.25">
      <c r="F11836" s="139"/>
      <c r="G11836" s="139"/>
      <c r="H11836" s="139"/>
      <c r="I11836" s="139"/>
      <c r="J11836" s="139"/>
    </row>
    <row r="11837" spans="6:10" x14ac:dyDescent="0.25">
      <c r="F11837" s="139"/>
      <c r="G11837" s="139"/>
      <c r="H11837" s="139"/>
      <c r="I11837" s="139"/>
      <c r="J11837" s="139"/>
    </row>
    <row r="11838" spans="6:10" x14ac:dyDescent="0.25">
      <c r="F11838" s="139"/>
      <c r="G11838" s="139"/>
      <c r="H11838" s="139"/>
      <c r="I11838" s="139"/>
      <c r="J11838" s="139"/>
    </row>
    <row r="11839" spans="6:10" x14ac:dyDescent="0.25">
      <c r="F11839" s="139"/>
      <c r="G11839" s="139"/>
      <c r="H11839" s="139"/>
      <c r="I11839" s="139"/>
      <c r="J11839" s="139"/>
    </row>
    <row r="11840" spans="6:10" x14ac:dyDescent="0.25">
      <c r="F11840" s="139"/>
      <c r="G11840" s="139"/>
      <c r="H11840" s="139"/>
      <c r="I11840" s="139"/>
      <c r="J11840" s="139"/>
    </row>
    <row r="11841" spans="6:10" x14ac:dyDescent="0.25">
      <c r="F11841" s="139"/>
      <c r="G11841" s="139"/>
      <c r="H11841" s="139"/>
      <c r="I11841" s="139"/>
      <c r="J11841" s="139"/>
    </row>
    <row r="11842" spans="6:10" x14ac:dyDescent="0.25">
      <c r="F11842" s="139"/>
      <c r="G11842" s="139"/>
      <c r="H11842" s="139"/>
      <c r="I11842" s="139"/>
      <c r="J11842" s="139"/>
    </row>
    <row r="11843" spans="6:10" x14ac:dyDescent="0.25">
      <c r="F11843" s="139"/>
      <c r="G11843" s="139"/>
      <c r="H11843" s="139"/>
      <c r="I11843" s="139"/>
      <c r="J11843" s="139"/>
    </row>
    <row r="11844" spans="6:10" x14ac:dyDescent="0.25">
      <c r="F11844" s="139"/>
      <c r="G11844" s="139"/>
      <c r="H11844" s="139"/>
      <c r="I11844" s="139"/>
      <c r="J11844" s="139"/>
    </row>
    <row r="11845" spans="6:10" x14ac:dyDescent="0.25">
      <c r="F11845" s="139"/>
      <c r="G11845" s="139"/>
      <c r="H11845" s="139"/>
      <c r="I11845" s="139"/>
      <c r="J11845" s="139"/>
    </row>
    <row r="11846" spans="6:10" x14ac:dyDescent="0.25">
      <c r="F11846" s="139"/>
      <c r="G11846" s="139"/>
      <c r="H11846" s="139"/>
      <c r="I11846" s="139"/>
      <c r="J11846" s="139"/>
    </row>
    <row r="11847" spans="6:10" x14ac:dyDescent="0.25">
      <c r="F11847" s="139"/>
      <c r="G11847" s="139"/>
      <c r="H11847" s="139"/>
      <c r="I11847" s="139"/>
      <c r="J11847" s="139"/>
    </row>
    <row r="11848" spans="6:10" x14ac:dyDescent="0.25">
      <c r="F11848" s="139"/>
      <c r="G11848" s="139"/>
      <c r="H11848" s="139"/>
      <c r="I11848" s="139"/>
      <c r="J11848" s="139"/>
    </row>
    <row r="11849" spans="6:10" x14ac:dyDescent="0.25">
      <c r="F11849" s="139"/>
      <c r="G11849" s="139"/>
      <c r="H11849" s="139"/>
      <c r="I11849" s="139"/>
      <c r="J11849" s="139"/>
    </row>
    <row r="11850" spans="6:10" x14ac:dyDescent="0.25">
      <c r="F11850" s="139"/>
      <c r="G11850" s="139"/>
      <c r="H11850" s="139"/>
      <c r="I11850" s="139"/>
      <c r="J11850" s="139"/>
    </row>
    <row r="11851" spans="6:10" x14ac:dyDescent="0.25">
      <c r="F11851" s="139"/>
      <c r="G11851" s="139"/>
      <c r="H11851" s="139"/>
      <c r="I11851" s="139"/>
      <c r="J11851" s="139"/>
    </row>
    <row r="11852" spans="6:10" x14ac:dyDescent="0.25">
      <c r="F11852" s="139"/>
      <c r="G11852" s="139"/>
      <c r="H11852" s="139"/>
      <c r="I11852" s="139"/>
      <c r="J11852" s="139"/>
    </row>
    <row r="11853" spans="6:10" x14ac:dyDescent="0.25">
      <c r="F11853" s="139"/>
      <c r="G11853" s="139"/>
      <c r="H11853" s="139"/>
      <c r="I11853" s="139"/>
      <c r="J11853" s="139"/>
    </row>
    <row r="11854" spans="6:10" x14ac:dyDescent="0.25">
      <c r="F11854" s="139"/>
      <c r="G11854" s="139"/>
      <c r="H11854" s="139"/>
      <c r="I11854" s="139"/>
      <c r="J11854" s="139"/>
    </row>
    <row r="11855" spans="6:10" x14ac:dyDescent="0.25">
      <c r="F11855" s="139"/>
      <c r="G11855" s="139"/>
      <c r="H11855" s="139"/>
      <c r="I11855" s="139"/>
      <c r="J11855" s="139"/>
    </row>
    <row r="11856" spans="6:10" x14ac:dyDescent="0.25">
      <c r="F11856" s="139"/>
      <c r="G11856" s="139"/>
      <c r="H11856" s="139"/>
      <c r="I11856" s="139"/>
      <c r="J11856" s="139"/>
    </row>
    <row r="11857" spans="6:10" x14ac:dyDescent="0.25">
      <c r="F11857" s="139"/>
      <c r="G11857" s="139"/>
      <c r="H11857" s="139"/>
      <c r="I11857" s="139"/>
      <c r="J11857" s="139"/>
    </row>
    <row r="11858" spans="6:10" x14ac:dyDescent="0.25">
      <c r="F11858" s="139"/>
      <c r="G11858" s="139"/>
      <c r="H11858" s="139"/>
      <c r="I11858" s="139"/>
      <c r="J11858" s="139"/>
    </row>
    <row r="11859" spans="6:10" x14ac:dyDescent="0.25">
      <c r="F11859" s="139"/>
      <c r="G11859" s="139"/>
      <c r="H11859" s="139"/>
      <c r="I11859" s="139"/>
      <c r="J11859" s="139"/>
    </row>
    <row r="11860" spans="6:10" x14ac:dyDescent="0.25">
      <c r="F11860" s="139"/>
      <c r="G11860" s="139"/>
      <c r="H11860" s="139"/>
      <c r="I11860" s="139"/>
      <c r="J11860" s="139"/>
    </row>
    <row r="11861" spans="6:10" x14ac:dyDescent="0.25">
      <c r="F11861" s="139"/>
      <c r="G11861" s="139"/>
      <c r="H11861" s="139"/>
      <c r="I11861" s="139"/>
      <c r="J11861" s="139"/>
    </row>
    <row r="11862" spans="6:10" x14ac:dyDescent="0.25">
      <c r="F11862" s="139"/>
      <c r="G11862" s="139"/>
      <c r="H11862" s="139"/>
      <c r="I11862" s="139"/>
      <c r="J11862" s="139"/>
    </row>
    <row r="11863" spans="6:10" x14ac:dyDescent="0.25">
      <c r="F11863" s="139"/>
      <c r="G11863" s="139"/>
      <c r="H11863" s="139"/>
      <c r="I11863" s="139"/>
      <c r="J11863" s="139"/>
    </row>
    <row r="11864" spans="6:10" x14ac:dyDescent="0.25">
      <c r="F11864" s="139"/>
      <c r="G11864" s="139"/>
      <c r="H11864" s="139"/>
      <c r="I11864" s="139"/>
      <c r="J11864" s="139"/>
    </row>
    <row r="11865" spans="6:10" x14ac:dyDescent="0.25">
      <c r="F11865" s="139"/>
      <c r="G11865" s="139"/>
      <c r="H11865" s="139"/>
      <c r="I11865" s="139"/>
      <c r="J11865" s="139"/>
    </row>
    <row r="11866" spans="6:10" x14ac:dyDescent="0.25">
      <c r="F11866" s="139"/>
      <c r="G11866" s="139"/>
      <c r="H11866" s="139"/>
      <c r="I11866" s="139"/>
      <c r="J11866" s="139"/>
    </row>
    <row r="11867" spans="6:10" x14ac:dyDescent="0.25">
      <c r="F11867" s="139"/>
      <c r="G11867" s="139"/>
      <c r="H11867" s="139"/>
      <c r="I11867" s="139"/>
      <c r="J11867" s="139"/>
    </row>
    <row r="11868" spans="6:10" x14ac:dyDescent="0.25">
      <c r="F11868" s="139"/>
      <c r="G11868" s="139"/>
      <c r="H11868" s="139"/>
      <c r="I11868" s="139"/>
      <c r="J11868" s="139"/>
    </row>
    <row r="11869" spans="6:10" x14ac:dyDescent="0.25">
      <c r="F11869" s="139"/>
      <c r="G11869" s="139"/>
      <c r="H11869" s="139"/>
      <c r="I11869" s="139"/>
      <c r="J11869" s="139"/>
    </row>
    <row r="11870" spans="6:10" x14ac:dyDescent="0.25">
      <c r="F11870" s="139"/>
      <c r="G11870" s="139"/>
      <c r="H11870" s="139"/>
      <c r="I11870" s="139"/>
      <c r="J11870" s="139"/>
    </row>
    <row r="11871" spans="6:10" x14ac:dyDescent="0.25">
      <c r="F11871" s="139"/>
      <c r="G11871" s="139"/>
      <c r="H11871" s="139"/>
      <c r="I11871" s="139"/>
      <c r="J11871" s="139"/>
    </row>
    <row r="11872" spans="6:10" x14ac:dyDescent="0.25">
      <c r="F11872" s="139"/>
      <c r="G11872" s="139"/>
      <c r="H11872" s="139"/>
      <c r="I11872" s="139"/>
      <c r="J11872" s="139"/>
    </row>
    <row r="11873" spans="6:10" x14ac:dyDescent="0.25">
      <c r="F11873" s="139"/>
      <c r="G11873" s="139"/>
      <c r="H11873" s="139"/>
      <c r="I11873" s="139"/>
      <c r="J11873" s="139"/>
    </row>
    <row r="11874" spans="6:10" x14ac:dyDescent="0.25">
      <c r="F11874" s="139"/>
      <c r="G11874" s="139"/>
      <c r="H11874" s="139"/>
      <c r="I11874" s="139"/>
      <c r="J11874" s="139"/>
    </row>
    <row r="11875" spans="6:10" x14ac:dyDescent="0.25">
      <c r="F11875" s="139"/>
      <c r="G11875" s="139"/>
      <c r="H11875" s="139"/>
      <c r="I11875" s="139"/>
      <c r="J11875" s="139"/>
    </row>
    <row r="11876" spans="6:10" x14ac:dyDescent="0.25">
      <c r="F11876" s="139"/>
      <c r="G11876" s="139"/>
      <c r="H11876" s="139"/>
      <c r="I11876" s="139"/>
      <c r="J11876" s="139"/>
    </row>
    <row r="11877" spans="6:10" x14ac:dyDescent="0.25">
      <c r="F11877" s="139"/>
      <c r="G11877" s="139"/>
      <c r="H11877" s="139"/>
      <c r="I11877" s="139"/>
      <c r="J11877" s="139"/>
    </row>
    <row r="11878" spans="6:10" x14ac:dyDescent="0.25">
      <c r="F11878" s="139"/>
      <c r="G11878" s="139"/>
      <c r="H11878" s="139"/>
      <c r="I11878" s="139"/>
      <c r="J11878" s="139"/>
    </row>
    <row r="11879" spans="6:10" x14ac:dyDescent="0.25">
      <c r="F11879" s="139"/>
      <c r="G11879" s="139"/>
      <c r="H11879" s="139"/>
      <c r="I11879" s="139"/>
      <c r="J11879" s="139"/>
    </row>
    <row r="11880" spans="6:10" x14ac:dyDescent="0.25">
      <c r="F11880" s="139"/>
      <c r="G11880" s="139"/>
      <c r="H11880" s="139"/>
      <c r="I11880" s="139"/>
      <c r="J11880" s="139"/>
    </row>
    <row r="11881" spans="6:10" x14ac:dyDescent="0.25">
      <c r="F11881" s="139"/>
      <c r="G11881" s="139"/>
      <c r="H11881" s="139"/>
      <c r="I11881" s="139"/>
      <c r="J11881" s="139"/>
    </row>
    <row r="11882" spans="6:10" x14ac:dyDescent="0.25">
      <c r="F11882" s="139"/>
      <c r="G11882" s="139"/>
      <c r="H11882" s="139"/>
      <c r="I11882" s="139"/>
      <c r="J11882" s="139"/>
    </row>
    <row r="11883" spans="6:10" x14ac:dyDescent="0.25">
      <c r="F11883" s="139"/>
      <c r="G11883" s="139"/>
      <c r="H11883" s="139"/>
      <c r="I11883" s="139"/>
      <c r="J11883" s="139"/>
    </row>
    <row r="11884" spans="6:10" x14ac:dyDescent="0.25">
      <c r="F11884" s="139"/>
      <c r="G11884" s="139"/>
      <c r="H11884" s="139"/>
      <c r="I11884" s="139"/>
      <c r="J11884" s="139"/>
    </row>
    <row r="11885" spans="6:10" x14ac:dyDescent="0.25">
      <c r="F11885" s="139"/>
      <c r="G11885" s="139"/>
      <c r="H11885" s="139"/>
      <c r="I11885" s="139"/>
      <c r="J11885" s="139"/>
    </row>
    <row r="11886" spans="6:10" x14ac:dyDescent="0.25">
      <c r="F11886" s="139"/>
      <c r="G11886" s="139"/>
      <c r="H11886" s="139"/>
      <c r="I11886" s="139"/>
      <c r="J11886" s="139"/>
    </row>
    <row r="11887" spans="6:10" x14ac:dyDescent="0.25">
      <c r="F11887" s="139"/>
      <c r="G11887" s="139"/>
      <c r="H11887" s="139"/>
      <c r="I11887" s="139"/>
      <c r="J11887" s="139"/>
    </row>
    <row r="11888" spans="6:10" x14ac:dyDescent="0.25">
      <c r="F11888" s="139"/>
      <c r="G11888" s="139"/>
      <c r="H11888" s="139"/>
      <c r="I11888" s="139"/>
      <c r="J11888" s="139"/>
    </row>
    <row r="11889" spans="6:10" x14ac:dyDescent="0.25">
      <c r="F11889" s="139"/>
      <c r="G11889" s="139"/>
      <c r="H11889" s="139"/>
      <c r="I11889" s="139"/>
      <c r="J11889" s="139"/>
    </row>
    <row r="11890" spans="6:10" x14ac:dyDescent="0.25">
      <c r="F11890" s="139"/>
      <c r="G11890" s="139"/>
      <c r="H11890" s="139"/>
      <c r="I11890" s="139"/>
      <c r="J11890" s="139"/>
    </row>
    <row r="11891" spans="6:10" x14ac:dyDescent="0.25">
      <c r="F11891" s="139"/>
      <c r="G11891" s="139"/>
      <c r="H11891" s="139"/>
      <c r="I11891" s="139"/>
      <c r="J11891" s="139"/>
    </row>
    <row r="11892" spans="6:10" x14ac:dyDescent="0.25">
      <c r="F11892" s="139"/>
      <c r="G11892" s="139"/>
      <c r="H11892" s="139"/>
      <c r="I11892" s="139"/>
      <c r="J11892" s="139"/>
    </row>
    <row r="11893" spans="6:10" x14ac:dyDescent="0.25">
      <c r="F11893" s="139"/>
      <c r="G11893" s="139"/>
      <c r="H11893" s="139"/>
      <c r="I11893" s="139"/>
      <c r="J11893" s="139"/>
    </row>
    <row r="11894" spans="6:10" x14ac:dyDescent="0.25">
      <c r="F11894" s="139"/>
      <c r="G11894" s="139"/>
      <c r="H11894" s="139"/>
      <c r="I11894" s="139"/>
      <c r="J11894" s="139"/>
    </row>
    <row r="11895" spans="6:10" x14ac:dyDescent="0.25">
      <c r="F11895" s="139"/>
      <c r="G11895" s="139"/>
      <c r="H11895" s="139"/>
      <c r="I11895" s="139"/>
      <c r="J11895" s="139"/>
    </row>
    <row r="11896" spans="6:10" x14ac:dyDescent="0.25">
      <c r="F11896" s="139"/>
      <c r="G11896" s="139"/>
      <c r="H11896" s="139"/>
      <c r="I11896" s="139"/>
      <c r="J11896" s="139"/>
    </row>
    <row r="11897" spans="6:10" x14ac:dyDescent="0.25">
      <c r="F11897" s="139"/>
      <c r="G11897" s="139"/>
      <c r="H11897" s="139"/>
      <c r="I11897" s="139"/>
      <c r="J11897" s="139"/>
    </row>
    <row r="11898" spans="6:10" x14ac:dyDescent="0.25">
      <c r="F11898" s="139"/>
      <c r="G11898" s="139"/>
      <c r="H11898" s="139"/>
      <c r="I11898" s="139"/>
      <c r="J11898" s="139"/>
    </row>
    <row r="11899" spans="6:10" x14ac:dyDescent="0.25">
      <c r="F11899" s="139"/>
      <c r="G11899" s="139"/>
      <c r="H11899" s="139"/>
      <c r="I11899" s="139"/>
      <c r="J11899" s="139"/>
    </row>
    <row r="11900" spans="6:10" x14ac:dyDescent="0.25">
      <c r="F11900" s="139"/>
      <c r="G11900" s="139"/>
      <c r="H11900" s="139"/>
      <c r="I11900" s="139"/>
      <c r="J11900" s="139"/>
    </row>
    <row r="11901" spans="6:10" x14ac:dyDescent="0.25">
      <c r="F11901" s="139"/>
      <c r="G11901" s="139"/>
      <c r="H11901" s="139"/>
      <c r="I11901" s="139"/>
      <c r="J11901" s="139"/>
    </row>
    <row r="11902" spans="6:10" x14ac:dyDescent="0.25">
      <c r="F11902" s="139"/>
      <c r="G11902" s="139"/>
      <c r="H11902" s="139"/>
      <c r="I11902" s="139"/>
      <c r="J11902" s="139"/>
    </row>
    <row r="11903" spans="6:10" x14ac:dyDescent="0.25">
      <c r="F11903" s="139"/>
      <c r="G11903" s="139"/>
      <c r="H11903" s="139"/>
      <c r="I11903" s="139"/>
      <c r="J11903" s="139"/>
    </row>
    <row r="11904" spans="6:10" x14ac:dyDescent="0.25">
      <c r="F11904" s="139"/>
      <c r="G11904" s="139"/>
      <c r="H11904" s="139"/>
      <c r="I11904" s="139"/>
      <c r="J11904" s="139"/>
    </row>
    <row r="11905" spans="6:10" x14ac:dyDescent="0.25">
      <c r="F11905" s="139"/>
      <c r="G11905" s="139"/>
      <c r="H11905" s="139"/>
      <c r="I11905" s="139"/>
      <c r="J11905" s="139"/>
    </row>
    <row r="11906" spans="6:10" x14ac:dyDescent="0.25">
      <c r="F11906" s="139"/>
      <c r="G11906" s="139"/>
      <c r="H11906" s="139"/>
      <c r="I11906" s="139"/>
      <c r="J11906" s="139"/>
    </row>
    <row r="11907" spans="6:10" x14ac:dyDescent="0.25">
      <c r="F11907" s="139"/>
      <c r="G11907" s="139"/>
      <c r="H11907" s="139"/>
      <c r="I11907" s="139"/>
      <c r="J11907" s="139"/>
    </row>
    <row r="11908" spans="6:10" x14ac:dyDescent="0.25">
      <c r="F11908" s="139"/>
      <c r="G11908" s="139"/>
      <c r="H11908" s="139"/>
      <c r="I11908" s="139"/>
      <c r="J11908" s="139"/>
    </row>
    <row r="11909" spans="6:10" x14ac:dyDescent="0.25">
      <c r="F11909" s="139"/>
      <c r="G11909" s="139"/>
      <c r="H11909" s="139"/>
      <c r="I11909" s="139"/>
      <c r="J11909" s="139"/>
    </row>
    <row r="11910" spans="6:10" x14ac:dyDescent="0.25">
      <c r="F11910" s="139"/>
      <c r="G11910" s="139"/>
      <c r="H11910" s="139"/>
      <c r="I11910" s="139"/>
      <c r="J11910" s="139"/>
    </row>
    <row r="11911" spans="6:10" x14ac:dyDescent="0.25">
      <c r="F11911" s="139"/>
      <c r="G11911" s="139"/>
      <c r="H11911" s="139"/>
      <c r="I11911" s="139"/>
      <c r="J11911" s="139"/>
    </row>
    <row r="11912" spans="6:10" x14ac:dyDescent="0.25">
      <c r="F11912" s="139"/>
      <c r="G11912" s="139"/>
      <c r="H11912" s="139"/>
      <c r="I11912" s="139"/>
      <c r="J11912" s="139"/>
    </row>
    <row r="11913" spans="6:10" x14ac:dyDescent="0.25">
      <c r="F11913" s="139"/>
      <c r="G11913" s="139"/>
      <c r="H11913" s="139"/>
      <c r="I11913" s="139"/>
      <c r="J11913" s="139"/>
    </row>
    <row r="11914" spans="6:10" x14ac:dyDescent="0.25">
      <c r="F11914" s="139"/>
      <c r="G11914" s="139"/>
      <c r="H11914" s="139"/>
      <c r="I11914" s="139"/>
      <c r="J11914" s="139"/>
    </row>
    <row r="11915" spans="6:10" x14ac:dyDescent="0.25">
      <c r="F11915" s="139"/>
      <c r="G11915" s="139"/>
      <c r="H11915" s="139"/>
      <c r="I11915" s="139"/>
      <c r="J11915" s="139"/>
    </row>
    <row r="11916" spans="6:10" x14ac:dyDescent="0.25">
      <c r="F11916" s="139"/>
      <c r="G11916" s="139"/>
      <c r="H11916" s="139"/>
      <c r="I11916" s="139"/>
      <c r="J11916" s="139"/>
    </row>
    <row r="11917" spans="6:10" x14ac:dyDescent="0.25">
      <c r="F11917" s="139"/>
      <c r="G11917" s="139"/>
      <c r="H11917" s="139"/>
      <c r="I11917" s="139"/>
      <c r="J11917" s="139"/>
    </row>
    <row r="11918" spans="6:10" x14ac:dyDescent="0.25">
      <c r="F11918" s="139"/>
      <c r="G11918" s="139"/>
      <c r="H11918" s="139"/>
      <c r="I11918" s="139"/>
      <c r="J11918" s="139"/>
    </row>
    <row r="11919" spans="6:10" x14ac:dyDescent="0.25">
      <c r="F11919" s="139"/>
      <c r="G11919" s="139"/>
      <c r="H11919" s="139"/>
      <c r="I11919" s="139"/>
      <c r="J11919" s="139"/>
    </row>
    <row r="11920" spans="6:10" x14ac:dyDescent="0.25">
      <c r="F11920" s="139"/>
      <c r="G11920" s="139"/>
      <c r="H11920" s="139"/>
      <c r="I11920" s="139"/>
      <c r="J11920" s="139"/>
    </row>
    <row r="11921" spans="6:10" x14ac:dyDescent="0.25">
      <c r="F11921" s="139"/>
      <c r="G11921" s="139"/>
      <c r="H11921" s="139"/>
      <c r="I11921" s="139"/>
      <c r="J11921" s="139"/>
    </row>
    <row r="11922" spans="6:10" x14ac:dyDescent="0.25">
      <c r="F11922" s="139"/>
      <c r="G11922" s="139"/>
      <c r="H11922" s="139"/>
      <c r="I11922" s="139"/>
      <c r="J11922" s="139"/>
    </row>
    <row r="11923" spans="6:10" x14ac:dyDescent="0.25">
      <c r="F11923" s="139"/>
      <c r="G11923" s="139"/>
      <c r="H11923" s="139"/>
      <c r="I11923" s="139"/>
      <c r="J11923" s="139"/>
    </row>
    <row r="11924" spans="6:10" x14ac:dyDescent="0.25">
      <c r="F11924" s="139"/>
      <c r="G11924" s="139"/>
      <c r="H11924" s="139"/>
      <c r="I11924" s="139"/>
      <c r="J11924" s="139"/>
    </row>
    <row r="11925" spans="6:10" x14ac:dyDescent="0.25">
      <c r="F11925" s="139"/>
      <c r="G11925" s="139"/>
      <c r="H11925" s="139"/>
      <c r="I11925" s="139"/>
      <c r="J11925" s="139"/>
    </row>
    <row r="11926" spans="6:10" x14ac:dyDescent="0.25">
      <c r="F11926" s="139"/>
      <c r="G11926" s="139"/>
      <c r="H11926" s="139"/>
      <c r="I11926" s="139"/>
      <c r="J11926" s="139"/>
    </row>
    <row r="11927" spans="6:10" x14ac:dyDescent="0.25">
      <c r="F11927" s="139"/>
      <c r="G11927" s="139"/>
      <c r="H11927" s="139"/>
      <c r="I11927" s="139"/>
      <c r="J11927" s="139"/>
    </row>
    <row r="11928" spans="6:10" x14ac:dyDescent="0.25">
      <c r="F11928" s="139"/>
      <c r="G11928" s="139"/>
      <c r="H11928" s="139"/>
      <c r="I11928" s="139"/>
      <c r="J11928" s="139"/>
    </row>
    <row r="11929" spans="6:10" x14ac:dyDescent="0.25">
      <c r="F11929" s="139"/>
      <c r="G11929" s="139"/>
      <c r="H11929" s="139"/>
      <c r="I11929" s="139"/>
      <c r="J11929" s="139"/>
    </row>
    <row r="11930" spans="6:10" x14ac:dyDescent="0.25">
      <c r="F11930" s="139"/>
      <c r="G11930" s="139"/>
      <c r="H11930" s="139"/>
      <c r="I11930" s="139"/>
      <c r="J11930" s="139"/>
    </row>
    <row r="11931" spans="6:10" x14ac:dyDescent="0.25">
      <c r="F11931" s="139"/>
      <c r="G11931" s="139"/>
      <c r="H11931" s="139"/>
      <c r="I11931" s="139"/>
      <c r="J11931" s="139"/>
    </row>
    <row r="11932" spans="6:10" x14ac:dyDescent="0.25">
      <c r="F11932" s="139"/>
      <c r="G11932" s="139"/>
      <c r="H11932" s="139"/>
      <c r="I11932" s="139"/>
      <c r="J11932" s="139"/>
    </row>
    <row r="11933" spans="6:10" x14ac:dyDescent="0.25">
      <c r="F11933" s="139"/>
      <c r="G11933" s="139"/>
      <c r="H11933" s="139"/>
      <c r="I11933" s="139"/>
      <c r="J11933" s="139"/>
    </row>
    <row r="11934" spans="6:10" x14ac:dyDescent="0.25">
      <c r="F11934" s="139"/>
      <c r="G11934" s="139"/>
      <c r="H11934" s="139"/>
      <c r="I11934" s="139"/>
      <c r="J11934" s="139"/>
    </row>
    <row r="11935" spans="6:10" x14ac:dyDescent="0.25">
      <c r="F11935" s="139"/>
      <c r="G11935" s="139"/>
      <c r="H11935" s="139"/>
      <c r="I11935" s="139"/>
      <c r="J11935" s="139"/>
    </row>
    <row r="11936" spans="6:10" x14ac:dyDescent="0.25">
      <c r="F11936" s="139"/>
      <c r="G11936" s="139"/>
      <c r="H11936" s="139"/>
      <c r="I11936" s="139"/>
      <c r="J11936" s="139"/>
    </row>
    <row r="11937" spans="6:10" x14ac:dyDescent="0.25">
      <c r="F11937" s="139"/>
      <c r="G11937" s="139"/>
      <c r="H11937" s="139"/>
      <c r="I11937" s="139"/>
      <c r="J11937" s="139"/>
    </row>
    <row r="11938" spans="6:10" x14ac:dyDescent="0.25">
      <c r="F11938" s="139"/>
      <c r="G11938" s="139"/>
      <c r="H11938" s="139"/>
      <c r="I11938" s="139"/>
      <c r="J11938" s="139"/>
    </row>
    <row r="11939" spans="6:10" x14ac:dyDescent="0.25">
      <c r="F11939" s="139"/>
      <c r="G11939" s="139"/>
      <c r="H11939" s="139"/>
      <c r="I11939" s="139"/>
      <c r="J11939" s="139"/>
    </row>
    <row r="11940" spans="6:10" x14ac:dyDescent="0.25">
      <c r="F11940" s="139"/>
      <c r="G11940" s="139"/>
      <c r="H11940" s="139"/>
      <c r="I11940" s="139"/>
      <c r="J11940" s="139"/>
    </row>
    <row r="11941" spans="6:10" x14ac:dyDescent="0.25">
      <c r="F11941" s="139"/>
      <c r="G11941" s="139"/>
      <c r="H11941" s="139"/>
      <c r="I11941" s="139"/>
      <c r="J11941" s="139"/>
    </row>
    <row r="11942" spans="6:10" x14ac:dyDescent="0.25">
      <c r="F11942" s="139"/>
      <c r="G11942" s="139"/>
      <c r="H11942" s="139"/>
      <c r="I11942" s="139"/>
      <c r="J11942" s="139"/>
    </row>
    <row r="11943" spans="6:10" x14ac:dyDescent="0.25">
      <c r="F11943" s="139"/>
      <c r="G11943" s="139"/>
      <c r="H11943" s="139"/>
      <c r="I11943" s="139"/>
      <c r="J11943" s="139"/>
    </row>
    <row r="11944" spans="6:10" x14ac:dyDescent="0.25">
      <c r="F11944" s="139"/>
      <c r="G11944" s="139"/>
      <c r="H11944" s="139"/>
      <c r="I11944" s="139"/>
      <c r="J11944" s="139"/>
    </row>
    <row r="11945" spans="6:10" x14ac:dyDescent="0.25">
      <c r="F11945" s="139"/>
      <c r="G11945" s="139"/>
      <c r="H11945" s="139"/>
      <c r="I11945" s="139"/>
      <c r="J11945" s="139"/>
    </row>
    <row r="11946" spans="6:10" x14ac:dyDescent="0.25">
      <c r="F11946" s="139"/>
      <c r="G11946" s="139"/>
      <c r="H11946" s="139"/>
      <c r="I11946" s="139"/>
      <c r="J11946" s="139"/>
    </row>
    <row r="11947" spans="6:10" x14ac:dyDescent="0.25">
      <c r="F11947" s="139"/>
      <c r="G11947" s="139"/>
      <c r="H11947" s="139"/>
      <c r="I11947" s="139"/>
      <c r="J11947" s="139"/>
    </row>
    <row r="11948" spans="6:10" x14ac:dyDescent="0.25">
      <c r="F11948" s="139"/>
      <c r="G11948" s="139"/>
      <c r="H11948" s="139"/>
      <c r="I11948" s="139"/>
      <c r="J11948" s="139"/>
    </row>
    <row r="11949" spans="6:10" x14ac:dyDescent="0.25">
      <c r="F11949" s="139"/>
      <c r="G11949" s="139"/>
      <c r="H11949" s="139"/>
      <c r="I11949" s="139"/>
      <c r="J11949" s="139"/>
    </row>
    <row r="11950" spans="6:10" x14ac:dyDescent="0.25">
      <c r="F11950" s="139"/>
      <c r="G11950" s="139"/>
      <c r="H11950" s="139"/>
      <c r="I11950" s="139"/>
      <c r="J11950" s="139"/>
    </row>
    <row r="11951" spans="6:10" x14ac:dyDescent="0.25">
      <c r="F11951" s="139"/>
      <c r="G11951" s="139"/>
      <c r="H11951" s="139"/>
      <c r="I11951" s="139"/>
      <c r="J11951" s="139"/>
    </row>
    <row r="11952" spans="6:10" x14ac:dyDescent="0.25">
      <c r="F11952" s="139"/>
      <c r="G11952" s="139"/>
      <c r="H11952" s="139"/>
      <c r="I11952" s="139"/>
      <c r="J11952" s="139"/>
    </row>
    <row r="11953" spans="6:10" x14ac:dyDescent="0.25">
      <c r="F11953" s="139"/>
      <c r="G11953" s="139"/>
      <c r="H11953" s="139"/>
      <c r="I11953" s="139"/>
      <c r="J11953" s="139"/>
    </row>
    <row r="11954" spans="6:10" x14ac:dyDescent="0.25">
      <c r="F11954" s="139"/>
      <c r="G11954" s="139"/>
      <c r="H11954" s="139"/>
      <c r="I11954" s="139"/>
      <c r="J11954" s="139"/>
    </row>
    <row r="11955" spans="6:10" x14ac:dyDescent="0.25">
      <c r="F11955" s="139"/>
      <c r="G11955" s="139"/>
      <c r="H11955" s="139"/>
      <c r="I11955" s="139"/>
      <c r="J11955" s="139"/>
    </row>
    <row r="11956" spans="6:10" x14ac:dyDescent="0.25">
      <c r="F11956" s="139"/>
      <c r="G11956" s="139"/>
      <c r="H11956" s="139"/>
      <c r="I11956" s="139"/>
      <c r="J11956" s="139"/>
    </row>
    <row r="11957" spans="6:10" x14ac:dyDescent="0.25">
      <c r="F11957" s="139"/>
      <c r="G11957" s="139"/>
      <c r="H11957" s="139"/>
      <c r="I11957" s="139"/>
      <c r="J11957" s="139"/>
    </row>
    <row r="11958" spans="6:10" x14ac:dyDescent="0.25">
      <c r="F11958" s="139"/>
      <c r="G11958" s="139"/>
      <c r="H11958" s="139"/>
      <c r="I11958" s="139"/>
      <c r="J11958" s="139"/>
    </row>
    <row r="11959" spans="6:10" x14ac:dyDescent="0.25">
      <c r="F11959" s="139"/>
      <c r="G11959" s="139"/>
      <c r="H11959" s="139"/>
      <c r="I11959" s="139"/>
      <c r="J11959" s="139"/>
    </row>
    <row r="11960" spans="6:10" x14ac:dyDescent="0.25">
      <c r="F11960" s="139"/>
      <c r="G11960" s="139"/>
      <c r="H11960" s="139"/>
      <c r="I11960" s="139"/>
      <c r="J11960" s="139"/>
    </row>
    <row r="11961" spans="6:10" x14ac:dyDescent="0.25">
      <c r="F11961" s="139"/>
      <c r="G11961" s="139"/>
      <c r="H11961" s="139"/>
      <c r="I11961" s="139"/>
      <c r="J11961" s="139"/>
    </row>
    <row r="11962" spans="6:10" x14ac:dyDescent="0.25">
      <c r="F11962" s="139"/>
      <c r="G11962" s="139"/>
      <c r="H11962" s="139"/>
      <c r="I11962" s="139"/>
      <c r="J11962" s="139"/>
    </row>
    <row r="11963" spans="6:10" x14ac:dyDescent="0.25">
      <c r="F11963" s="139"/>
      <c r="G11963" s="139"/>
      <c r="H11963" s="139"/>
      <c r="I11963" s="139"/>
      <c r="J11963" s="139"/>
    </row>
    <row r="11964" spans="6:10" x14ac:dyDescent="0.25">
      <c r="F11964" s="139"/>
      <c r="G11964" s="139"/>
      <c r="H11964" s="139"/>
      <c r="I11964" s="139"/>
      <c r="J11964" s="139"/>
    </row>
    <row r="11965" spans="6:10" x14ac:dyDescent="0.25">
      <c r="F11965" s="139"/>
      <c r="G11965" s="139"/>
      <c r="H11965" s="139"/>
      <c r="I11965" s="139"/>
      <c r="J11965" s="139"/>
    </row>
    <row r="11966" spans="6:10" x14ac:dyDescent="0.25">
      <c r="F11966" s="139"/>
      <c r="G11966" s="139"/>
      <c r="H11966" s="139"/>
      <c r="I11966" s="139"/>
      <c r="J11966" s="139"/>
    </row>
    <row r="11967" spans="6:10" x14ac:dyDescent="0.25">
      <c r="F11967" s="139"/>
      <c r="G11967" s="139"/>
      <c r="H11967" s="139"/>
      <c r="I11967" s="139"/>
      <c r="J11967" s="139"/>
    </row>
    <row r="11968" spans="6:10" x14ac:dyDescent="0.25">
      <c r="F11968" s="139"/>
      <c r="G11968" s="139"/>
      <c r="H11968" s="139"/>
      <c r="I11968" s="139"/>
      <c r="J11968" s="139"/>
    </row>
    <row r="11969" spans="6:10" x14ac:dyDescent="0.25">
      <c r="F11969" s="139"/>
      <c r="G11969" s="139"/>
      <c r="H11969" s="139"/>
      <c r="I11969" s="139"/>
      <c r="J11969" s="139"/>
    </row>
    <row r="11970" spans="6:10" x14ac:dyDescent="0.25">
      <c r="F11970" s="139"/>
      <c r="G11970" s="139"/>
      <c r="H11970" s="139"/>
      <c r="I11970" s="139"/>
      <c r="J11970" s="139"/>
    </row>
    <row r="11971" spans="6:10" x14ac:dyDescent="0.25">
      <c r="F11971" s="139"/>
      <c r="G11971" s="139"/>
      <c r="H11971" s="139"/>
      <c r="I11971" s="139"/>
      <c r="J11971" s="139"/>
    </row>
    <row r="11972" spans="6:10" x14ac:dyDescent="0.25">
      <c r="F11972" s="139"/>
      <c r="G11972" s="139"/>
      <c r="H11972" s="139"/>
      <c r="I11972" s="139"/>
      <c r="J11972" s="139"/>
    </row>
    <row r="11973" spans="6:10" x14ac:dyDescent="0.25">
      <c r="F11973" s="139"/>
      <c r="G11973" s="139"/>
      <c r="H11973" s="139"/>
      <c r="I11973" s="139"/>
      <c r="J11973" s="139"/>
    </row>
    <row r="11974" spans="6:10" x14ac:dyDescent="0.25">
      <c r="F11974" s="139"/>
      <c r="G11974" s="139"/>
      <c r="H11974" s="139"/>
      <c r="I11974" s="139"/>
      <c r="J11974" s="139"/>
    </row>
    <row r="11975" spans="6:10" x14ac:dyDescent="0.25">
      <c r="F11975" s="139"/>
      <c r="G11975" s="139"/>
      <c r="H11975" s="139"/>
      <c r="I11975" s="139"/>
      <c r="J11975" s="139"/>
    </row>
    <row r="11976" spans="6:10" x14ac:dyDescent="0.25">
      <c r="F11976" s="139"/>
      <c r="G11976" s="139"/>
      <c r="H11976" s="139"/>
      <c r="I11976" s="139"/>
      <c r="J11976" s="139"/>
    </row>
    <row r="11977" spans="6:10" x14ac:dyDescent="0.25">
      <c r="F11977" s="139"/>
      <c r="G11977" s="139"/>
      <c r="H11977" s="139"/>
      <c r="I11977" s="139"/>
      <c r="J11977" s="139"/>
    </row>
    <row r="11978" spans="6:10" x14ac:dyDescent="0.25">
      <c r="F11978" s="139"/>
      <c r="G11978" s="139"/>
      <c r="H11978" s="139"/>
      <c r="I11978" s="139"/>
      <c r="J11978" s="139"/>
    </row>
    <row r="11979" spans="6:10" x14ac:dyDescent="0.25">
      <c r="F11979" s="139"/>
      <c r="G11979" s="139"/>
      <c r="H11979" s="139"/>
      <c r="I11979" s="139"/>
      <c r="J11979" s="139"/>
    </row>
    <row r="11980" spans="6:10" x14ac:dyDescent="0.25">
      <c r="F11980" s="139"/>
      <c r="G11980" s="139"/>
      <c r="H11980" s="139"/>
      <c r="I11980" s="139"/>
      <c r="J11980" s="139"/>
    </row>
    <row r="11981" spans="6:10" x14ac:dyDescent="0.25">
      <c r="F11981" s="139"/>
      <c r="G11981" s="139"/>
      <c r="H11981" s="139"/>
      <c r="I11981" s="139"/>
      <c r="J11981" s="139"/>
    </row>
    <row r="11982" spans="6:10" x14ac:dyDescent="0.25">
      <c r="F11982" s="139"/>
      <c r="G11982" s="139"/>
      <c r="H11982" s="139"/>
      <c r="I11982" s="139"/>
      <c r="J11982" s="139"/>
    </row>
    <row r="11983" spans="6:10" x14ac:dyDescent="0.25">
      <c r="F11983" s="139"/>
      <c r="G11983" s="139"/>
      <c r="H11983" s="139"/>
      <c r="I11983" s="139"/>
      <c r="J11983" s="139"/>
    </row>
    <row r="11984" spans="6:10" x14ac:dyDescent="0.25">
      <c r="F11984" s="139"/>
      <c r="G11984" s="139"/>
      <c r="H11984" s="139"/>
      <c r="I11984" s="139"/>
      <c r="J11984" s="139"/>
    </row>
    <row r="11985" spans="6:10" x14ac:dyDescent="0.25">
      <c r="F11985" s="139"/>
      <c r="G11985" s="139"/>
      <c r="H11985" s="139"/>
      <c r="I11985" s="139"/>
      <c r="J11985" s="139"/>
    </row>
    <row r="11986" spans="6:10" x14ac:dyDescent="0.25">
      <c r="F11986" s="139"/>
      <c r="G11986" s="139"/>
      <c r="H11986" s="139"/>
      <c r="I11986" s="139"/>
      <c r="J11986" s="139"/>
    </row>
    <row r="11987" spans="6:10" x14ac:dyDescent="0.25">
      <c r="F11987" s="139"/>
      <c r="G11987" s="139"/>
      <c r="H11987" s="139"/>
      <c r="I11987" s="139"/>
      <c r="J11987" s="139"/>
    </row>
    <row r="11988" spans="6:10" x14ac:dyDescent="0.25">
      <c r="F11988" s="139"/>
      <c r="G11988" s="139"/>
      <c r="H11988" s="139"/>
      <c r="I11988" s="139"/>
      <c r="J11988" s="139"/>
    </row>
    <row r="11989" spans="6:10" x14ac:dyDescent="0.25">
      <c r="F11989" s="139"/>
      <c r="G11989" s="139"/>
      <c r="H11989" s="139"/>
      <c r="I11989" s="139"/>
      <c r="J11989" s="139"/>
    </row>
    <row r="11990" spans="6:10" x14ac:dyDescent="0.25">
      <c r="F11990" s="139"/>
      <c r="G11990" s="139"/>
      <c r="H11990" s="139"/>
      <c r="I11990" s="139"/>
      <c r="J11990" s="139"/>
    </row>
    <row r="11991" spans="6:10" x14ac:dyDescent="0.25">
      <c r="F11991" s="139"/>
      <c r="G11991" s="139"/>
      <c r="H11991" s="139"/>
      <c r="I11991" s="139"/>
      <c r="J11991" s="139"/>
    </row>
    <row r="11992" spans="6:10" x14ac:dyDescent="0.25">
      <c r="F11992" s="139"/>
      <c r="G11992" s="139"/>
      <c r="H11992" s="139"/>
      <c r="I11992" s="139"/>
      <c r="J11992" s="139"/>
    </row>
    <row r="11993" spans="6:10" x14ac:dyDescent="0.25">
      <c r="F11993" s="139"/>
      <c r="G11993" s="139"/>
      <c r="H11993" s="139"/>
      <c r="I11993" s="139"/>
      <c r="J11993" s="139"/>
    </row>
    <row r="11994" spans="6:10" x14ac:dyDescent="0.25">
      <c r="F11994" s="139"/>
      <c r="G11994" s="139"/>
      <c r="H11994" s="139"/>
      <c r="I11994" s="139"/>
      <c r="J11994" s="139"/>
    </row>
    <row r="11995" spans="6:10" x14ac:dyDescent="0.25">
      <c r="F11995" s="139"/>
      <c r="G11995" s="139"/>
      <c r="H11995" s="139"/>
      <c r="I11995" s="139"/>
      <c r="J11995" s="139"/>
    </row>
    <row r="11996" spans="6:10" x14ac:dyDescent="0.25">
      <c r="F11996" s="139"/>
      <c r="G11996" s="139"/>
      <c r="H11996" s="139"/>
      <c r="I11996" s="139"/>
      <c r="J11996" s="139"/>
    </row>
    <row r="11997" spans="6:10" x14ac:dyDescent="0.25">
      <c r="F11997" s="139"/>
      <c r="G11997" s="139"/>
      <c r="H11997" s="139"/>
      <c r="I11997" s="139"/>
      <c r="J11997" s="139"/>
    </row>
    <row r="11998" spans="6:10" x14ac:dyDescent="0.25">
      <c r="F11998" s="139"/>
      <c r="G11998" s="139"/>
      <c r="H11998" s="139"/>
      <c r="I11998" s="139"/>
      <c r="J11998" s="139"/>
    </row>
    <row r="11999" spans="6:10" x14ac:dyDescent="0.25">
      <c r="F11999" s="139"/>
      <c r="G11999" s="139"/>
      <c r="H11999" s="139"/>
      <c r="I11999" s="139"/>
      <c r="J11999" s="139"/>
    </row>
    <row r="12000" spans="6:10" x14ac:dyDescent="0.25">
      <c r="F12000" s="139"/>
      <c r="G12000" s="139"/>
      <c r="H12000" s="139"/>
      <c r="I12000" s="139"/>
      <c r="J12000" s="139"/>
    </row>
    <row r="12001" spans="6:10" x14ac:dyDescent="0.25">
      <c r="F12001" s="139"/>
      <c r="G12001" s="139"/>
      <c r="H12001" s="139"/>
      <c r="I12001" s="139"/>
      <c r="J12001" s="139"/>
    </row>
    <row r="12002" spans="6:10" x14ac:dyDescent="0.25">
      <c r="F12002" s="139"/>
      <c r="G12002" s="139"/>
      <c r="H12002" s="139"/>
      <c r="I12002" s="139"/>
      <c r="J12002" s="139"/>
    </row>
    <row r="12003" spans="6:10" x14ac:dyDescent="0.25">
      <c r="F12003" s="139"/>
      <c r="G12003" s="139"/>
      <c r="H12003" s="139"/>
      <c r="I12003" s="139"/>
      <c r="J12003" s="139"/>
    </row>
    <row r="12004" spans="6:10" x14ac:dyDescent="0.25">
      <c r="F12004" s="139"/>
      <c r="G12004" s="139"/>
      <c r="H12004" s="139"/>
      <c r="I12004" s="139"/>
      <c r="J12004" s="139"/>
    </row>
    <row r="12005" spans="6:10" x14ac:dyDescent="0.25">
      <c r="F12005" s="139"/>
      <c r="G12005" s="139"/>
      <c r="H12005" s="139"/>
      <c r="I12005" s="139"/>
      <c r="J12005" s="139"/>
    </row>
    <row r="12006" spans="6:10" x14ac:dyDescent="0.25">
      <c r="F12006" s="139"/>
      <c r="G12006" s="139"/>
      <c r="H12006" s="139"/>
      <c r="I12006" s="139"/>
      <c r="J12006" s="139"/>
    </row>
    <row r="12007" spans="6:10" x14ac:dyDescent="0.25">
      <c r="F12007" s="139"/>
      <c r="G12007" s="139"/>
      <c r="H12007" s="139"/>
      <c r="I12007" s="139"/>
      <c r="J12007" s="139"/>
    </row>
    <row r="12008" spans="6:10" x14ac:dyDescent="0.25">
      <c r="F12008" s="139"/>
      <c r="G12008" s="139"/>
      <c r="H12008" s="139"/>
      <c r="I12008" s="139"/>
      <c r="J12008" s="139"/>
    </row>
    <row r="12009" spans="6:10" x14ac:dyDescent="0.25">
      <c r="F12009" s="139"/>
      <c r="G12009" s="139"/>
      <c r="H12009" s="139"/>
      <c r="I12009" s="139"/>
      <c r="J12009" s="139"/>
    </row>
    <row r="12010" spans="6:10" x14ac:dyDescent="0.25">
      <c r="F12010" s="139"/>
      <c r="G12010" s="139"/>
      <c r="H12010" s="139"/>
      <c r="I12010" s="139"/>
      <c r="J12010" s="139"/>
    </row>
    <row r="12011" spans="6:10" x14ac:dyDescent="0.25">
      <c r="F12011" s="139"/>
      <c r="G12011" s="139"/>
      <c r="H12011" s="139"/>
      <c r="I12011" s="139"/>
      <c r="J12011" s="139"/>
    </row>
    <row r="12012" spans="6:10" x14ac:dyDescent="0.25">
      <c r="F12012" s="139"/>
      <c r="G12012" s="139"/>
      <c r="H12012" s="139"/>
      <c r="I12012" s="139"/>
      <c r="J12012" s="139"/>
    </row>
    <row r="12013" spans="6:10" x14ac:dyDescent="0.25">
      <c r="F12013" s="139"/>
      <c r="G12013" s="139"/>
      <c r="H12013" s="139"/>
      <c r="I12013" s="139"/>
      <c r="J12013" s="139"/>
    </row>
    <row r="12014" spans="6:10" x14ac:dyDescent="0.25">
      <c r="F12014" s="139"/>
      <c r="G12014" s="139"/>
      <c r="H12014" s="139"/>
      <c r="I12014" s="139"/>
      <c r="J12014" s="139"/>
    </row>
    <row r="12015" spans="6:10" x14ac:dyDescent="0.25">
      <c r="F12015" s="139"/>
      <c r="G12015" s="139"/>
      <c r="H12015" s="139"/>
      <c r="I12015" s="139"/>
      <c r="J12015" s="139"/>
    </row>
    <row r="12016" spans="6:10" x14ac:dyDescent="0.25">
      <c r="F12016" s="139"/>
      <c r="G12016" s="139"/>
      <c r="H12016" s="139"/>
      <c r="I12016" s="139"/>
      <c r="J12016" s="139"/>
    </row>
    <row r="12017" spans="6:10" x14ac:dyDescent="0.25">
      <c r="F12017" s="139"/>
      <c r="G12017" s="139"/>
      <c r="H12017" s="139"/>
      <c r="I12017" s="139"/>
      <c r="J12017" s="139"/>
    </row>
    <row r="12018" spans="6:10" x14ac:dyDescent="0.25">
      <c r="F12018" s="139"/>
      <c r="G12018" s="139"/>
      <c r="H12018" s="139"/>
      <c r="I12018" s="139"/>
      <c r="J12018" s="139"/>
    </row>
    <row r="12019" spans="6:10" x14ac:dyDescent="0.25">
      <c r="F12019" s="139"/>
      <c r="G12019" s="139"/>
      <c r="H12019" s="139"/>
      <c r="I12019" s="139"/>
      <c r="J12019" s="139"/>
    </row>
    <row r="12020" spans="6:10" x14ac:dyDescent="0.25">
      <c r="F12020" s="139"/>
      <c r="G12020" s="139"/>
      <c r="H12020" s="139"/>
      <c r="I12020" s="139"/>
      <c r="J12020" s="139"/>
    </row>
    <row r="12021" spans="6:10" x14ac:dyDescent="0.25">
      <c r="F12021" s="139"/>
      <c r="G12021" s="139"/>
      <c r="H12021" s="139"/>
      <c r="I12021" s="139"/>
      <c r="J12021" s="139"/>
    </row>
    <row r="12022" spans="6:10" x14ac:dyDescent="0.25">
      <c r="F12022" s="139"/>
      <c r="G12022" s="139"/>
      <c r="H12022" s="139"/>
      <c r="I12022" s="139"/>
      <c r="J12022" s="139"/>
    </row>
    <row r="12023" spans="6:10" x14ac:dyDescent="0.25">
      <c r="F12023" s="139"/>
      <c r="G12023" s="139"/>
      <c r="H12023" s="139"/>
      <c r="I12023" s="139"/>
      <c r="J12023" s="139"/>
    </row>
    <row r="12024" spans="6:10" x14ac:dyDescent="0.25">
      <c r="F12024" s="139"/>
      <c r="G12024" s="139"/>
      <c r="H12024" s="139"/>
      <c r="I12024" s="139"/>
      <c r="J12024" s="139"/>
    </row>
    <row r="12025" spans="6:10" x14ac:dyDescent="0.25">
      <c r="F12025" s="139"/>
      <c r="G12025" s="139"/>
      <c r="H12025" s="139"/>
      <c r="I12025" s="139"/>
      <c r="J12025" s="139"/>
    </row>
    <row r="12026" spans="6:10" x14ac:dyDescent="0.25">
      <c r="F12026" s="139"/>
      <c r="G12026" s="139"/>
      <c r="H12026" s="139"/>
      <c r="I12026" s="139"/>
      <c r="J12026" s="139"/>
    </row>
    <row r="12027" spans="6:10" x14ac:dyDescent="0.25">
      <c r="F12027" s="139"/>
      <c r="G12027" s="139"/>
      <c r="H12027" s="139"/>
      <c r="I12027" s="139"/>
      <c r="J12027" s="139"/>
    </row>
    <row r="12028" spans="6:10" x14ac:dyDescent="0.25">
      <c r="F12028" s="139"/>
      <c r="G12028" s="139"/>
      <c r="H12028" s="139"/>
      <c r="I12028" s="139"/>
      <c r="J12028" s="139"/>
    </row>
    <row r="12029" spans="6:10" x14ac:dyDescent="0.25">
      <c r="F12029" s="139"/>
      <c r="G12029" s="139"/>
      <c r="H12029" s="139"/>
      <c r="I12029" s="139"/>
      <c r="J12029" s="139"/>
    </row>
    <row r="12030" spans="6:10" x14ac:dyDescent="0.25">
      <c r="F12030" s="139"/>
      <c r="G12030" s="139"/>
      <c r="H12030" s="139"/>
      <c r="I12030" s="139"/>
      <c r="J12030" s="139"/>
    </row>
    <row r="12031" spans="6:10" x14ac:dyDescent="0.25">
      <c r="F12031" s="139"/>
      <c r="G12031" s="139"/>
      <c r="H12031" s="139"/>
      <c r="I12031" s="139"/>
      <c r="J12031" s="139"/>
    </row>
    <row r="12032" spans="6:10" x14ac:dyDescent="0.25">
      <c r="F12032" s="139"/>
      <c r="G12032" s="139"/>
      <c r="H12032" s="139"/>
      <c r="I12032" s="139"/>
      <c r="J12032" s="139"/>
    </row>
    <row r="12033" spans="6:10" x14ac:dyDescent="0.25">
      <c r="F12033" s="139"/>
      <c r="G12033" s="139"/>
      <c r="H12033" s="139"/>
      <c r="I12033" s="139"/>
      <c r="J12033" s="139"/>
    </row>
    <row r="12034" spans="6:10" x14ac:dyDescent="0.25">
      <c r="F12034" s="139"/>
      <c r="G12034" s="139"/>
      <c r="H12034" s="139"/>
      <c r="I12034" s="139"/>
      <c r="J12034" s="139"/>
    </row>
    <row r="12035" spans="6:10" x14ac:dyDescent="0.25">
      <c r="F12035" s="139"/>
      <c r="G12035" s="139"/>
      <c r="H12035" s="139"/>
      <c r="I12035" s="139"/>
      <c r="J12035" s="139"/>
    </row>
    <row r="12036" spans="6:10" x14ac:dyDescent="0.25">
      <c r="F12036" s="139"/>
      <c r="G12036" s="139"/>
      <c r="H12036" s="139"/>
      <c r="I12036" s="139"/>
      <c r="J12036" s="139"/>
    </row>
    <row r="12037" spans="6:10" x14ac:dyDescent="0.25">
      <c r="F12037" s="139"/>
      <c r="G12037" s="139"/>
      <c r="H12037" s="139"/>
      <c r="I12037" s="139"/>
      <c r="J12037" s="139"/>
    </row>
    <row r="12038" spans="6:10" x14ac:dyDescent="0.25">
      <c r="F12038" s="139"/>
      <c r="G12038" s="139"/>
      <c r="H12038" s="139"/>
      <c r="I12038" s="139"/>
      <c r="J12038" s="139"/>
    </row>
    <row r="12039" spans="6:10" x14ac:dyDescent="0.25">
      <c r="F12039" s="139"/>
      <c r="G12039" s="139"/>
      <c r="H12039" s="139"/>
      <c r="I12039" s="139"/>
      <c r="J12039" s="139"/>
    </row>
    <row r="12040" spans="6:10" x14ac:dyDescent="0.25">
      <c r="F12040" s="139"/>
      <c r="G12040" s="139"/>
      <c r="H12040" s="139"/>
      <c r="I12040" s="139"/>
      <c r="J12040" s="139"/>
    </row>
    <row r="12041" spans="6:10" x14ac:dyDescent="0.25">
      <c r="F12041" s="139"/>
      <c r="G12041" s="139"/>
      <c r="H12041" s="139"/>
      <c r="I12041" s="139"/>
      <c r="J12041" s="139"/>
    </row>
    <row r="12042" spans="6:10" x14ac:dyDescent="0.25">
      <c r="F12042" s="139"/>
      <c r="G12042" s="139"/>
      <c r="H12042" s="139"/>
      <c r="I12042" s="139"/>
      <c r="J12042" s="139"/>
    </row>
    <row r="12043" spans="6:10" x14ac:dyDescent="0.25">
      <c r="F12043" s="139"/>
      <c r="G12043" s="139"/>
      <c r="H12043" s="139"/>
      <c r="I12043" s="139"/>
      <c r="J12043" s="139"/>
    </row>
    <row r="12044" spans="6:10" x14ac:dyDescent="0.25">
      <c r="F12044" s="139"/>
      <c r="G12044" s="139"/>
      <c r="H12044" s="139"/>
      <c r="I12044" s="139"/>
      <c r="J12044" s="139"/>
    </row>
    <row r="12045" spans="6:10" x14ac:dyDescent="0.25">
      <c r="F12045" s="139"/>
      <c r="G12045" s="139"/>
      <c r="H12045" s="139"/>
      <c r="I12045" s="139"/>
      <c r="J12045" s="139"/>
    </row>
    <row r="12046" spans="6:10" x14ac:dyDescent="0.25">
      <c r="F12046" s="139"/>
      <c r="G12046" s="139"/>
      <c r="H12046" s="139"/>
      <c r="I12046" s="139"/>
      <c r="J12046" s="139"/>
    </row>
    <row r="12047" spans="6:10" x14ac:dyDescent="0.25">
      <c r="F12047" s="139"/>
      <c r="G12047" s="139"/>
      <c r="H12047" s="139"/>
      <c r="I12047" s="139"/>
      <c r="J12047" s="139"/>
    </row>
    <row r="12048" spans="6:10" x14ac:dyDescent="0.25">
      <c r="F12048" s="139"/>
      <c r="G12048" s="139"/>
      <c r="H12048" s="139"/>
      <c r="I12048" s="139"/>
      <c r="J12048" s="139"/>
    </row>
    <row r="12049" spans="6:10" x14ac:dyDescent="0.25">
      <c r="F12049" s="139"/>
      <c r="G12049" s="139"/>
      <c r="H12049" s="139"/>
      <c r="I12049" s="139"/>
      <c r="J12049" s="139"/>
    </row>
    <row r="12050" spans="6:10" x14ac:dyDescent="0.25">
      <c r="F12050" s="139"/>
      <c r="G12050" s="139"/>
      <c r="H12050" s="139"/>
      <c r="I12050" s="139"/>
      <c r="J12050" s="139"/>
    </row>
    <row r="12051" spans="6:10" x14ac:dyDescent="0.25">
      <c r="F12051" s="139"/>
      <c r="G12051" s="139"/>
      <c r="H12051" s="139"/>
      <c r="I12051" s="139"/>
      <c r="J12051" s="139"/>
    </row>
    <row r="12052" spans="6:10" x14ac:dyDescent="0.25">
      <c r="F12052" s="139"/>
      <c r="G12052" s="139"/>
      <c r="H12052" s="139"/>
      <c r="I12052" s="139"/>
      <c r="J12052" s="139"/>
    </row>
    <row r="12053" spans="6:10" x14ac:dyDescent="0.25">
      <c r="F12053" s="139"/>
      <c r="G12053" s="139"/>
      <c r="H12053" s="139"/>
      <c r="I12053" s="139"/>
      <c r="J12053" s="139"/>
    </row>
    <row r="12054" spans="6:10" x14ac:dyDescent="0.25">
      <c r="F12054" s="139"/>
      <c r="G12054" s="139"/>
      <c r="H12054" s="139"/>
      <c r="I12054" s="139"/>
      <c r="J12054" s="139"/>
    </row>
    <row r="12055" spans="6:10" x14ac:dyDescent="0.25">
      <c r="F12055" s="139"/>
      <c r="G12055" s="139"/>
      <c r="H12055" s="139"/>
      <c r="I12055" s="139"/>
      <c r="J12055" s="139"/>
    </row>
    <row r="12056" spans="6:10" x14ac:dyDescent="0.25">
      <c r="F12056" s="139"/>
      <c r="G12056" s="139"/>
      <c r="H12056" s="139"/>
      <c r="I12056" s="139"/>
      <c r="J12056" s="139"/>
    </row>
    <row r="12057" spans="6:10" x14ac:dyDescent="0.25">
      <c r="F12057" s="139"/>
      <c r="G12057" s="139"/>
      <c r="H12057" s="139"/>
      <c r="I12057" s="139"/>
      <c r="J12057" s="139"/>
    </row>
    <row r="12058" spans="6:10" x14ac:dyDescent="0.25">
      <c r="F12058" s="139"/>
      <c r="G12058" s="139"/>
      <c r="H12058" s="139"/>
      <c r="I12058" s="139"/>
      <c r="J12058" s="139"/>
    </row>
    <row r="12059" spans="6:10" x14ac:dyDescent="0.25">
      <c r="F12059" s="139"/>
      <c r="G12059" s="139"/>
      <c r="H12059" s="139"/>
      <c r="I12059" s="139"/>
      <c r="J12059" s="139"/>
    </row>
    <row r="12060" spans="6:10" x14ac:dyDescent="0.25">
      <c r="F12060" s="139"/>
      <c r="G12060" s="139"/>
      <c r="H12060" s="139"/>
      <c r="I12060" s="139"/>
      <c r="J12060" s="139"/>
    </row>
    <row r="12061" spans="6:10" x14ac:dyDescent="0.25">
      <c r="F12061" s="139"/>
      <c r="G12061" s="139"/>
      <c r="H12061" s="139"/>
      <c r="I12061" s="139"/>
      <c r="J12061" s="139"/>
    </row>
    <row r="12062" spans="6:10" x14ac:dyDescent="0.25">
      <c r="F12062" s="139"/>
      <c r="G12062" s="139"/>
      <c r="H12062" s="139"/>
      <c r="I12062" s="139"/>
      <c r="J12062" s="139"/>
    </row>
    <row r="12063" spans="6:10" x14ac:dyDescent="0.25">
      <c r="F12063" s="139"/>
      <c r="G12063" s="139"/>
      <c r="H12063" s="139"/>
      <c r="I12063" s="139"/>
      <c r="J12063" s="139"/>
    </row>
    <row r="12064" spans="6:10" x14ac:dyDescent="0.25">
      <c r="F12064" s="139"/>
      <c r="G12064" s="139"/>
      <c r="H12064" s="139"/>
      <c r="I12064" s="139"/>
      <c r="J12064" s="139"/>
    </row>
    <row r="12065" spans="6:10" x14ac:dyDescent="0.25">
      <c r="F12065" s="139"/>
      <c r="G12065" s="139"/>
      <c r="H12065" s="139"/>
      <c r="I12065" s="139"/>
      <c r="J12065" s="139"/>
    </row>
    <row r="12066" spans="6:10" x14ac:dyDescent="0.25">
      <c r="F12066" s="139"/>
      <c r="G12066" s="139"/>
      <c r="H12066" s="139"/>
      <c r="I12066" s="139"/>
      <c r="J12066" s="139"/>
    </row>
    <row r="12067" spans="6:10" x14ac:dyDescent="0.25">
      <c r="F12067" s="139"/>
      <c r="G12067" s="139"/>
      <c r="H12067" s="139"/>
      <c r="I12067" s="139"/>
      <c r="J12067" s="139"/>
    </row>
    <row r="12068" spans="6:10" x14ac:dyDescent="0.25">
      <c r="F12068" s="139"/>
      <c r="G12068" s="139"/>
      <c r="H12068" s="139"/>
      <c r="I12068" s="139"/>
      <c r="J12068" s="139"/>
    </row>
    <row r="12069" spans="6:10" x14ac:dyDescent="0.25">
      <c r="F12069" s="139"/>
      <c r="G12069" s="139"/>
      <c r="H12069" s="139"/>
      <c r="I12069" s="139"/>
      <c r="J12069" s="139"/>
    </row>
    <row r="12070" spans="6:10" x14ac:dyDescent="0.25">
      <c r="F12070" s="139"/>
      <c r="G12070" s="139"/>
      <c r="H12070" s="139"/>
      <c r="I12070" s="139"/>
      <c r="J12070" s="139"/>
    </row>
    <row r="12071" spans="6:10" x14ac:dyDescent="0.25">
      <c r="F12071" s="139"/>
      <c r="G12071" s="139"/>
      <c r="H12071" s="139"/>
      <c r="I12071" s="139"/>
      <c r="J12071" s="139"/>
    </row>
    <row r="12072" spans="6:10" x14ac:dyDescent="0.25">
      <c r="F12072" s="139"/>
      <c r="G12072" s="139"/>
      <c r="H12072" s="139"/>
      <c r="I12072" s="139"/>
      <c r="J12072" s="139"/>
    </row>
    <row r="12073" spans="6:10" x14ac:dyDescent="0.25">
      <c r="F12073" s="139"/>
      <c r="G12073" s="139"/>
      <c r="H12073" s="139"/>
      <c r="I12073" s="139"/>
      <c r="J12073" s="139"/>
    </row>
    <row r="12074" spans="6:10" x14ac:dyDescent="0.25">
      <c r="F12074" s="139"/>
      <c r="G12074" s="139"/>
      <c r="H12074" s="139"/>
      <c r="I12074" s="139"/>
      <c r="J12074" s="139"/>
    </row>
    <row r="12075" spans="6:10" x14ac:dyDescent="0.25">
      <c r="F12075" s="139"/>
      <c r="G12075" s="139"/>
      <c r="H12075" s="139"/>
      <c r="I12075" s="139"/>
      <c r="J12075" s="139"/>
    </row>
    <row r="12076" spans="6:10" x14ac:dyDescent="0.25">
      <c r="F12076" s="139"/>
      <c r="G12076" s="139"/>
      <c r="H12076" s="139"/>
      <c r="I12076" s="139"/>
      <c r="J12076" s="139"/>
    </row>
    <row r="12077" spans="6:10" x14ac:dyDescent="0.25">
      <c r="F12077" s="139"/>
      <c r="G12077" s="139"/>
      <c r="H12077" s="139"/>
      <c r="I12077" s="139"/>
      <c r="J12077" s="139"/>
    </row>
    <row r="12078" spans="6:10" x14ac:dyDescent="0.25">
      <c r="F12078" s="139"/>
      <c r="G12078" s="139"/>
      <c r="H12078" s="139"/>
      <c r="I12078" s="139"/>
      <c r="J12078" s="139"/>
    </row>
    <row r="12079" spans="6:10" x14ac:dyDescent="0.25">
      <c r="F12079" s="139"/>
      <c r="G12079" s="139"/>
      <c r="H12079" s="139"/>
      <c r="I12079" s="139"/>
      <c r="J12079" s="139"/>
    </row>
    <row r="12080" spans="6:10" x14ac:dyDescent="0.25">
      <c r="F12080" s="139"/>
      <c r="G12080" s="139"/>
      <c r="H12080" s="139"/>
      <c r="I12080" s="139"/>
      <c r="J12080" s="139"/>
    </row>
    <row r="12081" spans="6:10" x14ac:dyDescent="0.25">
      <c r="F12081" s="139"/>
      <c r="G12081" s="139"/>
      <c r="H12081" s="139"/>
      <c r="I12081" s="139"/>
      <c r="J12081" s="139"/>
    </row>
    <row r="12082" spans="6:10" x14ac:dyDescent="0.25">
      <c r="F12082" s="139"/>
      <c r="G12082" s="139"/>
      <c r="H12082" s="139"/>
      <c r="I12082" s="139"/>
      <c r="J12082" s="139"/>
    </row>
    <row r="12083" spans="6:10" x14ac:dyDescent="0.25">
      <c r="F12083" s="139"/>
      <c r="G12083" s="139"/>
      <c r="H12083" s="139"/>
      <c r="I12083" s="139"/>
      <c r="J12083" s="139"/>
    </row>
    <row r="12084" spans="6:10" x14ac:dyDescent="0.25">
      <c r="F12084" s="139"/>
      <c r="G12084" s="139"/>
      <c r="H12084" s="139"/>
      <c r="I12084" s="139"/>
      <c r="J12084" s="139"/>
    </row>
    <row r="12085" spans="6:10" x14ac:dyDescent="0.25">
      <c r="F12085" s="139"/>
      <c r="G12085" s="139"/>
      <c r="H12085" s="139"/>
      <c r="I12085" s="139"/>
      <c r="J12085" s="139"/>
    </row>
    <row r="12086" spans="6:10" x14ac:dyDescent="0.25">
      <c r="F12086" s="139"/>
      <c r="G12086" s="139"/>
      <c r="H12086" s="139"/>
      <c r="I12086" s="139"/>
      <c r="J12086" s="139"/>
    </row>
    <row r="12087" spans="6:10" x14ac:dyDescent="0.25">
      <c r="F12087" s="139"/>
      <c r="G12087" s="139"/>
      <c r="H12087" s="139"/>
      <c r="I12087" s="139"/>
      <c r="J12087" s="139"/>
    </row>
    <row r="12088" spans="6:10" x14ac:dyDescent="0.25">
      <c r="F12088" s="139"/>
      <c r="G12088" s="139"/>
      <c r="H12088" s="139"/>
      <c r="I12088" s="139"/>
      <c r="J12088" s="139"/>
    </row>
    <row r="12089" spans="6:10" x14ac:dyDescent="0.25">
      <c r="F12089" s="139"/>
      <c r="G12089" s="139"/>
      <c r="H12089" s="139"/>
      <c r="I12089" s="139"/>
      <c r="J12089" s="139"/>
    </row>
    <row r="12090" spans="6:10" x14ac:dyDescent="0.25">
      <c r="F12090" s="139"/>
      <c r="G12090" s="139"/>
      <c r="H12090" s="139"/>
      <c r="I12090" s="139"/>
      <c r="J12090" s="139"/>
    </row>
    <row r="12091" spans="6:10" x14ac:dyDescent="0.25">
      <c r="F12091" s="139"/>
      <c r="G12091" s="139"/>
      <c r="H12091" s="139"/>
      <c r="I12091" s="139"/>
      <c r="J12091" s="139"/>
    </row>
    <row r="12092" spans="6:10" x14ac:dyDescent="0.25">
      <c r="F12092" s="139"/>
      <c r="G12092" s="139"/>
      <c r="H12092" s="139"/>
      <c r="I12092" s="139"/>
      <c r="J12092" s="139"/>
    </row>
    <row r="12093" spans="6:10" x14ac:dyDescent="0.25">
      <c r="F12093" s="139"/>
      <c r="G12093" s="139"/>
      <c r="H12093" s="139"/>
      <c r="I12093" s="139"/>
      <c r="J12093" s="139"/>
    </row>
    <row r="12094" spans="6:10" x14ac:dyDescent="0.25">
      <c r="F12094" s="139"/>
      <c r="G12094" s="139"/>
      <c r="H12094" s="139"/>
      <c r="I12094" s="139"/>
      <c r="J12094" s="139"/>
    </row>
    <row r="12095" spans="6:10" x14ac:dyDescent="0.25">
      <c r="F12095" s="139"/>
      <c r="G12095" s="139"/>
      <c r="H12095" s="139"/>
      <c r="I12095" s="139"/>
      <c r="J12095" s="139"/>
    </row>
    <row r="12096" spans="6:10" x14ac:dyDescent="0.25">
      <c r="F12096" s="139"/>
      <c r="G12096" s="139"/>
      <c r="H12096" s="139"/>
      <c r="I12096" s="139"/>
      <c r="J12096" s="139"/>
    </row>
    <row r="12097" spans="6:10" x14ac:dyDescent="0.25">
      <c r="F12097" s="139"/>
      <c r="G12097" s="139"/>
      <c r="H12097" s="139"/>
      <c r="I12097" s="139"/>
      <c r="J12097" s="139"/>
    </row>
    <row r="12098" spans="6:10" x14ac:dyDescent="0.25">
      <c r="F12098" s="139"/>
      <c r="G12098" s="139"/>
      <c r="H12098" s="139"/>
      <c r="I12098" s="139"/>
      <c r="J12098" s="139"/>
    </row>
    <row r="12099" spans="6:10" x14ac:dyDescent="0.25">
      <c r="F12099" s="139"/>
      <c r="G12099" s="139"/>
      <c r="H12099" s="139"/>
      <c r="I12099" s="139"/>
      <c r="J12099" s="139"/>
    </row>
    <row r="12100" spans="6:10" x14ac:dyDescent="0.25">
      <c r="F12100" s="139"/>
      <c r="G12100" s="139"/>
      <c r="H12100" s="139"/>
      <c r="I12100" s="139"/>
      <c r="J12100" s="139"/>
    </row>
    <row r="12101" spans="6:10" x14ac:dyDescent="0.25">
      <c r="F12101" s="139"/>
      <c r="G12101" s="139"/>
      <c r="H12101" s="139"/>
      <c r="I12101" s="139"/>
      <c r="J12101" s="139"/>
    </row>
    <row r="12102" spans="6:10" x14ac:dyDescent="0.25">
      <c r="F12102" s="139"/>
      <c r="G12102" s="139"/>
      <c r="H12102" s="139"/>
      <c r="I12102" s="139"/>
      <c r="J12102" s="139"/>
    </row>
    <row r="12103" spans="6:10" x14ac:dyDescent="0.25">
      <c r="F12103" s="139"/>
      <c r="G12103" s="139"/>
      <c r="H12103" s="139"/>
      <c r="I12103" s="139"/>
      <c r="J12103" s="139"/>
    </row>
    <row r="12104" spans="6:10" x14ac:dyDescent="0.25">
      <c r="F12104" s="139"/>
      <c r="G12104" s="139"/>
      <c r="H12104" s="139"/>
      <c r="I12104" s="139"/>
      <c r="J12104" s="139"/>
    </row>
    <row r="12105" spans="6:10" x14ac:dyDescent="0.25">
      <c r="F12105" s="139"/>
      <c r="G12105" s="139"/>
      <c r="H12105" s="139"/>
      <c r="I12105" s="139"/>
      <c r="J12105" s="139"/>
    </row>
    <row r="12106" spans="6:10" x14ac:dyDescent="0.25">
      <c r="F12106" s="139"/>
      <c r="G12106" s="139"/>
      <c r="H12106" s="139"/>
      <c r="I12106" s="139"/>
      <c r="J12106" s="139"/>
    </row>
    <row r="12107" spans="6:10" x14ac:dyDescent="0.25">
      <c r="F12107" s="139"/>
      <c r="G12107" s="139"/>
      <c r="H12107" s="139"/>
      <c r="I12107" s="139"/>
      <c r="J12107" s="139"/>
    </row>
    <row r="12108" spans="6:10" x14ac:dyDescent="0.25">
      <c r="F12108" s="139"/>
      <c r="G12108" s="139"/>
      <c r="H12108" s="139"/>
      <c r="I12108" s="139"/>
      <c r="J12108" s="139"/>
    </row>
    <row r="12109" spans="6:10" x14ac:dyDescent="0.25">
      <c r="F12109" s="139"/>
      <c r="G12109" s="139"/>
      <c r="H12109" s="139"/>
      <c r="I12109" s="139"/>
      <c r="J12109" s="139"/>
    </row>
    <row r="12110" spans="6:10" x14ac:dyDescent="0.25">
      <c r="F12110" s="139"/>
      <c r="G12110" s="139"/>
      <c r="H12110" s="139"/>
      <c r="I12110" s="139"/>
      <c r="J12110" s="139"/>
    </row>
    <row r="12111" spans="6:10" x14ac:dyDescent="0.25">
      <c r="F12111" s="139"/>
      <c r="G12111" s="139"/>
      <c r="H12111" s="139"/>
      <c r="I12111" s="139"/>
      <c r="J12111" s="139"/>
    </row>
    <row r="12112" spans="6:10" x14ac:dyDescent="0.25">
      <c r="F12112" s="139"/>
      <c r="G12112" s="139"/>
      <c r="H12112" s="139"/>
      <c r="I12112" s="139"/>
      <c r="J12112" s="139"/>
    </row>
    <row r="12113" spans="6:10" x14ac:dyDescent="0.25">
      <c r="F12113" s="139"/>
      <c r="G12113" s="139"/>
      <c r="H12113" s="139"/>
      <c r="I12113" s="139"/>
      <c r="J12113" s="139"/>
    </row>
    <row r="12114" spans="6:10" x14ac:dyDescent="0.25">
      <c r="F12114" s="139"/>
      <c r="G12114" s="139"/>
      <c r="H12114" s="139"/>
      <c r="I12114" s="139"/>
      <c r="J12114" s="139"/>
    </row>
    <row r="12115" spans="6:10" x14ac:dyDescent="0.25">
      <c r="F12115" s="139"/>
      <c r="G12115" s="139"/>
      <c r="H12115" s="139"/>
      <c r="I12115" s="139"/>
      <c r="J12115" s="139"/>
    </row>
    <row r="12116" spans="6:10" x14ac:dyDescent="0.25">
      <c r="F12116" s="139"/>
      <c r="G12116" s="139"/>
      <c r="H12116" s="139"/>
      <c r="I12116" s="139"/>
      <c r="J12116" s="139"/>
    </row>
    <row r="12117" spans="6:10" x14ac:dyDescent="0.25">
      <c r="F12117" s="139"/>
      <c r="G12117" s="139"/>
      <c r="H12117" s="139"/>
      <c r="I12117" s="139"/>
      <c r="J12117" s="139"/>
    </row>
    <row r="12118" spans="6:10" x14ac:dyDescent="0.25">
      <c r="F12118" s="139"/>
      <c r="G12118" s="139"/>
      <c r="H12118" s="139"/>
      <c r="I12118" s="139"/>
      <c r="J12118" s="139"/>
    </row>
    <row r="12119" spans="6:10" x14ac:dyDescent="0.25">
      <c r="F12119" s="139"/>
      <c r="G12119" s="139"/>
      <c r="H12119" s="139"/>
      <c r="I12119" s="139"/>
      <c r="J12119" s="139"/>
    </row>
    <row r="12120" spans="6:10" x14ac:dyDescent="0.25">
      <c r="F12120" s="139"/>
      <c r="G12120" s="139"/>
      <c r="H12120" s="139"/>
      <c r="I12120" s="139"/>
      <c r="J12120" s="139"/>
    </row>
    <row r="12121" spans="6:10" x14ac:dyDescent="0.25">
      <c r="F12121" s="139"/>
      <c r="G12121" s="139"/>
      <c r="H12121" s="139"/>
      <c r="I12121" s="139"/>
      <c r="J12121" s="139"/>
    </row>
    <row r="12122" spans="6:10" x14ac:dyDescent="0.25">
      <c r="F12122" s="139"/>
      <c r="G12122" s="139"/>
      <c r="H12122" s="139"/>
      <c r="I12122" s="139"/>
      <c r="J12122" s="139"/>
    </row>
    <row r="12123" spans="6:10" x14ac:dyDescent="0.25">
      <c r="F12123" s="139"/>
      <c r="G12123" s="139"/>
      <c r="H12123" s="139"/>
      <c r="I12123" s="139"/>
      <c r="J12123" s="139"/>
    </row>
    <row r="12124" spans="6:10" x14ac:dyDescent="0.25">
      <c r="F12124" s="139"/>
      <c r="G12124" s="139"/>
      <c r="H12124" s="139"/>
      <c r="I12124" s="139"/>
      <c r="J12124" s="139"/>
    </row>
    <row r="12125" spans="6:10" x14ac:dyDescent="0.25">
      <c r="F12125" s="139"/>
      <c r="G12125" s="139"/>
      <c r="H12125" s="139"/>
      <c r="I12125" s="139"/>
      <c r="J12125" s="139"/>
    </row>
    <row r="12126" spans="6:10" x14ac:dyDescent="0.25">
      <c r="F12126" s="139"/>
      <c r="G12126" s="139"/>
      <c r="H12126" s="139"/>
      <c r="I12126" s="139"/>
      <c r="J12126" s="139"/>
    </row>
    <row r="12127" spans="6:10" x14ac:dyDescent="0.25">
      <c r="F12127" s="139"/>
      <c r="G12127" s="139"/>
      <c r="H12127" s="139"/>
      <c r="I12127" s="139"/>
      <c r="J12127" s="139"/>
    </row>
    <row r="12128" spans="6:10" x14ac:dyDescent="0.25">
      <c r="F12128" s="139"/>
      <c r="G12128" s="139"/>
      <c r="H12128" s="139"/>
      <c r="I12128" s="139"/>
      <c r="J12128" s="139"/>
    </row>
    <row r="12129" spans="6:10" x14ac:dyDescent="0.25">
      <c r="F12129" s="139"/>
      <c r="G12129" s="139"/>
      <c r="H12129" s="139"/>
      <c r="I12129" s="139"/>
      <c r="J12129" s="139"/>
    </row>
    <row r="12130" spans="6:10" x14ac:dyDescent="0.25">
      <c r="F12130" s="139"/>
      <c r="G12130" s="139"/>
      <c r="H12130" s="139"/>
      <c r="I12130" s="139"/>
      <c r="J12130" s="139"/>
    </row>
    <row r="12131" spans="6:10" x14ac:dyDescent="0.25">
      <c r="F12131" s="139"/>
      <c r="G12131" s="139"/>
      <c r="H12131" s="139"/>
      <c r="I12131" s="139"/>
      <c r="J12131" s="139"/>
    </row>
    <row r="12132" spans="6:10" x14ac:dyDescent="0.25">
      <c r="F12132" s="139"/>
      <c r="G12132" s="139"/>
      <c r="H12132" s="139"/>
      <c r="I12132" s="139"/>
      <c r="J12132" s="139"/>
    </row>
    <row r="12133" spans="6:10" x14ac:dyDescent="0.25">
      <c r="F12133" s="139"/>
      <c r="G12133" s="139"/>
      <c r="H12133" s="139"/>
      <c r="I12133" s="139"/>
      <c r="J12133" s="139"/>
    </row>
    <row r="12134" spans="6:10" x14ac:dyDescent="0.25">
      <c r="F12134" s="139"/>
      <c r="G12134" s="139"/>
      <c r="H12134" s="139"/>
      <c r="I12134" s="139"/>
      <c r="J12134" s="139"/>
    </row>
    <row r="12135" spans="6:10" x14ac:dyDescent="0.25">
      <c r="F12135" s="139"/>
      <c r="G12135" s="139"/>
      <c r="H12135" s="139"/>
      <c r="I12135" s="139"/>
      <c r="J12135" s="139"/>
    </row>
    <row r="12136" spans="6:10" x14ac:dyDescent="0.25">
      <c r="F12136" s="139"/>
      <c r="G12136" s="139"/>
      <c r="H12136" s="139"/>
      <c r="I12136" s="139"/>
      <c r="J12136" s="139"/>
    </row>
    <row r="12137" spans="6:10" x14ac:dyDescent="0.25">
      <c r="F12137" s="139"/>
      <c r="G12137" s="139"/>
      <c r="H12137" s="139"/>
      <c r="I12137" s="139"/>
      <c r="J12137" s="139"/>
    </row>
    <row r="12138" spans="6:10" x14ac:dyDescent="0.25">
      <c r="F12138" s="139"/>
      <c r="G12138" s="139"/>
      <c r="H12138" s="139"/>
      <c r="I12138" s="139"/>
      <c r="J12138" s="139"/>
    </row>
    <row r="12139" spans="6:10" x14ac:dyDescent="0.25">
      <c r="F12139" s="139"/>
      <c r="G12139" s="139"/>
      <c r="H12139" s="139"/>
      <c r="I12139" s="139"/>
      <c r="J12139" s="139"/>
    </row>
    <row r="12140" spans="6:10" x14ac:dyDescent="0.25">
      <c r="F12140" s="139"/>
      <c r="G12140" s="139"/>
      <c r="H12140" s="139"/>
      <c r="I12140" s="139"/>
      <c r="J12140" s="139"/>
    </row>
    <row r="12141" spans="6:10" x14ac:dyDescent="0.25">
      <c r="F12141" s="139"/>
      <c r="G12141" s="139"/>
      <c r="H12141" s="139"/>
      <c r="I12141" s="139"/>
      <c r="J12141" s="139"/>
    </row>
    <row r="12142" spans="6:10" x14ac:dyDescent="0.25">
      <c r="F12142" s="139"/>
      <c r="G12142" s="139"/>
      <c r="H12142" s="139"/>
      <c r="I12142" s="139"/>
      <c r="J12142" s="139"/>
    </row>
    <row r="12143" spans="6:10" x14ac:dyDescent="0.25">
      <c r="F12143" s="139"/>
      <c r="G12143" s="139"/>
      <c r="H12143" s="139"/>
      <c r="I12143" s="139"/>
      <c r="J12143" s="139"/>
    </row>
    <row r="12144" spans="6:10" x14ac:dyDescent="0.25">
      <c r="F12144" s="139"/>
      <c r="G12144" s="139"/>
      <c r="H12144" s="139"/>
      <c r="I12144" s="139"/>
      <c r="J12144" s="139"/>
    </row>
    <row r="12145" spans="6:10" x14ac:dyDescent="0.25">
      <c r="F12145" s="139"/>
      <c r="G12145" s="139"/>
      <c r="H12145" s="139"/>
      <c r="I12145" s="139"/>
      <c r="J12145" s="139"/>
    </row>
    <row r="12146" spans="6:10" x14ac:dyDescent="0.25">
      <c r="F12146" s="139"/>
      <c r="G12146" s="139"/>
      <c r="H12146" s="139"/>
      <c r="I12146" s="139"/>
      <c r="J12146" s="139"/>
    </row>
    <row r="12147" spans="6:10" x14ac:dyDescent="0.25">
      <c r="F12147" s="139"/>
      <c r="G12147" s="139"/>
      <c r="H12147" s="139"/>
      <c r="I12147" s="139"/>
      <c r="J12147" s="139"/>
    </row>
    <row r="12148" spans="6:10" x14ac:dyDescent="0.25">
      <c r="F12148" s="139"/>
      <c r="G12148" s="139"/>
      <c r="H12148" s="139"/>
      <c r="I12148" s="139"/>
      <c r="J12148" s="139"/>
    </row>
    <row r="12149" spans="6:10" x14ac:dyDescent="0.25">
      <c r="F12149" s="139"/>
      <c r="G12149" s="139"/>
      <c r="H12149" s="139"/>
      <c r="I12149" s="139"/>
      <c r="J12149" s="139"/>
    </row>
    <row r="12150" spans="6:10" x14ac:dyDescent="0.25">
      <c r="F12150" s="139"/>
      <c r="G12150" s="139"/>
      <c r="H12150" s="139"/>
      <c r="I12150" s="139"/>
      <c r="J12150" s="139"/>
    </row>
    <row r="12151" spans="6:10" x14ac:dyDescent="0.25">
      <c r="F12151" s="139"/>
      <c r="G12151" s="139"/>
      <c r="H12151" s="139"/>
      <c r="I12151" s="139"/>
      <c r="J12151" s="139"/>
    </row>
    <row r="12152" spans="6:10" x14ac:dyDescent="0.25">
      <c r="F12152" s="139"/>
      <c r="G12152" s="139"/>
      <c r="H12152" s="139"/>
      <c r="I12152" s="139"/>
      <c r="J12152" s="139"/>
    </row>
    <row r="12153" spans="6:10" x14ac:dyDescent="0.25">
      <c r="F12153" s="139"/>
      <c r="G12153" s="139"/>
      <c r="H12153" s="139"/>
      <c r="I12153" s="139"/>
      <c r="J12153" s="139"/>
    </row>
    <row r="12154" spans="6:10" x14ac:dyDescent="0.25">
      <c r="F12154" s="139"/>
      <c r="G12154" s="139"/>
      <c r="H12154" s="139"/>
      <c r="I12154" s="139"/>
      <c r="J12154" s="139"/>
    </row>
    <row r="12155" spans="6:10" x14ac:dyDescent="0.25">
      <c r="F12155" s="139"/>
      <c r="G12155" s="139"/>
      <c r="H12155" s="139"/>
      <c r="I12155" s="139"/>
      <c r="J12155" s="139"/>
    </row>
    <row r="12156" spans="6:10" x14ac:dyDescent="0.25">
      <c r="F12156" s="139"/>
      <c r="G12156" s="139"/>
      <c r="H12156" s="139"/>
      <c r="I12156" s="139"/>
      <c r="J12156" s="139"/>
    </row>
    <row r="12157" spans="6:10" x14ac:dyDescent="0.25">
      <c r="F12157" s="139"/>
      <c r="G12157" s="139"/>
      <c r="H12157" s="139"/>
      <c r="I12157" s="139"/>
      <c r="J12157" s="139"/>
    </row>
    <row r="12158" spans="6:10" x14ac:dyDescent="0.25">
      <c r="F12158" s="139"/>
      <c r="G12158" s="139"/>
      <c r="H12158" s="139"/>
      <c r="I12158" s="139"/>
      <c r="J12158" s="139"/>
    </row>
    <row r="12159" spans="6:10" x14ac:dyDescent="0.25">
      <c r="F12159" s="139"/>
      <c r="G12159" s="139"/>
      <c r="H12159" s="139"/>
      <c r="I12159" s="139"/>
      <c r="J12159" s="139"/>
    </row>
    <row r="12160" spans="6:10" x14ac:dyDescent="0.25">
      <c r="F12160" s="139"/>
      <c r="G12160" s="139"/>
      <c r="H12160" s="139"/>
      <c r="I12160" s="139"/>
      <c r="J12160" s="139"/>
    </row>
    <row r="12161" spans="6:10" x14ac:dyDescent="0.25">
      <c r="F12161" s="139"/>
      <c r="G12161" s="139"/>
      <c r="H12161" s="139"/>
      <c r="I12161" s="139"/>
      <c r="J12161" s="139"/>
    </row>
    <row r="12162" spans="6:10" x14ac:dyDescent="0.25">
      <c r="F12162" s="139"/>
      <c r="G12162" s="139"/>
      <c r="H12162" s="139"/>
      <c r="I12162" s="139"/>
      <c r="J12162" s="139"/>
    </row>
    <row r="12163" spans="6:10" x14ac:dyDescent="0.25">
      <c r="F12163" s="139"/>
      <c r="G12163" s="139"/>
      <c r="H12163" s="139"/>
      <c r="I12163" s="139"/>
      <c r="J12163" s="139"/>
    </row>
    <row r="12164" spans="6:10" x14ac:dyDescent="0.25">
      <c r="F12164" s="139"/>
      <c r="G12164" s="139"/>
      <c r="H12164" s="139"/>
      <c r="I12164" s="139"/>
      <c r="J12164" s="139"/>
    </row>
    <row r="12165" spans="6:10" x14ac:dyDescent="0.25">
      <c r="F12165" s="139"/>
      <c r="G12165" s="139"/>
      <c r="H12165" s="139"/>
      <c r="I12165" s="139"/>
      <c r="J12165" s="139"/>
    </row>
    <row r="12166" spans="6:10" x14ac:dyDescent="0.25">
      <c r="F12166" s="139"/>
      <c r="G12166" s="139"/>
      <c r="H12166" s="139"/>
      <c r="I12166" s="139"/>
      <c r="J12166" s="139"/>
    </row>
    <row r="12167" spans="6:10" x14ac:dyDescent="0.25">
      <c r="F12167" s="139"/>
      <c r="G12167" s="139"/>
      <c r="H12167" s="139"/>
      <c r="I12167" s="139"/>
      <c r="J12167" s="139"/>
    </row>
    <row r="12168" spans="6:10" x14ac:dyDescent="0.25">
      <c r="F12168" s="139"/>
      <c r="G12168" s="139"/>
      <c r="H12168" s="139"/>
      <c r="I12168" s="139"/>
      <c r="J12168" s="139"/>
    </row>
    <row r="12169" spans="6:10" x14ac:dyDescent="0.25">
      <c r="F12169" s="139"/>
      <c r="G12169" s="139"/>
      <c r="H12169" s="139"/>
      <c r="I12169" s="139"/>
      <c r="J12169" s="139"/>
    </row>
    <row r="12170" spans="6:10" x14ac:dyDescent="0.25">
      <c r="F12170" s="139"/>
      <c r="G12170" s="139"/>
      <c r="H12170" s="139"/>
      <c r="I12170" s="139"/>
      <c r="J12170" s="139"/>
    </row>
    <row r="12171" spans="6:10" x14ac:dyDescent="0.25">
      <c r="F12171" s="139"/>
      <c r="G12171" s="139"/>
      <c r="H12171" s="139"/>
      <c r="I12171" s="139"/>
      <c r="J12171" s="139"/>
    </row>
    <row r="12172" spans="6:10" x14ac:dyDescent="0.25">
      <c r="F12172" s="139"/>
      <c r="G12172" s="139"/>
      <c r="H12172" s="139"/>
      <c r="I12172" s="139"/>
      <c r="J12172" s="139"/>
    </row>
    <row r="12173" spans="6:10" x14ac:dyDescent="0.25">
      <c r="F12173" s="139"/>
      <c r="G12173" s="139"/>
      <c r="H12173" s="139"/>
      <c r="I12173" s="139"/>
      <c r="J12173" s="139"/>
    </row>
    <row r="12174" spans="6:10" x14ac:dyDescent="0.25">
      <c r="F12174" s="139"/>
      <c r="G12174" s="139"/>
      <c r="H12174" s="139"/>
      <c r="I12174" s="139"/>
      <c r="J12174" s="139"/>
    </row>
    <row r="12175" spans="6:10" x14ac:dyDescent="0.25">
      <c r="F12175" s="139"/>
      <c r="G12175" s="139"/>
      <c r="H12175" s="139"/>
      <c r="I12175" s="139"/>
      <c r="J12175" s="139"/>
    </row>
    <row r="12176" spans="6:10" x14ac:dyDescent="0.25">
      <c r="F12176" s="139"/>
      <c r="G12176" s="139"/>
      <c r="H12176" s="139"/>
      <c r="I12176" s="139"/>
      <c r="J12176" s="139"/>
    </row>
    <row r="12177" spans="6:10" x14ac:dyDescent="0.25">
      <c r="F12177" s="139"/>
      <c r="G12177" s="139"/>
      <c r="H12177" s="139"/>
      <c r="I12177" s="139"/>
      <c r="J12177" s="139"/>
    </row>
    <row r="12178" spans="6:10" x14ac:dyDescent="0.25">
      <c r="F12178" s="139"/>
      <c r="G12178" s="139"/>
      <c r="H12178" s="139"/>
      <c r="I12178" s="139"/>
      <c r="J12178" s="139"/>
    </row>
    <row r="12179" spans="6:10" x14ac:dyDescent="0.25">
      <c r="F12179" s="139"/>
      <c r="G12179" s="139"/>
      <c r="H12179" s="139"/>
      <c r="I12179" s="139"/>
      <c r="J12179" s="139"/>
    </row>
    <row r="12180" spans="6:10" x14ac:dyDescent="0.25">
      <c r="F12180" s="139"/>
      <c r="G12180" s="139"/>
      <c r="H12180" s="139"/>
      <c r="I12180" s="139"/>
      <c r="J12180" s="139"/>
    </row>
    <row r="12181" spans="6:10" x14ac:dyDescent="0.25">
      <c r="F12181" s="139"/>
      <c r="G12181" s="139"/>
      <c r="H12181" s="139"/>
      <c r="I12181" s="139"/>
      <c r="J12181" s="139"/>
    </row>
    <row r="12182" spans="6:10" x14ac:dyDescent="0.25">
      <c r="F12182" s="139"/>
      <c r="G12182" s="139"/>
      <c r="H12182" s="139"/>
      <c r="I12182" s="139"/>
      <c r="J12182" s="139"/>
    </row>
    <row r="12183" spans="6:10" x14ac:dyDescent="0.25">
      <c r="F12183" s="139"/>
      <c r="G12183" s="139"/>
      <c r="H12183" s="139"/>
      <c r="I12183" s="139"/>
      <c r="J12183" s="139"/>
    </row>
    <row r="12184" spans="6:10" x14ac:dyDescent="0.25">
      <c r="F12184" s="139"/>
      <c r="G12184" s="139"/>
      <c r="H12184" s="139"/>
      <c r="I12184" s="139"/>
      <c r="J12184" s="139"/>
    </row>
    <row r="12185" spans="6:10" x14ac:dyDescent="0.25">
      <c r="F12185" s="139"/>
      <c r="G12185" s="139"/>
      <c r="H12185" s="139"/>
      <c r="I12185" s="139"/>
      <c r="J12185" s="139"/>
    </row>
    <row r="12186" spans="6:10" x14ac:dyDescent="0.25">
      <c r="F12186" s="139"/>
      <c r="G12186" s="139"/>
      <c r="H12186" s="139"/>
      <c r="I12186" s="139"/>
      <c r="J12186" s="139"/>
    </row>
    <row r="12187" spans="6:10" x14ac:dyDescent="0.25">
      <c r="F12187" s="139"/>
      <c r="G12187" s="139"/>
      <c r="H12187" s="139"/>
      <c r="I12187" s="139"/>
      <c r="J12187" s="139"/>
    </row>
    <row r="12188" spans="6:10" x14ac:dyDescent="0.25">
      <c r="F12188" s="139"/>
      <c r="G12188" s="139"/>
      <c r="H12188" s="139"/>
      <c r="I12188" s="139"/>
      <c r="J12188" s="139"/>
    </row>
    <row r="12189" spans="6:10" x14ac:dyDescent="0.25">
      <c r="F12189" s="139"/>
      <c r="G12189" s="139"/>
      <c r="H12189" s="139"/>
      <c r="I12189" s="139"/>
      <c r="J12189" s="139"/>
    </row>
    <row r="12190" spans="6:10" x14ac:dyDescent="0.25">
      <c r="F12190" s="139"/>
      <c r="G12190" s="139"/>
      <c r="H12190" s="139"/>
      <c r="I12190" s="139"/>
      <c r="J12190" s="139"/>
    </row>
    <row r="12191" spans="6:10" x14ac:dyDescent="0.25">
      <c r="F12191" s="139"/>
      <c r="G12191" s="139"/>
      <c r="H12191" s="139"/>
      <c r="I12191" s="139"/>
      <c r="J12191" s="139"/>
    </row>
    <row r="12192" spans="6:10" x14ac:dyDescent="0.25">
      <c r="F12192" s="139"/>
      <c r="G12192" s="139"/>
      <c r="H12192" s="139"/>
      <c r="I12192" s="139"/>
      <c r="J12192" s="139"/>
    </row>
    <row r="12193" spans="6:10" x14ac:dyDescent="0.25">
      <c r="F12193" s="139"/>
      <c r="G12193" s="139"/>
      <c r="H12193" s="139"/>
      <c r="I12193" s="139"/>
      <c r="J12193" s="139"/>
    </row>
    <row r="12194" spans="6:10" x14ac:dyDescent="0.25">
      <c r="F12194" s="139"/>
      <c r="G12194" s="139"/>
      <c r="H12194" s="139"/>
      <c r="I12194" s="139"/>
      <c r="J12194" s="139"/>
    </row>
    <row r="12195" spans="6:10" x14ac:dyDescent="0.25">
      <c r="F12195" s="139"/>
      <c r="G12195" s="139"/>
      <c r="H12195" s="139"/>
      <c r="I12195" s="139"/>
      <c r="J12195" s="139"/>
    </row>
    <row r="12196" spans="6:10" x14ac:dyDescent="0.25">
      <c r="F12196" s="139"/>
      <c r="G12196" s="139"/>
      <c r="H12196" s="139"/>
      <c r="I12196" s="139"/>
      <c r="J12196" s="139"/>
    </row>
    <row r="12197" spans="6:10" x14ac:dyDescent="0.25">
      <c r="F12197" s="139"/>
      <c r="G12197" s="139"/>
      <c r="H12197" s="139"/>
      <c r="I12197" s="139"/>
      <c r="J12197" s="139"/>
    </row>
    <row r="12198" spans="6:10" x14ac:dyDescent="0.25">
      <c r="F12198" s="139"/>
      <c r="G12198" s="139"/>
      <c r="H12198" s="139"/>
      <c r="I12198" s="139"/>
      <c r="J12198" s="139"/>
    </row>
    <row r="12199" spans="6:10" x14ac:dyDescent="0.25">
      <c r="F12199" s="139"/>
      <c r="G12199" s="139"/>
      <c r="H12199" s="139"/>
      <c r="I12199" s="139"/>
      <c r="J12199" s="139"/>
    </row>
    <row r="12200" spans="6:10" x14ac:dyDescent="0.25">
      <c r="F12200" s="139"/>
      <c r="G12200" s="139"/>
      <c r="H12200" s="139"/>
      <c r="I12200" s="139"/>
      <c r="J12200" s="139"/>
    </row>
    <row r="12201" spans="6:10" x14ac:dyDescent="0.25">
      <c r="F12201" s="139"/>
      <c r="G12201" s="139"/>
      <c r="H12201" s="139"/>
      <c r="I12201" s="139"/>
      <c r="J12201" s="139"/>
    </row>
    <row r="12202" spans="6:10" x14ac:dyDescent="0.25">
      <c r="F12202" s="139"/>
      <c r="G12202" s="139"/>
      <c r="H12202" s="139"/>
      <c r="I12202" s="139"/>
      <c r="J12202" s="139"/>
    </row>
    <row r="12203" spans="6:10" x14ac:dyDescent="0.25">
      <c r="F12203" s="139"/>
      <c r="G12203" s="139"/>
      <c r="H12203" s="139"/>
      <c r="I12203" s="139"/>
      <c r="J12203" s="139"/>
    </row>
    <row r="12204" spans="6:10" x14ac:dyDescent="0.25">
      <c r="F12204" s="139"/>
      <c r="G12204" s="139"/>
      <c r="H12204" s="139"/>
      <c r="I12204" s="139"/>
      <c r="J12204" s="139"/>
    </row>
    <row r="12205" spans="6:10" x14ac:dyDescent="0.25">
      <c r="F12205" s="139"/>
      <c r="G12205" s="139"/>
      <c r="H12205" s="139"/>
      <c r="I12205" s="139"/>
      <c r="J12205" s="139"/>
    </row>
    <row r="12206" spans="6:10" x14ac:dyDescent="0.25">
      <c r="F12206" s="139"/>
      <c r="G12206" s="139"/>
      <c r="H12206" s="139"/>
      <c r="I12206" s="139"/>
      <c r="J12206" s="139"/>
    </row>
    <row r="12207" spans="6:10" x14ac:dyDescent="0.25">
      <c r="F12207" s="139"/>
      <c r="G12207" s="139"/>
      <c r="H12207" s="139"/>
      <c r="I12207" s="139"/>
      <c r="J12207" s="139"/>
    </row>
    <row r="12208" spans="6:10" x14ac:dyDescent="0.25">
      <c r="F12208" s="139"/>
      <c r="G12208" s="139"/>
      <c r="H12208" s="139"/>
      <c r="I12208" s="139"/>
      <c r="J12208" s="139"/>
    </row>
    <row r="12209" spans="6:10" x14ac:dyDescent="0.25">
      <c r="F12209" s="139"/>
      <c r="G12209" s="139"/>
      <c r="H12209" s="139"/>
      <c r="I12209" s="139"/>
      <c r="J12209" s="139"/>
    </row>
    <row r="12210" spans="6:10" x14ac:dyDescent="0.25">
      <c r="F12210" s="139"/>
      <c r="G12210" s="139"/>
      <c r="H12210" s="139"/>
      <c r="I12210" s="139"/>
      <c r="J12210" s="139"/>
    </row>
    <row r="12211" spans="6:10" x14ac:dyDescent="0.25">
      <c r="F12211" s="139"/>
      <c r="G12211" s="139"/>
      <c r="H12211" s="139"/>
      <c r="I12211" s="139"/>
      <c r="J12211" s="139"/>
    </row>
    <row r="12212" spans="6:10" x14ac:dyDescent="0.25">
      <c r="F12212" s="139"/>
      <c r="G12212" s="139"/>
      <c r="H12212" s="139"/>
      <c r="I12212" s="139"/>
      <c r="J12212" s="139"/>
    </row>
    <row r="12213" spans="6:10" x14ac:dyDescent="0.25">
      <c r="F12213" s="139"/>
      <c r="G12213" s="139"/>
      <c r="H12213" s="139"/>
      <c r="I12213" s="139"/>
      <c r="J12213" s="139"/>
    </row>
    <row r="12214" spans="6:10" x14ac:dyDescent="0.25">
      <c r="F12214" s="139"/>
      <c r="G12214" s="139"/>
      <c r="H12214" s="139"/>
      <c r="I12214" s="139"/>
      <c r="J12214" s="139"/>
    </row>
    <row r="12215" spans="6:10" x14ac:dyDescent="0.25">
      <c r="F12215" s="139"/>
      <c r="G12215" s="139"/>
      <c r="H12215" s="139"/>
      <c r="I12215" s="139"/>
      <c r="J12215" s="139"/>
    </row>
    <row r="12216" spans="6:10" x14ac:dyDescent="0.25">
      <c r="F12216" s="139"/>
      <c r="G12216" s="139"/>
      <c r="H12216" s="139"/>
      <c r="I12216" s="139"/>
      <c r="J12216" s="139"/>
    </row>
    <row r="12217" spans="6:10" x14ac:dyDescent="0.25">
      <c r="F12217" s="139"/>
      <c r="G12217" s="139"/>
      <c r="H12217" s="139"/>
      <c r="I12217" s="139"/>
      <c r="J12217" s="139"/>
    </row>
    <row r="12218" spans="6:10" x14ac:dyDescent="0.25">
      <c r="F12218" s="139"/>
      <c r="G12218" s="139"/>
      <c r="H12218" s="139"/>
      <c r="I12218" s="139"/>
      <c r="J12218" s="139"/>
    </row>
    <row r="12219" spans="6:10" x14ac:dyDescent="0.25">
      <c r="F12219" s="139"/>
      <c r="G12219" s="139"/>
      <c r="H12219" s="139"/>
      <c r="I12219" s="139"/>
      <c r="J12219" s="139"/>
    </row>
    <row r="12220" spans="6:10" x14ac:dyDescent="0.25">
      <c r="F12220" s="139"/>
      <c r="G12220" s="139"/>
      <c r="H12220" s="139"/>
      <c r="I12220" s="139"/>
      <c r="J12220" s="139"/>
    </row>
    <row r="12221" spans="6:10" x14ac:dyDescent="0.25">
      <c r="F12221" s="139"/>
      <c r="G12221" s="139"/>
      <c r="H12221" s="139"/>
      <c r="I12221" s="139"/>
      <c r="J12221" s="139"/>
    </row>
    <row r="12222" spans="6:10" x14ac:dyDescent="0.25">
      <c r="F12222" s="139"/>
      <c r="G12222" s="139"/>
      <c r="H12222" s="139"/>
      <c r="I12222" s="139"/>
      <c r="J12222" s="139"/>
    </row>
    <row r="12223" spans="6:10" x14ac:dyDescent="0.25">
      <c r="F12223" s="139"/>
      <c r="G12223" s="139"/>
      <c r="H12223" s="139"/>
      <c r="I12223" s="139"/>
      <c r="J12223" s="139"/>
    </row>
    <row r="12224" spans="6:10" x14ac:dyDescent="0.25">
      <c r="F12224" s="139"/>
      <c r="G12224" s="139"/>
      <c r="H12224" s="139"/>
      <c r="I12224" s="139"/>
      <c r="J12224" s="139"/>
    </row>
    <row r="12225" spans="6:10" x14ac:dyDescent="0.25">
      <c r="F12225" s="139"/>
      <c r="G12225" s="139"/>
      <c r="H12225" s="139"/>
      <c r="I12225" s="139"/>
      <c r="J12225" s="139"/>
    </row>
    <row r="12226" spans="6:10" x14ac:dyDescent="0.25">
      <c r="F12226" s="139"/>
      <c r="G12226" s="139"/>
      <c r="H12226" s="139"/>
      <c r="I12226" s="139"/>
      <c r="J12226" s="139"/>
    </row>
    <row r="12227" spans="6:10" x14ac:dyDescent="0.25">
      <c r="F12227" s="139"/>
      <c r="G12227" s="139"/>
      <c r="H12227" s="139"/>
      <c r="I12227" s="139"/>
      <c r="J12227" s="139"/>
    </row>
    <row r="12228" spans="6:10" x14ac:dyDescent="0.25">
      <c r="F12228" s="139"/>
      <c r="G12228" s="139"/>
      <c r="H12228" s="139"/>
      <c r="I12228" s="139"/>
      <c r="J12228" s="139"/>
    </row>
    <row r="12229" spans="6:10" x14ac:dyDescent="0.25">
      <c r="F12229" s="139"/>
      <c r="G12229" s="139"/>
      <c r="H12229" s="139"/>
      <c r="I12229" s="139"/>
      <c r="J12229" s="139"/>
    </row>
    <row r="12230" spans="6:10" x14ac:dyDescent="0.25">
      <c r="F12230" s="139"/>
      <c r="G12230" s="139"/>
      <c r="H12230" s="139"/>
      <c r="I12230" s="139"/>
      <c r="J12230" s="139"/>
    </row>
    <row r="12231" spans="6:10" x14ac:dyDescent="0.25">
      <c r="F12231" s="139"/>
      <c r="G12231" s="139"/>
      <c r="H12231" s="139"/>
      <c r="I12231" s="139"/>
      <c r="J12231" s="139"/>
    </row>
    <row r="12232" spans="6:10" x14ac:dyDescent="0.25">
      <c r="F12232" s="139"/>
      <c r="G12232" s="139"/>
      <c r="H12232" s="139"/>
      <c r="I12232" s="139"/>
      <c r="J12232" s="139"/>
    </row>
    <row r="12233" spans="6:10" x14ac:dyDescent="0.25">
      <c r="F12233" s="139"/>
      <c r="G12233" s="139"/>
      <c r="H12233" s="139"/>
      <c r="I12233" s="139"/>
      <c r="J12233" s="139"/>
    </row>
    <row r="12234" spans="6:10" x14ac:dyDescent="0.25">
      <c r="F12234" s="139"/>
      <c r="G12234" s="139"/>
      <c r="H12234" s="139"/>
      <c r="I12234" s="139"/>
      <c r="J12234" s="139"/>
    </row>
    <row r="12235" spans="6:10" x14ac:dyDescent="0.25">
      <c r="F12235" s="139"/>
      <c r="G12235" s="139"/>
      <c r="H12235" s="139"/>
      <c r="I12235" s="139"/>
      <c r="J12235" s="139"/>
    </row>
    <row r="12236" spans="6:10" x14ac:dyDescent="0.25">
      <c r="F12236" s="139"/>
      <c r="G12236" s="139"/>
      <c r="H12236" s="139"/>
      <c r="I12236" s="139"/>
      <c r="J12236" s="139"/>
    </row>
    <row r="12237" spans="6:10" x14ac:dyDescent="0.25">
      <c r="F12237" s="139"/>
      <c r="G12237" s="139"/>
      <c r="H12237" s="139"/>
      <c r="I12237" s="139"/>
      <c r="J12237" s="139"/>
    </row>
    <row r="12238" spans="6:10" x14ac:dyDescent="0.25">
      <c r="F12238" s="139"/>
      <c r="G12238" s="139"/>
      <c r="H12238" s="139"/>
      <c r="I12238" s="139"/>
      <c r="J12238" s="139"/>
    </row>
    <row r="12239" spans="6:10" x14ac:dyDescent="0.25">
      <c r="F12239" s="139"/>
      <c r="G12239" s="139"/>
      <c r="H12239" s="139"/>
      <c r="I12239" s="139"/>
      <c r="J12239" s="139"/>
    </row>
    <row r="12240" spans="6:10" x14ac:dyDescent="0.25">
      <c r="F12240" s="139"/>
      <c r="G12240" s="139"/>
      <c r="H12240" s="139"/>
      <c r="I12240" s="139"/>
      <c r="J12240" s="139"/>
    </row>
    <row r="12241" spans="6:10" x14ac:dyDescent="0.25">
      <c r="F12241" s="139"/>
      <c r="G12241" s="139"/>
      <c r="H12241" s="139"/>
      <c r="I12241" s="139"/>
      <c r="J12241" s="139"/>
    </row>
    <row r="12242" spans="6:10" x14ac:dyDescent="0.25">
      <c r="F12242" s="139"/>
      <c r="G12242" s="139"/>
      <c r="H12242" s="139"/>
      <c r="I12242" s="139"/>
      <c r="J12242" s="139"/>
    </row>
    <row r="12243" spans="6:10" x14ac:dyDescent="0.25">
      <c r="F12243" s="139"/>
      <c r="G12243" s="139"/>
      <c r="H12243" s="139"/>
      <c r="I12243" s="139"/>
      <c r="J12243" s="139"/>
    </row>
    <row r="12244" spans="6:10" x14ac:dyDescent="0.25">
      <c r="F12244" s="139"/>
      <c r="G12244" s="139"/>
      <c r="H12244" s="139"/>
      <c r="I12244" s="139"/>
      <c r="J12244" s="139"/>
    </row>
    <row r="12245" spans="6:10" x14ac:dyDescent="0.25">
      <c r="F12245" s="139"/>
      <c r="G12245" s="139"/>
      <c r="H12245" s="139"/>
      <c r="I12245" s="139"/>
      <c r="J12245" s="139"/>
    </row>
    <row r="12246" spans="6:10" x14ac:dyDescent="0.25">
      <c r="F12246" s="139"/>
      <c r="G12246" s="139"/>
      <c r="H12246" s="139"/>
      <c r="I12246" s="139"/>
      <c r="J12246" s="139"/>
    </row>
    <row r="12247" spans="6:10" x14ac:dyDescent="0.25">
      <c r="F12247" s="139"/>
      <c r="G12247" s="139"/>
      <c r="H12247" s="139"/>
      <c r="I12247" s="139"/>
      <c r="J12247" s="139"/>
    </row>
    <row r="12248" spans="6:10" x14ac:dyDescent="0.25">
      <c r="F12248" s="139"/>
      <c r="G12248" s="139"/>
      <c r="H12248" s="139"/>
      <c r="I12248" s="139"/>
      <c r="J12248" s="139"/>
    </row>
    <row r="12249" spans="6:10" x14ac:dyDescent="0.25">
      <c r="F12249" s="139"/>
      <c r="G12249" s="139"/>
      <c r="H12249" s="139"/>
      <c r="I12249" s="139"/>
      <c r="J12249" s="139"/>
    </row>
    <row r="12250" spans="6:10" x14ac:dyDescent="0.25">
      <c r="F12250" s="139"/>
      <c r="G12250" s="139"/>
      <c r="H12250" s="139"/>
      <c r="I12250" s="139"/>
      <c r="J12250" s="139"/>
    </row>
    <row r="12251" spans="6:10" x14ac:dyDescent="0.25">
      <c r="F12251" s="139"/>
      <c r="G12251" s="139"/>
      <c r="H12251" s="139"/>
      <c r="I12251" s="139"/>
      <c r="J12251" s="139"/>
    </row>
    <row r="12252" spans="6:10" x14ac:dyDescent="0.25">
      <c r="F12252" s="139"/>
      <c r="G12252" s="139"/>
      <c r="H12252" s="139"/>
      <c r="I12252" s="139"/>
      <c r="J12252" s="139"/>
    </row>
    <row r="12253" spans="6:10" x14ac:dyDescent="0.25">
      <c r="F12253" s="139"/>
      <c r="G12253" s="139"/>
      <c r="H12253" s="139"/>
      <c r="I12253" s="139"/>
      <c r="J12253" s="139"/>
    </row>
    <row r="12254" spans="6:10" x14ac:dyDescent="0.25">
      <c r="F12254" s="139"/>
      <c r="G12254" s="139"/>
      <c r="H12254" s="139"/>
      <c r="I12254" s="139"/>
      <c r="J12254" s="139"/>
    </row>
    <row r="12255" spans="6:10" x14ac:dyDescent="0.25">
      <c r="F12255" s="139"/>
      <c r="G12255" s="139"/>
      <c r="H12255" s="139"/>
      <c r="I12255" s="139"/>
      <c r="J12255" s="139"/>
    </row>
    <row r="12256" spans="6:10" x14ac:dyDescent="0.25">
      <c r="F12256" s="139"/>
      <c r="G12256" s="139"/>
      <c r="H12256" s="139"/>
      <c r="I12256" s="139"/>
      <c r="J12256" s="139"/>
    </row>
    <row r="12257" spans="6:10" x14ac:dyDescent="0.25">
      <c r="F12257" s="139"/>
      <c r="G12257" s="139"/>
      <c r="H12257" s="139"/>
      <c r="I12257" s="139"/>
      <c r="J12257" s="139"/>
    </row>
    <row r="12258" spans="6:10" x14ac:dyDescent="0.25">
      <c r="F12258" s="139"/>
      <c r="G12258" s="139"/>
      <c r="H12258" s="139"/>
      <c r="I12258" s="139"/>
      <c r="J12258" s="139"/>
    </row>
    <row r="12259" spans="6:10" x14ac:dyDescent="0.25">
      <c r="F12259" s="139"/>
      <c r="G12259" s="139"/>
      <c r="H12259" s="139"/>
      <c r="I12259" s="139"/>
      <c r="J12259" s="139"/>
    </row>
    <row r="12260" spans="6:10" x14ac:dyDescent="0.25">
      <c r="F12260" s="139"/>
      <c r="G12260" s="139"/>
      <c r="H12260" s="139"/>
      <c r="I12260" s="139"/>
      <c r="J12260" s="139"/>
    </row>
    <row r="12261" spans="6:10" x14ac:dyDescent="0.25">
      <c r="F12261" s="139"/>
      <c r="G12261" s="139"/>
      <c r="H12261" s="139"/>
      <c r="I12261" s="139"/>
      <c r="J12261" s="139"/>
    </row>
    <row r="12262" spans="6:10" x14ac:dyDescent="0.25">
      <c r="F12262" s="139"/>
      <c r="G12262" s="139"/>
      <c r="H12262" s="139"/>
      <c r="I12262" s="139"/>
      <c r="J12262" s="139"/>
    </row>
    <row r="12263" spans="6:10" x14ac:dyDescent="0.25">
      <c r="F12263" s="139"/>
      <c r="G12263" s="139"/>
      <c r="H12263" s="139"/>
      <c r="I12263" s="139"/>
      <c r="J12263" s="139"/>
    </row>
    <row r="12264" spans="6:10" x14ac:dyDescent="0.25">
      <c r="F12264" s="139"/>
      <c r="G12264" s="139"/>
      <c r="H12264" s="139"/>
      <c r="I12264" s="139"/>
      <c r="J12264" s="139"/>
    </row>
    <row r="12265" spans="6:10" x14ac:dyDescent="0.25">
      <c r="F12265" s="139"/>
      <c r="G12265" s="139"/>
      <c r="H12265" s="139"/>
      <c r="I12265" s="139"/>
      <c r="J12265" s="139"/>
    </row>
    <row r="12266" spans="6:10" x14ac:dyDescent="0.25">
      <c r="F12266" s="139"/>
      <c r="G12266" s="139"/>
      <c r="H12266" s="139"/>
      <c r="I12266" s="139"/>
      <c r="J12266" s="139"/>
    </row>
    <row r="12267" spans="6:10" x14ac:dyDescent="0.25">
      <c r="F12267" s="139"/>
      <c r="G12267" s="139"/>
      <c r="H12267" s="139"/>
      <c r="I12267" s="139"/>
      <c r="J12267" s="139"/>
    </row>
    <row r="12268" spans="6:10" x14ac:dyDescent="0.25">
      <c r="F12268" s="139"/>
      <c r="G12268" s="139"/>
      <c r="H12268" s="139"/>
      <c r="I12268" s="139"/>
      <c r="J12268" s="139"/>
    </row>
    <row r="12269" spans="6:10" x14ac:dyDescent="0.25">
      <c r="F12269" s="139"/>
      <c r="G12269" s="139"/>
      <c r="H12269" s="139"/>
      <c r="I12269" s="139"/>
      <c r="J12269" s="139"/>
    </row>
    <row r="12270" spans="6:10" x14ac:dyDescent="0.25">
      <c r="F12270" s="139"/>
      <c r="G12270" s="139"/>
      <c r="H12270" s="139"/>
      <c r="I12270" s="139"/>
      <c r="J12270" s="139"/>
    </row>
    <row r="12271" spans="6:10" x14ac:dyDescent="0.25">
      <c r="F12271" s="139"/>
      <c r="G12271" s="139"/>
      <c r="H12271" s="139"/>
      <c r="I12271" s="139"/>
      <c r="J12271" s="139"/>
    </row>
    <row r="12272" spans="6:10" x14ac:dyDescent="0.25">
      <c r="F12272" s="139"/>
      <c r="G12272" s="139"/>
      <c r="H12272" s="139"/>
      <c r="I12272" s="139"/>
      <c r="J12272" s="139"/>
    </row>
    <row r="12273" spans="6:10" x14ac:dyDescent="0.25">
      <c r="F12273" s="139"/>
      <c r="G12273" s="139"/>
      <c r="H12273" s="139"/>
      <c r="I12273" s="139"/>
      <c r="J12273" s="139"/>
    </row>
    <row r="12274" spans="6:10" x14ac:dyDescent="0.25">
      <c r="F12274" s="139"/>
      <c r="G12274" s="139"/>
      <c r="H12274" s="139"/>
      <c r="I12274" s="139"/>
      <c r="J12274" s="139"/>
    </row>
    <row r="12275" spans="6:10" x14ac:dyDescent="0.25">
      <c r="F12275" s="139"/>
      <c r="G12275" s="139"/>
      <c r="H12275" s="139"/>
      <c r="I12275" s="139"/>
      <c r="J12275" s="139"/>
    </row>
    <row r="12276" spans="6:10" x14ac:dyDescent="0.25">
      <c r="F12276" s="139"/>
      <c r="G12276" s="139"/>
      <c r="H12276" s="139"/>
      <c r="I12276" s="139"/>
      <c r="J12276" s="139"/>
    </row>
    <row r="12277" spans="6:10" x14ac:dyDescent="0.25">
      <c r="F12277" s="139"/>
      <c r="G12277" s="139"/>
      <c r="H12277" s="139"/>
      <c r="I12277" s="139"/>
      <c r="J12277" s="139"/>
    </row>
    <row r="12278" spans="6:10" x14ac:dyDescent="0.25">
      <c r="F12278" s="139"/>
      <c r="G12278" s="139"/>
      <c r="H12278" s="139"/>
      <c r="I12278" s="139"/>
      <c r="J12278" s="139"/>
    </row>
    <row r="12279" spans="6:10" x14ac:dyDescent="0.25">
      <c r="F12279" s="139"/>
      <c r="G12279" s="139"/>
      <c r="H12279" s="139"/>
      <c r="I12279" s="139"/>
      <c r="J12279" s="139"/>
    </row>
    <row r="12280" spans="6:10" x14ac:dyDescent="0.25">
      <c r="F12280" s="139"/>
      <c r="G12280" s="139"/>
      <c r="H12280" s="139"/>
      <c r="I12280" s="139"/>
      <c r="J12280" s="139"/>
    </row>
    <row r="12281" spans="6:10" x14ac:dyDescent="0.25">
      <c r="F12281" s="139"/>
      <c r="G12281" s="139"/>
      <c r="H12281" s="139"/>
      <c r="I12281" s="139"/>
      <c r="J12281" s="139"/>
    </row>
    <row r="12282" spans="6:10" x14ac:dyDescent="0.25">
      <c r="F12282" s="139"/>
      <c r="G12282" s="139"/>
      <c r="H12282" s="139"/>
      <c r="I12282" s="139"/>
      <c r="J12282" s="139"/>
    </row>
    <row r="12283" spans="6:10" x14ac:dyDescent="0.25">
      <c r="F12283" s="139"/>
      <c r="G12283" s="139"/>
      <c r="H12283" s="139"/>
      <c r="I12283" s="139"/>
      <c r="J12283" s="139"/>
    </row>
    <row r="12284" spans="6:10" x14ac:dyDescent="0.25">
      <c r="F12284" s="139"/>
      <c r="G12284" s="139"/>
      <c r="H12284" s="139"/>
      <c r="I12284" s="139"/>
      <c r="J12284" s="139"/>
    </row>
    <row r="12285" spans="6:10" x14ac:dyDescent="0.25">
      <c r="F12285" s="139"/>
      <c r="G12285" s="139"/>
      <c r="H12285" s="139"/>
      <c r="I12285" s="139"/>
      <c r="J12285" s="139"/>
    </row>
    <row r="12286" spans="6:10" x14ac:dyDescent="0.25">
      <c r="F12286" s="139"/>
      <c r="G12286" s="139"/>
      <c r="H12286" s="139"/>
      <c r="I12286" s="139"/>
      <c r="J12286" s="139"/>
    </row>
    <row r="12287" spans="6:10" x14ac:dyDescent="0.25">
      <c r="F12287" s="139"/>
      <c r="G12287" s="139"/>
      <c r="H12287" s="139"/>
      <c r="I12287" s="139"/>
      <c r="J12287" s="139"/>
    </row>
    <row r="12288" spans="6:10" x14ac:dyDescent="0.25">
      <c r="F12288" s="139"/>
      <c r="G12288" s="139"/>
      <c r="H12288" s="139"/>
      <c r="I12288" s="139"/>
      <c r="J12288" s="139"/>
    </row>
    <row r="12289" spans="6:10" x14ac:dyDescent="0.25">
      <c r="F12289" s="139"/>
      <c r="G12289" s="139"/>
      <c r="H12289" s="139"/>
      <c r="I12289" s="139"/>
      <c r="J12289" s="139"/>
    </row>
    <row r="12290" spans="6:10" x14ac:dyDescent="0.25">
      <c r="F12290" s="139"/>
      <c r="G12290" s="139"/>
      <c r="H12290" s="139"/>
      <c r="I12290" s="139"/>
      <c r="J12290" s="139"/>
    </row>
    <row r="12291" spans="6:10" x14ac:dyDescent="0.25">
      <c r="F12291" s="139"/>
      <c r="G12291" s="139"/>
      <c r="H12291" s="139"/>
      <c r="I12291" s="139"/>
      <c r="J12291" s="139"/>
    </row>
    <row r="12292" spans="6:10" x14ac:dyDescent="0.25">
      <c r="F12292" s="139"/>
      <c r="G12292" s="139"/>
      <c r="H12292" s="139"/>
      <c r="I12292" s="139"/>
      <c r="J12292" s="139"/>
    </row>
    <row r="12293" spans="6:10" x14ac:dyDescent="0.25">
      <c r="F12293" s="139"/>
      <c r="G12293" s="139"/>
      <c r="H12293" s="139"/>
      <c r="I12293" s="139"/>
      <c r="J12293" s="139"/>
    </row>
    <row r="12294" spans="6:10" x14ac:dyDescent="0.25">
      <c r="F12294" s="139"/>
      <c r="G12294" s="139"/>
      <c r="H12294" s="139"/>
      <c r="I12294" s="139"/>
      <c r="J12294" s="139"/>
    </row>
    <row r="12295" spans="6:10" x14ac:dyDescent="0.25">
      <c r="F12295" s="139"/>
      <c r="G12295" s="139"/>
      <c r="H12295" s="139"/>
      <c r="I12295" s="139"/>
      <c r="J12295" s="139"/>
    </row>
    <row r="12296" spans="6:10" x14ac:dyDescent="0.25">
      <c r="F12296" s="139"/>
      <c r="G12296" s="139"/>
      <c r="H12296" s="139"/>
      <c r="I12296" s="139"/>
      <c r="J12296" s="139"/>
    </row>
    <row r="12297" spans="6:10" x14ac:dyDescent="0.25">
      <c r="F12297" s="139"/>
      <c r="G12297" s="139"/>
      <c r="H12297" s="139"/>
      <c r="I12297" s="139"/>
      <c r="J12297" s="139"/>
    </row>
    <row r="12298" spans="6:10" x14ac:dyDescent="0.25">
      <c r="F12298" s="139"/>
      <c r="G12298" s="139"/>
      <c r="H12298" s="139"/>
      <c r="I12298" s="139"/>
      <c r="J12298" s="139"/>
    </row>
    <row r="12299" spans="6:10" x14ac:dyDescent="0.25">
      <c r="F12299" s="139"/>
      <c r="G12299" s="139"/>
      <c r="H12299" s="139"/>
      <c r="I12299" s="139"/>
      <c r="J12299" s="139"/>
    </row>
    <row r="12300" spans="6:10" x14ac:dyDescent="0.25">
      <c r="F12300" s="139"/>
      <c r="G12300" s="139"/>
      <c r="H12300" s="139"/>
      <c r="I12300" s="139"/>
      <c r="J12300" s="139"/>
    </row>
    <row r="12301" spans="6:10" x14ac:dyDescent="0.25">
      <c r="F12301" s="139"/>
      <c r="G12301" s="139"/>
      <c r="H12301" s="139"/>
      <c r="I12301" s="139"/>
      <c r="J12301" s="139"/>
    </row>
    <row r="12302" spans="6:10" x14ac:dyDescent="0.25">
      <c r="F12302" s="139"/>
      <c r="G12302" s="139"/>
      <c r="H12302" s="139"/>
      <c r="I12302" s="139"/>
      <c r="J12302" s="139"/>
    </row>
    <row r="12303" spans="6:10" x14ac:dyDescent="0.25">
      <c r="F12303" s="139"/>
      <c r="G12303" s="139"/>
      <c r="H12303" s="139"/>
      <c r="I12303" s="139"/>
      <c r="J12303" s="139"/>
    </row>
    <row r="12304" spans="6:10" x14ac:dyDescent="0.25">
      <c r="F12304" s="139"/>
      <c r="G12304" s="139"/>
      <c r="H12304" s="139"/>
      <c r="I12304" s="139"/>
      <c r="J12304" s="139"/>
    </row>
    <row r="12305" spans="6:10" x14ac:dyDescent="0.25">
      <c r="F12305" s="139"/>
      <c r="G12305" s="139"/>
      <c r="H12305" s="139"/>
      <c r="I12305" s="139"/>
      <c r="J12305" s="139"/>
    </row>
    <row r="12306" spans="6:10" x14ac:dyDescent="0.25">
      <c r="F12306" s="139"/>
      <c r="G12306" s="139"/>
      <c r="H12306" s="139"/>
      <c r="I12306" s="139"/>
      <c r="J12306" s="139"/>
    </row>
    <row r="12307" spans="6:10" x14ac:dyDescent="0.25">
      <c r="F12307" s="139"/>
      <c r="G12307" s="139"/>
      <c r="H12307" s="139"/>
      <c r="I12307" s="139"/>
      <c r="J12307" s="139"/>
    </row>
    <row r="12308" spans="6:10" x14ac:dyDescent="0.25">
      <c r="F12308" s="139"/>
      <c r="G12308" s="139"/>
      <c r="H12308" s="139"/>
      <c r="I12308" s="139"/>
      <c r="J12308" s="139"/>
    </row>
    <row r="12309" spans="6:10" x14ac:dyDescent="0.25">
      <c r="F12309" s="139"/>
      <c r="G12309" s="139"/>
      <c r="H12309" s="139"/>
      <c r="I12309" s="139"/>
      <c r="J12309" s="139"/>
    </row>
    <row r="12310" spans="6:10" x14ac:dyDescent="0.25">
      <c r="F12310" s="139"/>
      <c r="G12310" s="139"/>
      <c r="H12310" s="139"/>
      <c r="I12310" s="139"/>
      <c r="J12310" s="139"/>
    </row>
    <row r="12311" spans="6:10" x14ac:dyDescent="0.25">
      <c r="F12311" s="139"/>
      <c r="G12311" s="139"/>
      <c r="H12311" s="139"/>
      <c r="I12311" s="139"/>
      <c r="J12311" s="139"/>
    </row>
    <row r="12312" spans="6:10" x14ac:dyDescent="0.25">
      <c r="F12312" s="139"/>
      <c r="G12312" s="139"/>
      <c r="H12312" s="139"/>
      <c r="I12312" s="139"/>
      <c r="J12312" s="139"/>
    </row>
    <row r="12313" spans="6:10" x14ac:dyDescent="0.25">
      <c r="F12313" s="139"/>
      <c r="G12313" s="139"/>
      <c r="H12313" s="139"/>
      <c r="I12313" s="139"/>
      <c r="J12313" s="139"/>
    </row>
    <row r="12314" spans="6:10" x14ac:dyDescent="0.25">
      <c r="F12314" s="139"/>
      <c r="G12314" s="139"/>
      <c r="H12314" s="139"/>
      <c r="I12314" s="139"/>
      <c r="J12314" s="139"/>
    </row>
    <row r="12315" spans="6:10" x14ac:dyDescent="0.25">
      <c r="F12315" s="139"/>
      <c r="G12315" s="139"/>
      <c r="H12315" s="139"/>
      <c r="I12315" s="139"/>
      <c r="J12315" s="139"/>
    </row>
    <row r="12316" spans="6:10" x14ac:dyDescent="0.25">
      <c r="F12316" s="139"/>
      <c r="G12316" s="139"/>
      <c r="H12316" s="139"/>
      <c r="I12316" s="139"/>
      <c r="J12316" s="139"/>
    </row>
    <row r="12317" spans="6:10" x14ac:dyDescent="0.25">
      <c r="F12317" s="139"/>
      <c r="G12317" s="139"/>
      <c r="H12317" s="139"/>
      <c r="I12317" s="139"/>
      <c r="J12317" s="139"/>
    </row>
    <row r="12318" spans="6:10" x14ac:dyDescent="0.25">
      <c r="F12318" s="139"/>
      <c r="G12318" s="139"/>
      <c r="H12318" s="139"/>
      <c r="I12318" s="139"/>
      <c r="J12318" s="139"/>
    </row>
    <row r="12319" spans="6:10" x14ac:dyDescent="0.25">
      <c r="F12319" s="139"/>
      <c r="G12319" s="139"/>
      <c r="H12319" s="139"/>
      <c r="I12319" s="139"/>
      <c r="J12319" s="139"/>
    </row>
    <row r="12320" spans="6:10" x14ac:dyDescent="0.25">
      <c r="F12320" s="139"/>
      <c r="G12320" s="139"/>
      <c r="H12320" s="139"/>
      <c r="I12320" s="139"/>
      <c r="J12320" s="139"/>
    </row>
    <row r="12321" spans="6:10" x14ac:dyDescent="0.25">
      <c r="F12321" s="139"/>
      <c r="G12321" s="139"/>
      <c r="H12321" s="139"/>
      <c r="I12321" s="139"/>
      <c r="J12321" s="139"/>
    </row>
    <row r="12322" spans="6:10" x14ac:dyDescent="0.25">
      <c r="F12322" s="139"/>
      <c r="G12322" s="139"/>
      <c r="H12322" s="139"/>
      <c r="I12322" s="139"/>
      <c r="J12322" s="139"/>
    </row>
    <row r="12323" spans="6:10" x14ac:dyDescent="0.25">
      <c r="F12323" s="139"/>
      <c r="G12323" s="139"/>
      <c r="H12323" s="139"/>
      <c r="I12323" s="139"/>
      <c r="J12323" s="139"/>
    </row>
    <row r="12324" spans="6:10" x14ac:dyDescent="0.25">
      <c r="F12324" s="139"/>
      <c r="G12324" s="139"/>
      <c r="H12324" s="139"/>
      <c r="I12324" s="139"/>
      <c r="J12324" s="139"/>
    </row>
    <row r="12325" spans="6:10" x14ac:dyDescent="0.25">
      <c r="F12325" s="139"/>
      <c r="G12325" s="139"/>
      <c r="H12325" s="139"/>
      <c r="I12325" s="139"/>
      <c r="J12325" s="139"/>
    </row>
    <row r="12326" spans="6:10" x14ac:dyDescent="0.25">
      <c r="F12326" s="139"/>
      <c r="G12326" s="139"/>
      <c r="H12326" s="139"/>
      <c r="I12326" s="139"/>
      <c r="J12326" s="139"/>
    </row>
    <row r="12327" spans="6:10" x14ac:dyDescent="0.25">
      <c r="F12327" s="139"/>
      <c r="G12327" s="139"/>
      <c r="H12327" s="139"/>
      <c r="I12327" s="139"/>
      <c r="J12327" s="139"/>
    </row>
    <row r="12328" spans="6:10" x14ac:dyDescent="0.25">
      <c r="F12328" s="139"/>
      <c r="G12328" s="139"/>
      <c r="H12328" s="139"/>
      <c r="I12328" s="139"/>
      <c r="J12328" s="139"/>
    </row>
    <row r="12329" spans="6:10" x14ac:dyDescent="0.25">
      <c r="F12329" s="139"/>
      <c r="G12329" s="139"/>
      <c r="H12329" s="139"/>
      <c r="I12329" s="139"/>
      <c r="J12329" s="139"/>
    </row>
    <row r="12330" spans="6:10" x14ac:dyDescent="0.25">
      <c r="F12330" s="139"/>
      <c r="G12330" s="139"/>
      <c r="H12330" s="139"/>
      <c r="I12330" s="139"/>
      <c r="J12330" s="139"/>
    </row>
    <row r="12331" spans="6:10" x14ac:dyDescent="0.25">
      <c r="F12331" s="139"/>
      <c r="G12331" s="139"/>
      <c r="H12331" s="139"/>
      <c r="I12331" s="139"/>
      <c r="J12331" s="139"/>
    </row>
    <row r="12332" spans="6:10" x14ac:dyDescent="0.25">
      <c r="F12332" s="139"/>
      <c r="G12332" s="139"/>
      <c r="H12332" s="139"/>
      <c r="I12332" s="139"/>
      <c r="J12332" s="139"/>
    </row>
    <row r="12333" spans="6:10" x14ac:dyDescent="0.25">
      <c r="F12333" s="139"/>
      <c r="G12333" s="139"/>
      <c r="H12333" s="139"/>
      <c r="I12333" s="139"/>
      <c r="J12333" s="139"/>
    </row>
    <row r="12334" spans="6:10" x14ac:dyDescent="0.25">
      <c r="F12334" s="139"/>
      <c r="G12334" s="139"/>
      <c r="H12334" s="139"/>
      <c r="I12334" s="139"/>
      <c r="J12334" s="139"/>
    </row>
    <row r="12335" spans="6:10" x14ac:dyDescent="0.25">
      <c r="F12335" s="139"/>
      <c r="G12335" s="139"/>
      <c r="H12335" s="139"/>
      <c r="I12335" s="139"/>
      <c r="J12335" s="139"/>
    </row>
    <row r="12336" spans="6:10" x14ac:dyDescent="0.25">
      <c r="F12336" s="139"/>
      <c r="G12336" s="139"/>
      <c r="H12336" s="139"/>
      <c r="I12336" s="139"/>
      <c r="J12336" s="139"/>
    </row>
    <row r="12337" spans="6:10" x14ac:dyDescent="0.25">
      <c r="F12337" s="139"/>
      <c r="G12337" s="139"/>
      <c r="H12337" s="139"/>
      <c r="I12337" s="139"/>
      <c r="J12337" s="139"/>
    </row>
    <row r="12338" spans="6:10" x14ac:dyDescent="0.25">
      <c r="F12338" s="139"/>
      <c r="G12338" s="139"/>
      <c r="H12338" s="139"/>
      <c r="I12338" s="139"/>
      <c r="J12338" s="139"/>
    </row>
    <row r="12339" spans="6:10" x14ac:dyDescent="0.25">
      <c r="F12339" s="139"/>
      <c r="G12339" s="139"/>
      <c r="H12339" s="139"/>
      <c r="I12339" s="139"/>
      <c r="J12339" s="139"/>
    </row>
    <row r="12340" spans="6:10" x14ac:dyDescent="0.25">
      <c r="F12340" s="139"/>
      <c r="G12340" s="139"/>
      <c r="H12340" s="139"/>
      <c r="I12340" s="139"/>
      <c r="J12340" s="139"/>
    </row>
    <row r="12341" spans="6:10" x14ac:dyDescent="0.25">
      <c r="F12341" s="139"/>
      <c r="G12341" s="139"/>
      <c r="H12341" s="139"/>
      <c r="I12341" s="139"/>
      <c r="J12341" s="139"/>
    </row>
    <row r="12342" spans="6:10" x14ac:dyDescent="0.25">
      <c r="F12342" s="139"/>
      <c r="G12342" s="139"/>
      <c r="H12342" s="139"/>
      <c r="I12342" s="139"/>
      <c r="J12342" s="139"/>
    </row>
    <row r="12343" spans="6:10" x14ac:dyDescent="0.25">
      <c r="F12343" s="139"/>
      <c r="G12343" s="139"/>
      <c r="H12343" s="139"/>
      <c r="I12343" s="139"/>
      <c r="J12343" s="139"/>
    </row>
    <row r="12344" spans="6:10" x14ac:dyDescent="0.25">
      <c r="F12344" s="139"/>
      <c r="G12344" s="139"/>
      <c r="H12344" s="139"/>
      <c r="I12344" s="139"/>
      <c r="J12344" s="139"/>
    </row>
    <row r="12345" spans="6:10" x14ac:dyDescent="0.25">
      <c r="F12345" s="139"/>
      <c r="G12345" s="139"/>
      <c r="H12345" s="139"/>
      <c r="I12345" s="139"/>
      <c r="J12345" s="139"/>
    </row>
    <row r="12346" spans="6:10" x14ac:dyDescent="0.25">
      <c r="F12346" s="139"/>
      <c r="G12346" s="139"/>
      <c r="H12346" s="139"/>
      <c r="I12346" s="139"/>
      <c r="J12346" s="139"/>
    </row>
    <row r="12347" spans="6:10" x14ac:dyDescent="0.25">
      <c r="F12347" s="139"/>
      <c r="G12347" s="139"/>
      <c r="H12347" s="139"/>
      <c r="I12347" s="139"/>
      <c r="J12347" s="139"/>
    </row>
    <row r="12348" spans="6:10" x14ac:dyDescent="0.25">
      <c r="F12348" s="139"/>
      <c r="G12348" s="139"/>
      <c r="H12348" s="139"/>
      <c r="I12348" s="139"/>
      <c r="J12348" s="139"/>
    </row>
    <row r="12349" spans="6:10" x14ac:dyDescent="0.25">
      <c r="F12349" s="139"/>
      <c r="G12349" s="139"/>
      <c r="H12349" s="139"/>
      <c r="I12349" s="139"/>
      <c r="J12349" s="139"/>
    </row>
    <row r="12350" spans="6:10" x14ac:dyDescent="0.25">
      <c r="F12350" s="139"/>
      <c r="G12350" s="139"/>
      <c r="H12350" s="139"/>
      <c r="I12350" s="139"/>
      <c r="J12350" s="139"/>
    </row>
    <row r="12351" spans="6:10" x14ac:dyDescent="0.25">
      <c r="F12351" s="139"/>
      <c r="G12351" s="139"/>
      <c r="H12351" s="139"/>
      <c r="I12351" s="139"/>
      <c r="J12351" s="139"/>
    </row>
    <row r="12352" spans="6:10" x14ac:dyDescent="0.25">
      <c r="F12352" s="139"/>
      <c r="G12352" s="139"/>
      <c r="H12352" s="139"/>
      <c r="I12352" s="139"/>
      <c r="J12352" s="139"/>
    </row>
    <row r="12353" spans="6:10" x14ac:dyDescent="0.25">
      <c r="F12353" s="139"/>
      <c r="G12353" s="139"/>
      <c r="H12353" s="139"/>
      <c r="I12353" s="139"/>
      <c r="J12353" s="139"/>
    </row>
    <row r="12354" spans="6:10" x14ac:dyDescent="0.25">
      <c r="F12354" s="139"/>
      <c r="G12354" s="139"/>
      <c r="H12354" s="139"/>
      <c r="I12354" s="139"/>
      <c r="J12354" s="139"/>
    </row>
    <row r="12355" spans="6:10" x14ac:dyDescent="0.25">
      <c r="F12355" s="139"/>
      <c r="G12355" s="139"/>
      <c r="H12355" s="139"/>
      <c r="I12355" s="139"/>
      <c r="J12355" s="139"/>
    </row>
    <row r="12356" spans="6:10" x14ac:dyDescent="0.25">
      <c r="F12356" s="139"/>
      <c r="G12356" s="139"/>
      <c r="H12356" s="139"/>
      <c r="I12356" s="139"/>
      <c r="J12356" s="139"/>
    </row>
    <row r="12357" spans="6:10" x14ac:dyDescent="0.25">
      <c r="F12357" s="139"/>
      <c r="G12357" s="139"/>
      <c r="H12357" s="139"/>
      <c r="I12357" s="139"/>
      <c r="J12357" s="139"/>
    </row>
    <row r="12358" spans="6:10" x14ac:dyDescent="0.25">
      <c r="F12358" s="139"/>
      <c r="G12358" s="139"/>
      <c r="H12358" s="139"/>
      <c r="I12358" s="139"/>
      <c r="J12358" s="139"/>
    </row>
    <row r="12359" spans="6:10" x14ac:dyDescent="0.25">
      <c r="F12359" s="139"/>
      <c r="G12359" s="139"/>
      <c r="H12359" s="139"/>
      <c r="I12359" s="139"/>
      <c r="J12359" s="139"/>
    </row>
    <row r="12360" spans="6:10" x14ac:dyDescent="0.25">
      <c r="F12360" s="139"/>
      <c r="G12360" s="139"/>
      <c r="H12360" s="139"/>
      <c r="I12360" s="139"/>
      <c r="J12360" s="139"/>
    </row>
    <row r="12361" spans="6:10" x14ac:dyDescent="0.25">
      <c r="F12361" s="139"/>
      <c r="G12361" s="139"/>
      <c r="H12361" s="139"/>
      <c r="I12361" s="139"/>
      <c r="J12361" s="139"/>
    </row>
    <row r="12362" spans="6:10" x14ac:dyDescent="0.25">
      <c r="F12362" s="139"/>
      <c r="G12362" s="139"/>
      <c r="H12362" s="139"/>
      <c r="I12362" s="139"/>
      <c r="J12362" s="139"/>
    </row>
    <row r="12363" spans="6:10" x14ac:dyDescent="0.25">
      <c r="F12363" s="139"/>
      <c r="G12363" s="139"/>
      <c r="H12363" s="139"/>
      <c r="I12363" s="139"/>
      <c r="J12363" s="139"/>
    </row>
    <row r="12364" spans="6:10" x14ac:dyDescent="0.25">
      <c r="F12364" s="139"/>
      <c r="G12364" s="139"/>
      <c r="H12364" s="139"/>
      <c r="I12364" s="139"/>
      <c r="J12364" s="139"/>
    </row>
    <row r="12365" spans="6:10" x14ac:dyDescent="0.25">
      <c r="F12365" s="139"/>
      <c r="G12365" s="139"/>
      <c r="H12365" s="139"/>
      <c r="I12365" s="139"/>
      <c r="J12365" s="139"/>
    </row>
    <row r="12366" spans="6:10" x14ac:dyDescent="0.25">
      <c r="F12366" s="139"/>
      <c r="G12366" s="139"/>
      <c r="H12366" s="139"/>
      <c r="I12366" s="139"/>
      <c r="J12366" s="139"/>
    </row>
    <row r="12367" spans="6:10" x14ac:dyDescent="0.25">
      <c r="F12367" s="139"/>
      <c r="G12367" s="139"/>
      <c r="H12367" s="139"/>
      <c r="I12367" s="139"/>
      <c r="J12367" s="139"/>
    </row>
    <row r="12368" spans="6:10" x14ac:dyDescent="0.25">
      <c r="F12368" s="139"/>
      <c r="G12368" s="139"/>
      <c r="H12368" s="139"/>
      <c r="I12368" s="139"/>
      <c r="J12368" s="139"/>
    </row>
    <row r="12369" spans="6:10" x14ac:dyDescent="0.25">
      <c r="F12369" s="139"/>
      <c r="G12369" s="139"/>
      <c r="H12369" s="139"/>
      <c r="I12369" s="139"/>
      <c r="J12369" s="139"/>
    </row>
    <row r="12370" spans="6:10" x14ac:dyDescent="0.25">
      <c r="F12370" s="139"/>
      <c r="G12370" s="139"/>
      <c r="H12370" s="139"/>
      <c r="I12370" s="139"/>
      <c r="J12370" s="139"/>
    </row>
    <row r="12371" spans="6:10" x14ac:dyDescent="0.25">
      <c r="F12371" s="139"/>
      <c r="G12371" s="139"/>
      <c r="H12371" s="139"/>
      <c r="I12371" s="139"/>
      <c r="J12371" s="139"/>
    </row>
    <row r="12372" spans="6:10" x14ac:dyDescent="0.25">
      <c r="F12372" s="139"/>
      <c r="G12372" s="139"/>
      <c r="H12372" s="139"/>
      <c r="I12372" s="139"/>
      <c r="J12372" s="139"/>
    </row>
    <row r="12373" spans="6:10" x14ac:dyDescent="0.25">
      <c r="F12373" s="139"/>
      <c r="G12373" s="139"/>
      <c r="H12373" s="139"/>
      <c r="I12373" s="139"/>
      <c r="J12373" s="139"/>
    </row>
    <row r="12374" spans="6:10" x14ac:dyDescent="0.25">
      <c r="F12374" s="139"/>
      <c r="G12374" s="139"/>
      <c r="H12374" s="139"/>
      <c r="I12374" s="139"/>
      <c r="J12374" s="139"/>
    </row>
    <row r="12375" spans="6:10" x14ac:dyDescent="0.25">
      <c r="F12375" s="139"/>
      <c r="G12375" s="139"/>
      <c r="H12375" s="139"/>
      <c r="I12375" s="139"/>
      <c r="J12375" s="139"/>
    </row>
    <row r="12376" spans="6:10" x14ac:dyDescent="0.25">
      <c r="F12376" s="139"/>
      <c r="G12376" s="139"/>
      <c r="H12376" s="139"/>
      <c r="I12376" s="139"/>
      <c r="J12376" s="139"/>
    </row>
    <row r="12377" spans="6:10" x14ac:dyDescent="0.25">
      <c r="F12377" s="139"/>
      <c r="G12377" s="139"/>
      <c r="H12377" s="139"/>
      <c r="I12377" s="139"/>
      <c r="J12377" s="139"/>
    </row>
    <row r="12378" spans="6:10" x14ac:dyDescent="0.25">
      <c r="F12378" s="139"/>
      <c r="G12378" s="139"/>
      <c r="H12378" s="139"/>
      <c r="I12378" s="139"/>
      <c r="J12378" s="139"/>
    </row>
    <row r="12379" spans="6:10" x14ac:dyDescent="0.25">
      <c r="F12379" s="139"/>
      <c r="G12379" s="139"/>
      <c r="H12379" s="139"/>
      <c r="I12379" s="139"/>
      <c r="J12379" s="139"/>
    </row>
    <row r="12380" spans="6:10" x14ac:dyDescent="0.25">
      <c r="F12380" s="139"/>
      <c r="G12380" s="139"/>
      <c r="H12380" s="139"/>
      <c r="I12380" s="139"/>
      <c r="J12380" s="139"/>
    </row>
    <row r="12381" spans="6:10" x14ac:dyDescent="0.25">
      <c r="F12381" s="139"/>
      <c r="G12381" s="139"/>
      <c r="H12381" s="139"/>
      <c r="I12381" s="139"/>
      <c r="J12381" s="139"/>
    </row>
    <row r="12382" spans="6:10" x14ac:dyDescent="0.25">
      <c r="F12382" s="139"/>
      <c r="G12382" s="139"/>
      <c r="H12382" s="139"/>
      <c r="I12382" s="139"/>
      <c r="J12382" s="139"/>
    </row>
    <row r="12383" spans="6:10" x14ac:dyDescent="0.25">
      <c r="F12383" s="139"/>
      <c r="G12383" s="139"/>
      <c r="H12383" s="139"/>
      <c r="I12383" s="139"/>
      <c r="J12383" s="139"/>
    </row>
    <row r="12384" spans="6:10" x14ac:dyDescent="0.25">
      <c r="F12384" s="139"/>
      <c r="G12384" s="139"/>
      <c r="H12384" s="139"/>
      <c r="I12384" s="139"/>
      <c r="J12384" s="139"/>
    </row>
    <row r="12385" spans="6:10" x14ac:dyDescent="0.25">
      <c r="F12385" s="139"/>
      <c r="G12385" s="139"/>
      <c r="H12385" s="139"/>
      <c r="I12385" s="139"/>
      <c r="J12385" s="139"/>
    </row>
    <row r="12386" spans="6:10" x14ac:dyDescent="0.25">
      <c r="F12386" s="139"/>
      <c r="G12386" s="139"/>
      <c r="H12386" s="139"/>
      <c r="I12386" s="139"/>
      <c r="J12386" s="139"/>
    </row>
    <row r="12387" spans="6:10" x14ac:dyDescent="0.25">
      <c r="F12387" s="139"/>
      <c r="G12387" s="139"/>
      <c r="H12387" s="139"/>
      <c r="I12387" s="139"/>
      <c r="J12387" s="139"/>
    </row>
    <row r="12388" spans="6:10" x14ac:dyDescent="0.25">
      <c r="F12388" s="139"/>
      <c r="G12388" s="139"/>
      <c r="H12388" s="139"/>
      <c r="I12388" s="139"/>
      <c r="J12388" s="139"/>
    </row>
    <row r="12389" spans="6:10" x14ac:dyDescent="0.25">
      <c r="F12389" s="139"/>
      <c r="G12389" s="139"/>
      <c r="H12389" s="139"/>
      <c r="I12389" s="139"/>
      <c r="J12389" s="139"/>
    </row>
    <row r="12390" spans="6:10" x14ac:dyDescent="0.25">
      <c r="F12390" s="139"/>
      <c r="G12390" s="139"/>
      <c r="H12390" s="139"/>
      <c r="I12390" s="139"/>
      <c r="J12390" s="139"/>
    </row>
    <row r="12391" spans="6:10" x14ac:dyDescent="0.25">
      <c r="F12391" s="139"/>
      <c r="G12391" s="139"/>
      <c r="H12391" s="139"/>
      <c r="I12391" s="139"/>
      <c r="J12391" s="139"/>
    </row>
    <row r="12392" spans="6:10" x14ac:dyDescent="0.25">
      <c r="F12392" s="139"/>
      <c r="G12392" s="139"/>
      <c r="H12392" s="139"/>
      <c r="I12392" s="139"/>
      <c r="J12392" s="139"/>
    </row>
    <row r="12393" spans="6:10" x14ac:dyDescent="0.25">
      <c r="F12393" s="139"/>
      <c r="G12393" s="139"/>
      <c r="H12393" s="139"/>
      <c r="I12393" s="139"/>
      <c r="J12393" s="139"/>
    </row>
    <row r="12394" spans="6:10" x14ac:dyDescent="0.25">
      <c r="F12394" s="139"/>
      <c r="G12394" s="139"/>
      <c r="H12394" s="139"/>
      <c r="I12394" s="139"/>
      <c r="J12394" s="139"/>
    </row>
    <row r="12395" spans="6:10" x14ac:dyDescent="0.25">
      <c r="F12395" s="139"/>
      <c r="G12395" s="139"/>
      <c r="H12395" s="139"/>
      <c r="I12395" s="139"/>
      <c r="J12395" s="139"/>
    </row>
    <row r="12396" spans="6:10" x14ac:dyDescent="0.25">
      <c r="F12396" s="139"/>
      <c r="G12396" s="139"/>
      <c r="H12396" s="139"/>
      <c r="I12396" s="139"/>
      <c r="J12396" s="139"/>
    </row>
    <row r="12397" spans="6:10" x14ac:dyDescent="0.25">
      <c r="F12397" s="139"/>
      <c r="G12397" s="139"/>
      <c r="H12397" s="139"/>
      <c r="I12397" s="139"/>
      <c r="J12397" s="139"/>
    </row>
    <row r="12398" spans="6:10" x14ac:dyDescent="0.25">
      <c r="F12398" s="139"/>
      <c r="G12398" s="139"/>
      <c r="H12398" s="139"/>
      <c r="I12398" s="139"/>
      <c r="J12398" s="139"/>
    </row>
    <row r="12399" spans="6:10" x14ac:dyDescent="0.25">
      <c r="F12399" s="139"/>
      <c r="G12399" s="139"/>
      <c r="H12399" s="139"/>
      <c r="I12399" s="139"/>
      <c r="J12399" s="139"/>
    </row>
    <row r="12400" spans="6:10" x14ac:dyDescent="0.25">
      <c r="F12400" s="139"/>
      <c r="G12400" s="139"/>
      <c r="H12400" s="139"/>
      <c r="I12400" s="139"/>
      <c r="J12400" s="139"/>
    </row>
    <row r="12401" spans="6:10" x14ac:dyDescent="0.25">
      <c r="F12401" s="139"/>
      <c r="G12401" s="139"/>
      <c r="H12401" s="139"/>
      <c r="I12401" s="139"/>
      <c r="J12401" s="139"/>
    </row>
    <row r="12402" spans="6:10" x14ac:dyDescent="0.25">
      <c r="F12402" s="139"/>
      <c r="G12402" s="139"/>
      <c r="H12402" s="139"/>
      <c r="I12402" s="139"/>
      <c r="J12402" s="139"/>
    </row>
    <row r="12403" spans="6:10" x14ac:dyDescent="0.25">
      <c r="F12403" s="139"/>
      <c r="G12403" s="139"/>
      <c r="H12403" s="139"/>
      <c r="I12403" s="139"/>
      <c r="J12403" s="139"/>
    </row>
    <row r="12404" spans="6:10" x14ac:dyDescent="0.25">
      <c r="F12404" s="139"/>
      <c r="G12404" s="139"/>
      <c r="H12404" s="139"/>
      <c r="I12404" s="139"/>
      <c r="J12404" s="139"/>
    </row>
    <row r="12405" spans="6:10" x14ac:dyDescent="0.25">
      <c r="F12405" s="139"/>
      <c r="G12405" s="139"/>
      <c r="H12405" s="139"/>
      <c r="I12405" s="139"/>
      <c r="J12405" s="139"/>
    </row>
    <row r="12406" spans="6:10" x14ac:dyDescent="0.25">
      <c r="F12406" s="139"/>
      <c r="G12406" s="139"/>
      <c r="H12406" s="139"/>
      <c r="I12406" s="139"/>
      <c r="J12406" s="139"/>
    </row>
    <row r="12407" spans="6:10" x14ac:dyDescent="0.25">
      <c r="F12407" s="139"/>
      <c r="G12407" s="139"/>
      <c r="H12407" s="139"/>
      <c r="I12407" s="139"/>
      <c r="J12407" s="139"/>
    </row>
    <row r="12408" spans="6:10" x14ac:dyDescent="0.25">
      <c r="F12408" s="139"/>
      <c r="G12408" s="139"/>
      <c r="H12408" s="139"/>
      <c r="I12408" s="139"/>
      <c r="J12408" s="139"/>
    </row>
    <row r="12409" spans="6:10" x14ac:dyDescent="0.25">
      <c r="F12409" s="139"/>
      <c r="G12409" s="139"/>
      <c r="H12409" s="139"/>
      <c r="I12409" s="139"/>
      <c r="J12409" s="139"/>
    </row>
    <row r="12410" spans="6:10" x14ac:dyDescent="0.25">
      <c r="F12410" s="139"/>
      <c r="G12410" s="139"/>
      <c r="H12410" s="139"/>
      <c r="I12410" s="139"/>
      <c r="J12410" s="139"/>
    </row>
    <row r="12411" spans="6:10" x14ac:dyDescent="0.25">
      <c r="F12411" s="139"/>
      <c r="G12411" s="139"/>
      <c r="H12411" s="139"/>
      <c r="I12411" s="139"/>
      <c r="J12411" s="139"/>
    </row>
    <row r="12412" spans="6:10" x14ac:dyDescent="0.25">
      <c r="F12412" s="139"/>
      <c r="G12412" s="139"/>
      <c r="H12412" s="139"/>
      <c r="I12412" s="139"/>
      <c r="J12412" s="139"/>
    </row>
    <row r="12413" spans="6:10" x14ac:dyDescent="0.25">
      <c r="F12413" s="139"/>
      <c r="G12413" s="139"/>
      <c r="H12413" s="139"/>
      <c r="I12413" s="139"/>
      <c r="J12413" s="139"/>
    </row>
    <row r="12414" spans="6:10" x14ac:dyDescent="0.25">
      <c r="F12414" s="139"/>
      <c r="G12414" s="139"/>
      <c r="H12414" s="139"/>
      <c r="I12414" s="139"/>
      <c r="J12414" s="139"/>
    </row>
    <row r="12415" spans="6:10" x14ac:dyDescent="0.25">
      <c r="F12415" s="139"/>
      <c r="G12415" s="139"/>
      <c r="H12415" s="139"/>
      <c r="I12415" s="139"/>
      <c r="J12415" s="139"/>
    </row>
    <row r="12416" spans="6:10" x14ac:dyDescent="0.25">
      <c r="F12416" s="139"/>
      <c r="G12416" s="139"/>
      <c r="H12416" s="139"/>
      <c r="I12416" s="139"/>
      <c r="J12416" s="139"/>
    </row>
    <row r="12417" spans="6:10" x14ac:dyDescent="0.25">
      <c r="F12417" s="139"/>
      <c r="G12417" s="139"/>
      <c r="H12417" s="139"/>
      <c r="I12417" s="139"/>
      <c r="J12417" s="139"/>
    </row>
    <row r="12418" spans="6:10" x14ac:dyDescent="0.25">
      <c r="F12418" s="139"/>
      <c r="G12418" s="139"/>
      <c r="H12418" s="139"/>
      <c r="I12418" s="139"/>
      <c r="J12418" s="139"/>
    </row>
    <row r="12419" spans="6:10" x14ac:dyDescent="0.25">
      <c r="F12419" s="139"/>
      <c r="G12419" s="139"/>
      <c r="H12419" s="139"/>
      <c r="I12419" s="139"/>
      <c r="J12419" s="139"/>
    </row>
    <row r="12420" spans="6:10" x14ac:dyDescent="0.25">
      <c r="F12420" s="139"/>
      <c r="G12420" s="139"/>
      <c r="H12420" s="139"/>
      <c r="I12420" s="139"/>
      <c r="J12420" s="139"/>
    </row>
    <row r="12421" spans="6:10" x14ac:dyDescent="0.25">
      <c r="F12421" s="139"/>
      <c r="G12421" s="139"/>
      <c r="H12421" s="139"/>
      <c r="I12421" s="139"/>
      <c r="J12421" s="139"/>
    </row>
    <row r="12422" spans="6:10" x14ac:dyDescent="0.25">
      <c r="F12422" s="139"/>
      <c r="G12422" s="139"/>
      <c r="H12422" s="139"/>
      <c r="I12422" s="139"/>
      <c r="J12422" s="139"/>
    </row>
    <row r="12423" spans="6:10" x14ac:dyDescent="0.25">
      <c r="F12423" s="139"/>
      <c r="G12423" s="139"/>
      <c r="H12423" s="139"/>
      <c r="I12423" s="139"/>
      <c r="J12423" s="139"/>
    </row>
    <row r="12424" spans="6:10" x14ac:dyDescent="0.25">
      <c r="F12424" s="139"/>
      <c r="G12424" s="139"/>
      <c r="H12424" s="139"/>
      <c r="I12424" s="139"/>
      <c r="J12424" s="139"/>
    </row>
    <row r="12425" spans="6:10" x14ac:dyDescent="0.25">
      <c r="F12425" s="139"/>
      <c r="G12425" s="139"/>
      <c r="H12425" s="139"/>
      <c r="I12425" s="139"/>
      <c r="J12425" s="139"/>
    </row>
    <row r="12426" spans="6:10" x14ac:dyDescent="0.25">
      <c r="F12426" s="139"/>
      <c r="G12426" s="139"/>
      <c r="H12426" s="139"/>
      <c r="I12426" s="139"/>
      <c r="J12426" s="139"/>
    </row>
    <row r="12427" spans="6:10" x14ac:dyDescent="0.25">
      <c r="F12427" s="139"/>
      <c r="G12427" s="139"/>
      <c r="H12427" s="139"/>
      <c r="I12427" s="139"/>
      <c r="J12427" s="139"/>
    </row>
    <row r="12428" spans="6:10" x14ac:dyDescent="0.25">
      <c r="F12428" s="139"/>
      <c r="G12428" s="139"/>
      <c r="H12428" s="139"/>
      <c r="I12428" s="139"/>
      <c r="J12428" s="139"/>
    </row>
    <row r="12429" spans="6:10" x14ac:dyDescent="0.25">
      <c r="F12429" s="139"/>
      <c r="G12429" s="139"/>
      <c r="H12429" s="139"/>
      <c r="I12429" s="139"/>
      <c r="J12429" s="139"/>
    </row>
    <row r="12430" spans="6:10" x14ac:dyDescent="0.25">
      <c r="F12430" s="139"/>
      <c r="G12430" s="139"/>
      <c r="H12430" s="139"/>
      <c r="I12430" s="139"/>
      <c r="J12430" s="139"/>
    </row>
    <row r="12431" spans="6:10" x14ac:dyDescent="0.25">
      <c r="F12431" s="139"/>
      <c r="G12431" s="139"/>
      <c r="H12431" s="139"/>
      <c r="I12431" s="139"/>
      <c r="J12431" s="139"/>
    </row>
    <row r="12432" spans="6:10" x14ac:dyDescent="0.25">
      <c r="F12432" s="139"/>
      <c r="G12432" s="139"/>
      <c r="H12432" s="139"/>
      <c r="I12432" s="139"/>
      <c r="J12432" s="139"/>
    </row>
    <row r="12433" spans="6:10" x14ac:dyDescent="0.25">
      <c r="F12433" s="139"/>
      <c r="G12433" s="139"/>
      <c r="H12433" s="139"/>
      <c r="I12433" s="139"/>
      <c r="J12433" s="139"/>
    </row>
    <row r="12434" spans="6:10" x14ac:dyDescent="0.25">
      <c r="F12434" s="139"/>
      <c r="G12434" s="139"/>
      <c r="H12434" s="139"/>
      <c r="I12434" s="139"/>
      <c r="J12434" s="139"/>
    </row>
    <row r="12435" spans="6:10" x14ac:dyDescent="0.25">
      <c r="F12435" s="139"/>
      <c r="G12435" s="139"/>
      <c r="H12435" s="139"/>
      <c r="I12435" s="139"/>
      <c r="J12435" s="139"/>
    </row>
    <row r="12436" spans="6:10" x14ac:dyDescent="0.25">
      <c r="F12436" s="139"/>
      <c r="G12436" s="139"/>
      <c r="H12436" s="139"/>
      <c r="I12436" s="139"/>
      <c r="J12436" s="139"/>
    </row>
    <row r="12437" spans="6:10" x14ac:dyDescent="0.25">
      <c r="F12437" s="139"/>
      <c r="G12437" s="139"/>
      <c r="H12437" s="139"/>
      <c r="I12437" s="139"/>
      <c r="J12437" s="139"/>
    </row>
    <row r="12438" spans="6:10" x14ac:dyDescent="0.25">
      <c r="F12438" s="139"/>
      <c r="G12438" s="139"/>
      <c r="H12438" s="139"/>
      <c r="I12438" s="139"/>
      <c r="J12438" s="139"/>
    </row>
    <row r="12439" spans="6:10" x14ac:dyDescent="0.25">
      <c r="F12439" s="139"/>
      <c r="G12439" s="139"/>
      <c r="H12439" s="139"/>
      <c r="I12439" s="139"/>
      <c r="J12439" s="139"/>
    </row>
    <row r="12440" spans="6:10" x14ac:dyDescent="0.25">
      <c r="F12440" s="139"/>
      <c r="G12440" s="139"/>
      <c r="H12440" s="139"/>
      <c r="I12440" s="139"/>
      <c r="J12440" s="139"/>
    </row>
    <row r="12441" spans="6:10" x14ac:dyDescent="0.25">
      <c r="F12441" s="139"/>
      <c r="G12441" s="139"/>
      <c r="H12441" s="139"/>
      <c r="I12441" s="139"/>
      <c r="J12441" s="139"/>
    </row>
    <row r="12442" spans="6:10" x14ac:dyDescent="0.25">
      <c r="F12442" s="139"/>
      <c r="G12442" s="139"/>
      <c r="H12442" s="139"/>
      <c r="I12442" s="139"/>
      <c r="J12442" s="139"/>
    </row>
    <row r="12443" spans="6:10" x14ac:dyDescent="0.25">
      <c r="F12443" s="139"/>
      <c r="G12443" s="139"/>
      <c r="H12443" s="139"/>
      <c r="I12443" s="139"/>
      <c r="J12443" s="139"/>
    </row>
    <row r="12444" spans="6:10" x14ac:dyDescent="0.25">
      <c r="F12444" s="139"/>
      <c r="G12444" s="139"/>
      <c r="H12444" s="139"/>
      <c r="I12444" s="139"/>
      <c r="J12444" s="139"/>
    </row>
    <row r="12445" spans="6:10" x14ac:dyDescent="0.25">
      <c r="F12445" s="139"/>
      <c r="G12445" s="139"/>
      <c r="H12445" s="139"/>
      <c r="I12445" s="139"/>
      <c r="J12445" s="139"/>
    </row>
    <row r="12446" spans="6:10" x14ac:dyDescent="0.25">
      <c r="F12446" s="139"/>
      <c r="G12446" s="139"/>
      <c r="H12446" s="139"/>
      <c r="I12446" s="139"/>
      <c r="J12446" s="139"/>
    </row>
    <row r="12447" spans="6:10" x14ac:dyDescent="0.25">
      <c r="F12447" s="139"/>
      <c r="G12447" s="139"/>
      <c r="H12447" s="139"/>
      <c r="I12447" s="139"/>
      <c r="J12447" s="139"/>
    </row>
    <row r="12448" spans="6:10" x14ac:dyDescent="0.25">
      <c r="F12448" s="139"/>
      <c r="G12448" s="139"/>
      <c r="H12448" s="139"/>
      <c r="I12448" s="139"/>
      <c r="J12448" s="139"/>
    </row>
    <row r="12449" spans="6:10" x14ac:dyDescent="0.25">
      <c r="F12449" s="139"/>
      <c r="G12449" s="139"/>
      <c r="H12449" s="139"/>
      <c r="I12449" s="139"/>
      <c r="J12449" s="139"/>
    </row>
    <row r="12450" spans="6:10" x14ac:dyDescent="0.25">
      <c r="F12450" s="139"/>
      <c r="G12450" s="139"/>
      <c r="H12450" s="139"/>
      <c r="I12450" s="139"/>
      <c r="J12450" s="139"/>
    </row>
    <row r="12451" spans="6:10" x14ac:dyDescent="0.25">
      <c r="F12451" s="139"/>
      <c r="G12451" s="139"/>
      <c r="H12451" s="139"/>
      <c r="I12451" s="139"/>
      <c r="J12451" s="139"/>
    </row>
    <row r="12452" spans="6:10" x14ac:dyDescent="0.25">
      <c r="F12452" s="139"/>
      <c r="G12452" s="139"/>
      <c r="H12452" s="139"/>
      <c r="I12452" s="139"/>
      <c r="J12452" s="139"/>
    </row>
    <row r="12453" spans="6:10" x14ac:dyDescent="0.25">
      <c r="F12453" s="139"/>
      <c r="G12453" s="139"/>
      <c r="H12453" s="139"/>
      <c r="I12453" s="139"/>
      <c r="J12453" s="139"/>
    </row>
    <row r="12454" spans="6:10" x14ac:dyDescent="0.25">
      <c r="F12454" s="139"/>
      <c r="G12454" s="139"/>
      <c r="H12454" s="139"/>
      <c r="I12454" s="139"/>
      <c r="J12454" s="139"/>
    </row>
    <row r="12455" spans="6:10" x14ac:dyDescent="0.25">
      <c r="F12455" s="139"/>
      <c r="G12455" s="139"/>
      <c r="H12455" s="139"/>
      <c r="I12455" s="139"/>
      <c r="J12455" s="139"/>
    </row>
    <row r="12456" spans="6:10" x14ac:dyDescent="0.25">
      <c r="F12456" s="139"/>
      <c r="G12456" s="139"/>
      <c r="H12456" s="139"/>
      <c r="I12456" s="139"/>
      <c r="J12456" s="139"/>
    </row>
    <row r="12457" spans="6:10" x14ac:dyDescent="0.25">
      <c r="F12457" s="139"/>
      <c r="G12457" s="139"/>
      <c r="H12457" s="139"/>
      <c r="I12457" s="139"/>
      <c r="J12457" s="139"/>
    </row>
    <row r="12458" spans="6:10" x14ac:dyDescent="0.25">
      <c r="F12458" s="139"/>
      <c r="G12458" s="139"/>
      <c r="H12458" s="139"/>
      <c r="I12458" s="139"/>
      <c r="J12458" s="139"/>
    </row>
    <row r="12459" spans="6:10" x14ac:dyDescent="0.25">
      <c r="F12459" s="139"/>
      <c r="G12459" s="139"/>
      <c r="H12459" s="139"/>
      <c r="I12459" s="139"/>
      <c r="J12459" s="139"/>
    </row>
    <row r="12460" spans="6:10" x14ac:dyDescent="0.25">
      <c r="F12460" s="139"/>
      <c r="G12460" s="139"/>
      <c r="H12460" s="139"/>
      <c r="I12460" s="139"/>
      <c r="J12460" s="139"/>
    </row>
    <row r="12461" spans="6:10" x14ac:dyDescent="0.25">
      <c r="F12461" s="139"/>
      <c r="G12461" s="139"/>
      <c r="H12461" s="139"/>
      <c r="I12461" s="139"/>
      <c r="J12461" s="139"/>
    </row>
    <row r="12462" spans="6:10" x14ac:dyDescent="0.25">
      <c r="F12462" s="139"/>
      <c r="G12462" s="139"/>
      <c r="H12462" s="139"/>
      <c r="I12462" s="139"/>
      <c r="J12462" s="139"/>
    </row>
    <row r="12463" spans="6:10" x14ac:dyDescent="0.25">
      <c r="F12463" s="139"/>
      <c r="G12463" s="139"/>
      <c r="H12463" s="139"/>
      <c r="I12463" s="139"/>
      <c r="J12463" s="139"/>
    </row>
    <row r="12464" spans="6:10" x14ac:dyDescent="0.25">
      <c r="F12464" s="139"/>
      <c r="G12464" s="139"/>
      <c r="H12464" s="139"/>
      <c r="I12464" s="139"/>
      <c r="J12464" s="139"/>
    </row>
    <row r="12465" spans="6:10" x14ac:dyDescent="0.25">
      <c r="F12465" s="139"/>
      <c r="G12465" s="139"/>
      <c r="H12465" s="139"/>
      <c r="I12465" s="139"/>
      <c r="J12465" s="139"/>
    </row>
    <row r="12466" spans="6:10" x14ac:dyDescent="0.25">
      <c r="F12466" s="139"/>
      <c r="G12466" s="139"/>
      <c r="H12466" s="139"/>
      <c r="I12466" s="139"/>
      <c r="J12466" s="139"/>
    </row>
    <row r="12467" spans="6:10" x14ac:dyDescent="0.25">
      <c r="F12467" s="139"/>
      <c r="G12467" s="139"/>
      <c r="H12467" s="139"/>
      <c r="I12467" s="139"/>
      <c r="J12467" s="139"/>
    </row>
    <row r="12468" spans="6:10" x14ac:dyDescent="0.25">
      <c r="F12468" s="139"/>
      <c r="G12468" s="139"/>
      <c r="H12468" s="139"/>
      <c r="I12468" s="139"/>
      <c r="J12468" s="139"/>
    </row>
    <row r="12469" spans="6:10" x14ac:dyDescent="0.25">
      <c r="F12469" s="139"/>
      <c r="G12469" s="139"/>
      <c r="H12469" s="139"/>
      <c r="I12469" s="139"/>
      <c r="J12469" s="139"/>
    </row>
    <row r="12470" spans="6:10" x14ac:dyDescent="0.25">
      <c r="F12470" s="139"/>
      <c r="G12470" s="139"/>
      <c r="H12470" s="139"/>
      <c r="I12470" s="139"/>
      <c r="J12470" s="139"/>
    </row>
    <row r="12471" spans="6:10" x14ac:dyDescent="0.25">
      <c r="F12471" s="139"/>
      <c r="G12471" s="139"/>
      <c r="H12471" s="139"/>
      <c r="I12471" s="139"/>
      <c r="J12471" s="139"/>
    </row>
    <row r="12472" spans="6:10" x14ac:dyDescent="0.25">
      <c r="F12472" s="139"/>
      <c r="G12472" s="139"/>
      <c r="H12472" s="139"/>
      <c r="I12472" s="139"/>
      <c r="J12472" s="139"/>
    </row>
    <row r="12473" spans="6:10" x14ac:dyDescent="0.25">
      <c r="F12473" s="139"/>
      <c r="G12473" s="139"/>
      <c r="H12473" s="139"/>
      <c r="I12473" s="139"/>
      <c r="J12473" s="139"/>
    </row>
    <row r="12474" spans="6:10" x14ac:dyDescent="0.25">
      <c r="F12474" s="139"/>
      <c r="G12474" s="139"/>
      <c r="H12474" s="139"/>
      <c r="I12474" s="139"/>
      <c r="J12474" s="139"/>
    </row>
    <row r="12475" spans="6:10" x14ac:dyDescent="0.25">
      <c r="F12475" s="139"/>
      <c r="G12475" s="139"/>
      <c r="H12475" s="139"/>
      <c r="I12475" s="139"/>
      <c r="J12475" s="139"/>
    </row>
    <row r="12476" spans="6:10" x14ac:dyDescent="0.25">
      <c r="F12476" s="139"/>
      <c r="G12476" s="139"/>
      <c r="H12476" s="139"/>
      <c r="I12476" s="139"/>
      <c r="J12476" s="139"/>
    </row>
    <row r="12477" spans="6:10" x14ac:dyDescent="0.25">
      <c r="F12477" s="139"/>
      <c r="G12477" s="139"/>
      <c r="H12477" s="139"/>
      <c r="I12477" s="139"/>
      <c r="J12477" s="139"/>
    </row>
    <row r="12478" spans="6:10" x14ac:dyDescent="0.25">
      <c r="F12478" s="139"/>
      <c r="G12478" s="139"/>
      <c r="H12478" s="139"/>
      <c r="I12478" s="139"/>
      <c r="J12478" s="139"/>
    </row>
    <row r="12479" spans="6:10" x14ac:dyDescent="0.25">
      <c r="F12479" s="139"/>
      <c r="G12479" s="139"/>
      <c r="H12479" s="139"/>
      <c r="I12479" s="139"/>
      <c r="J12479" s="139"/>
    </row>
    <row r="12480" spans="6:10" x14ac:dyDescent="0.25">
      <c r="F12480" s="139"/>
      <c r="G12480" s="139"/>
      <c r="H12480" s="139"/>
      <c r="I12480" s="139"/>
      <c r="J12480" s="139"/>
    </row>
    <row r="12481" spans="6:10" x14ac:dyDescent="0.25">
      <c r="F12481" s="139"/>
      <c r="G12481" s="139"/>
      <c r="H12481" s="139"/>
      <c r="I12481" s="139"/>
      <c r="J12481" s="139"/>
    </row>
    <row r="12482" spans="6:10" x14ac:dyDescent="0.25">
      <c r="F12482" s="139"/>
      <c r="G12482" s="139"/>
      <c r="H12482" s="139"/>
      <c r="I12482" s="139"/>
      <c r="J12482" s="139"/>
    </row>
    <row r="12483" spans="6:10" x14ac:dyDescent="0.25">
      <c r="F12483" s="139"/>
      <c r="G12483" s="139"/>
      <c r="H12483" s="139"/>
      <c r="I12483" s="139"/>
      <c r="J12483" s="139"/>
    </row>
    <row r="12484" spans="6:10" x14ac:dyDescent="0.25">
      <c r="F12484" s="139"/>
      <c r="G12484" s="139"/>
      <c r="H12484" s="139"/>
      <c r="I12484" s="139"/>
      <c r="J12484" s="139"/>
    </row>
    <row r="12485" spans="6:10" x14ac:dyDescent="0.25">
      <c r="F12485" s="139"/>
      <c r="G12485" s="139"/>
      <c r="H12485" s="139"/>
      <c r="I12485" s="139"/>
      <c r="J12485" s="139"/>
    </row>
    <row r="12486" spans="6:10" x14ac:dyDescent="0.25">
      <c r="F12486" s="139"/>
      <c r="G12486" s="139"/>
      <c r="H12486" s="139"/>
      <c r="I12486" s="139"/>
      <c r="J12486" s="139"/>
    </row>
    <row r="12487" spans="6:10" x14ac:dyDescent="0.25">
      <c r="F12487" s="139"/>
      <c r="G12487" s="139"/>
      <c r="H12487" s="139"/>
      <c r="I12487" s="139"/>
      <c r="J12487" s="139"/>
    </row>
    <row r="12488" spans="6:10" x14ac:dyDescent="0.25">
      <c r="F12488" s="139"/>
      <c r="G12488" s="139"/>
      <c r="H12488" s="139"/>
      <c r="I12488" s="139"/>
      <c r="J12488" s="139"/>
    </row>
    <row r="12489" spans="6:10" x14ac:dyDescent="0.25">
      <c r="F12489" s="139"/>
      <c r="G12489" s="139"/>
      <c r="H12489" s="139"/>
      <c r="I12489" s="139"/>
      <c r="J12489" s="139"/>
    </row>
    <row r="12490" spans="6:10" x14ac:dyDescent="0.25">
      <c r="F12490" s="139"/>
      <c r="G12490" s="139"/>
      <c r="H12490" s="139"/>
      <c r="I12490" s="139"/>
      <c r="J12490" s="139"/>
    </row>
    <row r="12491" spans="6:10" x14ac:dyDescent="0.25">
      <c r="F12491" s="139"/>
      <c r="G12491" s="139"/>
      <c r="H12491" s="139"/>
      <c r="I12491" s="139"/>
      <c r="J12491" s="139"/>
    </row>
    <row r="12492" spans="6:10" x14ac:dyDescent="0.25">
      <c r="F12492" s="139"/>
      <c r="G12492" s="139"/>
      <c r="H12492" s="139"/>
      <c r="I12492" s="139"/>
      <c r="J12492" s="139"/>
    </row>
    <row r="12493" spans="6:10" x14ac:dyDescent="0.25">
      <c r="F12493" s="139"/>
      <c r="G12493" s="139"/>
      <c r="H12493" s="139"/>
      <c r="I12493" s="139"/>
      <c r="J12493" s="139"/>
    </row>
    <row r="12494" spans="6:10" x14ac:dyDescent="0.25">
      <c r="F12494" s="139"/>
      <c r="G12494" s="139"/>
      <c r="H12494" s="139"/>
      <c r="I12494" s="139"/>
      <c r="J12494" s="139"/>
    </row>
    <row r="12495" spans="6:10" x14ac:dyDescent="0.25">
      <c r="F12495" s="139"/>
      <c r="G12495" s="139"/>
      <c r="H12495" s="139"/>
      <c r="I12495" s="139"/>
      <c r="J12495" s="139"/>
    </row>
    <row r="12496" spans="6:10" x14ac:dyDescent="0.25">
      <c r="F12496" s="139"/>
      <c r="G12496" s="139"/>
      <c r="H12496" s="139"/>
      <c r="I12496" s="139"/>
      <c r="J12496" s="139"/>
    </row>
    <row r="12497" spans="6:10" x14ac:dyDescent="0.25">
      <c r="F12497" s="139"/>
      <c r="G12497" s="139"/>
      <c r="H12497" s="139"/>
      <c r="I12497" s="139"/>
      <c r="J12497" s="139"/>
    </row>
    <row r="12498" spans="6:10" x14ac:dyDescent="0.25">
      <c r="F12498" s="139"/>
      <c r="G12498" s="139"/>
      <c r="H12498" s="139"/>
      <c r="I12498" s="139"/>
      <c r="J12498" s="139"/>
    </row>
    <row r="12499" spans="6:10" x14ac:dyDescent="0.25">
      <c r="F12499" s="139"/>
      <c r="G12499" s="139"/>
      <c r="H12499" s="139"/>
      <c r="I12499" s="139"/>
      <c r="J12499" s="139"/>
    </row>
    <row r="12500" spans="6:10" x14ac:dyDescent="0.25">
      <c r="F12500" s="139"/>
      <c r="G12500" s="139"/>
      <c r="H12500" s="139"/>
      <c r="I12500" s="139"/>
      <c r="J12500" s="139"/>
    </row>
    <row r="12501" spans="6:10" x14ac:dyDescent="0.25">
      <c r="F12501" s="139"/>
      <c r="G12501" s="139"/>
      <c r="H12501" s="139"/>
      <c r="I12501" s="139"/>
      <c r="J12501" s="139"/>
    </row>
    <row r="12502" spans="6:10" x14ac:dyDescent="0.25">
      <c r="F12502" s="139"/>
      <c r="G12502" s="139"/>
      <c r="H12502" s="139"/>
      <c r="I12502" s="139"/>
      <c r="J12502" s="139"/>
    </row>
    <row r="12503" spans="6:10" x14ac:dyDescent="0.25">
      <c r="F12503" s="139"/>
      <c r="G12503" s="139"/>
      <c r="H12503" s="139"/>
      <c r="I12503" s="139"/>
      <c r="J12503" s="139"/>
    </row>
    <row r="12504" spans="6:10" x14ac:dyDescent="0.25">
      <c r="F12504" s="139"/>
      <c r="G12504" s="139"/>
      <c r="H12504" s="139"/>
      <c r="I12504" s="139"/>
      <c r="J12504" s="139"/>
    </row>
    <row r="12505" spans="6:10" x14ac:dyDescent="0.25">
      <c r="F12505" s="139"/>
      <c r="G12505" s="139"/>
      <c r="H12505" s="139"/>
      <c r="I12505" s="139"/>
      <c r="J12505" s="139"/>
    </row>
    <row r="12506" spans="6:10" x14ac:dyDescent="0.25">
      <c r="F12506" s="139"/>
      <c r="G12506" s="139"/>
      <c r="H12506" s="139"/>
      <c r="I12506" s="139"/>
      <c r="J12506" s="139"/>
    </row>
    <row r="12507" spans="6:10" x14ac:dyDescent="0.25">
      <c r="F12507" s="139"/>
      <c r="G12507" s="139"/>
      <c r="H12507" s="139"/>
      <c r="I12507" s="139"/>
      <c r="J12507" s="139"/>
    </row>
    <row r="12508" spans="6:10" x14ac:dyDescent="0.25">
      <c r="F12508" s="139"/>
      <c r="G12508" s="139"/>
      <c r="H12508" s="139"/>
      <c r="I12508" s="139"/>
      <c r="J12508" s="139"/>
    </row>
    <row r="12509" spans="6:10" x14ac:dyDescent="0.25">
      <c r="F12509" s="139"/>
      <c r="G12509" s="139"/>
      <c r="H12509" s="139"/>
      <c r="I12509" s="139"/>
      <c r="J12509" s="139"/>
    </row>
    <row r="12510" spans="6:10" x14ac:dyDescent="0.25">
      <c r="F12510" s="139"/>
      <c r="G12510" s="139"/>
      <c r="H12510" s="139"/>
      <c r="I12510" s="139"/>
      <c r="J12510" s="139"/>
    </row>
    <row r="12511" spans="6:10" x14ac:dyDescent="0.25">
      <c r="F12511" s="139"/>
      <c r="G12511" s="139"/>
      <c r="H12511" s="139"/>
      <c r="I12511" s="139"/>
      <c r="J12511" s="139"/>
    </row>
    <row r="12512" spans="6:10" x14ac:dyDescent="0.25">
      <c r="F12512" s="139"/>
      <c r="G12512" s="139"/>
      <c r="H12512" s="139"/>
      <c r="I12512" s="139"/>
      <c r="J12512" s="139"/>
    </row>
    <row r="12513" spans="6:10" x14ac:dyDescent="0.25">
      <c r="F12513" s="139"/>
      <c r="G12513" s="139"/>
      <c r="H12513" s="139"/>
      <c r="I12513" s="139"/>
      <c r="J12513" s="139"/>
    </row>
    <row r="12514" spans="6:10" x14ac:dyDescent="0.25">
      <c r="F12514" s="139"/>
      <c r="G12514" s="139"/>
      <c r="H12514" s="139"/>
      <c r="I12514" s="139"/>
      <c r="J12514" s="139"/>
    </row>
    <row r="12515" spans="6:10" x14ac:dyDescent="0.25">
      <c r="F12515" s="139"/>
      <c r="G12515" s="139"/>
      <c r="H12515" s="139"/>
      <c r="I12515" s="139"/>
      <c r="J12515" s="139"/>
    </row>
    <row r="12516" spans="6:10" x14ac:dyDescent="0.25">
      <c r="F12516" s="139"/>
      <c r="G12516" s="139"/>
      <c r="H12516" s="139"/>
      <c r="I12516" s="139"/>
      <c r="J12516" s="139"/>
    </row>
    <row r="12517" spans="6:10" x14ac:dyDescent="0.25">
      <c r="F12517" s="139"/>
      <c r="G12517" s="139"/>
      <c r="H12517" s="139"/>
      <c r="I12517" s="139"/>
      <c r="J12517" s="139"/>
    </row>
    <row r="12518" spans="6:10" x14ac:dyDescent="0.25">
      <c r="F12518" s="139"/>
      <c r="G12518" s="139"/>
      <c r="H12518" s="139"/>
      <c r="I12518" s="139"/>
      <c r="J12518" s="139"/>
    </row>
    <row r="12519" spans="6:10" x14ac:dyDescent="0.25">
      <c r="F12519" s="139"/>
      <c r="G12519" s="139"/>
      <c r="H12519" s="139"/>
      <c r="I12519" s="139"/>
      <c r="J12519" s="139"/>
    </row>
    <row r="12520" spans="6:10" x14ac:dyDescent="0.25">
      <c r="F12520" s="139"/>
      <c r="G12520" s="139"/>
      <c r="H12520" s="139"/>
      <c r="I12520" s="139"/>
      <c r="J12520" s="139"/>
    </row>
    <row r="12521" spans="6:10" x14ac:dyDescent="0.25">
      <c r="F12521" s="139"/>
      <c r="G12521" s="139"/>
      <c r="H12521" s="139"/>
      <c r="I12521" s="139"/>
      <c r="J12521" s="139"/>
    </row>
    <row r="12522" spans="6:10" x14ac:dyDescent="0.25">
      <c r="F12522" s="139"/>
      <c r="G12522" s="139"/>
      <c r="H12522" s="139"/>
      <c r="I12522" s="139"/>
      <c r="J12522" s="139"/>
    </row>
    <row r="12523" spans="6:10" x14ac:dyDescent="0.25">
      <c r="F12523" s="139"/>
      <c r="G12523" s="139"/>
      <c r="H12523" s="139"/>
      <c r="I12523" s="139"/>
      <c r="J12523" s="139"/>
    </row>
    <row r="12524" spans="6:10" x14ac:dyDescent="0.25">
      <c r="F12524" s="139"/>
      <c r="G12524" s="139"/>
      <c r="H12524" s="139"/>
      <c r="I12524" s="139"/>
      <c r="J12524" s="139"/>
    </row>
    <row r="12525" spans="6:10" x14ac:dyDescent="0.25">
      <c r="F12525" s="139"/>
      <c r="G12525" s="139"/>
      <c r="H12525" s="139"/>
      <c r="I12525" s="139"/>
      <c r="J12525" s="139"/>
    </row>
    <row r="12526" spans="6:10" x14ac:dyDescent="0.25">
      <c r="F12526" s="139"/>
      <c r="G12526" s="139"/>
      <c r="H12526" s="139"/>
      <c r="I12526" s="139"/>
      <c r="J12526" s="139"/>
    </row>
    <row r="12527" spans="6:10" x14ac:dyDescent="0.25">
      <c r="F12527" s="139"/>
      <c r="G12527" s="139"/>
      <c r="H12527" s="139"/>
      <c r="I12527" s="139"/>
      <c r="J12527" s="139"/>
    </row>
    <row r="12528" spans="6:10" x14ac:dyDescent="0.25">
      <c r="F12528" s="139"/>
      <c r="G12528" s="139"/>
      <c r="H12528" s="139"/>
      <c r="I12528" s="139"/>
      <c r="J12528" s="139"/>
    </row>
    <row r="12529" spans="6:10" x14ac:dyDescent="0.25">
      <c r="F12529" s="139"/>
      <c r="G12529" s="139"/>
      <c r="H12529" s="139"/>
      <c r="I12529" s="139"/>
      <c r="J12529" s="139"/>
    </row>
    <row r="12530" spans="6:10" x14ac:dyDescent="0.25">
      <c r="F12530" s="139"/>
      <c r="G12530" s="139"/>
      <c r="H12530" s="139"/>
      <c r="I12530" s="139"/>
      <c r="J12530" s="139"/>
    </row>
    <row r="12531" spans="6:10" x14ac:dyDescent="0.25">
      <c r="F12531" s="139"/>
      <c r="G12531" s="139"/>
      <c r="H12531" s="139"/>
      <c r="I12531" s="139"/>
      <c r="J12531" s="139"/>
    </row>
    <row r="12532" spans="6:10" x14ac:dyDescent="0.25">
      <c r="F12532" s="139"/>
      <c r="G12532" s="139"/>
      <c r="H12532" s="139"/>
      <c r="I12532" s="139"/>
      <c r="J12532" s="139"/>
    </row>
    <row r="12533" spans="6:10" x14ac:dyDescent="0.25">
      <c r="F12533" s="139"/>
      <c r="G12533" s="139"/>
      <c r="H12533" s="139"/>
      <c r="I12533" s="139"/>
      <c r="J12533" s="139"/>
    </row>
    <row r="12534" spans="6:10" x14ac:dyDescent="0.25">
      <c r="F12534" s="139"/>
      <c r="G12534" s="139"/>
      <c r="H12534" s="139"/>
      <c r="I12534" s="139"/>
      <c r="J12534" s="139"/>
    </row>
    <row r="12535" spans="6:10" x14ac:dyDescent="0.25">
      <c r="F12535" s="139"/>
      <c r="G12535" s="139"/>
      <c r="H12535" s="139"/>
      <c r="I12535" s="139"/>
      <c r="J12535" s="139"/>
    </row>
    <row r="12536" spans="6:10" x14ac:dyDescent="0.25">
      <c r="F12536" s="139"/>
      <c r="G12536" s="139"/>
      <c r="H12536" s="139"/>
      <c r="I12536" s="139"/>
      <c r="J12536" s="139"/>
    </row>
    <row r="12537" spans="6:10" x14ac:dyDescent="0.25">
      <c r="F12537" s="139"/>
      <c r="G12537" s="139"/>
      <c r="H12537" s="139"/>
      <c r="I12537" s="139"/>
      <c r="J12537" s="139"/>
    </row>
    <row r="12538" spans="6:10" x14ac:dyDescent="0.25">
      <c r="F12538" s="139"/>
      <c r="G12538" s="139"/>
      <c r="H12538" s="139"/>
      <c r="I12538" s="139"/>
      <c r="J12538" s="139"/>
    </row>
    <row r="12539" spans="6:10" x14ac:dyDescent="0.25">
      <c r="F12539" s="139"/>
      <c r="G12539" s="139"/>
      <c r="H12539" s="139"/>
      <c r="I12539" s="139"/>
      <c r="J12539" s="139"/>
    </row>
    <row r="12540" spans="6:10" x14ac:dyDescent="0.25">
      <c r="F12540" s="139"/>
      <c r="G12540" s="139"/>
      <c r="H12540" s="139"/>
      <c r="I12540" s="139"/>
      <c r="J12540" s="139"/>
    </row>
    <row r="12541" spans="6:10" x14ac:dyDescent="0.25">
      <c r="F12541" s="139"/>
      <c r="G12541" s="139"/>
      <c r="H12541" s="139"/>
      <c r="I12541" s="139"/>
      <c r="J12541" s="139"/>
    </row>
    <row r="12542" spans="6:10" x14ac:dyDescent="0.25">
      <c r="F12542" s="139"/>
      <c r="G12542" s="139"/>
      <c r="H12542" s="139"/>
      <c r="I12542" s="139"/>
      <c r="J12542" s="139"/>
    </row>
    <row r="12543" spans="6:10" x14ac:dyDescent="0.25">
      <c r="F12543" s="139"/>
      <c r="G12543" s="139"/>
      <c r="H12543" s="139"/>
      <c r="I12543" s="139"/>
      <c r="J12543" s="139"/>
    </row>
    <row r="12544" spans="6:10" x14ac:dyDescent="0.25">
      <c r="F12544" s="139"/>
      <c r="G12544" s="139"/>
      <c r="H12544" s="139"/>
      <c r="I12544" s="139"/>
      <c r="J12544" s="139"/>
    </row>
    <row r="12545" spans="6:10" x14ac:dyDescent="0.25">
      <c r="F12545" s="139"/>
      <c r="G12545" s="139"/>
      <c r="H12545" s="139"/>
      <c r="I12545" s="139"/>
      <c r="J12545" s="139"/>
    </row>
    <row r="12546" spans="6:10" x14ac:dyDescent="0.25">
      <c r="F12546" s="139"/>
      <c r="G12546" s="139"/>
      <c r="H12546" s="139"/>
      <c r="I12546" s="139"/>
      <c r="J12546" s="139"/>
    </row>
    <row r="12547" spans="6:10" x14ac:dyDescent="0.25">
      <c r="F12547" s="139"/>
      <c r="G12547" s="139"/>
      <c r="H12547" s="139"/>
      <c r="I12547" s="139"/>
      <c r="J12547" s="139"/>
    </row>
    <row r="12548" spans="6:10" x14ac:dyDescent="0.25">
      <c r="F12548" s="139"/>
      <c r="G12548" s="139"/>
      <c r="H12548" s="139"/>
      <c r="I12548" s="139"/>
      <c r="J12548" s="139"/>
    </row>
    <row r="12549" spans="6:10" x14ac:dyDescent="0.25">
      <c r="F12549" s="139"/>
      <c r="G12549" s="139"/>
      <c r="H12549" s="139"/>
      <c r="I12549" s="139"/>
      <c r="J12549" s="139"/>
    </row>
    <row r="12550" spans="6:10" x14ac:dyDescent="0.25">
      <c r="F12550" s="139"/>
      <c r="G12550" s="139"/>
      <c r="H12550" s="139"/>
      <c r="I12550" s="139"/>
      <c r="J12550" s="139"/>
    </row>
    <row r="12551" spans="6:10" x14ac:dyDescent="0.25">
      <c r="F12551" s="139"/>
      <c r="G12551" s="139"/>
      <c r="H12551" s="139"/>
      <c r="I12551" s="139"/>
      <c r="J12551" s="139"/>
    </row>
    <row r="12552" spans="6:10" x14ac:dyDescent="0.25">
      <c r="F12552" s="139"/>
      <c r="G12552" s="139"/>
      <c r="H12552" s="139"/>
      <c r="I12552" s="139"/>
      <c r="J12552" s="139"/>
    </row>
    <row r="12553" spans="6:10" x14ac:dyDescent="0.25">
      <c r="F12553" s="139"/>
      <c r="G12553" s="139"/>
      <c r="H12553" s="139"/>
      <c r="I12553" s="139"/>
      <c r="J12553" s="139"/>
    </row>
    <row r="12554" spans="6:10" x14ac:dyDescent="0.25">
      <c r="F12554" s="139"/>
      <c r="G12554" s="139"/>
      <c r="H12554" s="139"/>
      <c r="I12554" s="139"/>
      <c r="J12554" s="139"/>
    </row>
    <row r="12555" spans="6:10" x14ac:dyDescent="0.25">
      <c r="F12555" s="139"/>
      <c r="G12555" s="139"/>
      <c r="H12555" s="139"/>
      <c r="I12555" s="139"/>
      <c r="J12555" s="139"/>
    </row>
    <row r="12556" spans="6:10" x14ac:dyDescent="0.25">
      <c r="F12556" s="139"/>
      <c r="G12556" s="139"/>
      <c r="H12556" s="139"/>
      <c r="I12556" s="139"/>
      <c r="J12556" s="139"/>
    </row>
    <row r="12557" spans="6:10" x14ac:dyDescent="0.25">
      <c r="F12557" s="139"/>
      <c r="G12557" s="139"/>
      <c r="H12557" s="139"/>
      <c r="I12557" s="139"/>
      <c r="J12557" s="139"/>
    </row>
    <row r="12558" spans="6:10" x14ac:dyDescent="0.25">
      <c r="F12558" s="139"/>
      <c r="G12558" s="139"/>
      <c r="H12558" s="139"/>
      <c r="I12558" s="139"/>
      <c r="J12558" s="139"/>
    </row>
    <row r="12559" spans="6:10" x14ac:dyDescent="0.25">
      <c r="F12559" s="139"/>
      <c r="G12559" s="139"/>
      <c r="H12559" s="139"/>
      <c r="I12559" s="139"/>
      <c r="J12559" s="139"/>
    </row>
    <row r="12560" spans="6:10" x14ac:dyDescent="0.25">
      <c r="F12560" s="139"/>
      <c r="G12560" s="139"/>
      <c r="H12560" s="139"/>
      <c r="I12560" s="139"/>
      <c r="J12560" s="139"/>
    </row>
    <row r="12561" spans="6:10" x14ac:dyDescent="0.25">
      <c r="F12561" s="139"/>
      <c r="G12561" s="139"/>
      <c r="H12561" s="139"/>
      <c r="I12561" s="139"/>
      <c r="J12561" s="139"/>
    </row>
    <row r="12562" spans="6:10" x14ac:dyDescent="0.25">
      <c r="F12562" s="139"/>
      <c r="G12562" s="139"/>
      <c r="H12562" s="139"/>
      <c r="I12562" s="139"/>
      <c r="J12562" s="139"/>
    </row>
    <row r="12563" spans="6:10" x14ac:dyDescent="0.25">
      <c r="F12563" s="139"/>
      <c r="G12563" s="139"/>
      <c r="H12563" s="139"/>
      <c r="I12563" s="139"/>
      <c r="J12563" s="139"/>
    </row>
    <row r="12564" spans="6:10" x14ac:dyDescent="0.25">
      <c r="F12564" s="139"/>
      <c r="G12564" s="139"/>
      <c r="H12564" s="139"/>
      <c r="I12564" s="139"/>
      <c r="J12564" s="139"/>
    </row>
    <row r="12565" spans="6:10" x14ac:dyDescent="0.25">
      <c r="F12565" s="139"/>
      <c r="G12565" s="139"/>
      <c r="H12565" s="139"/>
      <c r="I12565" s="139"/>
      <c r="J12565" s="139"/>
    </row>
    <row r="12566" spans="6:10" x14ac:dyDescent="0.25">
      <c r="F12566" s="139"/>
      <c r="G12566" s="139"/>
      <c r="H12566" s="139"/>
      <c r="I12566" s="139"/>
      <c r="J12566" s="139"/>
    </row>
    <row r="12567" spans="6:10" x14ac:dyDescent="0.25">
      <c r="F12567" s="139"/>
      <c r="G12567" s="139"/>
      <c r="H12567" s="139"/>
      <c r="I12567" s="139"/>
      <c r="J12567" s="139"/>
    </row>
    <row r="12568" spans="6:10" x14ac:dyDescent="0.25">
      <c r="F12568" s="139"/>
      <c r="G12568" s="139"/>
      <c r="H12568" s="139"/>
      <c r="I12568" s="139"/>
      <c r="J12568" s="139"/>
    </row>
    <row r="12569" spans="6:10" x14ac:dyDescent="0.25">
      <c r="F12569" s="139"/>
      <c r="G12569" s="139"/>
      <c r="H12569" s="139"/>
      <c r="I12569" s="139"/>
      <c r="J12569" s="139"/>
    </row>
    <row r="12570" spans="6:10" x14ac:dyDescent="0.25">
      <c r="F12570" s="139"/>
      <c r="G12570" s="139"/>
      <c r="H12570" s="139"/>
      <c r="I12570" s="139"/>
      <c r="J12570" s="139"/>
    </row>
    <row r="12571" spans="6:10" x14ac:dyDescent="0.25">
      <c r="F12571" s="139"/>
      <c r="G12571" s="139"/>
      <c r="H12571" s="139"/>
      <c r="I12571" s="139"/>
      <c r="J12571" s="139"/>
    </row>
    <row r="12572" spans="6:10" x14ac:dyDescent="0.25">
      <c r="F12572" s="139"/>
      <c r="G12572" s="139"/>
      <c r="H12572" s="139"/>
      <c r="I12572" s="139"/>
      <c r="J12572" s="139"/>
    </row>
    <row r="12573" spans="6:10" x14ac:dyDescent="0.25">
      <c r="F12573" s="139"/>
      <c r="G12573" s="139"/>
      <c r="H12573" s="139"/>
      <c r="I12573" s="139"/>
      <c r="J12573" s="139"/>
    </row>
    <row r="12574" spans="6:10" x14ac:dyDescent="0.25">
      <c r="F12574" s="139"/>
      <c r="G12574" s="139"/>
      <c r="H12574" s="139"/>
      <c r="I12574" s="139"/>
      <c r="J12574" s="139"/>
    </row>
    <row r="12575" spans="6:10" x14ac:dyDescent="0.25">
      <c r="F12575" s="139"/>
      <c r="G12575" s="139"/>
      <c r="H12575" s="139"/>
      <c r="I12575" s="139"/>
      <c r="J12575" s="139"/>
    </row>
    <row r="12576" spans="6:10" x14ac:dyDescent="0.25">
      <c r="F12576" s="139"/>
      <c r="G12576" s="139"/>
      <c r="H12576" s="139"/>
      <c r="I12576" s="139"/>
      <c r="J12576" s="139"/>
    </row>
    <row r="12577" spans="6:10" x14ac:dyDescent="0.25">
      <c r="F12577" s="139"/>
      <c r="G12577" s="139"/>
      <c r="H12577" s="139"/>
      <c r="I12577" s="139"/>
      <c r="J12577" s="139"/>
    </row>
    <row r="12578" spans="6:10" x14ac:dyDescent="0.25">
      <c r="F12578" s="139"/>
      <c r="G12578" s="139"/>
      <c r="H12578" s="139"/>
      <c r="I12578" s="139"/>
      <c r="J12578" s="139"/>
    </row>
    <row r="12579" spans="6:10" x14ac:dyDescent="0.25">
      <c r="F12579" s="139"/>
      <c r="G12579" s="139"/>
      <c r="H12579" s="139"/>
      <c r="I12579" s="139"/>
      <c r="J12579" s="139"/>
    </row>
    <row r="12580" spans="6:10" x14ac:dyDescent="0.25">
      <c r="F12580" s="139"/>
      <c r="G12580" s="139"/>
      <c r="H12580" s="139"/>
      <c r="I12580" s="139"/>
      <c r="J12580" s="139"/>
    </row>
    <row r="12581" spans="6:10" x14ac:dyDescent="0.25">
      <c r="F12581" s="139"/>
      <c r="G12581" s="139"/>
      <c r="H12581" s="139"/>
      <c r="I12581" s="139"/>
      <c r="J12581" s="139"/>
    </row>
    <row r="12582" spans="6:10" x14ac:dyDescent="0.25">
      <c r="F12582" s="139"/>
      <c r="G12582" s="139"/>
      <c r="H12582" s="139"/>
      <c r="I12582" s="139"/>
      <c r="J12582" s="139"/>
    </row>
    <row r="12583" spans="6:10" x14ac:dyDescent="0.25">
      <c r="F12583" s="139"/>
      <c r="G12583" s="139"/>
      <c r="H12583" s="139"/>
      <c r="I12583" s="139"/>
      <c r="J12583" s="139"/>
    </row>
    <row r="12584" spans="6:10" x14ac:dyDescent="0.25">
      <c r="F12584" s="139"/>
      <c r="G12584" s="139"/>
      <c r="H12584" s="139"/>
      <c r="I12584" s="139"/>
      <c r="J12584" s="139"/>
    </row>
    <row r="12585" spans="6:10" x14ac:dyDescent="0.25">
      <c r="F12585" s="139"/>
      <c r="G12585" s="139"/>
      <c r="H12585" s="139"/>
      <c r="I12585" s="139"/>
      <c r="J12585" s="139"/>
    </row>
    <row r="12586" spans="6:10" x14ac:dyDescent="0.25">
      <c r="F12586" s="139"/>
      <c r="G12586" s="139"/>
      <c r="H12586" s="139"/>
      <c r="I12586" s="139"/>
      <c r="J12586" s="139"/>
    </row>
    <row r="12587" spans="6:10" x14ac:dyDescent="0.25">
      <c r="F12587" s="139"/>
      <c r="G12587" s="139"/>
      <c r="H12587" s="139"/>
      <c r="I12587" s="139"/>
      <c r="J12587" s="139"/>
    </row>
    <row r="12588" spans="6:10" x14ac:dyDescent="0.25">
      <c r="F12588" s="139"/>
      <c r="G12588" s="139"/>
      <c r="H12588" s="139"/>
      <c r="I12588" s="139"/>
      <c r="J12588" s="139"/>
    </row>
    <row r="12589" spans="6:10" x14ac:dyDescent="0.25">
      <c r="F12589" s="139"/>
      <c r="G12589" s="139"/>
      <c r="H12589" s="139"/>
      <c r="I12589" s="139"/>
      <c r="J12589" s="139"/>
    </row>
    <row r="12590" spans="6:10" x14ac:dyDescent="0.25">
      <c r="F12590" s="139"/>
      <c r="G12590" s="139"/>
      <c r="H12590" s="139"/>
      <c r="I12590" s="139"/>
      <c r="J12590" s="139"/>
    </row>
    <row r="12591" spans="6:10" x14ac:dyDescent="0.25">
      <c r="F12591" s="139"/>
      <c r="G12591" s="139"/>
      <c r="H12591" s="139"/>
      <c r="I12591" s="139"/>
      <c r="J12591" s="139"/>
    </row>
    <row r="12592" spans="6:10" x14ac:dyDescent="0.25">
      <c r="F12592" s="139"/>
      <c r="G12592" s="139"/>
      <c r="H12592" s="139"/>
      <c r="I12592" s="139"/>
      <c r="J12592" s="139"/>
    </row>
    <row r="12593" spans="6:10" x14ac:dyDescent="0.25">
      <c r="F12593" s="139"/>
      <c r="G12593" s="139"/>
      <c r="H12593" s="139"/>
      <c r="I12593" s="139"/>
      <c r="J12593" s="139"/>
    </row>
    <row r="12594" spans="6:10" x14ac:dyDescent="0.25">
      <c r="F12594" s="139"/>
      <c r="G12594" s="139"/>
      <c r="H12594" s="139"/>
      <c r="I12594" s="139"/>
      <c r="J12594" s="139"/>
    </row>
    <row r="12595" spans="6:10" x14ac:dyDescent="0.25">
      <c r="F12595" s="139"/>
      <c r="G12595" s="139"/>
      <c r="H12595" s="139"/>
      <c r="I12595" s="139"/>
      <c r="J12595" s="139"/>
    </row>
    <row r="12596" spans="6:10" x14ac:dyDescent="0.25">
      <c r="F12596" s="139"/>
      <c r="G12596" s="139"/>
      <c r="H12596" s="139"/>
      <c r="I12596" s="139"/>
      <c r="J12596" s="139"/>
    </row>
    <row r="12597" spans="6:10" x14ac:dyDescent="0.25">
      <c r="F12597" s="139"/>
      <c r="G12597" s="139"/>
      <c r="H12597" s="139"/>
      <c r="I12597" s="139"/>
      <c r="J12597" s="139"/>
    </row>
    <row r="12598" spans="6:10" x14ac:dyDescent="0.25">
      <c r="F12598" s="139"/>
      <c r="G12598" s="139"/>
      <c r="H12598" s="139"/>
      <c r="I12598" s="139"/>
      <c r="J12598" s="139"/>
    </row>
    <row r="12599" spans="6:10" x14ac:dyDescent="0.25">
      <c r="F12599" s="139"/>
      <c r="G12599" s="139"/>
      <c r="H12599" s="139"/>
      <c r="I12599" s="139"/>
      <c r="J12599" s="139"/>
    </row>
    <row r="12600" spans="6:10" x14ac:dyDescent="0.25">
      <c r="F12600" s="139"/>
      <c r="G12600" s="139"/>
      <c r="H12600" s="139"/>
      <c r="I12600" s="139"/>
      <c r="J12600" s="139"/>
    </row>
    <row r="12601" spans="6:10" x14ac:dyDescent="0.25">
      <c r="F12601" s="139"/>
      <c r="G12601" s="139"/>
      <c r="H12601" s="139"/>
      <c r="I12601" s="139"/>
      <c r="J12601" s="139"/>
    </row>
    <row r="12602" spans="6:10" x14ac:dyDescent="0.25">
      <c r="F12602" s="139"/>
      <c r="G12602" s="139"/>
      <c r="H12602" s="139"/>
      <c r="I12602" s="139"/>
      <c r="J12602" s="139"/>
    </row>
    <row r="12603" spans="6:10" x14ac:dyDescent="0.25">
      <c r="F12603" s="139"/>
      <c r="G12603" s="139"/>
      <c r="H12603" s="139"/>
      <c r="I12603" s="139"/>
      <c r="J12603" s="139"/>
    </row>
    <row r="12604" spans="6:10" x14ac:dyDescent="0.25">
      <c r="F12604" s="139"/>
      <c r="G12604" s="139"/>
      <c r="H12604" s="139"/>
      <c r="I12604" s="139"/>
      <c r="J12604" s="139"/>
    </row>
    <row r="12605" spans="6:10" x14ac:dyDescent="0.25">
      <c r="F12605" s="139"/>
      <c r="G12605" s="139"/>
      <c r="H12605" s="139"/>
      <c r="I12605" s="139"/>
      <c r="J12605" s="139"/>
    </row>
    <row r="12606" spans="6:10" x14ac:dyDescent="0.25">
      <c r="F12606" s="139"/>
      <c r="G12606" s="139"/>
      <c r="H12606" s="139"/>
      <c r="I12606" s="139"/>
      <c r="J12606" s="139"/>
    </row>
    <row r="12607" spans="6:10" x14ac:dyDescent="0.25">
      <c r="F12607" s="139"/>
      <c r="G12607" s="139"/>
      <c r="H12607" s="139"/>
      <c r="I12607" s="139"/>
      <c r="J12607" s="139"/>
    </row>
    <row r="12608" spans="6:10" x14ac:dyDescent="0.25">
      <c r="F12608" s="139"/>
      <c r="G12608" s="139"/>
      <c r="H12608" s="139"/>
      <c r="I12608" s="139"/>
      <c r="J12608" s="139"/>
    </row>
    <row r="12609" spans="6:10" x14ac:dyDescent="0.25">
      <c r="F12609" s="139"/>
      <c r="G12609" s="139"/>
      <c r="H12609" s="139"/>
      <c r="I12609" s="139"/>
      <c r="J12609" s="139"/>
    </row>
    <row r="12610" spans="6:10" x14ac:dyDescent="0.25">
      <c r="F12610" s="139"/>
      <c r="G12610" s="139"/>
      <c r="H12610" s="139"/>
      <c r="I12610" s="139"/>
      <c r="J12610" s="139"/>
    </row>
    <row r="12611" spans="6:10" x14ac:dyDescent="0.25">
      <c r="F12611" s="139"/>
      <c r="G12611" s="139"/>
      <c r="H12611" s="139"/>
      <c r="I12611" s="139"/>
      <c r="J12611" s="139"/>
    </row>
    <row r="12612" spans="6:10" x14ac:dyDescent="0.25">
      <c r="F12612" s="139"/>
      <c r="G12612" s="139"/>
      <c r="H12612" s="139"/>
      <c r="I12612" s="139"/>
      <c r="J12612" s="139"/>
    </row>
    <row r="12613" spans="6:10" x14ac:dyDescent="0.25">
      <c r="F12613" s="139"/>
      <c r="G12613" s="139"/>
      <c r="H12613" s="139"/>
      <c r="I12613" s="139"/>
      <c r="J12613" s="139"/>
    </row>
    <row r="12614" spans="6:10" x14ac:dyDescent="0.25">
      <c r="F12614" s="139"/>
      <c r="G12614" s="139"/>
      <c r="H12614" s="139"/>
      <c r="I12614" s="139"/>
      <c r="J12614" s="139"/>
    </row>
    <row r="12615" spans="6:10" x14ac:dyDescent="0.25">
      <c r="F12615" s="139"/>
      <c r="G12615" s="139"/>
      <c r="H12615" s="139"/>
      <c r="I12615" s="139"/>
      <c r="J12615" s="139"/>
    </row>
    <row r="12616" spans="6:10" x14ac:dyDescent="0.25">
      <c r="F12616" s="139"/>
      <c r="G12616" s="139"/>
      <c r="H12616" s="139"/>
      <c r="I12616" s="139"/>
      <c r="J12616" s="139"/>
    </row>
    <row r="12617" spans="6:10" x14ac:dyDescent="0.25">
      <c r="F12617" s="139"/>
      <c r="G12617" s="139"/>
      <c r="H12617" s="139"/>
      <c r="I12617" s="139"/>
      <c r="J12617" s="139"/>
    </row>
    <row r="12618" spans="6:10" x14ac:dyDescent="0.25">
      <c r="F12618" s="139"/>
      <c r="G12618" s="139"/>
      <c r="H12618" s="139"/>
      <c r="I12618" s="139"/>
      <c r="J12618" s="139"/>
    </row>
    <row r="12619" spans="6:10" x14ac:dyDescent="0.25">
      <c r="F12619" s="139"/>
      <c r="G12619" s="139"/>
      <c r="H12619" s="139"/>
      <c r="I12619" s="139"/>
      <c r="J12619" s="139"/>
    </row>
    <row r="12620" spans="6:10" x14ac:dyDescent="0.25">
      <c r="F12620" s="139"/>
      <c r="G12620" s="139"/>
      <c r="H12620" s="139"/>
      <c r="I12620" s="139"/>
      <c r="J12620" s="139"/>
    </row>
    <row r="12621" spans="6:10" x14ac:dyDescent="0.25">
      <c r="F12621" s="139"/>
      <c r="G12621" s="139"/>
      <c r="H12621" s="139"/>
      <c r="I12621" s="139"/>
      <c r="J12621" s="139"/>
    </row>
    <row r="12622" spans="6:10" x14ac:dyDescent="0.25">
      <c r="F12622" s="139"/>
      <c r="G12622" s="139"/>
      <c r="H12622" s="139"/>
      <c r="I12622" s="139"/>
      <c r="J12622" s="139"/>
    </row>
    <row r="12623" spans="6:10" x14ac:dyDescent="0.25">
      <c r="F12623" s="139"/>
      <c r="G12623" s="139"/>
      <c r="H12623" s="139"/>
      <c r="I12623" s="139"/>
      <c r="J12623" s="139"/>
    </row>
    <row r="12624" spans="6:10" x14ac:dyDescent="0.25">
      <c r="F12624" s="139"/>
      <c r="G12624" s="139"/>
      <c r="H12624" s="139"/>
      <c r="I12624" s="139"/>
      <c r="J12624" s="139"/>
    </row>
    <row r="12625" spans="6:10" x14ac:dyDescent="0.25">
      <c r="F12625" s="139"/>
      <c r="G12625" s="139"/>
      <c r="H12625" s="139"/>
      <c r="I12625" s="139"/>
      <c r="J12625" s="139"/>
    </row>
    <row r="12626" spans="6:10" x14ac:dyDescent="0.25">
      <c r="F12626" s="139"/>
      <c r="G12626" s="139"/>
      <c r="H12626" s="139"/>
      <c r="I12626" s="139"/>
      <c r="J12626" s="139"/>
    </row>
    <row r="12627" spans="6:10" x14ac:dyDescent="0.25">
      <c r="F12627" s="139"/>
      <c r="G12627" s="139"/>
      <c r="H12627" s="139"/>
      <c r="I12627" s="139"/>
      <c r="J12627" s="139"/>
    </row>
    <row r="12628" spans="6:10" x14ac:dyDescent="0.25">
      <c r="F12628" s="139"/>
      <c r="G12628" s="139"/>
      <c r="H12628" s="139"/>
      <c r="I12628" s="139"/>
      <c r="J12628" s="139"/>
    </row>
    <row r="12629" spans="6:10" x14ac:dyDescent="0.25">
      <c r="F12629" s="139"/>
      <c r="G12629" s="139"/>
      <c r="H12629" s="139"/>
      <c r="I12629" s="139"/>
      <c r="J12629" s="139"/>
    </row>
    <row r="12630" spans="6:10" x14ac:dyDescent="0.25">
      <c r="F12630" s="139"/>
      <c r="G12630" s="139"/>
      <c r="H12630" s="139"/>
      <c r="I12630" s="139"/>
      <c r="J12630" s="139"/>
    </row>
    <row r="12631" spans="6:10" x14ac:dyDescent="0.25">
      <c r="F12631" s="139"/>
      <c r="G12631" s="139"/>
      <c r="H12631" s="139"/>
      <c r="I12631" s="139"/>
      <c r="J12631" s="139"/>
    </row>
    <row r="12632" spans="6:10" x14ac:dyDescent="0.25">
      <c r="F12632" s="139"/>
      <c r="G12632" s="139"/>
      <c r="H12632" s="139"/>
      <c r="I12632" s="139"/>
      <c r="J12632" s="139"/>
    </row>
    <row r="12633" spans="6:10" x14ac:dyDescent="0.25">
      <c r="F12633" s="139"/>
      <c r="G12633" s="139"/>
      <c r="H12633" s="139"/>
      <c r="I12633" s="139"/>
      <c r="J12633" s="139"/>
    </row>
    <row r="12634" spans="6:10" x14ac:dyDescent="0.25">
      <c r="F12634" s="139"/>
      <c r="G12634" s="139"/>
      <c r="H12634" s="139"/>
      <c r="I12634" s="139"/>
      <c r="J12634" s="139"/>
    </row>
    <row r="12635" spans="6:10" x14ac:dyDescent="0.25">
      <c r="F12635" s="139"/>
      <c r="G12635" s="139"/>
      <c r="H12635" s="139"/>
      <c r="I12635" s="139"/>
      <c r="J12635" s="139"/>
    </row>
    <row r="12636" spans="6:10" x14ac:dyDescent="0.25">
      <c r="F12636" s="139"/>
      <c r="G12636" s="139"/>
      <c r="H12636" s="139"/>
      <c r="I12636" s="139"/>
      <c r="J12636" s="139"/>
    </row>
    <row r="12637" spans="6:10" x14ac:dyDescent="0.25">
      <c r="F12637" s="139"/>
      <c r="G12637" s="139"/>
      <c r="H12637" s="139"/>
      <c r="I12637" s="139"/>
      <c r="J12637" s="139"/>
    </row>
    <row r="12638" spans="6:10" x14ac:dyDescent="0.25">
      <c r="F12638" s="139"/>
      <c r="G12638" s="139"/>
      <c r="H12638" s="139"/>
      <c r="I12638" s="139"/>
      <c r="J12638" s="139"/>
    </row>
    <row r="12639" spans="6:10" x14ac:dyDescent="0.25">
      <c r="F12639" s="139"/>
      <c r="G12639" s="139"/>
      <c r="H12639" s="139"/>
      <c r="I12639" s="139"/>
      <c r="J12639" s="139"/>
    </row>
    <row r="12640" spans="6:10" x14ac:dyDescent="0.25">
      <c r="F12640" s="139"/>
      <c r="G12640" s="139"/>
      <c r="H12640" s="139"/>
      <c r="I12640" s="139"/>
      <c r="J12640" s="139"/>
    </row>
    <row r="12641" spans="6:10" x14ac:dyDescent="0.25">
      <c r="F12641" s="139"/>
      <c r="G12641" s="139"/>
      <c r="H12641" s="139"/>
      <c r="I12641" s="139"/>
      <c r="J12641" s="139"/>
    </row>
    <row r="12642" spans="6:10" x14ac:dyDescent="0.25">
      <c r="F12642" s="139"/>
      <c r="G12642" s="139"/>
      <c r="H12642" s="139"/>
      <c r="I12642" s="139"/>
      <c r="J12642" s="139"/>
    </row>
    <row r="12643" spans="6:10" x14ac:dyDescent="0.25">
      <c r="F12643" s="139"/>
      <c r="G12643" s="139"/>
      <c r="H12643" s="139"/>
      <c r="I12643" s="139"/>
      <c r="J12643" s="139"/>
    </row>
    <row r="12644" spans="6:10" x14ac:dyDescent="0.25">
      <c r="F12644" s="139"/>
      <c r="G12644" s="139"/>
      <c r="H12644" s="139"/>
      <c r="I12644" s="139"/>
      <c r="J12644" s="139"/>
    </row>
    <row r="12645" spans="6:10" x14ac:dyDescent="0.25">
      <c r="F12645" s="139"/>
      <c r="G12645" s="139"/>
      <c r="H12645" s="139"/>
      <c r="I12645" s="139"/>
      <c r="J12645" s="139"/>
    </row>
    <row r="12646" spans="6:10" x14ac:dyDescent="0.25">
      <c r="F12646" s="139"/>
      <c r="G12646" s="139"/>
      <c r="H12646" s="139"/>
      <c r="I12646" s="139"/>
      <c r="J12646" s="139"/>
    </row>
    <row r="12647" spans="6:10" x14ac:dyDescent="0.25">
      <c r="F12647" s="139"/>
      <c r="G12647" s="139"/>
      <c r="H12647" s="139"/>
      <c r="I12647" s="139"/>
      <c r="J12647" s="139"/>
    </row>
    <row r="12648" spans="6:10" x14ac:dyDescent="0.25">
      <c r="F12648" s="139"/>
      <c r="G12648" s="139"/>
      <c r="H12648" s="139"/>
      <c r="I12648" s="139"/>
      <c r="J12648" s="139"/>
    </row>
    <row r="12649" spans="6:10" x14ac:dyDescent="0.25">
      <c r="F12649" s="139"/>
      <c r="G12649" s="139"/>
      <c r="H12649" s="139"/>
      <c r="I12649" s="139"/>
      <c r="J12649" s="139"/>
    </row>
    <row r="12650" spans="6:10" x14ac:dyDescent="0.25">
      <c r="F12650" s="139"/>
      <c r="G12650" s="139"/>
      <c r="H12650" s="139"/>
      <c r="I12650" s="139"/>
      <c r="J12650" s="139"/>
    </row>
    <row r="12651" spans="6:10" x14ac:dyDescent="0.25">
      <c r="F12651" s="139"/>
      <c r="G12651" s="139"/>
      <c r="H12651" s="139"/>
      <c r="I12651" s="139"/>
      <c r="J12651" s="139"/>
    </row>
    <row r="12652" spans="6:10" x14ac:dyDescent="0.25">
      <c r="F12652" s="139"/>
      <c r="G12652" s="139"/>
      <c r="H12652" s="139"/>
      <c r="I12652" s="139"/>
      <c r="J12652" s="139"/>
    </row>
    <row r="12653" spans="6:10" x14ac:dyDescent="0.25">
      <c r="F12653" s="139"/>
      <c r="G12653" s="139"/>
      <c r="H12653" s="139"/>
      <c r="I12653" s="139"/>
      <c r="J12653" s="139"/>
    </row>
    <row r="12654" spans="6:10" x14ac:dyDescent="0.25">
      <c r="F12654" s="139"/>
      <c r="G12654" s="139"/>
      <c r="H12654" s="139"/>
      <c r="I12654" s="139"/>
      <c r="J12654" s="139"/>
    </row>
    <row r="12655" spans="6:10" x14ac:dyDescent="0.25">
      <c r="F12655" s="139"/>
      <c r="G12655" s="139"/>
      <c r="H12655" s="139"/>
      <c r="I12655" s="139"/>
      <c r="J12655" s="139"/>
    </row>
    <row r="12656" spans="6:10" x14ac:dyDescent="0.25">
      <c r="F12656" s="139"/>
      <c r="G12656" s="139"/>
      <c r="H12656" s="139"/>
      <c r="I12656" s="139"/>
      <c r="J12656" s="139"/>
    </row>
    <row r="12657" spans="6:10" x14ac:dyDescent="0.25">
      <c r="F12657" s="139"/>
      <c r="G12657" s="139"/>
      <c r="H12657" s="139"/>
      <c r="I12657" s="139"/>
      <c r="J12657" s="139"/>
    </row>
    <row r="12658" spans="6:10" x14ac:dyDescent="0.25">
      <c r="F12658" s="139"/>
      <c r="G12658" s="139"/>
      <c r="H12658" s="139"/>
      <c r="I12658" s="139"/>
      <c r="J12658" s="139"/>
    </row>
    <row r="12659" spans="6:10" x14ac:dyDescent="0.25">
      <c r="F12659" s="139"/>
      <c r="G12659" s="139"/>
      <c r="H12659" s="139"/>
      <c r="I12659" s="139"/>
      <c r="J12659" s="139"/>
    </row>
    <row r="12660" spans="6:10" x14ac:dyDescent="0.25">
      <c r="F12660" s="139"/>
      <c r="G12660" s="139"/>
      <c r="H12660" s="139"/>
      <c r="I12660" s="139"/>
      <c r="J12660" s="139"/>
    </row>
    <row r="12661" spans="6:10" x14ac:dyDescent="0.25">
      <c r="F12661" s="139"/>
      <c r="G12661" s="139"/>
      <c r="H12661" s="139"/>
      <c r="I12661" s="139"/>
      <c r="J12661" s="139"/>
    </row>
    <row r="12662" spans="6:10" x14ac:dyDescent="0.25">
      <c r="F12662" s="139"/>
      <c r="G12662" s="139"/>
      <c r="H12662" s="139"/>
      <c r="I12662" s="139"/>
      <c r="J12662" s="139"/>
    </row>
    <row r="12663" spans="6:10" x14ac:dyDescent="0.25">
      <c r="F12663" s="139"/>
      <c r="G12663" s="139"/>
      <c r="H12663" s="139"/>
      <c r="I12663" s="139"/>
      <c r="J12663" s="139"/>
    </row>
    <row r="12664" spans="6:10" x14ac:dyDescent="0.25">
      <c r="F12664" s="139"/>
      <c r="G12664" s="139"/>
      <c r="H12664" s="139"/>
      <c r="I12664" s="139"/>
      <c r="J12664" s="139"/>
    </row>
    <row r="12665" spans="6:10" x14ac:dyDescent="0.25">
      <c r="F12665" s="139"/>
      <c r="G12665" s="139"/>
      <c r="H12665" s="139"/>
      <c r="I12665" s="139"/>
      <c r="J12665" s="139"/>
    </row>
    <row r="12666" spans="6:10" x14ac:dyDescent="0.25">
      <c r="F12666" s="139"/>
      <c r="G12666" s="139"/>
      <c r="H12666" s="139"/>
      <c r="I12666" s="139"/>
      <c r="J12666" s="139"/>
    </row>
    <row r="12667" spans="6:10" x14ac:dyDescent="0.25">
      <c r="F12667" s="139"/>
      <c r="G12667" s="139"/>
      <c r="H12667" s="139"/>
      <c r="I12667" s="139"/>
      <c r="J12667" s="139"/>
    </row>
    <row r="12668" spans="6:10" x14ac:dyDescent="0.25">
      <c r="F12668" s="139"/>
      <c r="G12668" s="139"/>
      <c r="H12668" s="139"/>
      <c r="I12668" s="139"/>
      <c r="J12668" s="139"/>
    </row>
    <row r="12669" spans="6:10" x14ac:dyDescent="0.25">
      <c r="F12669" s="139"/>
      <c r="G12669" s="139"/>
      <c r="H12669" s="139"/>
      <c r="I12669" s="139"/>
      <c r="J12669" s="139"/>
    </row>
    <row r="12670" spans="6:10" x14ac:dyDescent="0.25">
      <c r="F12670" s="139"/>
      <c r="G12670" s="139"/>
      <c r="H12670" s="139"/>
      <c r="I12670" s="139"/>
      <c r="J12670" s="139"/>
    </row>
    <row r="12671" spans="6:10" x14ac:dyDescent="0.25">
      <c r="F12671" s="139"/>
      <c r="G12671" s="139"/>
      <c r="H12671" s="139"/>
      <c r="I12671" s="139"/>
      <c r="J12671" s="139"/>
    </row>
    <row r="12672" spans="6:10" x14ac:dyDescent="0.25">
      <c r="F12672" s="139"/>
      <c r="G12672" s="139"/>
      <c r="H12672" s="139"/>
      <c r="I12672" s="139"/>
      <c r="J12672" s="139"/>
    </row>
    <row r="12673" spans="6:10" x14ac:dyDescent="0.25">
      <c r="F12673" s="139"/>
      <c r="G12673" s="139"/>
      <c r="H12673" s="139"/>
      <c r="I12673" s="139"/>
      <c r="J12673" s="139"/>
    </row>
    <row r="12674" spans="6:10" x14ac:dyDescent="0.25">
      <c r="F12674" s="139"/>
      <c r="G12674" s="139"/>
      <c r="H12674" s="139"/>
      <c r="I12674" s="139"/>
      <c r="J12674" s="139"/>
    </row>
    <row r="12675" spans="6:10" x14ac:dyDescent="0.25">
      <c r="F12675" s="139"/>
      <c r="G12675" s="139"/>
      <c r="H12675" s="139"/>
      <c r="I12675" s="139"/>
      <c r="J12675" s="139"/>
    </row>
    <row r="12676" spans="6:10" x14ac:dyDescent="0.25">
      <c r="F12676" s="139"/>
      <c r="G12676" s="139"/>
      <c r="H12676" s="139"/>
      <c r="I12676" s="139"/>
      <c r="J12676" s="139"/>
    </row>
    <row r="12677" spans="6:10" x14ac:dyDescent="0.25">
      <c r="F12677" s="139"/>
      <c r="G12677" s="139"/>
      <c r="H12677" s="139"/>
      <c r="I12677" s="139"/>
      <c r="J12677" s="139"/>
    </row>
    <row r="12678" spans="6:10" x14ac:dyDescent="0.25">
      <c r="F12678" s="139"/>
      <c r="G12678" s="139"/>
      <c r="H12678" s="139"/>
      <c r="I12678" s="139"/>
      <c r="J12678" s="139"/>
    </row>
    <row r="12679" spans="6:10" x14ac:dyDescent="0.25">
      <c r="F12679" s="139"/>
      <c r="G12679" s="139"/>
      <c r="H12679" s="139"/>
      <c r="I12679" s="139"/>
      <c r="J12679" s="139"/>
    </row>
    <row r="12680" spans="6:10" x14ac:dyDescent="0.25">
      <c r="F12680" s="139"/>
      <c r="G12680" s="139"/>
      <c r="H12680" s="139"/>
      <c r="I12680" s="139"/>
      <c r="J12680" s="139"/>
    </row>
    <row r="12681" spans="6:10" x14ac:dyDescent="0.25">
      <c r="F12681" s="139"/>
      <c r="G12681" s="139"/>
      <c r="H12681" s="139"/>
      <c r="I12681" s="139"/>
      <c r="J12681" s="139"/>
    </row>
    <row r="12682" spans="6:10" x14ac:dyDescent="0.25">
      <c r="F12682" s="139"/>
      <c r="G12682" s="139"/>
      <c r="H12682" s="139"/>
      <c r="I12682" s="139"/>
      <c r="J12682" s="139"/>
    </row>
    <row r="12683" spans="6:10" x14ac:dyDescent="0.25">
      <c r="F12683" s="139"/>
      <c r="G12683" s="139"/>
      <c r="H12683" s="139"/>
      <c r="I12683" s="139"/>
      <c r="J12683" s="139"/>
    </row>
    <row r="12684" spans="6:10" x14ac:dyDescent="0.25">
      <c r="F12684" s="139"/>
      <c r="G12684" s="139"/>
      <c r="H12684" s="139"/>
      <c r="I12684" s="139"/>
      <c r="J12684" s="139"/>
    </row>
    <row r="12685" spans="6:10" x14ac:dyDescent="0.25">
      <c r="F12685" s="139"/>
      <c r="G12685" s="139"/>
      <c r="H12685" s="139"/>
      <c r="I12685" s="139"/>
      <c r="J12685" s="139"/>
    </row>
    <row r="12686" spans="6:10" x14ac:dyDescent="0.25">
      <c r="F12686" s="139"/>
      <c r="G12686" s="139"/>
      <c r="H12686" s="139"/>
      <c r="I12686" s="139"/>
      <c r="J12686" s="139"/>
    </row>
    <row r="12687" spans="6:10" x14ac:dyDescent="0.25">
      <c r="F12687" s="139"/>
      <c r="G12687" s="139"/>
      <c r="H12687" s="139"/>
      <c r="I12687" s="139"/>
      <c r="J12687" s="139"/>
    </row>
    <row r="12688" spans="6:10" x14ac:dyDescent="0.25">
      <c r="F12688" s="139"/>
      <c r="G12688" s="139"/>
      <c r="H12688" s="139"/>
      <c r="I12688" s="139"/>
      <c r="J12688" s="139"/>
    </row>
    <row r="12689" spans="6:10" x14ac:dyDescent="0.25">
      <c r="F12689" s="139"/>
      <c r="G12689" s="139"/>
      <c r="H12689" s="139"/>
      <c r="I12689" s="139"/>
      <c r="J12689" s="139"/>
    </row>
    <row r="12690" spans="6:10" x14ac:dyDescent="0.25">
      <c r="F12690" s="139"/>
      <c r="G12690" s="139"/>
      <c r="H12690" s="139"/>
      <c r="I12690" s="139"/>
      <c r="J12690" s="139"/>
    </row>
    <row r="12691" spans="6:10" x14ac:dyDescent="0.25">
      <c r="F12691" s="139"/>
      <c r="G12691" s="139"/>
      <c r="H12691" s="139"/>
      <c r="I12691" s="139"/>
      <c r="J12691" s="139"/>
    </row>
    <row r="12692" spans="6:10" x14ac:dyDescent="0.25">
      <c r="F12692" s="139"/>
      <c r="G12692" s="139"/>
      <c r="H12692" s="139"/>
      <c r="I12692" s="139"/>
      <c r="J12692" s="139"/>
    </row>
    <row r="12693" spans="6:10" x14ac:dyDescent="0.25">
      <c r="F12693" s="139"/>
      <c r="G12693" s="139"/>
      <c r="H12693" s="139"/>
      <c r="I12693" s="139"/>
      <c r="J12693" s="139"/>
    </row>
    <row r="12694" spans="6:10" x14ac:dyDescent="0.25">
      <c r="F12694" s="139"/>
      <c r="G12694" s="139"/>
      <c r="H12694" s="139"/>
      <c r="I12694" s="139"/>
      <c r="J12694" s="139"/>
    </row>
    <row r="12695" spans="6:10" x14ac:dyDescent="0.25">
      <c r="F12695" s="139"/>
      <c r="G12695" s="139"/>
      <c r="H12695" s="139"/>
      <c r="I12695" s="139"/>
      <c r="J12695" s="139"/>
    </row>
    <row r="12696" spans="6:10" x14ac:dyDescent="0.25">
      <c r="F12696" s="139"/>
      <c r="G12696" s="139"/>
      <c r="H12696" s="139"/>
      <c r="I12696" s="139"/>
      <c r="J12696" s="139"/>
    </row>
    <row r="12697" spans="6:10" x14ac:dyDescent="0.25">
      <c r="F12697" s="139"/>
      <c r="G12697" s="139"/>
      <c r="H12697" s="139"/>
      <c r="I12697" s="139"/>
      <c r="J12697" s="139"/>
    </row>
    <row r="12698" spans="6:10" x14ac:dyDescent="0.25">
      <c r="F12698" s="139"/>
      <c r="G12698" s="139"/>
      <c r="H12698" s="139"/>
      <c r="I12698" s="139"/>
      <c r="J12698" s="139"/>
    </row>
    <row r="12699" spans="6:10" x14ac:dyDescent="0.25">
      <c r="F12699" s="139"/>
      <c r="G12699" s="139"/>
      <c r="H12699" s="139"/>
      <c r="I12699" s="139"/>
      <c r="J12699" s="139"/>
    </row>
    <row r="12700" spans="6:10" x14ac:dyDescent="0.25">
      <c r="F12700" s="139"/>
      <c r="G12700" s="139"/>
      <c r="H12700" s="139"/>
      <c r="I12700" s="139"/>
      <c r="J12700" s="139"/>
    </row>
    <row r="12701" spans="6:10" x14ac:dyDescent="0.25">
      <c r="F12701" s="139"/>
      <c r="G12701" s="139"/>
      <c r="H12701" s="139"/>
      <c r="I12701" s="139"/>
      <c r="J12701" s="139"/>
    </row>
    <row r="12702" spans="6:10" x14ac:dyDescent="0.25">
      <c r="F12702" s="139"/>
      <c r="G12702" s="139"/>
      <c r="H12702" s="139"/>
      <c r="I12702" s="139"/>
      <c r="J12702" s="139"/>
    </row>
    <row r="12703" spans="6:10" x14ac:dyDescent="0.25">
      <c r="F12703" s="139"/>
      <c r="G12703" s="139"/>
      <c r="H12703" s="139"/>
      <c r="I12703" s="139"/>
      <c r="J12703" s="139"/>
    </row>
    <row r="12704" spans="6:10" x14ac:dyDescent="0.25">
      <c r="F12704" s="139"/>
      <c r="G12704" s="139"/>
      <c r="H12704" s="139"/>
      <c r="I12704" s="139"/>
      <c r="J12704" s="139"/>
    </row>
    <row r="12705" spans="6:10" x14ac:dyDescent="0.25">
      <c r="F12705" s="139"/>
      <c r="G12705" s="139"/>
      <c r="H12705" s="139"/>
      <c r="I12705" s="139"/>
      <c r="J12705" s="139"/>
    </row>
    <row r="12706" spans="6:10" x14ac:dyDescent="0.25">
      <c r="F12706" s="139"/>
      <c r="G12706" s="139"/>
      <c r="H12706" s="139"/>
      <c r="I12706" s="139"/>
      <c r="J12706" s="139"/>
    </row>
    <row r="12707" spans="6:10" x14ac:dyDescent="0.25">
      <c r="F12707" s="139"/>
      <c r="G12707" s="139"/>
      <c r="H12707" s="139"/>
      <c r="I12707" s="139"/>
      <c r="J12707" s="139"/>
    </row>
    <row r="12708" spans="6:10" x14ac:dyDescent="0.25">
      <c r="F12708" s="139"/>
      <c r="G12708" s="139"/>
      <c r="H12708" s="139"/>
      <c r="I12708" s="139"/>
      <c r="J12708" s="139"/>
    </row>
    <row r="12709" spans="6:10" x14ac:dyDescent="0.25">
      <c r="F12709" s="139"/>
      <c r="G12709" s="139"/>
      <c r="H12709" s="139"/>
      <c r="I12709" s="139"/>
      <c r="J12709" s="139"/>
    </row>
    <row r="12710" spans="6:10" x14ac:dyDescent="0.25">
      <c r="F12710" s="139"/>
      <c r="G12710" s="139"/>
      <c r="H12710" s="139"/>
      <c r="I12710" s="139"/>
      <c r="J12710" s="139"/>
    </row>
    <row r="12711" spans="6:10" x14ac:dyDescent="0.25">
      <c r="F12711" s="139"/>
      <c r="G12711" s="139"/>
      <c r="H12711" s="139"/>
      <c r="I12711" s="139"/>
      <c r="J12711" s="139"/>
    </row>
    <row r="12712" spans="6:10" x14ac:dyDescent="0.25">
      <c r="F12712" s="139"/>
      <c r="G12712" s="139"/>
      <c r="H12712" s="139"/>
      <c r="I12712" s="139"/>
      <c r="J12712" s="139"/>
    </row>
    <row r="12713" spans="6:10" x14ac:dyDescent="0.25">
      <c r="F12713" s="139"/>
      <c r="G12713" s="139"/>
      <c r="H12713" s="139"/>
      <c r="I12713" s="139"/>
      <c r="J12713" s="139"/>
    </row>
    <row r="12714" spans="6:10" x14ac:dyDescent="0.25">
      <c r="F12714" s="139"/>
      <c r="G12714" s="139"/>
      <c r="H12714" s="139"/>
      <c r="I12714" s="139"/>
      <c r="J12714" s="139"/>
    </row>
    <row r="12715" spans="6:10" x14ac:dyDescent="0.25">
      <c r="F12715" s="139"/>
      <c r="G12715" s="139"/>
      <c r="H12715" s="139"/>
      <c r="I12715" s="139"/>
      <c r="J12715" s="139"/>
    </row>
    <row r="12716" spans="6:10" x14ac:dyDescent="0.25">
      <c r="F12716" s="139"/>
      <c r="G12716" s="139"/>
      <c r="H12716" s="139"/>
      <c r="I12716" s="139"/>
      <c r="J12716" s="139"/>
    </row>
    <row r="12717" spans="6:10" x14ac:dyDescent="0.25">
      <c r="F12717" s="139"/>
      <c r="G12717" s="139"/>
      <c r="H12717" s="139"/>
      <c r="I12717" s="139"/>
      <c r="J12717" s="139"/>
    </row>
    <row r="12718" spans="6:10" x14ac:dyDescent="0.25">
      <c r="F12718" s="139"/>
      <c r="G12718" s="139"/>
      <c r="H12718" s="139"/>
      <c r="I12718" s="139"/>
      <c r="J12718" s="139"/>
    </row>
    <row r="12719" spans="6:10" x14ac:dyDescent="0.25">
      <c r="F12719" s="139"/>
      <c r="G12719" s="139"/>
      <c r="H12719" s="139"/>
      <c r="I12719" s="139"/>
      <c r="J12719" s="139"/>
    </row>
    <row r="12720" spans="6:10" x14ac:dyDescent="0.25">
      <c r="F12720" s="139"/>
      <c r="G12720" s="139"/>
      <c r="H12720" s="139"/>
      <c r="I12720" s="139"/>
      <c r="J12720" s="139"/>
    </row>
    <row r="12721" spans="6:10" x14ac:dyDescent="0.25">
      <c r="F12721" s="139"/>
      <c r="G12721" s="139"/>
      <c r="H12721" s="139"/>
      <c r="I12721" s="139"/>
      <c r="J12721" s="139"/>
    </row>
    <row r="12722" spans="6:10" x14ac:dyDescent="0.25">
      <c r="F12722" s="139"/>
      <c r="G12722" s="139"/>
      <c r="H12722" s="139"/>
      <c r="I12722" s="139"/>
      <c r="J12722" s="139"/>
    </row>
    <row r="12723" spans="6:10" x14ac:dyDescent="0.25">
      <c r="F12723" s="139"/>
      <c r="G12723" s="139"/>
      <c r="H12723" s="139"/>
      <c r="I12723" s="139"/>
      <c r="J12723" s="139"/>
    </row>
    <row r="12724" spans="6:10" x14ac:dyDescent="0.25">
      <c r="F12724" s="139"/>
      <c r="G12724" s="139"/>
      <c r="H12724" s="139"/>
      <c r="I12724" s="139"/>
      <c r="J12724" s="139"/>
    </row>
    <row r="12725" spans="6:10" x14ac:dyDescent="0.25">
      <c r="F12725" s="139"/>
      <c r="G12725" s="139"/>
      <c r="H12725" s="139"/>
      <c r="I12725" s="139"/>
      <c r="J12725" s="139"/>
    </row>
    <row r="12726" spans="6:10" x14ac:dyDescent="0.25">
      <c r="F12726" s="139"/>
      <c r="G12726" s="139"/>
      <c r="H12726" s="139"/>
      <c r="I12726" s="139"/>
      <c r="J12726" s="139"/>
    </row>
    <row r="12727" spans="6:10" x14ac:dyDescent="0.25">
      <c r="F12727" s="139"/>
      <c r="G12727" s="139"/>
      <c r="H12727" s="139"/>
      <c r="I12727" s="139"/>
      <c r="J12727" s="139"/>
    </row>
    <row r="12728" spans="6:10" x14ac:dyDescent="0.25">
      <c r="F12728" s="139"/>
      <c r="G12728" s="139"/>
      <c r="H12728" s="139"/>
      <c r="I12728" s="139"/>
      <c r="J12728" s="139"/>
    </row>
    <row r="12729" spans="6:10" x14ac:dyDescent="0.25">
      <c r="F12729" s="139"/>
      <c r="G12729" s="139"/>
      <c r="H12729" s="139"/>
      <c r="I12729" s="139"/>
      <c r="J12729" s="139"/>
    </row>
    <row r="12730" spans="6:10" x14ac:dyDescent="0.25">
      <c r="F12730" s="139"/>
      <c r="G12730" s="139"/>
      <c r="H12730" s="139"/>
      <c r="I12730" s="139"/>
      <c r="J12730" s="139"/>
    </row>
    <row r="12731" spans="6:10" x14ac:dyDescent="0.25">
      <c r="F12731" s="139"/>
      <c r="G12731" s="139"/>
      <c r="H12731" s="139"/>
      <c r="I12731" s="139"/>
      <c r="J12731" s="139"/>
    </row>
    <row r="12732" spans="6:10" x14ac:dyDescent="0.25">
      <c r="F12732" s="139"/>
      <c r="G12732" s="139"/>
      <c r="H12732" s="139"/>
      <c r="I12732" s="139"/>
      <c r="J12732" s="139"/>
    </row>
    <row r="12733" spans="6:10" x14ac:dyDescent="0.25">
      <c r="F12733" s="139"/>
      <c r="G12733" s="139"/>
      <c r="H12733" s="139"/>
      <c r="I12733" s="139"/>
      <c r="J12733" s="139"/>
    </row>
    <row r="12734" spans="6:10" x14ac:dyDescent="0.25">
      <c r="F12734" s="139"/>
      <c r="G12734" s="139"/>
      <c r="H12734" s="139"/>
      <c r="I12734" s="139"/>
      <c r="J12734" s="139"/>
    </row>
    <row r="12735" spans="6:10" x14ac:dyDescent="0.25">
      <c r="F12735" s="139"/>
      <c r="G12735" s="139"/>
      <c r="H12735" s="139"/>
      <c r="I12735" s="139"/>
      <c r="J12735" s="139"/>
    </row>
    <row r="12736" spans="6:10" x14ac:dyDescent="0.25">
      <c r="F12736" s="139"/>
      <c r="G12736" s="139"/>
      <c r="H12736" s="139"/>
      <c r="I12736" s="139"/>
      <c r="J12736" s="139"/>
    </row>
    <row r="12737" spans="6:10" x14ac:dyDescent="0.25">
      <c r="F12737" s="139"/>
      <c r="G12737" s="139"/>
      <c r="H12737" s="139"/>
      <c r="I12737" s="139"/>
      <c r="J12737" s="139"/>
    </row>
    <row r="12738" spans="6:10" x14ac:dyDescent="0.25">
      <c r="F12738" s="139"/>
      <c r="G12738" s="139"/>
      <c r="H12738" s="139"/>
      <c r="I12738" s="139"/>
      <c r="J12738" s="139"/>
    </row>
    <row r="12739" spans="6:10" x14ac:dyDescent="0.25">
      <c r="F12739" s="139"/>
      <c r="G12739" s="139"/>
      <c r="H12739" s="139"/>
      <c r="I12739" s="139"/>
      <c r="J12739" s="139"/>
    </row>
    <row r="12740" spans="6:10" x14ac:dyDescent="0.25">
      <c r="F12740" s="139"/>
      <c r="G12740" s="139"/>
      <c r="H12740" s="139"/>
      <c r="I12740" s="139"/>
      <c r="J12740" s="139"/>
    </row>
    <row r="12741" spans="6:10" x14ac:dyDescent="0.25">
      <c r="F12741" s="139"/>
      <c r="G12741" s="139"/>
      <c r="H12741" s="139"/>
      <c r="I12741" s="139"/>
      <c r="J12741" s="139"/>
    </row>
    <row r="12742" spans="6:10" x14ac:dyDescent="0.25">
      <c r="F12742" s="139"/>
      <c r="G12742" s="139"/>
      <c r="H12742" s="139"/>
      <c r="I12742" s="139"/>
      <c r="J12742" s="139"/>
    </row>
    <row r="12743" spans="6:10" x14ac:dyDescent="0.25">
      <c r="F12743" s="139"/>
      <c r="G12743" s="139"/>
      <c r="H12743" s="139"/>
      <c r="I12743" s="139"/>
      <c r="J12743" s="139"/>
    </row>
    <row r="12744" spans="6:10" x14ac:dyDescent="0.25">
      <c r="F12744" s="139"/>
      <c r="G12744" s="139"/>
      <c r="H12744" s="139"/>
      <c r="I12744" s="139"/>
      <c r="J12744" s="139"/>
    </row>
    <row r="12745" spans="6:10" x14ac:dyDescent="0.25">
      <c r="F12745" s="139"/>
      <c r="G12745" s="139"/>
      <c r="H12745" s="139"/>
      <c r="I12745" s="139"/>
      <c r="J12745" s="139"/>
    </row>
    <row r="12746" spans="6:10" x14ac:dyDescent="0.25">
      <c r="F12746" s="139"/>
      <c r="G12746" s="139"/>
      <c r="H12746" s="139"/>
      <c r="I12746" s="139"/>
      <c r="J12746" s="139"/>
    </row>
    <row r="12747" spans="6:10" x14ac:dyDescent="0.25">
      <c r="F12747" s="139"/>
      <c r="G12747" s="139"/>
      <c r="H12747" s="139"/>
      <c r="I12747" s="139"/>
      <c r="J12747" s="139"/>
    </row>
    <row r="12748" spans="6:10" x14ac:dyDescent="0.25">
      <c r="F12748" s="139"/>
      <c r="G12748" s="139"/>
      <c r="H12748" s="139"/>
      <c r="I12748" s="139"/>
      <c r="J12748" s="139"/>
    </row>
    <row r="12749" spans="6:10" x14ac:dyDescent="0.25">
      <c r="F12749" s="139"/>
      <c r="G12749" s="139"/>
      <c r="H12749" s="139"/>
      <c r="I12749" s="139"/>
      <c r="J12749" s="139"/>
    </row>
    <row r="12750" spans="6:10" x14ac:dyDescent="0.25">
      <c r="F12750" s="139"/>
      <c r="G12750" s="139"/>
      <c r="H12750" s="139"/>
      <c r="I12750" s="139"/>
      <c r="J12750" s="139"/>
    </row>
    <row r="12751" spans="6:10" x14ac:dyDescent="0.25">
      <c r="F12751" s="139"/>
      <c r="G12751" s="139"/>
      <c r="H12751" s="139"/>
      <c r="I12751" s="139"/>
      <c r="J12751" s="139"/>
    </row>
    <row r="12752" spans="6:10" x14ac:dyDescent="0.25">
      <c r="F12752" s="139"/>
      <c r="G12752" s="139"/>
      <c r="H12752" s="139"/>
      <c r="I12752" s="139"/>
      <c r="J12752" s="139"/>
    </row>
    <row r="12753" spans="6:10" x14ac:dyDescent="0.25">
      <c r="F12753" s="139"/>
      <c r="G12753" s="139"/>
      <c r="H12753" s="139"/>
      <c r="I12753" s="139"/>
      <c r="J12753" s="139"/>
    </row>
    <row r="12754" spans="6:10" x14ac:dyDescent="0.25">
      <c r="F12754" s="139"/>
      <c r="G12754" s="139"/>
      <c r="H12754" s="139"/>
      <c r="I12754" s="139"/>
      <c r="J12754" s="139"/>
    </row>
    <row r="12755" spans="6:10" x14ac:dyDescent="0.25">
      <c r="F12755" s="139"/>
      <c r="G12755" s="139"/>
      <c r="H12755" s="139"/>
      <c r="I12755" s="139"/>
      <c r="J12755" s="139"/>
    </row>
    <row r="12756" spans="6:10" x14ac:dyDescent="0.25">
      <c r="F12756" s="139"/>
      <c r="G12756" s="139"/>
      <c r="H12756" s="139"/>
      <c r="I12756" s="139"/>
      <c r="J12756" s="139"/>
    </row>
    <row r="12757" spans="6:10" x14ac:dyDescent="0.25">
      <c r="F12757" s="139"/>
      <c r="G12757" s="139"/>
      <c r="H12757" s="139"/>
      <c r="I12757" s="139"/>
      <c r="J12757" s="139"/>
    </row>
    <row r="12758" spans="6:10" x14ac:dyDescent="0.25">
      <c r="F12758" s="139"/>
      <c r="G12758" s="139"/>
      <c r="H12758" s="139"/>
      <c r="I12758" s="139"/>
      <c r="J12758" s="139"/>
    </row>
    <row r="12759" spans="6:10" x14ac:dyDescent="0.25">
      <c r="F12759" s="139"/>
      <c r="G12759" s="139"/>
      <c r="H12759" s="139"/>
      <c r="I12759" s="139"/>
      <c r="J12759" s="139"/>
    </row>
    <row r="12760" spans="6:10" x14ac:dyDescent="0.25">
      <c r="F12760" s="139"/>
      <c r="G12760" s="139"/>
      <c r="H12760" s="139"/>
      <c r="I12760" s="139"/>
      <c r="J12760" s="139"/>
    </row>
    <row r="12761" spans="6:10" x14ac:dyDescent="0.25">
      <c r="F12761" s="139"/>
      <c r="G12761" s="139"/>
      <c r="H12761" s="139"/>
      <c r="I12761" s="139"/>
      <c r="J12761" s="139"/>
    </row>
    <row r="12762" spans="6:10" x14ac:dyDescent="0.25">
      <c r="F12762" s="139"/>
      <c r="G12762" s="139"/>
      <c r="H12762" s="139"/>
      <c r="I12762" s="139"/>
      <c r="J12762" s="139"/>
    </row>
    <row r="12763" spans="6:10" x14ac:dyDescent="0.25">
      <c r="F12763" s="139"/>
      <c r="G12763" s="139"/>
      <c r="H12763" s="139"/>
      <c r="I12763" s="139"/>
      <c r="J12763" s="139"/>
    </row>
    <row r="12764" spans="6:10" x14ac:dyDescent="0.25">
      <c r="F12764" s="139"/>
      <c r="G12764" s="139"/>
      <c r="H12764" s="139"/>
      <c r="I12764" s="139"/>
      <c r="J12764" s="139"/>
    </row>
    <row r="12765" spans="6:10" x14ac:dyDescent="0.25">
      <c r="F12765" s="139"/>
      <c r="G12765" s="139"/>
      <c r="H12765" s="139"/>
      <c r="I12765" s="139"/>
      <c r="J12765" s="139"/>
    </row>
    <row r="12766" spans="6:10" x14ac:dyDescent="0.25">
      <c r="F12766" s="139"/>
      <c r="G12766" s="139"/>
      <c r="H12766" s="139"/>
      <c r="I12766" s="139"/>
      <c r="J12766" s="139"/>
    </row>
    <row r="12767" spans="6:10" x14ac:dyDescent="0.25">
      <c r="F12767" s="139"/>
      <c r="G12767" s="139"/>
      <c r="H12767" s="139"/>
      <c r="I12767" s="139"/>
      <c r="J12767" s="139"/>
    </row>
    <row r="12768" spans="6:10" x14ac:dyDescent="0.25">
      <c r="F12768" s="139"/>
      <c r="G12768" s="139"/>
      <c r="H12768" s="139"/>
      <c r="I12768" s="139"/>
      <c r="J12768" s="139"/>
    </row>
    <row r="12769" spans="6:10" x14ac:dyDescent="0.25">
      <c r="F12769" s="139"/>
      <c r="G12769" s="139"/>
      <c r="H12769" s="139"/>
      <c r="I12769" s="139"/>
      <c r="J12769" s="139"/>
    </row>
    <row r="12770" spans="6:10" x14ac:dyDescent="0.25">
      <c r="F12770" s="139"/>
      <c r="G12770" s="139"/>
      <c r="H12770" s="139"/>
      <c r="I12770" s="139"/>
      <c r="J12770" s="139"/>
    </row>
    <row r="12771" spans="6:10" x14ac:dyDescent="0.25">
      <c r="F12771" s="139"/>
      <c r="G12771" s="139"/>
      <c r="H12771" s="139"/>
      <c r="I12771" s="139"/>
      <c r="J12771" s="139"/>
    </row>
    <row r="12772" spans="6:10" x14ac:dyDescent="0.25">
      <c r="F12772" s="139"/>
      <c r="G12772" s="139"/>
      <c r="H12772" s="139"/>
      <c r="I12772" s="139"/>
      <c r="J12772" s="139"/>
    </row>
    <row r="12773" spans="6:10" x14ac:dyDescent="0.25">
      <c r="F12773" s="139"/>
      <c r="G12773" s="139"/>
      <c r="H12773" s="139"/>
      <c r="I12773" s="139"/>
      <c r="J12773" s="139"/>
    </row>
    <row r="12774" spans="6:10" x14ac:dyDescent="0.25">
      <c r="F12774" s="139"/>
      <c r="G12774" s="139"/>
      <c r="H12774" s="139"/>
      <c r="I12774" s="139"/>
      <c r="J12774" s="139"/>
    </row>
    <row r="12775" spans="6:10" x14ac:dyDescent="0.25">
      <c r="F12775" s="139"/>
      <c r="G12775" s="139"/>
      <c r="H12775" s="139"/>
      <c r="I12775" s="139"/>
      <c r="J12775" s="139"/>
    </row>
    <row r="12776" spans="6:10" x14ac:dyDescent="0.25">
      <c r="F12776" s="139"/>
      <c r="G12776" s="139"/>
      <c r="H12776" s="139"/>
      <c r="I12776" s="139"/>
      <c r="J12776" s="139"/>
    </row>
    <row r="12777" spans="6:10" x14ac:dyDescent="0.25">
      <c r="F12777" s="139"/>
      <c r="G12777" s="139"/>
      <c r="H12777" s="139"/>
      <c r="I12777" s="139"/>
      <c r="J12777" s="139"/>
    </row>
    <row r="12778" spans="6:10" x14ac:dyDescent="0.25">
      <c r="F12778" s="139"/>
      <c r="G12778" s="139"/>
      <c r="H12778" s="139"/>
      <c r="I12778" s="139"/>
      <c r="J12778" s="139"/>
    </row>
    <row r="12779" spans="6:10" x14ac:dyDescent="0.25">
      <c r="F12779" s="139"/>
      <c r="G12779" s="139"/>
      <c r="H12779" s="139"/>
      <c r="I12779" s="139"/>
      <c r="J12779" s="139"/>
    </row>
    <row r="12780" spans="6:10" x14ac:dyDescent="0.25">
      <c r="F12780" s="139"/>
      <c r="G12780" s="139"/>
      <c r="H12780" s="139"/>
      <c r="I12780" s="139"/>
      <c r="J12780" s="139"/>
    </row>
    <row r="12781" spans="6:10" x14ac:dyDescent="0.25">
      <c r="F12781" s="139"/>
      <c r="G12781" s="139"/>
      <c r="H12781" s="139"/>
      <c r="I12781" s="139"/>
      <c r="J12781" s="139"/>
    </row>
    <row r="12782" spans="6:10" x14ac:dyDescent="0.25">
      <c r="F12782" s="139"/>
      <c r="G12782" s="139"/>
      <c r="H12782" s="139"/>
      <c r="I12782" s="139"/>
      <c r="J12782" s="139"/>
    </row>
    <row r="12783" spans="6:10" x14ac:dyDescent="0.25">
      <c r="F12783" s="139"/>
      <c r="G12783" s="139"/>
      <c r="H12783" s="139"/>
      <c r="I12783" s="139"/>
      <c r="J12783" s="139"/>
    </row>
    <row r="12784" spans="6:10" x14ac:dyDescent="0.25">
      <c r="F12784" s="139"/>
      <c r="G12784" s="139"/>
      <c r="H12784" s="139"/>
      <c r="I12784" s="139"/>
      <c r="J12784" s="139"/>
    </row>
    <row r="12785" spans="6:10" x14ac:dyDescent="0.25">
      <c r="F12785" s="139"/>
      <c r="G12785" s="139"/>
      <c r="H12785" s="139"/>
      <c r="I12785" s="139"/>
      <c r="J12785" s="139"/>
    </row>
    <row r="12786" spans="6:10" x14ac:dyDescent="0.25">
      <c r="F12786" s="139"/>
      <c r="G12786" s="139"/>
      <c r="H12786" s="139"/>
      <c r="I12786" s="139"/>
      <c r="J12786" s="139"/>
    </row>
    <row r="12787" spans="6:10" x14ac:dyDescent="0.25">
      <c r="F12787" s="139"/>
      <c r="G12787" s="139"/>
      <c r="H12787" s="139"/>
      <c r="I12787" s="139"/>
      <c r="J12787" s="139"/>
    </row>
    <row r="12788" spans="6:10" x14ac:dyDescent="0.25">
      <c r="F12788" s="139"/>
      <c r="G12788" s="139"/>
      <c r="H12788" s="139"/>
      <c r="I12788" s="139"/>
      <c r="J12788" s="139"/>
    </row>
    <row r="12789" spans="6:10" x14ac:dyDescent="0.25">
      <c r="F12789" s="139"/>
      <c r="G12789" s="139"/>
      <c r="H12789" s="139"/>
      <c r="I12789" s="139"/>
      <c r="J12789" s="139"/>
    </row>
    <row r="12790" spans="6:10" x14ac:dyDescent="0.25">
      <c r="F12790" s="139"/>
      <c r="G12790" s="139"/>
      <c r="H12790" s="139"/>
      <c r="I12790" s="139"/>
      <c r="J12790" s="139"/>
    </row>
    <row r="12791" spans="6:10" x14ac:dyDescent="0.25">
      <c r="F12791" s="139"/>
      <c r="G12791" s="139"/>
      <c r="H12791" s="139"/>
      <c r="I12791" s="139"/>
      <c r="J12791" s="139"/>
    </row>
    <row r="12792" spans="6:10" x14ac:dyDescent="0.25">
      <c r="F12792" s="139"/>
      <c r="G12792" s="139"/>
      <c r="H12792" s="139"/>
      <c r="I12792" s="139"/>
      <c r="J12792" s="139"/>
    </row>
    <row r="12793" spans="6:10" x14ac:dyDescent="0.25">
      <c r="F12793" s="139"/>
      <c r="G12793" s="139"/>
      <c r="H12793" s="139"/>
      <c r="I12793" s="139"/>
      <c r="J12793" s="139"/>
    </row>
    <row r="12794" spans="6:10" x14ac:dyDescent="0.25">
      <c r="F12794" s="139"/>
      <c r="G12794" s="139"/>
      <c r="H12794" s="139"/>
      <c r="I12794" s="139"/>
      <c r="J12794" s="139"/>
    </row>
    <row r="12795" spans="6:10" x14ac:dyDescent="0.25">
      <c r="F12795" s="139"/>
      <c r="G12795" s="139"/>
      <c r="H12795" s="139"/>
      <c r="I12795" s="139"/>
      <c r="J12795" s="139"/>
    </row>
    <row r="12796" spans="6:10" x14ac:dyDescent="0.25">
      <c r="F12796" s="139"/>
      <c r="G12796" s="139"/>
      <c r="H12796" s="139"/>
      <c r="I12796" s="139"/>
      <c r="J12796" s="139"/>
    </row>
    <row r="12797" spans="6:10" x14ac:dyDescent="0.25">
      <c r="F12797" s="139"/>
      <c r="G12797" s="139"/>
      <c r="H12797" s="139"/>
      <c r="I12797" s="139"/>
      <c r="J12797" s="139"/>
    </row>
    <row r="12798" spans="6:10" x14ac:dyDescent="0.25">
      <c r="F12798" s="139"/>
      <c r="G12798" s="139"/>
      <c r="H12798" s="139"/>
      <c r="I12798" s="139"/>
      <c r="J12798" s="139"/>
    </row>
    <row r="12799" spans="6:10" x14ac:dyDescent="0.25">
      <c r="F12799" s="139"/>
      <c r="G12799" s="139"/>
      <c r="H12799" s="139"/>
      <c r="I12799" s="139"/>
      <c r="J12799" s="139"/>
    </row>
    <row r="12800" spans="6:10" x14ac:dyDescent="0.25">
      <c r="F12800" s="139"/>
      <c r="G12800" s="139"/>
      <c r="H12800" s="139"/>
      <c r="I12800" s="139"/>
      <c r="J12800" s="139"/>
    </row>
    <row r="12801" spans="6:10" x14ac:dyDescent="0.25">
      <c r="F12801" s="139"/>
      <c r="G12801" s="139"/>
      <c r="H12801" s="139"/>
      <c r="I12801" s="139"/>
      <c r="J12801" s="139"/>
    </row>
    <row r="12802" spans="6:10" x14ac:dyDescent="0.25">
      <c r="F12802" s="139"/>
      <c r="G12802" s="139"/>
      <c r="H12802" s="139"/>
      <c r="I12802" s="139"/>
      <c r="J12802" s="139"/>
    </row>
    <row r="12803" spans="6:10" x14ac:dyDescent="0.25">
      <c r="F12803" s="139"/>
      <c r="G12803" s="139"/>
      <c r="H12803" s="139"/>
      <c r="I12803" s="139"/>
      <c r="J12803" s="139"/>
    </row>
    <row r="12804" spans="6:10" x14ac:dyDescent="0.25">
      <c r="F12804" s="139"/>
      <c r="G12804" s="139"/>
      <c r="H12804" s="139"/>
      <c r="I12804" s="139"/>
      <c r="J12804" s="139"/>
    </row>
    <row r="12805" spans="6:10" x14ac:dyDescent="0.25">
      <c r="F12805" s="139"/>
      <c r="G12805" s="139"/>
      <c r="H12805" s="139"/>
      <c r="I12805" s="139"/>
      <c r="J12805" s="139"/>
    </row>
    <row r="12806" spans="6:10" x14ac:dyDescent="0.25">
      <c r="F12806" s="139"/>
      <c r="G12806" s="139"/>
      <c r="H12806" s="139"/>
      <c r="I12806" s="139"/>
      <c r="J12806" s="139"/>
    </row>
    <row r="12807" spans="6:10" x14ac:dyDescent="0.25">
      <c r="F12807" s="139"/>
      <c r="G12807" s="139"/>
      <c r="H12807" s="139"/>
      <c r="I12807" s="139"/>
      <c r="J12807" s="139"/>
    </row>
    <row r="12808" spans="6:10" x14ac:dyDescent="0.25">
      <c r="F12808" s="139"/>
      <c r="G12808" s="139"/>
      <c r="H12808" s="139"/>
      <c r="I12808" s="139"/>
      <c r="J12808" s="139"/>
    </row>
    <row r="12809" spans="6:10" x14ac:dyDescent="0.25">
      <c r="F12809" s="139"/>
      <c r="G12809" s="139"/>
      <c r="H12809" s="139"/>
      <c r="I12809" s="139"/>
      <c r="J12809" s="139"/>
    </row>
    <row r="12810" spans="6:10" x14ac:dyDescent="0.25">
      <c r="F12810" s="139"/>
      <c r="G12810" s="139"/>
      <c r="H12810" s="139"/>
      <c r="I12810" s="139"/>
      <c r="J12810" s="139"/>
    </row>
    <row r="12811" spans="6:10" x14ac:dyDescent="0.25">
      <c r="F12811" s="139"/>
      <c r="G12811" s="139"/>
      <c r="H12811" s="139"/>
      <c r="I12811" s="139"/>
      <c r="J12811" s="139"/>
    </row>
    <row r="12812" spans="6:10" x14ac:dyDescent="0.25">
      <c r="F12812" s="139"/>
      <c r="G12812" s="139"/>
      <c r="H12812" s="139"/>
      <c r="I12812" s="139"/>
      <c r="J12812" s="139"/>
    </row>
    <row r="12813" spans="6:10" x14ac:dyDescent="0.25">
      <c r="F12813" s="139"/>
      <c r="G12813" s="139"/>
      <c r="H12813" s="139"/>
      <c r="I12813" s="139"/>
      <c r="J12813" s="139"/>
    </row>
    <row r="12814" spans="6:10" x14ac:dyDescent="0.25">
      <c r="F12814" s="139"/>
      <c r="G12814" s="139"/>
      <c r="H12814" s="139"/>
      <c r="I12814" s="139"/>
      <c r="J12814" s="139"/>
    </row>
    <row r="12815" spans="6:10" x14ac:dyDescent="0.25">
      <c r="F12815" s="139"/>
      <c r="G12815" s="139"/>
      <c r="H12815" s="139"/>
      <c r="I12815" s="139"/>
      <c r="J12815" s="139"/>
    </row>
    <row r="12816" spans="6:10" x14ac:dyDescent="0.25">
      <c r="F12816" s="139"/>
      <c r="G12816" s="139"/>
      <c r="H12816" s="139"/>
      <c r="I12816" s="139"/>
      <c r="J12816" s="139"/>
    </row>
    <row r="12817" spans="6:10" x14ac:dyDescent="0.25">
      <c r="F12817" s="139"/>
      <c r="G12817" s="139"/>
      <c r="H12817" s="139"/>
      <c r="I12817" s="139"/>
      <c r="J12817" s="139"/>
    </row>
    <row r="12818" spans="6:10" x14ac:dyDescent="0.25">
      <c r="F12818" s="139"/>
      <c r="G12818" s="139"/>
      <c r="H12818" s="139"/>
      <c r="I12818" s="139"/>
      <c r="J12818" s="139"/>
    </row>
    <row r="12819" spans="6:10" x14ac:dyDescent="0.25">
      <c r="F12819" s="139"/>
      <c r="G12819" s="139"/>
      <c r="H12819" s="139"/>
      <c r="I12819" s="139"/>
      <c r="J12819" s="139"/>
    </row>
    <row r="12820" spans="6:10" x14ac:dyDescent="0.25">
      <c r="F12820" s="139"/>
      <c r="G12820" s="139"/>
      <c r="H12820" s="139"/>
      <c r="I12820" s="139"/>
      <c r="J12820" s="139"/>
    </row>
    <row r="12821" spans="6:10" x14ac:dyDescent="0.25">
      <c r="F12821" s="139"/>
      <c r="G12821" s="139"/>
      <c r="H12821" s="139"/>
      <c r="I12821" s="139"/>
      <c r="J12821" s="139"/>
    </row>
    <row r="12822" spans="6:10" x14ac:dyDescent="0.25">
      <c r="F12822" s="139"/>
      <c r="G12822" s="139"/>
      <c r="H12822" s="139"/>
      <c r="I12822" s="139"/>
      <c r="J12822" s="139"/>
    </row>
    <row r="12823" spans="6:10" x14ac:dyDescent="0.25">
      <c r="F12823" s="139"/>
      <c r="G12823" s="139"/>
      <c r="H12823" s="139"/>
      <c r="I12823" s="139"/>
      <c r="J12823" s="139"/>
    </row>
    <row r="12824" spans="6:10" x14ac:dyDescent="0.25">
      <c r="F12824" s="139"/>
      <c r="G12824" s="139"/>
      <c r="H12824" s="139"/>
      <c r="I12824" s="139"/>
      <c r="J12824" s="139"/>
    </row>
    <row r="12825" spans="6:10" x14ac:dyDescent="0.25">
      <c r="F12825" s="139"/>
      <c r="G12825" s="139"/>
      <c r="H12825" s="139"/>
      <c r="I12825" s="139"/>
      <c r="J12825" s="139"/>
    </row>
    <row r="12826" spans="6:10" x14ac:dyDescent="0.25">
      <c r="F12826" s="139"/>
      <c r="G12826" s="139"/>
      <c r="H12826" s="139"/>
      <c r="I12826" s="139"/>
      <c r="J12826" s="139"/>
    </row>
    <row r="12827" spans="6:10" x14ac:dyDescent="0.25">
      <c r="F12827" s="139"/>
      <c r="G12827" s="139"/>
      <c r="H12827" s="139"/>
      <c r="I12827" s="139"/>
      <c r="J12827" s="139"/>
    </row>
    <row r="12828" spans="6:10" x14ac:dyDescent="0.25">
      <c r="F12828" s="139"/>
      <c r="G12828" s="139"/>
      <c r="H12828" s="139"/>
      <c r="I12828" s="139"/>
      <c r="J12828" s="139"/>
    </row>
    <row r="12829" spans="6:10" x14ac:dyDescent="0.25">
      <c r="F12829" s="139"/>
      <c r="G12829" s="139"/>
      <c r="H12829" s="139"/>
      <c r="I12829" s="139"/>
      <c r="J12829" s="139"/>
    </row>
    <row r="12830" spans="6:10" x14ac:dyDescent="0.25">
      <c r="F12830" s="139"/>
      <c r="G12830" s="139"/>
      <c r="H12830" s="139"/>
      <c r="I12830" s="139"/>
      <c r="J12830" s="139"/>
    </row>
    <row r="12831" spans="6:10" x14ac:dyDescent="0.25">
      <c r="F12831" s="139"/>
      <c r="G12831" s="139"/>
      <c r="H12831" s="139"/>
      <c r="I12831" s="139"/>
      <c r="J12831" s="139"/>
    </row>
    <row r="12832" spans="6:10" x14ac:dyDescent="0.25">
      <c r="F12832" s="139"/>
      <c r="G12832" s="139"/>
      <c r="H12832" s="139"/>
      <c r="I12832" s="139"/>
      <c r="J12832" s="139"/>
    </row>
    <row r="12833" spans="6:10" x14ac:dyDescent="0.25">
      <c r="F12833" s="139"/>
      <c r="G12833" s="139"/>
      <c r="H12833" s="139"/>
      <c r="I12833" s="139"/>
      <c r="J12833" s="139"/>
    </row>
    <row r="12834" spans="6:10" x14ac:dyDescent="0.25">
      <c r="F12834" s="139"/>
      <c r="G12834" s="139"/>
      <c r="H12834" s="139"/>
      <c r="I12834" s="139"/>
      <c r="J12834" s="139"/>
    </row>
    <row r="12835" spans="6:10" x14ac:dyDescent="0.25">
      <c r="F12835" s="139"/>
      <c r="G12835" s="139"/>
      <c r="H12835" s="139"/>
      <c r="I12835" s="139"/>
      <c r="J12835" s="139"/>
    </row>
    <row r="12836" spans="6:10" x14ac:dyDescent="0.25">
      <c r="F12836" s="139"/>
      <c r="G12836" s="139"/>
      <c r="H12836" s="139"/>
      <c r="I12836" s="139"/>
      <c r="J12836" s="139"/>
    </row>
    <row r="12837" spans="6:10" x14ac:dyDescent="0.25">
      <c r="F12837" s="139"/>
      <c r="G12837" s="139"/>
      <c r="H12837" s="139"/>
      <c r="I12837" s="139"/>
      <c r="J12837" s="139"/>
    </row>
    <row r="12838" spans="6:10" x14ac:dyDescent="0.25">
      <c r="F12838" s="139"/>
      <c r="G12838" s="139"/>
      <c r="H12838" s="139"/>
      <c r="I12838" s="139"/>
      <c r="J12838" s="139"/>
    </row>
    <row r="12839" spans="6:10" x14ac:dyDescent="0.25">
      <c r="F12839" s="139"/>
      <c r="G12839" s="139"/>
      <c r="H12839" s="139"/>
      <c r="I12839" s="139"/>
      <c r="J12839" s="139"/>
    </row>
    <row r="12840" spans="6:10" x14ac:dyDescent="0.25">
      <c r="F12840" s="139"/>
      <c r="G12840" s="139"/>
      <c r="H12840" s="139"/>
      <c r="I12840" s="139"/>
      <c r="J12840" s="139"/>
    </row>
    <row r="12841" spans="6:10" x14ac:dyDescent="0.25">
      <c r="F12841" s="139"/>
      <c r="G12841" s="139"/>
      <c r="H12841" s="139"/>
      <c r="I12841" s="139"/>
      <c r="J12841" s="139"/>
    </row>
    <row r="12842" spans="6:10" x14ac:dyDescent="0.25">
      <c r="F12842" s="139"/>
      <c r="G12842" s="139"/>
      <c r="H12842" s="139"/>
      <c r="I12842" s="139"/>
      <c r="J12842" s="139"/>
    </row>
    <row r="12843" spans="6:10" x14ac:dyDescent="0.25">
      <c r="F12843" s="139"/>
      <c r="G12843" s="139"/>
      <c r="H12843" s="139"/>
      <c r="I12843" s="139"/>
      <c r="J12843" s="139"/>
    </row>
    <row r="12844" spans="6:10" x14ac:dyDescent="0.25">
      <c r="F12844" s="139"/>
      <c r="G12844" s="139"/>
      <c r="H12844" s="139"/>
      <c r="I12844" s="139"/>
      <c r="J12844" s="139"/>
    </row>
    <row r="12845" spans="6:10" x14ac:dyDescent="0.25">
      <c r="F12845" s="139"/>
      <c r="G12845" s="139"/>
      <c r="H12845" s="139"/>
      <c r="I12845" s="139"/>
      <c r="J12845" s="139"/>
    </row>
    <row r="12846" spans="6:10" x14ac:dyDescent="0.25">
      <c r="F12846" s="139"/>
      <c r="G12846" s="139"/>
      <c r="H12846" s="139"/>
      <c r="I12846" s="139"/>
      <c r="J12846" s="139"/>
    </row>
    <row r="12847" spans="6:10" x14ac:dyDescent="0.25">
      <c r="F12847" s="139"/>
      <c r="G12847" s="139"/>
      <c r="H12847" s="139"/>
      <c r="I12847" s="139"/>
      <c r="J12847" s="139"/>
    </row>
    <row r="12848" spans="6:10" x14ac:dyDescent="0.25">
      <c r="F12848" s="139"/>
      <c r="G12848" s="139"/>
      <c r="H12848" s="139"/>
      <c r="I12848" s="139"/>
      <c r="J12848" s="139"/>
    </row>
    <row r="12849" spans="6:10" x14ac:dyDescent="0.25">
      <c r="F12849" s="139"/>
      <c r="G12849" s="139"/>
      <c r="H12849" s="139"/>
      <c r="I12849" s="139"/>
      <c r="J12849" s="139"/>
    </row>
    <row r="12850" spans="6:10" x14ac:dyDescent="0.25">
      <c r="F12850" s="139"/>
      <c r="G12850" s="139"/>
      <c r="H12850" s="139"/>
      <c r="I12850" s="139"/>
      <c r="J12850" s="139"/>
    </row>
    <row r="12851" spans="6:10" x14ac:dyDescent="0.25">
      <c r="F12851" s="139"/>
      <c r="G12851" s="139"/>
      <c r="H12851" s="139"/>
      <c r="I12851" s="139"/>
      <c r="J12851" s="139"/>
    </row>
    <row r="12852" spans="6:10" x14ac:dyDescent="0.25">
      <c r="F12852" s="139"/>
      <c r="G12852" s="139"/>
      <c r="H12852" s="139"/>
      <c r="I12852" s="139"/>
      <c r="J12852" s="139"/>
    </row>
    <row r="12853" spans="6:10" x14ac:dyDescent="0.25">
      <c r="F12853" s="139"/>
      <c r="G12853" s="139"/>
      <c r="H12853" s="139"/>
      <c r="I12853" s="139"/>
      <c r="J12853" s="139"/>
    </row>
    <row r="12854" spans="6:10" x14ac:dyDescent="0.25">
      <c r="F12854" s="139"/>
      <c r="G12854" s="139"/>
      <c r="H12854" s="139"/>
      <c r="I12854" s="139"/>
      <c r="J12854" s="139"/>
    </row>
    <row r="12855" spans="6:10" x14ac:dyDescent="0.25">
      <c r="F12855" s="139"/>
      <c r="G12855" s="139"/>
      <c r="H12855" s="139"/>
      <c r="I12855" s="139"/>
      <c r="J12855" s="139"/>
    </row>
    <row r="12856" spans="6:10" x14ac:dyDescent="0.25">
      <c r="F12856" s="139"/>
      <c r="G12856" s="139"/>
      <c r="H12856" s="139"/>
      <c r="I12856" s="139"/>
      <c r="J12856" s="139"/>
    </row>
    <row r="12857" spans="6:10" x14ac:dyDescent="0.25">
      <c r="F12857" s="139"/>
      <c r="G12857" s="139"/>
      <c r="H12857" s="139"/>
      <c r="I12857" s="139"/>
      <c r="J12857" s="139"/>
    </row>
    <row r="12858" spans="6:10" x14ac:dyDescent="0.25">
      <c r="F12858" s="139"/>
      <c r="G12858" s="139"/>
      <c r="H12858" s="139"/>
      <c r="I12858" s="139"/>
      <c r="J12858" s="139"/>
    </row>
    <row r="12859" spans="6:10" x14ac:dyDescent="0.25">
      <c r="F12859" s="139"/>
      <c r="G12859" s="139"/>
      <c r="H12859" s="139"/>
      <c r="I12859" s="139"/>
      <c r="J12859" s="139"/>
    </row>
    <row r="12860" spans="6:10" x14ac:dyDescent="0.25">
      <c r="F12860" s="139"/>
      <c r="G12860" s="139"/>
      <c r="H12860" s="139"/>
      <c r="I12860" s="139"/>
      <c r="J12860" s="139"/>
    </row>
    <row r="12861" spans="6:10" x14ac:dyDescent="0.25">
      <c r="F12861" s="139"/>
      <c r="G12861" s="139"/>
      <c r="H12861" s="139"/>
      <c r="I12861" s="139"/>
      <c r="J12861" s="139"/>
    </row>
    <row r="12862" spans="6:10" x14ac:dyDescent="0.25">
      <c r="F12862" s="139"/>
      <c r="G12862" s="139"/>
      <c r="H12862" s="139"/>
      <c r="I12862" s="139"/>
      <c r="J12862" s="139"/>
    </row>
    <row r="12863" spans="6:10" x14ac:dyDescent="0.25">
      <c r="F12863" s="139"/>
      <c r="G12863" s="139"/>
      <c r="H12863" s="139"/>
      <c r="I12863" s="139"/>
      <c r="J12863" s="139"/>
    </row>
    <row r="12864" spans="6:10" x14ac:dyDescent="0.25">
      <c r="F12864" s="139"/>
      <c r="G12864" s="139"/>
      <c r="H12864" s="139"/>
      <c r="I12864" s="139"/>
      <c r="J12864" s="139"/>
    </row>
    <row r="12865" spans="6:10" x14ac:dyDescent="0.25">
      <c r="F12865" s="139"/>
      <c r="G12865" s="139"/>
      <c r="H12865" s="139"/>
      <c r="I12865" s="139"/>
      <c r="J12865" s="139"/>
    </row>
    <row r="12866" spans="6:10" x14ac:dyDescent="0.25">
      <c r="F12866" s="139"/>
      <c r="G12866" s="139"/>
      <c r="H12866" s="139"/>
      <c r="I12866" s="139"/>
      <c r="J12866" s="139"/>
    </row>
    <row r="12867" spans="6:10" x14ac:dyDescent="0.25">
      <c r="F12867" s="139"/>
      <c r="G12867" s="139"/>
      <c r="H12867" s="139"/>
      <c r="I12867" s="139"/>
      <c r="J12867" s="139"/>
    </row>
    <row r="12868" spans="6:10" x14ac:dyDescent="0.25">
      <c r="F12868" s="139"/>
      <c r="G12868" s="139"/>
      <c r="H12868" s="139"/>
      <c r="I12868" s="139"/>
      <c r="J12868" s="139"/>
    </row>
    <row r="12869" spans="6:10" x14ac:dyDescent="0.25">
      <c r="F12869" s="139"/>
      <c r="G12869" s="139"/>
      <c r="H12869" s="139"/>
      <c r="I12869" s="139"/>
      <c r="J12869" s="139"/>
    </row>
    <row r="12870" spans="6:10" x14ac:dyDescent="0.25">
      <c r="F12870" s="139"/>
      <c r="G12870" s="139"/>
      <c r="H12870" s="139"/>
      <c r="I12870" s="139"/>
      <c r="J12870" s="139"/>
    </row>
    <row r="12871" spans="6:10" x14ac:dyDescent="0.25">
      <c r="F12871" s="139"/>
      <c r="G12871" s="139"/>
      <c r="H12871" s="139"/>
      <c r="I12871" s="139"/>
      <c r="J12871" s="139"/>
    </row>
    <row r="12872" spans="6:10" x14ac:dyDescent="0.25">
      <c r="F12872" s="139"/>
      <c r="G12872" s="139"/>
      <c r="H12872" s="139"/>
      <c r="I12872" s="139"/>
      <c r="J12872" s="139"/>
    </row>
    <row r="12873" spans="6:10" x14ac:dyDescent="0.25">
      <c r="F12873" s="139"/>
      <c r="G12873" s="139"/>
      <c r="H12873" s="139"/>
      <c r="I12873" s="139"/>
      <c r="J12873" s="139"/>
    </row>
    <row r="12874" spans="6:10" x14ac:dyDescent="0.25">
      <c r="F12874" s="139"/>
      <c r="G12874" s="139"/>
      <c r="H12874" s="139"/>
      <c r="I12874" s="139"/>
      <c r="J12874" s="139"/>
    </row>
    <row r="12875" spans="6:10" x14ac:dyDescent="0.25">
      <c r="F12875" s="139"/>
      <c r="G12875" s="139"/>
      <c r="H12875" s="139"/>
      <c r="I12875" s="139"/>
      <c r="J12875" s="139"/>
    </row>
    <row r="12876" spans="6:10" x14ac:dyDescent="0.25">
      <c r="F12876" s="139"/>
      <c r="G12876" s="139"/>
      <c r="H12876" s="139"/>
      <c r="I12876" s="139"/>
      <c r="J12876" s="139"/>
    </row>
    <row r="12877" spans="6:10" x14ac:dyDescent="0.25">
      <c r="F12877" s="139"/>
      <c r="G12877" s="139"/>
      <c r="H12877" s="139"/>
      <c r="I12877" s="139"/>
      <c r="J12877" s="139"/>
    </row>
    <row r="12878" spans="6:10" x14ac:dyDescent="0.25">
      <c r="F12878" s="139"/>
      <c r="G12878" s="139"/>
      <c r="H12878" s="139"/>
      <c r="I12878" s="139"/>
      <c r="J12878" s="139"/>
    </row>
    <row r="12879" spans="6:10" x14ac:dyDescent="0.25">
      <c r="F12879" s="139"/>
      <c r="G12879" s="139"/>
      <c r="H12879" s="139"/>
      <c r="I12879" s="139"/>
      <c r="J12879" s="139"/>
    </row>
    <row r="12880" spans="6:10" x14ac:dyDescent="0.25">
      <c r="F12880" s="139"/>
      <c r="G12880" s="139"/>
      <c r="H12880" s="139"/>
      <c r="I12880" s="139"/>
      <c r="J12880" s="139"/>
    </row>
    <row r="12881" spans="6:10" x14ac:dyDescent="0.25">
      <c r="F12881" s="139"/>
      <c r="G12881" s="139"/>
      <c r="H12881" s="139"/>
      <c r="I12881" s="139"/>
      <c r="J12881" s="139"/>
    </row>
    <row r="12882" spans="6:10" x14ac:dyDescent="0.25">
      <c r="F12882" s="139"/>
      <c r="G12882" s="139"/>
      <c r="H12882" s="139"/>
      <c r="I12882" s="139"/>
      <c r="J12882" s="139"/>
    </row>
    <row r="12883" spans="6:10" x14ac:dyDescent="0.25">
      <c r="F12883" s="139"/>
      <c r="G12883" s="139"/>
      <c r="H12883" s="139"/>
      <c r="I12883" s="139"/>
      <c r="J12883" s="139"/>
    </row>
    <row r="12884" spans="6:10" x14ac:dyDescent="0.25">
      <c r="F12884" s="139"/>
      <c r="G12884" s="139"/>
      <c r="H12884" s="139"/>
      <c r="I12884" s="139"/>
      <c r="J12884" s="139"/>
    </row>
    <row r="12885" spans="6:10" x14ac:dyDescent="0.25">
      <c r="F12885" s="139"/>
      <c r="G12885" s="139"/>
      <c r="H12885" s="139"/>
      <c r="I12885" s="139"/>
      <c r="J12885" s="139"/>
    </row>
    <row r="12886" spans="6:10" x14ac:dyDescent="0.25">
      <c r="F12886" s="139"/>
      <c r="G12886" s="139"/>
      <c r="H12886" s="139"/>
      <c r="I12886" s="139"/>
      <c r="J12886" s="139"/>
    </row>
    <row r="12887" spans="6:10" x14ac:dyDescent="0.25">
      <c r="F12887" s="139"/>
      <c r="G12887" s="139"/>
      <c r="H12887" s="139"/>
      <c r="I12887" s="139"/>
      <c r="J12887" s="139"/>
    </row>
    <row r="12888" spans="6:10" x14ac:dyDescent="0.25">
      <c r="F12888" s="139"/>
      <c r="G12888" s="139"/>
      <c r="H12888" s="139"/>
      <c r="I12888" s="139"/>
      <c r="J12888" s="139"/>
    </row>
    <row r="12889" spans="6:10" x14ac:dyDescent="0.25">
      <c r="F12889" s="139"/>
      <c r="G12889" s="139"/>
      <c r="H12889" s="139"/>
      <c r="I12889" s="139"/>
      <c r="J12889" s="139"/>
    </row>
    <row r="12890" spans="6:10" x14ac:dyDescent="0.25">
      <c r="F12890" s="139"/>
      <c r="G12890" s="139"/>
      <c r="H12890" s="139"/>
      <c r="I12890" s="139"/>
      <c r="J12890" s="139"/>
    </row>
    <row r="12891" spans="6:10" x14ac:dyDescent="0.25">
      <c r="F12891" s="139"/>
      <c r="G12891" s="139"/>
      <c r="H12891" s="139"/>
      <c r="I12891" s="139"/>
      <c r="J12891" s="139"/>
    </row>
    <row r="12892" spans="6:10" x14ac:dyDescent="0.25">
      <c r="F12892" s="139"/>
      <c r="G12892" s="139"/>
      <c r="H12892" s="139"/>
      <c r="I12892" s="139"/>
      <c r="J12892" s="139"/>
    </row>
    <row r="12893" spans="6:10" x14ac:dyDescent="0.25">
      <c r="F12893" s="139"/>
      <c r="G12893" s="139"/>
      <c r="H12893" s="139"/>
      <c r="I12893" s="139"/>
      <c r="J12893" s="139"/>
    </row>
    <row r="12894" spans="6:10" x14ac:dyDescent="0.25">
      <c r="F12894" s="139"/>
      <c r="G12894" s="139"/>
      <c r="H12894" s="139"/>
      <c r="I12894" s="139"/>
      <c r="J12894" s="139"/>
    </row>
    <row r="12895" spans="6:10" x14ac:dyDescent="0.25">
      <c r="F12895" s="139"/>
      <c r="G12895" s="139"/>
      <c r="H12895" s="139"/>
      <c r="I12895" s="139"/>
      <c r="J12895" s="139"/>
    </row>
    <row r="12896" spans="6:10" x14ac:dyDescent="0.25">
      <c r="F12896" s="139"/>
      <c r="G12896" s="139"/>
      <c r="H12896" s="139"/>
      <c r="I12896" s="139"/>
      <c r="J12896" s="139"/>
    </row>
    <row r="12897" spans="6:10" x14ac:dyDescent="0.25">
      <c r="F12897" s="139"/>
      <c r="G12897" s="139"/>
      <c r="H12897" s="139"/>
      <c r="I12897" s="139"/>
      <c r="J12897" s="139"/>
    </row>
    <row r="12898" spans="6:10" x14ac:dyDescent="0.25">
      <c r="F12898" s="139"/>
      <c r="G12898" s="139"/>
      <c r="H12898" s="139"/>
      <c r="I12898" s="139"/>
      <c r="J12898" s="139"/>
    </row>
    <row r="12899" spans="6:10" x14ac:dyDescent="0.25">
      <c r="F12899" s="139"/>
      <c r="G12899" s="139"/>
      <c r="H12899" s="139"/>
      <c r="I12899" s="139"/>
      <c r="J12899" s="139"/>
    </row>
    <row r="12900" spans="6:10" x14ac:dyDescent="0.25">
      <c r="F12900" s="139"/>
      <c r="G12900" s="139"/>
      <c r="H12900" s="139"/>
      <c r="I12900" s="139"/>
      <c r="J12900" s="139"/>
    </row>
    <row r="12901" spans="6:10" x14ac:dyDescent="0.25">
      <c r="F12901" s="139"/>
      <c r="G12901" s="139"/>
      <c r="H12901" s="139"/>
      <c r="I12901" s="139"/>
      <c r="J12901" s="139"/>
    </row>
    <row r="12902" spans="6:10" x14ac:dyDescent="0.25">
      <c r="F12902" s="139"/>
      <c r="G12902" s="139"/>
      <c r="H12902" s="139"/>
      <c r="I12902" s="139"/>
      <c r="J12902" s="139"/>
    </row>
    <row r="12903" spans="6:10" x14ac:dyDescent="0.25">
      <c r="F12903" s="139"/>
      <c r="G12903" s="139"/>
      <c r="H12903" s="139"/>
      <c r="I12903" s="139"/>
      <c r="J12903" s="139"/>
    </row>
    <row r="12904" spans="6:10" x14ac:dyDescent="0.25">
      <c r="F12904" s="139"/>
      <c r="G12904" s="139"/>
      <c r="H12904" s="139"/>
      <c r="I12904" s="139"/>
      <c r="J12904" s="139"/>
    </row>
    <row r="12905" spans="6:10" x14ac:dyDescent="0.25">
      <c r="F12905" s="139"/>
      <c r="G12905" s="139"/>
      <c r="H12905" s="139"/>
      <c r="I12905" s="139"/>
      <c r="J12905" s="139"/>
    </row>
    <row r="12906" spans="6:10" x14ac:dyDescent="0.25">
      <c r="F12906" s="139"/>
      <c r="G12906" s="139"/>
      <c r="H12906" s="139"/>
      <c r="I12906" s="139"/>
      <c r="J12906" s="139"/>
    </row>
    <row r="12907" spans="6:10" x14ac:dyDescent="0.25">
      <c r="F12907" s="139"/>
      <c r="G12907" s="139"/>
      <c r="H12907" s="139"/>
      <c r="I12907" s="139"/>
      <c r="J12907" s="139"/>
    </row>
    <row r="12908" spans="6:10" x14ac:dyDescent="0.25">
      <c r="F12908" s="139"/>
      <c r="G12908" s="139"/>
      <c r="H12908" s="139"/>
      <c r="I12908" s="139"/>
      <c r="J12908" s="139"/>
    </row>
    <row r="12909" spans="6:10" x14ac:dyDescent="0.25">
      <c r="F12909" s="139"/>
      <c r="G12909" s="139"/>
      <c r="H12909" s="139"/>
      <c r="I12909" s="139"/>
      <c r="J12909" s="139"/>
    </row>
    <row r="12910" spans="6:10" x14ac:dyDescent="0.25">
      <c r="F12910" s="139"/>
      <c r="G12910" s="139"/>
      <c r="H12910" s="139"/>
      <c r="I12910" s="139"/>
      <c r="J12910" s="139"/>
    </row>
    <row r="12911" spans="6:10" x14ac:dyDescent="0.25">
      <c r="F12911" s="139"/>
      <c r="G12911" s="139"/>
      <c r="H12911" s="139"/>
      <c r="I12911" s="139"/>
      <c r="J12911" s="139"/>
    </row>
    <row r="12912" spans="6:10" x14ac:dyDescent="0.25">
      <c r="F12912" s="139"/>
      <c r="G12912" s="139"/>
      <c r="H12912" s="139"/>
      <c r="I12912" s="139"/>
      <c r="J12912" s="139"/>
    </row>
    <row r="12913" spans="6:10" x14ac:dyDescent="0.25">
      <c r="F12913" s="139"/>
      <c r="G12913" s="139"/>
      <c r="H12913" s="139"/>
      <c r="I12913" s="139"/>
      <c r="J12913" s="139"/>
    </row>
    <row r="12914" spans="6:10" x14ac:dyDescent="0.25">
      <c r="F12914" s="139"/>
      <c r="G12914" s="139"/>
      <c r="H12914" s="139"/>
      <c r="I12914" s="139"/>
      <c r="J12914" s="139"/>
    </row>
    <row r="12915" spans="6:10" x14ac:dyDescent="0.25">
      <c r="F12915" s="139"/>
      <c r="G12915" s="139"/>
      <c r="H12915" s="139"/>
      <c r="I12915" s="139"/>
      <c r="J12915" s="139"/>
    </row>
    <row r="12916" spans="6:10" x14ac:dyDescent="0.25">
      <c r="F12916" s="139"/>
      <c r="G12916" s="139"/>
      <c r="H12916" s="139"/>
      <c r="I12916" s="139"/>
      <c r="J12916" s="139"/>
    </row>
    <row r="12917" spans="6:10" x14ac:dyDescent="0.25">
      <c r="F12917" s="139"/>
      <c r="G12917" s="139"/>
      <c r="H12917" s="139"/>
      <c r="I12917" s="139"/>
      <c r="J12917" s="139"/>
    </row>
    <row r="12918" spans="6:10" x14ac:dyDescent="0.25">
      <c r="F12918" s="139"/>
      <c r="G12918" s="139"/>
      <c r="H12918" s="139"/>
      <c r="I12918" s="139"/>
      <c r="J12918" s="139"/>
    </row>
    <row r="12919" spans="6:10" x14ac:dyDescent="0.25">
      <c r="F12919" s="139"/>
      <c r="G12919" s="139"/>
      <c r="H12919" s="139"/>
      <c r="I12919" s="139"/>
      <c r="J12919" s="139"/>
    </row>
    <row r="12920" spans="6:10" x14ac:dyDescent="0.25">
      <c r="F12920" s="139"/>
      <c r="G12920" s="139"/>
      <c r="H12920" s="139"/>
      <c r="I12920" s="139"/>
      <c r="J12920" s="139"/>
    </row>
    <row r="12921" spans="6:10" x14ac:dyDescent="0.25">
      <c r="F12921" s="139"/>
      <c r="G12921" s="139"/>
      <c r="H12921" s="139"/>
      <c r="I12921" s="139"/>
      <c r="J12921" s="139"/>
    </row>
    <row r="12922" spans="6:10" x14ac:dyDescent="0.25">
      <c r="F12922" s="139"/>
      <c r="G12922" s="139"/>
      <c r="H12922" s="139"/>
      <c r="I12922" s="139"/>
      <c r="J12922" s="139"/>
    </row>
    <row r="12923" spans="6:10" x14ac:dyDescent="0.25">
      <c r="F12923" s="139"/>
      <c r="G12923" s="139"/>
      <c r="H12923" s="139"/>
      <c r="I12923" s="139"/>
      <c r="J12923" s="139"/>
    </row>
    <row r="12924" spans="6:10" x14ac:dyDescent="0.25">
      <c r="F12924" s="139"/>
      <c r="G12924" s="139"/>
      <c r="H12924" s="139"/>
      <c r="I12924" s="139"/>
      <c r="J12924" s="139"/>
    </row>
    <row r="12925" spans="6:10" x14ac:dyDescent="0.25">
      <c r="F12925" s="139"/>
      <c r="G12925" s="139"/>
      <c r="H12925" s="139"/>
      <c r="I12925" s="139"/>
      <c r="J12925" s="139"/>
    </row>
    <row r="12926" spans="6:10" x14ac:dyDescent="0.25">
      <c r="F12926" s="139"/>
      <c r="G12926" s="139"/>
      <c r="H12926" s="139"/>
      <c r="I12926" s="139"/>
      <c r="J12926" s="139"/>
    </row>
    <row r="12927" spans="6:10" x14ac:dyDescent="0.25">
      <c r="F12927" s="139"/>
      <c r="G12927" s="139"/>
      <c r="H12927" s="139"/>
      <c r="I12927" s="139"/>
      <c r="J12927" s="139"/>
    </row>
    <row r="12928" spans="6:10" x14ac:dyDescent="0.25">
      <c r="F12928" s="139"/>
      <c r="G12928" s="139"/>
      <c r="H12928" s="139"/>
      <c r="I12928" s="139"/>
      <c r="J12928" s="139"/>
    </row>
    <row r="12929" spans="6:10" x14ac:dyDescent="0.25">
      <c r="F12929" s="139"/>
      <c r="G12929" s="139"/>
      <c r="H12929" s="139"/>
      <c r="I12929" s="139"/>
      <c r="J12929" s="139"/>
    </row>
    <row r="12930" spans="6:10" x14ac:dyDescent="0.25">
      <c r="F12930" s="139"/>
      <c r="G12930" s="139"/>
      <c r="H12930" s="139"/>
      <c r="I12930" s="139"/>
      <c r="J12930" s="139"/>
    </row>
    <row r="12931" spans="6:10" x14ac:dyDescent="0.25">
      <c r="F12931" s="139"/>
      <c r="G12931" s="139"/>
      <c r="H12931" s="139"/>
      <c r="I12931" s="139"/>
      <c r="J12931" s="139"/>
    </row>
    <row r="12932" spans="6:10" x14ac:dyDescent="0.25">
      <c r="F12932" s="139"/>
      <c r="G12932" s="139"/>
      <c r="H12932" s="139"/>
      <c r="I12932" s="139"/>
      <c r="J12932" s="139"/>
    </row>
    <row r="12933" spans="6:10" x14ac:dyDescent="0.25">
      <c r="F12933" s="139"/>
      <c r="G12933" s="139"/>
      <c r="H12933" s="139"/>
      <c r="I12933" s="139"/>
      <c r="J12933" s="139"/>
    </row>
    <row r="12934" spans="6:10" x14ac:dyDescent="0.25">
      <c r="F12934" s="139"/>
      <c r="G12934" s="139"/>
      <c r="H12934" s="139"/>
      <c r="I12934" s="139"/>
      <c r="J12934" s="139"/>
    </row>
    <row r="12935" spans="6:10" x14ac:dyDescent="0.25">
      <c r="F12935" s="139"/>
      <c r="G12935" s="139"/>
      <c r="H12935" s="139"/>
      <c r="I12935" s="139"/>
      <c r="J12935" s="139"/>
    </row>
    <row r="12936" spans="6:10" x14ac:dyDescent="0.25">
      <c r="F12936" s="139"/>
      <c r="G12936" s="139"/>
      <c r="H12936" s="139"/>
      <c r="I12936" s="139"/>
      <c r="J12936" s="139"/>
    </row>
    <row r="12937" spans="6:10" x14ac:dyDescent="0.25">
      <c r="F12937" s="139"/>
      <c r="G12937" s="139"/>
      <c r="H12937" s="139"/>
      <c r="I12937" s="139"/>
      <c r="J12937" s="139"/>
    </row>
    <row r="12938" spans="6:10" x14ac:dyDescent="0.25">
      <c r="F12938" s="139"/>
      <c r="G12938" s="139"/>
      <c r="H12938" s="139"/>
      <c r="I12938" s="139"/>
      <c r="J12938" s="139"/>
    </row>
    <row r="12939" spans="6:10" x14ac:dyDescent="0.25">
      <c r="F12939" s="139"/>
      <c r="G12939" s="139"/>
      <c r="H12939" s="139"/>
      <c r="I12939" s="139"/>
      <c r="J12939" s="139"/>
    </row>
    <row r="12940" spans="6:10" x14ac:dyDescent="0.25">
      <c r="F12940" s="139"/>
      <c r="G12940" s="139"/>
      <c r="H12940" s="139"/>
      <c r="I12940" s="139"/>
      <c r="J12940" s="139"/>
    </row>
    <row r="12941" spans="6:10" x14ac:dyDescent="0.25">
      <c r="F12941" s="139"/>
      <c r="G12941" s="139"/>
      <c r="H12941" s="139"/>
      <c r="I12941" s="139"/>
      <c r="J12941" s="139"/>
    </row>
    <row r="12942" spans="6:10" x14ac:dyDescent="0.25">
      <c r="F12942" s="139"/>
      <c r="G12942" s="139"/>
      <c r="H12942" s="139"/>
      <c r="I12942" s="139"/>
      <c r="J12942" s="139"/>
    </row>
    <row r="12943" spans="6:10" x14ac:dyDescent="0.25">
      <c r="F12943" s="139"/>
      <c r="G12943" s="139"/>
      <c r="H12943" s="139"/>
      <c r="I12943" s="139"/>
      <c r="J12943" s="139"/>
    </row>
    <row r="12944" spans="6:10" x14ac:dyDescent="0.25">
      <c r="F12944" s="139"/>
      <c r="G12944" s="139"/>
      <c r="H12944" s="139"/>
      <c r="I12944" s="139"/>
      <c r="J12944" s="139"/>
    </row>
    <row r="12945" spans="6:10" x14ac:dyDescent="0.25">
      <c r="F12945" s="139"/>
      <c r="G12945" s="139"/>
      <c r="H12945" s="139"/>
      <c r="I12945" s="139"/>
      <c r="J12945" s="139"/>
    </row>
    <row r="12946" spans="6:10" x14ac:dyDescent="0.25">
      <c r="F12946" s="139"/>
      <c r="G12946" s="139"/>
      <c r="H12946" s="139"/>
      <c r="I12946" s="139"/>
      <c r="J12946" s="139"/>
    </row>
    <row r="12947" spans="6:10" x14ac:dyDescent="0.25">
      <c r="F12947" s="139"/>
      <c r="G12947" s="139"/>
      <c r="H12947" s="139"/>
      <c r="I12947" s="139"/>
      <c r="J12947" s="139"/>
    </row>
    <row r="12948" spans="6:10" x14ac:dyDescent="0.25">
      <c r="F12948" s="139"/>
      <c r="G12948" s="139"/>
      <c r="H12948" s="139"/>
      <c r="I12948" s="139"/>
      <c r="J12948" s="139"/>
    </row>
    <row r="12949" spans="6:10" x14ac:dyDescent="0.25">
      <c r="F12949" s="139"/>
      <c r="G12949" s="139"/>
      <c r="H12949" s="139"/>
      <c r="I12949" s="139"/>
      <c r="J12949" s="139"/>
    </row>
    <row r="12950" spans="6:10" x14ac:dyDescent="0.25">
      <c r="F12950" s="139"/>
      <c r="G12950" s="139"/>
      <c r="H12950" s="139"/>
      <c r="I12950" s="139"/>
      <c r="J12950" s="139"/>
    </row>
    <row r="12951" spans="6:10" x14ac:dyDescent="0.25">
      <c r="F12951" s="139"/>
      <c r="G12951" s="139"/>
      <c r="H12951" s="139"/>
      <c r="I12951" s="139"/>
      <c r="J12951" s="139"/>
    </row>
    <row r="12952" spans="6:10" x14ac:dyDescent="0.25">
      <c r="F12952" s="139"/>
      <c r="G12952" s="139"/>
      <c r="H12952" s="139"/>
      <c r="I12952" s="139"/>
      <c r="J12952" s="139"/>
    </row>
    <row r="12953" spans="6:10" x14ac:dyDescent="0.25">
      <c r="F12953" s="139"/>
      <c r="G12953" s="139"/>
      <c r="H12953" s="139"/>
      <c r="I12953" s="139"/>
      <c r="J12953" s="139"/>
    </row>
    <row r="12954" spans="6:10" x14ac:dyDescent="0.25">
      <c r="F12954" s="139"/>
      <c r="G12954" s="139"/>
      <c r="H12954" s="139"/>
      <c r="I12954" s="139"/>
      <c r="J12954" s="139"/>
    </row>
    <row r="12955" spans="6:10" x14ac:dyDescent="0.25">
      <c r="F12955" s="139"/>
      <c r="G12955" s="139"/>
      <c r="H12955" s="139"/>
      <c r="I12955" s="139"/>
      <c r="J12955" s="139"/>
    </row>
    <row r="12956" spans="6:10" x14ac:dyDescent="0.25">
      <c r="F12956" s="139"/>
      <c r="G12956" s="139"/>
      <c r="H12956" s="139"/>
      <c r="I12956" s="139"/>
      <c r="J12956" s="139"/>
    </row>
    <row r="12957" spans="6:10" x14ac:dyDescent="0.25">
      <c r="F12957" s="139"/>
      <c r="G12957" s="139"/>
      <c r="H12957" s="139"/>
      <c r="I12957" s="139"/>
      <c r="J12957" s="139"/>
    </row>
    <row r="12958" spans="6:10" x14ac:dyDescent="0.25">
      <c r="F12958" s="139"/>
      <c r="G12958" s="139"/>
      <c r="H12958" s="139"/>
      <c r="I12958" s="139"/>
      <c r="J12958" s="139"/>
    </row>
    <row r="12959" spans="6:10" x14ac:dyDescent="0.25">
      <c r="F12959" s="139"/>
      <c r="G12959" s="139"/>
      <c r="H12959" s="139"/>
      <c r="I12959" s="139"/>
      <c r="J12959" s="139"/>
    </row>
    <row r="12960" spans="6:10" x14ac:dyDescent="0.25">
      <c r="F12960" s="139"/>
      <c r="G12960" s="139"/>
      <c r="H12960" s="139"/>
      <c r="I12960" s="139"/>
      <c r="J12960" s="139"/>
    </row>
    <row r="12961" spans="6:10" x14ac:dyDescent="0.25">
      <c r="F12961" s="139"/>
      <c r="G12961" s="139"/>
      <c r="H12961" s="139"/>
      <c r="I12961" s="139"/>
      <c r="J12961" s="139"/>
    </row>
    <row r="12962" spans="6:10" x14ac:dyDescent="0.25">
      <c r="F12962" s="139"/>
      <c r="G12962" s="139"/>
      <c r="H12962" s="139"/>
      <c r="I12962" s="139"/>
      <c r="J12962" s="139"/>
    </row>
    <row r="12963" spans="6:10" x14ac:dyDescent="0.25">
      <c r="F12963" s="139"/>
      <c r="G12963" s="139"/>
      <c r="H12963" s="139"/>
      <c r="I12963" s="139"/>
      <c r="J12963" s="139"/>
    </row>
    <row r="12964" spans="6:10" x14ac:dyDescent="0.25">
      <c r="F12964" s="139"/>
      <c r="G12964" s="139"/>
      <c r="H12964" s="139"/>
      <c r="I12964" s="139"/>
      <c r="J12964" s="139"/>
    </row>
    <row r="12965" spans="6:10" x14ac:dyDescent="0.25">
      <c r="F12965" s="139"/>
      <c r="G12965" s="139"/>
      <c r="H12965" s="139"/>
      <c r="I12965" s="139"/>
      <c r="J12965" s="139"/>
    </row>
    <row r="12966" spans="6:10" x14ac:dyDescent="0.25">
      <c r="F12966" s="139"/>
      <c r="G12966" s="139"/>
      <c r="H12966" s="139"/>
      <c r="I12966" s="139"/>
      <c r="J12966" s="139"/>
    </row>
    <row r="12967" spans="6:10" x14ac:dyDescent="0.25">
      <c r="F12967" s="139"/>
      <c r="G12967" s="139"/>
      <c r="H12967" s="139"/>
      <c r="I12967" s="139"/>
      <c r="J12967" s="139"/>
    </row>
    <row r="12968" spans="6:10" x14ac:dyDescent="0.25">
      <c r="F12968" s="139"/>
      <c r="G12968" s="139"/>
      <c r="H12968" s="139"/>
      <c r="I12968" s="139"/>
      <c r="J12968" s="139"/>
    </row>
    <row r="12969" spans="6:10" x14ac:dyDescent="0.25">
      <c r="F12969" s="139"/>
      <c r="G12969" s="139"/>
      <c r="H12969" s="139"/>
      <c r="I12969" s="139"/>
      <c r="J12969" s="139"/>
    </row>
    <row r="12970" spans="6:10" x14ac:dyDescent="0.25">
      <c r="F12970" s="139"/>
      <c r="G12970" s="139"/>
      <c r="H12970" s="139"/>
      <c r="I12970" s="139"/>
      <c r="J12970" s="139"/>
    </row>
    <row r="12971" spans="6:10" x14ac:dyDescent="0.25">
      <c r="F12971" s="139"/>
      <c r="G12971" s="139"/>
      <c r="H12971" s="139"/>
      <c r="I12971" s="139"/>
      <c r="J12971" s="139"/>
    </row>
    <row r="12972" spans="6:10" x14ac:dyDescent="0.25">
      <c r="F12972" s="139"/>
      <c r="G12972" s="139"/>
      <c r="H12972" s="139"/>
      <c r="I12972" s="139"/>
      <c r="J12972" s="139"/>
    </row>
    <row r="12973" spans="6:10" x14ac:dyDescent="0.25">
      <c r="F12973" s="139"/>
      <c r="G12973" s="139"/>
      <c r="H12973" s="139"/>
      <c r="I12973" s="139"/>
      <c r="J12973" s="139"/>
    </row>
    <row r="12974" spans="6:10" x14ac:dyDescent="0.25">
      <c r="F12974" s="139"/>
      <c r="G12974" s="139"/>
      <c r="H12974" s="139"/>
      <c r="I12974" s="139"/>
      <c r="J12974" s="139"/>
    </row>
    <row r="12975" spans="6:10" x14ac:dyDescent="0.25">
      <c r="F12975" s="139"/>
      <c r="G12975" s="139"/>
      <c r="H12975" s="139"/>
      <c r="I12975" s="139"/>
      <c r="J12975" s="139"/>
    </row>
    <row r="12976" spans="6:10" x14ac:dyDescent="0.25">
      <c r="F12976" s="139"/>
      <c r="G12976" s="139"/>
      <c r="H12976" s="139"/>
      <c r="I12976" s="139"/>
      <c r="J12976" s="139"/>
    </row>
    <row r="12977" spans="6:10" x14ac:dyDescent="0.25">
      <c r="F12977" s="139"/>
      <c r="G12977" s="139"/>
      <c r="H12977" s="139"/>
      <c r="I12977" s="139"/>
      <c r="J12977" s="139"/>
    </row>
    <row r="12978" spans="6:10" x14ac:dyDescent="0.25">
      <c r="F12978" s="139"/>
      <c r="G12978" s="139"/>
      <c r="H12978" s="139"/>
      <c r="I12978" s="139"/>
      <c r="J12978" s="139"/>
    </row>
    <row r="12979" spans="6:10" x14ac:dyDescent="0.25">
      <c r="F12979" s="139"/>
      <c r="G12979" s="139"/>
      <c r="H12979" s="139"/>
      <c r="I12979" s="139"/>
      <c r="J12979" s="139"/>
    </row>
    <row r="12980" spans="6:10" x14ac:dyDescent="0.25">
      <c r="F12980" s="139"/>
      <c r="G12980" s="139"/>
      <c r="H12980" s="139"/>
      <c r="I12980" s="139"/>
      <c r="J12980" s="139"/>
    </row>
    <row r="12981" spans="6:10" x14ac:dyDescent="0.25">
      <c r="F12981" s="139"/>
      <c r="G12981" s="139"/>
      <c r="H12981" s="139"/>
      <c r="I12981" s="139"/>
      <c r="J12981" s="139"/>
    </row>
    <row r="12982" spans="6:10" x14ac:dyDescent="0.25">
      <c r="F12982" s="139"/>
      <c r="G12982" s="139"/>
      <c r="H12982" s="139"/>
      <c r="I12982" s="139"/>
      <c r="J12982" s="139"/>
    </row>
    <row r="12983" spans="6:10" x14ac:dyDescent="0.25">
      <c r="F12983" s="139"/>
      <c r="G12983" s="139"/>
      <c r="H12983" s="139"/>
      <c r="I12983" s="139"/>
      <c r="J12983" s="139"/>
    </row>
    <row r="12984" spans="6:10" x14ac:dyDescent="0.25">
      <c r="F12984" s="139"/>
      <c r="G12984" s="139"/>
      <c r="H12984" s="139"/>
      <c r="I12984" s="139"/>
      <c r="J12984" s="139"/>
    </row>
    <row r="12985" spans="6:10" x14ac:dyDescent="0.25">
      <c r="F12985" s="139"/>
      <c r="G12985" s="139"/>
      <c r="H12985" s="139"/>
      <c r="I12985" s="139"/>
      <c r="J12985" s="139"/>
    </row>
    <row r="12986" spans="6:10" x14ac:dyDescent="0.25">
      <c r="F12986" s="139"/>
      <c r="G12986" s="139"/>
      <c r="H12986" s="139"/>
      <c r="I12986" s="139"/>
      <c r="J12986" s="139"/>
    </row>
    <row r="12987" spans="6:10" x14ac:dyDescent="0.25">
      <c r="F12987" s="139"/>
      <c r="G12987" s="139"/>
      <c r="H12987" s="139"/>
      <c r="I12987" s="139"/>
      <c r="J12987" s="139"/>
    </row>
    <row r="12988" spans="6:10" x14ac:dyDescent="0.25">
      <c r="F12988" s="139"/>
      <c r="G12988" s="139"/>
      <c r="H12988" s="139"/>
      <c r="I12988" s="139"/>
      <c r="J12988" s="139"/>
    </row>
    <row r="12989" spans="6:10" x14ac:dyDescent="0.25">
      <c r="F12989" s="139"/>
      <c r="G12989" s="139"/>
      <c r="H12989" s="139"/>
      <c r="I12989" s="139"/>
      <c r="J12989" s="139"/>
    </row>
    <row r="12990" spans="6:10" x14ac:dyDescent="0.25">
      <c r="F12990" s="139"/>
      <c r="G12990" s="139"/>
      <c r="H12990" s="139"/>
      <c r="I12990" s="139"/>
      <c r="J12990" s="139"/>
    </row>
    <row r="12991" spans="6:10" x14ac:dyDescent="0.25">
      <c r="F12991" s="139"/>
      <c r="G12991" s="139"/>
      <c r="H12991" s="139"/>
      <c r="I12991" s="139"/>
      <c r="J12991" s="139"/>
    </row>
    <row r="12992" spans="6:10" x14ac:dyDescent="0.25">
      <c r="F12992" s="139"/>
      <c r="G12992" s="139"/>
      <c r="H12992" s="139"/>
      <c r="I12992" s="139"/>
      <c r="J12992" s="139"/>
    </row>
    <row r="12993" spans="6:10" x14ac:dyDescent="0.25">
      <c r="F12993" s="139"/>
      <c r="G12993" s="139"/>
      <c r="H12993" s="139"/>
      <c r="I12993" s="139"/>
      <c r="J12993" s="139"/>
    </row>
    <row r="12994" spans="6:10" x14ac:dyDescent="0.25">
      <c r="F12994" s="139"/>
      <c r="G12994" s="139"/>
      <c r="H12994" s="139"/>
      <c r="I12994" s="139"/>
      <c r="J12994" s="139"/>
    </row>
    <row r="12995" spans="6:10" x14ac:dyDescent="0.25">
      <c r="F12995" s="139"/>
      <c r="G12995" s="139"/>
      <c r="H12995" s="139"/>
      <c r="I12995" s="139"/>
      <c r="J12995" s="139"/>
    </row>
    <row r="12996" spans="6:10" x14ac:dyDescent="0.25">
      <c r="F12996" s="139"/>
      <c r="G12996" s="139"/>
      <c r="H12996" s="139"/>
      <c r="I12996" s="139"/>
      <c r="J12996" s="139"/>
    </row>
    <row r="12997" spans="6:10" x14ac:dyDescent="0.25">
      <c r="F12997" s="139"/>
      <c r="G12997" s="139"/>
      <c r="H12997" s="139"/>
      <c r="I12997" s="139"/>
      <c r="J12997" s="139"/>
    </row>
    <row r="12998" spans="6:10" x14ac:dyDescent="0.25">
      <c r="F12998" s="139"/>
      <c r="G12998" s="139"/>
      <c r="H12998" s="139"/>
      <c r="I12998" s="139"/>
      <c r="J12998" s="139"/>
    </row>
    <row r="12999" spans="6:10" x14ac:dyDescent="0.25">
      <c r="F12999" s="139"/>
      <c r="G12999" s="139"/>
      <c r="H12999" s="139"/>
      <c r="I12999" s="139"/>
      <c r="J12999" s="139"/>
    </row>
    <row r="13000" spans="6:10" x14ac:dyDescent="0.25">
      <c r="F13000" s="139"/>
      <c r="G13000" s="139"/>
      <c r="H13000" s="139"/>
      <c r="I13000" s="139"/>
      <c r="J13000" s="139"/>
    </row>
    <row r="13001" spans="6:10" x14ac:dyDescent="0.25">
      <c r="F13001" s="139"/>
      <c r="G13001" s="139"/>
      <c r="H13001" s="139"/>
      <c r="I13001" s="139"/>
      <c r="J13001" s="139"/>
    </row>
    <row r="13002" spans="6:10" x14ac:dyDescent="0.25">
      <c r="F13002" s="139"/>
      <c r="G13002" s="139"/>
      <c r="H13002" s="139"/>
      <c r="I13002" s="139"/>
      <c r="J13002" s="139"/>
    </row>
    <row r="13003" spans="6:10" x14ac:dyDescent="0.25">
      <c r="F13003" s="139"/>
      <c r="G13003" s="139"/>
      <c r="H13003" s="139"/>
      <c r="I13003" s="139"/>
      <c r="J13003" s="139"/>
    </row>
    <row r="13004" spans="6:10" x14ac:dyDescent="0.25">
      <c r="F13004" s="139"/>
      <c r="G13004" s="139"/>
      <c r="H13004" s="139"/>
      <c r="I13004" s="139"/>
      <c r="J13004" s="139"/>
    </row>
    <row r="13005" spans="6:10" x14ac:dyDescent="0.25">
      <c r="F13005" s="139"/>
      <c r="G13005" s="139"/>
      <c r="H13005" s="139"/>
      <c r="I13005" s="139"/>
      <c r="J13005" s="139"/>
    </row>
    <row r="13006" spans="6:10" x14ac:dyDescent="0.25">
      <c r="F13006" s="139"/>
      <c r="G13006" s="139"/>
      <c r="H13006" s="139"/>
      <c r="I13006" s="139"/>
      <c r="J13006" s="139"/>
    </row>
    <row r="13007" spans="6:10" x14ac:dyDescent="0.25">
      <c r="F13007" s="139"/>
      <c r="G13007" s="139"/>
      <c r="H13007" s="139"/>
      <c r="I13007" s="139"/>
      <c r="J13007" s="139"/>
    </row>
    <row r="13008" spans="6:10" x14ac:dyDescent="0.25">
      <c r="F13008" s="139"/>
      <c r="G13008" s="139"/>
      <c r="H13008" s="139"/>
      <c r="I13008" s="139"/>
      <c r="J13008" s="139"/>
    </row>
    <row r="13009" spans="6:10" x14ac:dyDescent="0.25">
      <c r="F13009" s="139"/>
      <c r="G13009" s="139"/>
      <c r="H13009" s="139"/>
      <c r="I13009" s="139"/>
      <c r="J13009" s="139"/>
    </row>
    <row r="13010" spans="6:10" x14ac:dyDescent="0.25">
      <c r="F13010" s="139"/>
      <c r="G13010" s="139"/>
      <c r="H13010" s="139"/>
      <c r="I13010" s="139"/>
      <c r="J13010" s="139"/>
    </row>
    <row r="13011" spans="6:10" x14ac:dyDescent="0.25">
      <c r="F13011" s="139"/>
      <c r="G13011" s="139"/>
      <c r="H13011" s="139"/>
      <c r="I13011" s="139"/>
      <c r="J13011" s="139"/>
    </row>
    <row r="13012" spans="6:10" x14ac:dyDescent="0.25">
      <c r="F13012" s="139"/>
      <c r="G13012" s="139"/>
      <c r="H13012" s="139"/>
      <c r="I13012" s="139"/>
      <c r="J13012" s="139"/>
    </row>
    <row r="13013" spans="6:10" x14ac:dyDescent="0.25">
      <c r="F13013" s="139"/>
      <c r="G13013" s="139"/>
      <c r="H13013" s="139"/>
      <c r="I13013" s="139"/>
      <c r="J13013" s="139"/>
    </row>
    <row r="13014" spans="6:10" x14ac:dyDescent="0.25">
      <c r="F13014" s="139"/>
      <c r="G13014" s="139"/>
      <c r="H13014" s="139"/>
      <c r="I13014" s="139"/>
      <c r="J13014" s="139"/>
    </row>
    <row r="13015" spans="6:10" x14ac:dyDescent="0.25">
      <c r="F13015" s="139"/>
      <c r="G13015" s="139"/>
      <c r="H13015" s="139"/>
      <c r="I13015" s="139"/>
      <c r="J13015" s="139"/>
    </row>
    <row r="13016" spans="6:10" x14ac:dyDescent="0.25">
      <c r="F13016" s="139"/>
      <c r="G13016" s="139"/>
      <c r="H13016" s="139"/>
      <c r="I13016" s="139"/>
      <c r="J13016" s="139"/>
    </row>
    <row r="13017" spans="6:10" x14ac:dyDescent="0.25">
      <c r="F13017" s="139"/>
      <c r="G13017" s="139"/>
      <c r="H13017" s="139"/>
      <c r="I13017" s="139"/>
      <c r="J13017" s="139"/>
    </row>
    <row r="13018" spans="6:10" x14ac:dyDescent="0.25">
      <c r="F13018" s="139"/>
      <c r="G13018" s="139"/>
      <c r="H13018" s="139"/>
      <c r="I13018" s="139"/>
      <c r="J13018" s="139"/>
    </row>
    <row r="13019" spans="6:10" x14ac:dyDescent="0.25">
      <c r="F13019" s="139"/>
      <c r="G13019" s="139"/>
      <c r="H13019" s="139"/>
      <c r="I13019" s="139"/>
      <c r="J13019" s="139"/>
    </row>
    <row r="13020" spans="6:10" x14ac:dyDescent="0.25">
      <c r="F13020" s="139"/>
      <c r="G13020" s="139"/>
      <c r="H13020" s="139"/>
      <c r="I13020" s="139"/>
      <c r="J13020" s="139"/>
    </row>
    <row r="13021" spans="6:10" x14ac:dyDescent="0.25">
      <c r="F13021" s="139"/>
      <c r="G13021" s="139"/>
      <c r="H13021" s="139"/>
      <c r="I13021" s="139"/>
      <c r="J13021" s="139"/>
    </row>
    <row r="13022" spans="6:10" x14ac:dyDescent="0.25">
      <c r="F13022" s="139"/>
      <c r="G13022" s="139"/>
      <c r="H13022" s="139"/>
      <c r="I13022" s="139"/>
      <c r="J13022" s="139"/>
    </row>
    <row r="13023" spans="6:10" x14ac:dyDescent="0.25">
      <c r="F13023" s="139"/>
      <c r="G13023" s="139"/>
      <c r="H13023" s="139"/>
      <c r="I13023" s="139"/>
      <c r="J13023" s="139"/>
    </row>
    <row r="13024" spans="6:10" x14ac:dyDescent="0.25">
      <c r="F13024" s="139"/>
      <c r="G13024" s="139"/>
      <c r="H13024" s="139"/>
      <c r="I13024" s="139"/>
      <c r="J13024" s="139"/>
    </row>
    <row r="13025" spans="6:10" x14ac:dyDescent="0.25">
      <c r="F13025" s="139"/>
      <c r="G13025" s="139"/>
      <c r="H13025" s="139"/>
      <c r="I13025" s="139"/>
      <c r="J13025" s="139"/>
    </row>
    <row r="13026" spans="6:10" x14ac:dyDescent="0.25">
      <c r="F13026" s="139"/>
      <c r="G13026" s="139"/>
      <c r="H13026" s="139"/>
      <c r="I13026" s="139"/>
      <c r="J13026" s="139"/>
    </row>
    <row r="13027" spans="6:10" x14ac:dyDescent="0.25">
      <c r="F13027" s="139"/>
      <c r="G13027" s="139"/>
      <c r="H13027" s="139"/>
      <c r="I13027" s="139"/>
      <c r="J13027" s="139"/>
    </row>
    <row r="13028" spans="6:10" x14ac:dyDescent="0.25">
      <c r="F13028" s="139"/>
      <c r="G13028" s="139"/>
      <c r="H13028" s="139"/>
      <c r="I13028" s="139"/>
      <c r="J13028" s="139"/>
    </row>
    <row r="13029" spans="6:10" x14ac:dyDescent="0.25">
      <c r="F13029" s="139"/>
      <c r="G13029" s="139"/>
      <c r="H13029" s="139"/>
      <c r="I13029" s="139"/>
      <c r="J13029" s="139"/>
    </row>
    <row r="13030" spans="6:10" x14ac:dyDescent="0.25">
      <c r="F13030" s="139"/>
      <c r="G13030" s="139"/>
      <c r="H13030" s="139"/>
      <c r="I13030" s="139"/>
      <c r="J13030" s="139"/>
    </row>
    <row r="13031" spans="6:10" x14ac:dyDescent="0.25">
      <c r="F13031" s="139"/>
      <c r="G13031" s="139"/>
      <c r="H13031" s="139"/>
      <c r="I13031" s="139"/>
      <c r="J13031" s="139"/>
    </row>
    <row r="13032" spans="6:10" x14ac:dyDescent="0.25">
      <c r="F13032" s="139"/>
      <c r="G13032" s="139"/>
      <c r="H13032" s="139"/>
      <c r="I13032" s="139"/>
      <c r="J13032" s="139"/>
    </row>
    <row r="13033" spans="6:10" x14ac:dyDescent="0.25">
      <c r="F13033" s="139"/>
      <c r="G13033" s="139"/>
      <c r="H13033" s="139"/>
      <c r="I13033" s="139"/>
      <c r="J13033" s="139"/>
    </row>
    <row r="13034" spans="6:10" x14ac:dyDescent="0.25">
      <c r="F13034" s="139"/>
      <c r="G13034" s="139"/>
      <c r="H13034" s="139"/>
      <c r="I13034" s="139"/>
      <c r="J13034" s="139"/>
    </row>
    <row r="13035" spans="6:10" x14ac:dyDescent="0.25">
      <c r="F13035" s="139"/>
      <c r="G13035" s="139"/>
      <c r="H13035" s="139"/>
      <c r="I13035" s="139"/>
      <c r="J13035" s="139"/>
    </row>
    <row r="13036" spans="6:10" x14ac:dyDescent="0.25">
      <c r="F13036" s="139"/>
      <c r="G13036" s="139"/>
      <c r="H13036" s="139"/>
      <c r="I13036" s="139"/>
      <c r="J13036" s="139"/>
    </row>
    <row r="13037" spans="6:10" x14ac:dyDescent="0.25">
      <c r="F13037" s="139"/>
      <c r="G13037" s="139"/>
      <c r="H13037" s="139"/>
      <c r="I13037" s="139"/>
      <c r="J13037" s="139"/>
    </row>
    <row r="13038" spans="6:10" x14ac:dyDescent="0.25">
      <c r="F13038" s="139"/>
      <c r="G13038" s="139"/>
      <c r="H13038" s="139"/>
      <c r="I13038" s="139"/>
      <c r="J13038" s="139"/>
    </row>
    <row r="13039" spans="6:10" x14ac:dyDescent="0.25">
      <c r="F13039" s="139"/>
      <c r="G13039" s="139"/>
      <c r="H13039" s="139"/>
      <c r="I13039" s="139"/>
      <c r="J13039" s="139"/>
    </row>
    <row r="13040" spans="6:10" x14ac:dyDescent="0.25">
      <c r="F13040" s="139"/>
      <c r="G13040" s="139"/>
      <c r="H13040" s="139"/>
      <c r="I13040" s="139"/>
      <c r="J13040" s="139"/>
    </row>
    <row r="13041" spans="6:10" x14ac:dyDescent="0.25">
      <c r="F13041" s="139"/>
      <c r="G13041" s="139"/>
      <c r="H13041" s="139"/>
      <c r="I13041" s="139"/>
      <c r="J13041" s="139"/>
    </row>
    <row r="13042" spans="6:10" x14ac:dyDescent="0.25">
      <c r="F13042" s="139"/>
      <c r="G13042" s="139"/>
      <c r="H13042" s="139"/>
      <c r="I13042" s="139"/>
      <c r="J13042" s="139"/>
    </row>
    <row r="13043" spans="6:10" x14ac:dyDescent="0.25">
      <c r="F13043" s="139"/>
      <c r="G13043" s="139"/>
      <c r="H13043" s="139"/>
      <c r="I13043" s="139"/>
      <c r="J13043" s="139"/>
    </row>
    <row r="13044" spans="6:10" x14ac:dyDescent="0.25">
      <c r="F13044" s="139"/>
      <c r="G13044" s="139"/>
      <c r="H13044" s="139"/>
      <c r="I13044" s="139"/>
      <c r="J13044" s="139"/>
    </row>
    <row r="13045" spans="6:10" x14ac:dyDescent="0.25">
      <c r="F13045" s="139"/>
      <c r="G13045" s="139"/>
      <c r="H13045" s="139"/>
      <c r="I13045" s="139"/>
      <c r="J13045" s="139"/>
    </row>
    <row r="13046" spans="6:10" x14ac:dyDescent="0.25">
      <c r="F13046" s="139"/>
      <c r="G13046" s="139"/>
      <c r="H13046" s="139"/>
      <c r="I13046" s="139"/>
      <c r="J13046" s="139"/>
    </row>
    <row r="13047" spans="6:10" x14ac:dyDescent="0.25">
      <c r="F13047" s="139"/>
      <c r="G13047" s="139"/>
      <c r="H13047" s="139"/>
      <c r="I13047" s="139"/>
      <c r="J13047" s="139"/>
    </row>
    <row r="13048" spans="6:10" x14ac:dyDescent="0.25">
      <c r="F13048" s="139"/>
      <c r="G13048" s="139"/>
      <c r="H13048" s="139"/>
      <c r="I13048" s="139"/>
      <c r="J13048" s="139"/>
    </row>
    <row r="13049" spans="6:10" x14ac:dyDescent="0.25">
      <c r="F13049" s="139"/>
      <c r="G13049" s="139"/>
      <c r="H13049" s="139"/>
      <c r="I13049" s="139"/>
      <c r="J13049" s="139"/>
    </row>
    <row r="13050" spans="6:10" x14ac:dyDescent="0.25">
      <c r="F13050" s="139"/>
      <c r="G13050" s="139"/>
      <c r="H13050" s="139"/>
      <c r="I13050" s="139"/>
      <c r="J13050" s="139"/>
    </row>
    <row r="13051" spans="6:10" x14ac:dyDescent="0.25">
      <c r="F13051" s="139"/>
      <c r="G13051" s="139"/>
      <c r="H13051" s="139"/>
      <c r="I13051" s="139"/>
      <c r="J13051" s="139"/>
    </row>
    <row r="13052" spans="6:10" x14ac:dyDescent="0.25">
      <c r="F13052" s="139"/>
      <c r="G13052" s="139"/>
      <c r="H13052" s="139"/>
      <c r="I13052" s="139"/>
      <c r="J13052" s="139"/>
    </row>
    <row r="13053" spans="6:10" x14ac:dyDescent="0.25">
      <c r="F13053" s="139"/>
      <c r="G13053" s="139"/>
      <c r="H13053" s="139"/>
      <c r="I13053" s="139"/>
      <c r="J13053" s="139"/>
    </row>
    <row r="13054" spans="6:10" x14ac:dyDescent="0.25">
      <c r="F13054" s="139"/>
      <c r="G13054" s="139"/>
      <c r="H13054" s="139"/>
      <c r="I13054" s="139"/>
      <c r="J13054" s="139"/>
    </row>
    <row r="13055" spans="6:10" x14ac:dyDescent="0.25">
      <c r="F13055" s="139"/>
      <c r="G13055" s="139"/>
      <c r="H13055" s="139"/>
      <c r="I13055" s="139"/>
      <c r="J13055" s="139"/>
    </row>
    <row r="13056" spans="6:10" x14ac:dyDescent="0.25">
      <c r="F13056" s="139"/>
      <c r="G13056" s="139"/>
      <c r="H13056" s="139"/>
      <c r="I13056" s="139"/>
      <c r="J13056" s="139"/>
    </row>
    <row r="13057" spans="6:10" x14ac:dyDescent="0.25">
      <c r="F13057" s="139"/>
      <c r="G13057" s="139"/>
      <c r="H13057" s="139"/>
      <c r="I13057" s="139"/>
      <c r="J13057" s="139"/>
    </row>
    <row r="13058" spans="6:10" x14ac:dyDescent="0.25">
      <c r="F13058" s="139"/>
      <c r="G13058" s="139"/>
      <c r="H13058" s="139"/>
      <c r="I13058" s="139"/>
      <c r="J13058" s="139"/>
    </row>
    <row r="13059" spans="6:10" x14ac:dyDescent="0.25">
      <c r="F13059" s="139"/>
      <c r="G13059" s="139"/>
      <c r="H13059" s="139"/>
      <c r="I13059" s="139"/>
      <c r="J13059" s="139"/>
    </row>
    <row r="13060" spans="6:10" x14ac:dyDescent="0.25">
      <c r="F13060" s="139"/>
      <c r="G13060" s="139"/>
      <c r="H13060" s="139"/>
      <c r="I13060" s="139"/>
      <c r="J13060" s="139"/>
    </row>
    <row r="13061" spans="6:10" x14ac:dyDescent="0.25">
      <c r="F13061" s="139"/>
      <c r="G13061" s="139"/>
      <c r="H13061" s="139"/>
      <c r="I13061" s="139"/>
      <c r="J13061" s="139"/>
    </row>
    <row r="13062" spans="6:10" x14ac:dyDescent="0.25">
      <c r="F13062" s="139"/>
      <c r="G13062" s="139"/>
      <c r="H13062" s="139"/>
      <c r="I13062" s="139"/>
      <c r="J13062" s="139"/>
    </row>
    <row r="13063" spans="6:10" x14ac:dyDescent="0.25">
      <c r="F13063" s="139"/>
      <c r="G13063" s="139"/>
      <c r="H13063" s="139"/>
      <c r="I13063" s="139"/>
      <c r="J13063" s="139"/>
    </row>
    <row r="13064" spans="6:10" x14ac:dyDescent="0.25">
      <c r="F13064" s="139"/>
      <c r="G13064" s="139"/>
      <c r="H13064" s="139"/>
      <c r="I13064" s="139"/>
      <c r="J13064" s="139"/>
    </row>
    <row r="13065" spans="6:10" x14ac:dyDescent="0.25">
      <c r="F13065" s="139"/>
      <c r="G13065" s="139"/>
      <c r="H13065" s="139"/>
      <c r="I13065" s="139"/>
      <c r="J13065" s="139"/>
    </row>
    <row r="13066" spans="6:10" x14ac:dyDescent="0.25">
      <c r="F13066" s="139"/>
      <c r="G13066" s="139"/>
      <c r="H13066" s="139"/>
      <c r="I13066" s="139"/>
      <c r="J13066" s="139"/>
    </row>
    <row r="13067" spans="6:10" x14ac:dyDescent="0.25">
      <c r="F13067" s="139"/>
      <c r="G13067" s="139"/>
      <c r="H13067" s="139"/>
      <c r="I13067" s="139"/>
      <c r="J13067" s="139"/>
    </row>
    <row r="13068" spans="6:10" x14ac:dyDescent="0.25">
      <c r="F13068" s="139"/>
      <c r="G13068" s="139"/>
      <c r="H13068" s="139"/>
      <c r="I13068" s="139"/>
      <c r="J13068" s="139"/>
    </row>
    <row r="13069" spans="6:10" x14ac:dyDescent="0.25">
      <c r="F13069" s="139"/>
      <c r="G13069" s="139"/>
      <c r="H13069" s="139"/>
      <c r="I13069" s="139"/>
      <c r="J13069" s="139"/>
    </row>
    <row r="13070" spans="6:10" x14ac:dyDescent="0.25">
      <c r="F13070" s="139"/>
      <c r="G13070" s="139"/>
      <c r="H13070" s="139"/>
      <c r="I13070" s="139"/>
      <c r="J13070" s="139"/>
    </row>
    <row r="13071" spans="6:10" x14ac:dyDescent="0.25">
      <c r="F13071" s="139"/>
      <c r="G13071" s="139"/>
      <c r="H13071" s="139"/>
      <c r="I13071" s="139"/>
      <c r="J13071" s="139"/>
    </row>
    <row r="13072" spans="6:10" x14ac:dyDescent="0.25">
      <c r="F13072" s="139"/>
      <c r="G13072" s="139"/>
      <c r="H13072" s="139"/>
      <c r="I13072" s="139"/>
      <c r="J13072" s="139"/>
    </row>
    <row r="13073" spans="6:10" x14ac:dyDescent="0.25">
      <c r="F13073" s="139"/>
      <c r="G13073" s="139"/>
      <c r="H13073" s="139"/>
      <c r="I13073" s="139"/>
      <c r="J13073" s="139"/>
    </row>
    <row r="13074" spans="6:10" x14ac:dyDescent="0.25">
      <c r="F13074" s="139"/>
      <c r="G13074" s="139"/>
      <c r="H13074" s="139"/>
      <c r="I13074" s="139"/>
      <c r="J13074" s="139"/>
    </row>
    <row r="13075" spans="6:10" x14ac:dyDescent="0.25">
      <c r="F13075" s="139"/>
      <c r="G13075" s="139"/>
      <c r="H13075" s="139"/>
      <c r="I13075" s="139"/>
      <c r="J13075" s="139"/>
    </row>
    <row r="13076" spans="6:10" x14ac:dyDescent="0.25">
      <c r="F13076" s="139"/>
      <c r="G13076" s="139"/>
      <c r="H13076" s="139"/>
      <c r="I13076" s="139"/>
      <c r="J13076" s="139"/>
    </row>
    <row r="13077" spans="6:10" x14ac:dyDescent="0.25">
      <c r="F13077" s="139"/>
      <c r="G13077" s="139"/>
      <c r="H13077" s="139"/>
      <c r="I13077" s="139"/>
      <c r="J13077" s="139"/>
    </row>
    <row r="13078" spans="6:10" x14ac:dyDescent="0.25">
      <c r="F13078" s="139"/>
      <c r="G13078" s="139"/>
      <c r="H13078" s="139"/>
      <c r="I13078" s="139"/>
      <c r="J13078" s="139"/>
    </row>
    <row r="13079" spans="6:10" x14ac:dyDescent="0.25">
      <c r="F13079" s="139"/>
      <c r="G13079" s="139"/>
      <c r="H13079" s="139"/>
      <c r="I13079" s="139"/>
      <c r="J13079" s="139"/>
    </row>
    <row r="13080" spans="6:10" x14ac:dyDescent="0.25">
      <c r="F13080" s="139"/>
      <c r="G13080" s="139"/>
      <c r="H13080" s="139"/>
      <c r="I13080" s="139"/>
      <c r="J13080" s="139"/>
    </row>
    <row r="13081" spans="6:10" x14ac:dyDescent="0.25">
      <c r="F13081" s="139"/>
      <c r="G13081" s="139"/>
      <c r="H13081" s="139"/>
      <c r="I13081" s="139"/>
      <c r="J13081" s="139"/>
    </row>
    <row r="13082" spans="6:10" x14ac:dyDescent="0.25">
      <c r="F13082" s="139"/>
      <c r="G13082" s="139"/>
      <c r="H13082" s="139"/>
      <c r="I13082" s="139"/>
      <c r="J13082" s="139"/>
    </row>
    <row r="13083" spans="6:10" x14ac:dyDescent="0.25">
      <c r="F13083" s="139"/>
      <c r="G13083" s="139"/>
      <c r="H13083" s="139"/>
      <c r="I13083" s="139"/>
      <c r="J13083" s="139"/>
    </row>
    <row r="13084" spans="6:10" x14ac:dyDescent="0.25">
      <c r="F13084" s="139"/>
      <c r="G13084" s="139"/>
      <c r="H13084" s="139"/>
      <c r="I13084" s="139"/>
      <c r="J13084" s="139"/>
    </row>
    <row r="13085" spans="6:10" x14ac:dyDescent="0.25">
      <c r="F13085" s="139"/>
      <c r="G13085" s="139"/>
      <c r="H13085" s="139"/>
      <c r="I13085" s="139"/>
      <c r="J13085" s="139"/>
    </row>
    <row r="13086" spans="6:10" x14ac:dyDescent="0.25">
      <c r="F13086" s="139"/>
      <c r="G13086" s="139"/>
      <c r="H13086" s="139"/>
      <c r="I13086" s="139"/>
      <c r="J13086" s="139"/>
    </row>
    <row r="13087" spans="6:10" x14ac:dyDescent="0.25">
      <c r="F13087" s="139"/>
      <c r="G13087" s="139"/>
      <c r="H13087" s="139"/>
      <c r="I13087" s="139"/>
      <c r="J13087" s="139"/>
    </row>
    <row r="13088" spans="6:10" x14ac:dyDescent="0.25">
      <c r="F13088" s="139"/>
      <c r="G13088" s="139"/>
      <c r="H13088" s="139"/>
      <c r="I13088" s="139"/>
      <c r="J13088" s="139"/>
    </row>
    <row r="13089" spans="6:10" x14ac:dyDescent="0.25">
      <c r="F13089" s="139"/>
      <c r="G13089" s="139"/>
      <c r="H13089" s="139"/>
      <c r="I13089" s="139"/>
      <c r="J13089" s="139"/>
    </row>
    <row r="13090" spans="6:10" x14ac:dyDescent="0.25">
      <c r="F13090" s="139"/>
      <c r="G13090" s="139"/>
      <c r="H13090" s="139"/>
      <c r="I13090" s="139"/>
      <c r="J13090" s="139"/>
    </row>
    <row r="13091" spans="6:10" x14ac:dyDescent="0.25">
      <c r="F13091" s="139"/>
      <c r="G13091" s="139"/>
      <c r="H13091" s="139"/>
      <c r="I13091" s="139"/>
      <c r="J13091" s="139"/>
    </row>
    <row r="13092" spans="6:10" x14ac:dyDescent="0.25">
      <c r="F13092" s="139"/>
      <c r="G13092" s="139"/>
      <c r="H13092" s="139"/>
      <c r="I13092" s="139"/>
      <c r="J13092" s="139"/>
    </row>
    <row r="13093" spans="6:10" x14ac:dyDescent="0.25">
      <c r="F13093" s="139"/>
      <c r="G13093" s="139"/>
      <c r="H13093" s="139"/>
      <c r="I13093" s="139"/>
      <c r="J13093" s="139"/>
    </row>
    <row r="13094" spans="6:10" x14ac:dyDescent="0.25">
      <c r="F13094" s="139"/>
      <c r="G13094" s="139"/>
      <c r="H13094" s="139"/>
      <c r="I13094" s="139"/>
      <c r="J13094" s="139"/>
    </row>
    <row r="13095" spans="6:10" x14ac:dyDescent="0.25">
      <c r="F13095" s="139"/>
      <c r="G13095" s="139"/>
      <c r="H13095" s="139"/>
      <c r="I13095" s="139"/>
      <c r="J13095" s="139"/>
    </row>
    <row r="13096" spans="6:10" x14ac:dyDescent="0.25">
      <c r="F13096" s="139"/>
      <c r="G13096" s="139"/>
      <c r="H13096" s="139"/>
      <c r="I13096" s="139"/>
      <c r="J13096" s="139"/>
    </row>
    <row r="13097" spans="6:10" x14ac:dyDescent="0.25">
      <c r="F13097" s="139"/>
      <c r="G13097" s="139"/>
      <c r="H13097" s="139"/>
      <c r="I13097" s="139"/>
      <c r="J13097" s="139"/>
    </row>
    <row r="13098" spans="6:10" x14ac:dyDescent="0.25">
      <c r="F13098" s="139"/>
      <c r="G13098" s="139"/>
      <c r="H13098" s="139"/>
      <c r="I13098" s="139"/>
      <c r="J13098" s="139"/>
    </row>
    <row r="13099" spans="6:10" x14ac:dyDescent="0.25">
      <c r="F13099" s="139"/>
      <c r="G13099" s="139"/>
      <c r="H13099" s="139"/>
      <c r="I13099" s="139"/>
      <c r="J13099" s="139"/>
    </row>
    <row r="13100" spans="6:10" x14ac:dyDescent="0.25">
      <c r="F13100" s="139"/>
      <c r="G13100" s="139"/>
      <c r="H13100" s="139"/>
      <c r="I13100" s="139"/>
      <c r="J13100" s="139"/>
    </row>
    <row r="13101" spans="6:10" x14ac:dyDescent="0.25">
      <c r="F13101" s="139"/>
      <c r="G13101" s="139"/>
      <c r="H13101" s="139"/>
      <c r="I13101" s="139"/>
      <c r="J13101" s="139"/>
    </row>
    <row r="13102" spans="6:10" x14ac:dyDescent="0.25">
      <c r="F13102" s="139"/>
      <c r="G13102" s="139"/>
      <c r="H13102" s="139"/>
      <c r="I13102" s="139"/>
      <c r="J13102" s="139"/>
    </row>
    <row r="13103" spans="6:10" x14ac:dyDescent="0.25">
      <c r="F13103" s="139"/>
      <c r="G13103" s="139"/>
      <c r="H13103" s="139"/>
      <c r="I13103" s="139"/>
      <c r="J13103" s="139"/>
    </row>
    <row r="13104" spans="6:10" x14ac:dyDescent="0.25">
      <c r="F13104" s="139"/>
      <c r="G13104" s="139"/>
      <c r="H13104" s="139"/>
      <c r="I13104" s="139"/>
      <c r="J13104" s="139"/>
    </row>
    <row r="13105" spans="6:10" x14ac:dyDescent="0.25">
      <c r="F13105" s="139"/>
      <c r="G13105" s="139"/>
      <c r="H13105" s="139"/>
      <c r="I13105" s="139"/>
      <c r="J13105" s="139"/>
    </row>
    <row r="13106" spans="6:10" x14ac:dyDescent="0.25">
      <c r="F13106" s="139"/>
      <c r="G13106" s="139"/>
      <c r="H13106" s="139"/>
      <c r="I13106" s="139"/>
      <c r="J13106" s="139"/>
    </row>
    <row r="13107" spans="6:10" x14ac:dyDescent="0.25">
      <c r="F13107" s="139"/>
      <c r="G13107" s="139"/>
      <c r="H13107" s="139"/>
      <c r="I13107" s="139"/>
      <c r="J13107" s="139"/>
    </row>
    <row r="13108" spans="6:10" x14ac:dyDescent="0.25">
      <c r="F13108" s="139"/>
      <c r="G13108" s="139"/>
      <c r="H13108" s="139"/>
      <c r="I13108" s="139"/>
      <c r="J13108" s="139"/>
    </row>
    <row r="13109" spans="6:10" x14ac:dyDescent="0.25">
      <c r="F13109" s="139"/>
      <c r="G13109" s="139"/>
      <c r="H13109" s="139"/>
      <c r="I13109" s="139"/>
      <c r="J13109" s="139"/>
    </row>
    <row r="13110" spans="6:10" x14ac:dyDescent="0.25">
      <c r="F13110" s="139"/>
      <c r="G13110" s="139"/>
      <c r="H13110" s="139"/>
      <c r="I13110" s="139"/>
      <c r="J13110" s="139"/>
    </row>
    <row r="13111" spans="6:10" x14ac:dyDescent="0.25">
      <c r="F13111" s="139"/>
      <c r="G13111" s="139"/>
      <c r="H13111" s="139"/>
      <c r="I13111" s="139"/>
      <c r="J13111" s="139"/>
    </row>
    <row r="13112" spans="6:10" x14ac:dyDescent="0.25">
      <c r="F13112" s="139"/>
      <c r="G13112" s="139"/>
      <c r="H13112" s="139"/>
      <c r="I13112" s="139"/>
      <c r="J13112" s="139"/>
    </row>
    <row r="13113" spans="6:10" x14ac:dyDescent="0.25">
      <c r="F13113" s="139"/>
      <c r="G13113" s="139"/>
      <c r="H13113" s="139"/>
      <c r="I13113" s="139"/>
      <c r="J13113" s="139"/>
    </row>
    <row r="13114" spans="6:10" x14ac:dyDescent="0.25">
      <c r="F13114" s="139"/>
      <c r="G13114" s="139"/>
      <c r="H13114" s="139"/>
      <c r="I13114" s="139"/>
      <c r="J13114" s="139"/>
    </row>
    <row r="13115" spans="6:10" x14ac:dyDescent="0.25">
      <c r="F13115" s="139"/>
      <c r="G13115" s="139"/>
      <c r="H13115" s="139"/>
      <c r="I13115" s="139"/>
      <c r="J13115" s="139"/>
    </row>
    <row r="13116" spans="6:10" x14ac:dyDescent="0.25">
      <c r="F13116" s="139"/>
      <c r="G13116" s="139"/>
      <c r="H13116" s="139"/>
      <c r="I13116" s="139"/>
      <c r="J13116" s="139"/>
    </row>
    <row r="13117" spans="6:10" x14ac:dyDescent="0.25">
      <c r="F13117" s="139"/>
      <c r="G13117" s="139"/>
      <c r="H13117" s="139"/>
      <c r="I13117" s="139"/>
      <c r="J13117" s="139"/>
    </row>
    <row r="13118" spans="6:10" x14ac:dyDescent="0.25">
      <c r="F13118" s="139"/>
      <c r="G13118" s="139"/>
      <c r="H13118" s="139"/>
      <c r="I13118" s="139"/>
      <c r="J13118" s="139"/>
    </row>
    <row r="13119" spans="6:10" x14ac:dyDescent="0.25">
      <c r="F13119" s="139"/>
      <c r="G13119" s="139"/>
      <c r="H13119" s="139"/>
      <c r="I13119" s="139"/>
      <c r="J13119" s="139"/>
    </row>
    <row r="13120" spans="6:10" x14ac:dyDescent="0.25">
      <c r="F13120" s="139"/>
      <c r="G13120" s="139"/>
      <c r="H13120" s="139"/>
      <c r="I13120" s="139"/>
      <c r="J13120" s="139"/>
    </row>
    <row r="13121" spans="6:10" x14ac:dyDescent="0.25">
      <c r="F13121" s="139"/>
      <c r="G13121" s="139"/>
      <c r="H13121" s="139"/>
      <c r="I13121" s="139"/>
      <c r="J13121" s="139"/>
    </row>
    <row r="13122" spans="6:10" x14ac:dyDescent="0.25">
      <c r="F13122" s="139"/>
      <c r="G13122" s="139"/>
      <c r="H13122" s="139"/>
      <c r="I13122" s="139"/>
      <c r="J13122" s="139"/>
    </row>
    <row r="13123" spans="6:10" x14ac:dyDescent="0.25">
      <c r="F13123" s="139"/>
      <c r="G13123" s="139"/>
      <c r="H13123" s="139"/>
      <c r="I13123" s="139"/>
      <c r="J13123" s="139"/>
    </row>
    <row r="13124" spans="6:10" x14ac:dyDescent="0.25">
      <c r="F13124" s="139"/>
      <c r="G13124" s="139"/>
      <c r="H13124" s="139"/>
      <c r="I13124" s="139"/>
      <c r="J13124" s="139"/>
    </row>
    <row r="13125" spans="6:10" x14ac:dyDescent="0.25">
      <c r="F13125" s="139"/>
      <c r="G13125" s="139"/>
      <c r="H13125" s="139"/>
      <c r="I13125" s="139"/>
      <c r="J13125" s="139"/>
    </row>
    <row r="13126" spans="6:10" x14ac:dyDescent="0.25">
      <c r="F13126" s="139"/>
      <c r="G13126" s="139"/>
      <c r="H13126" s="139"/>
      <c r="I13126" s="139"/>
      <c r="J13126" s="139"/>
    </row>
    <row r="13127" spans="6:10" x14ac:dyDescent="0.25">
      <c r="F13127" s="139"/>
      <c r="G13127" s="139"/>
      <c r="H13127" s="139"/>
      <c r="I13127" s="139"/>
      <c r="J13127" s="139"/>
    </row>
    <row r="13128" spans="6:10" x14ac:dyDescent="0.25">
      <c r="F13128" s="139"/>
      <c r="G13128" s="139"/>
      <c r="H13128" s="139"/>
      <c r="I13128" s="139"/>
      <c r="J13128" s="139"/>
    </row>
    <row r="13129" spans="6:10" x14ac:dyDescent="0.25">
      <c r="F13129" s="139"/>
      <c r="G13129" s="139"/>
      <c r="H13129" s="139"/>
      <c r="I13129" s="139"/>
      <c r="J13129" s="139"/>
    </row>
    <row r="13130" spans="6:10" x14ac:dyDescent="0.25">
      <c r="F13130" s="139"/>
      <c r="G13130" s="139"/>
      <c r="H13130" s="139"/>
      <c r="I13130" s="139"/>
      <c r="J13130" s="139"/>
    </row>
    <row r="13131" spans="6:10" x14ac:dyDescent="0.25">
      <c r="F13131" s="139"/>
      <c r="G13131" s="139"/>
      <c r="H13131" s="139"/>
      <c r="I13131" s="139"/>
      <c r="J13131" s="139"/>
    </row>
    <row r="13132" spans="6:10" x14ac:dyDescent="0.25">
      <c r="F13132" s="139"/>
      <c r="G13132" s="139"/>
      <c r="H13132" s="139"/>
      <c r="I13132" s="139"/>
      <c r="J13132" s="139"/>
    </row>
    <row r="13133" spans="6:10" x14ac:dyDescent="0.25">
      <c r="F13133" s="139"/>
      <c r="G13133" s="139"/>
      <c r="H13133" s="139"/>
      <c r="I13133" s="139"/>
      <c r="J13133" s="139"/>
    </row>
    <row r="13134" spans="6:10" x14ac:dyDescent="0.25">
      <c r="F13134" s="139"/>
      <c r="G13134" s="139"/>
      <c r="H13134" s="139"/>
      <c r="I13134" s="139"/>
      <c r="J13134" s="139"/>
    </row>
    <row r="13135" spans="6:10" x14ac:dyDescent="0.25">
      <c r="F13135" s="139"/>
      <c r="G13135" s="139"/>
      <c r="H13135" s="139"/>
      <c r="I13135" s="139"/>
      <c r="J13135" s="139"/>
    </row>
    <row r="13136" spans="6:10" x14ac:dyDescent="0.25">
      <c r="F13136" s="139"/>
      <c r="G13136" s="139"/>
      <c r="H13136" s="139"/>
      <c r="I13136" s="139"/>
      <c r="J13136" s="139"/>
    </row>
    <row r="13137" spans="6:10" x14ac:dyDescent="0.25">
      <c r="F13137" s="139"/>
      <c r="G13137" s="139"/>
      <c r="H13137" s="139"/>
      <c r="I13137" s="139"/>
      <c r="J13137" s="139"/>
    </row>
    <row r="13138" spans="6:10" x14ac:dyDescent="0.25">
      <c r="F13138" s="139"/>
      <c r="G13138" s="139"/>
      <c r="H13138" s="139"/>
      <c r="I13138" s="139"/>
      <c r="J13138" s="139"/>
    </row>
    <row r="13139" spans="6:10" x14ac:dyDescent="0.25">
      <c r="F13139" s="139"/>
      <c r="G13139" s="139"/>
      <c r="H13139" s="139"/>
      <c r="I13139" s="139"/>
      <c r="J13139" s="139"/>
    </row>
    <row r="13140" spans="6:10" x14ac:dyDescent="0.25">
      <c r="F13140" s="139"/>
      <c r="G13140" s="139"/>
      <c r="H13140" s="139"/>
      <c r="I13140" s="139"/>
      <c r="J13140" s="139"/>
    </row>
    <row r="13141" spans="6:10" x14ac:dyDescent="0.25">
      <c r="F13141" s="139"/>
      <c r="G13141" s="139"/>
      <c r="H13141" s="139"/>
      <c r="I13141" s="139"/>
      <c r="J13141" s="139"/>
    </row>
    <row r="13142" spans="6:10" x14ac:dyDescent="0.25">
      <c r="F13142" s="139"/>
      <c r="G13142" s="139"/>
      <c r="H13142" s="139"/>
      <c r="I13142" s="139"/>
      <c r="J13142" s="139"/>
    </row>
    <row r="13143" spans="6:10" x14ac:dyDescent="0.25">
      <c r="F13143" s="139"/>
      <c r="G13143" s="139"/>
      <c r="H13143" s="139"/>
      <c r="I13143" s="139"/>
      <c r="J13143" s="139"/>
    </row>
    <row r="13144" spans="6:10" x14ac:dyDescent="0.25">
      <c r="F13144" s="139"/>
      <c r="G13144" s="139"/>
      <c r="H13144" s="139"/>
      <c r="I13144" s="139"/>
      <c r="J13144" s="139"/>
    </row>
    <row r="13145" spans="6:10" x14ac:dyDescent="0.25">
      <c r="F13145" s="139"/>
      <c r="G13145" s="139"/>
      <c r="H13145" s="139"/>
      <c r="I13145" s="139"/>
      <c r="J13145" s="139"/>
    </row>
    <row r="13146" spans="6:10" x14ac:dyDescent="0.25">
      <c r="F13146" s="139"/>
      <c r="G13146" s="139"/>
      <c r="H13146" s="139"/>
      <c r="I13146" s="139"/>
      <c r="J13146" s="139"/>
    </row>
    <row r="13147" spans="6:10" x14ac:dyDescent="0.25">
      <c r="F13147" s="139"/>
      <c r="G13147" s="139"/>
      <c r="H13147" s="139"/>
      <c r="I13147" s="139"/>
      <c r="J13147" s="139"/>
    </row>
    <row r="13148" spans="6:10" x14ac:dyDescent="0.25">
      <c r="F13148" s="139"/>
      <c r="G13148" s="139"/>
      <c r="H13148" s="139"/>
      <c r="I13148" s="139"/>
      <c r="J13148" s="139"/>
    </row>
    <row r="13149" spans="6:10" x14ac:dyDescent="0.25">
      <c r="F13149" s="139"/>
      <c r="G13149" s="139"/>
      <c r="H13149" s="139"/>
      <c r="I13149" s="139"/>
      <c r="J13149" s="139"/>
    </row>
    <row r="13150" spans="6:10" x14ac:dyDescent="0.25">
      <c r="F13150" s="139"/>
      <c r="G13150" s="139"/>
      <c r="H13150" s="139"/>
      <c r="I13150" s="139"/>
      <c r="J13150" s="139"/>
    </row>
    <row r="13151" spans="6:10" x14ac:dyDescent="0.25">
      <c r="F13151" s="139"/>
      <c r="G13151" s="139"/>
      <c r="H13151" s="139"/>
      <c r="I13151" s="139"/>
      <c r="J13151" s="139"/>
    </row>
    <row r="13152" spans="6:10" x14ac:dyDescent="0.25">
      <c r="F13152" s="139"/>
      <c r="G13152" s="139"/>
      <c r="H13152" s="139"/>
      <c r="I13152" s="139"/>
      <c r="J13152" s="139"/>
    </row>
    <row r="13153" spans="6:10" x14ac:dyDescent="0.25">
      <c r="F13153" s="139"/>
      <c r="G13153" s="139"/>
      <c r="H13153" s="139"/>
      <c r="I13153" s="139"/>
      <c r="J13153" s="139"/>
    </row>
    <row r="13154" spans="6:10" x14ac:dyDescent="0.25">
      <c r="F13154" s="139"/>
      <c r="G13154" s="139"/>
      <c r="H13154" s="139"/>
      <c r="I13154" s="139"/>
      <c r="J13154" s="139"/>
    </row>
    <row r="13155" spans="6:10" x14ac:dyDescent="0.25">
      <c r="F13155" s="139"/>
      <c r="G13155" s="139"/>
      <c r="H13155" s="139"/>
      <c r="I13155" s="139"/>
      <c r="J13155" s="139"/>
    </row>
    <row r="13156" spans="6:10" x14ac:dyDescent="0.25">
      <c r="F13156" s="139"/>
      <c r="G13156" s="139"/>
      <c r="H13156" s="139"/>
      <c r="I13156" s="139"/>
      <c r="J13156" s="139"/>
    </row>
    <row r="13157" spans="6:10" x14ac:dyDescent="0.25">
      <c r="F13157" s="139"/>
      <c r="G13157" s="139"/>
      <c r="H13157" s="139"/>
      <c r="I13157" s="139"/>
      <c r="J13157" s="139"/>
    </row>
    <row r="13158" spans="6:10" x14ac:dyDescent="0.25">
      <c r="F13158" s="139"/>
      <c r="G13158" s="139"/>
      <c r="H13158" s="139"/>
      <c r="I13158" s="139"/>
      <c r="J13158" s="139"/>
    </row>
    <row r="13159" spans="6:10" x14ac:dyDescent="0.25">
      <c r="F13159" s="139"/>
      <c r="G13159" s="139"/>
      <c r="H13159" s="139"/>
      <c r="I13159" s="139"/>
      <c r="J13159" s="139"/>
    </row>
    <row r="13160" spans="6:10" x14ac:dyDescent="0.25">
      <c r="F13160" s="139"/>
      <c r="G13160" s="139"/>
      <c r="H13160" s="139"/>
      <c r="I13160" s="139"/>
      <c r="J13160" s="139"/>
    </row>
    <row r="13161" spans="6:10" x14ac:dyDescent="0.25">
      <c r="F13161" s="139"/>
      <c r="G13161" s="139"/>
      <c r="H13161" s="139"/>
      <c r="I13161" s="139"/>
      <c r="J13161" s="139"/>
    </row>
    <row r="13162" spans="6:10" x14ac:dyDescent="0.25">
      <c r="F13162" s="139"/>
      <c r="G13162" s="139"/>
      <c r="H13162" s="139"/>
      <c r="I13162" s="139"/>
      <c r="J13162" s="139"/>
    </row>
    <row r="13163" spans="6:10" x14ac:dyDescent="0.25">
      <c r="F13163" s="139"/>
      <c r="G13163" s="139"/>
      <c r="H13163" s="139"/>
      <c r="I13163" s="139"/>
      <c r="J13163" s="139"/>
    </row>
    <row r="13164" spans="6:10" x14ac:dyDescent="0.25">
      <c r="F13164" s="139"/>
      <c r="G13164" s="139"/>
      <c r="H13164" s="139"/>
      <c r="I13164" s="139"/>
      <c r="J13164" s="139"/>
    </row>
    <row r="13165" spans="6:10" x14ac:dyDescent="0.25">
      <c r="F13165" s="139"/>
      <c r="G13165" s="139"/>
      <c r="H13165" s="139"/>
      <c r="I13165" s="139"/>
      <c r="J13165" s="139"/>
    </row>
    <row r="13166" spans="6:10" x14ac:dyDescent="0.25">
      <c r="F13166" s="139"/>
      <c r="G13166" s="139"/>
      <c r="H13166" s="139"/>
      <c r="I13166" s="139"/>
      <c r="J13166" s="139"/>
    </row>
    <row r="13167" spans="6:10" x14ac:dyDescent="0.25">
      <c r="F13167" s="139"/>
      <c r="G13167" s="139"/>
      <c r="H13167" s="139"/>
      <c r="I13167" s="139"/>
      <c r="J13167" s="139"/>
    </row>
    <row r="13168" spans="6:10" x14ac:dyDescent="0.25">
      <c r="F13168" s="139"/>
      <c r="G13168" s="139"/>
      <c r="H13168" s="139"/>
      <c r="I13168" s="139"/>
      <c r="J13168" s="139"/>
    </row>
    <row r="13169" spans="6:10" x14ac:dyDescent="0.25">
      <c r="F13169" s="139"/>
      <c r="G13169" s="139"/>
      <c r="H13169" s="139"/>
      <c r="I13169" s="139"/>
      <c r="J13169" s="139"/>
    </row>
    <row r="13170" spans="6:10" x14ac:dyDescent="0.25">
      <c r="F13170" s="139"/>
      <c r="G13170" s="139"/>
      <c r="H13170" s="139"/>
      <c r="I13170" s="139"/>
      <c r="J13170" s="139"/>
    </row>
    <row r="13171" spans="6:10" x14ac:dyDescent="0.25">
      <c r="F13171" s="139"/>
      <c r="G13171" s="139"/>
      <c r="H13171" s="139"/>
      <c r="I13171" s="139"/>
      <c r="J13171" s="139"/>
    </row>
    <row r="13172" spans="6:10" x14ac:dyDescent="0.25">
      <c r="F13172" s="139"/>
      <c r="G13172" s="139"/>
      <c r="H13172" s="139"/>
      <c r="I13172" s="139"/>
      <c r="J13172" s="139"/>
    </row>
    <row r="13173" spans="6:10" x14ac:dyDescent="0.25">
      <c r="F13173" s="139"/>
      <c r="G13173" s="139"/>
      <c r="H13173" s="139"/>
      <c r="I13173" s="139"/>
      <c r="J13173" s="139"/>
    </row>
    <row r="13174" spans="6:10" x14ac:dyDescent="0.25">
      <c r="F13174" s="139"/>
      <c r="G13174" s="139"/>
      <c r="H13174" s="139"/>
      <c r="I13174" s="139"/>
      <c r="J13174" s="139"/>
    </row>
    <row r="13175" spans="6:10" x14ac:dyDescent="0.25">
      <c r="F13175" s="139"/>
      <c r="G13175" s="139"/>
      <c r="H13175" s="139"/>
      <c r="I13175" s="139"/>
      <c r="J13175" s="139"/>
    </row>
    <row r="13176" spans="6:10" x14ac:dyDescent="0.25">
      <c r="F13176" s="139"/>
      <c r="G13176" s="139"/>
      <c r="H13176" s="139"/>
      <c r="I13176" s="139"/>
      <c r="J13176" s="139"/>
    </row>
    <row r="13177" spans="6:10" x14ac:dyDescent="0.25">
      <c r="F13177" s="139"/>
      <c r="G13177" s="139"/>
      <c r="H13177" s="139"/>
      <c r="I13177" s="139"/>
      <c r="J13177" s="139"/>
    </row>
    <row r="13178" spans="6:10" x14ac:dyDescent="0.25">
      <c r="F13178" s="139"/>
      <c r="G13178" s="139"/>
      <c r="H13178" s="139"/>
      <c r="I13178" s="139"/>
      <c r="J13178" s="139"/>
    </row>
    <row r="13179" spans="6:10" x14ac:dyDescent="0.25">
      <c r="F13179" s="139"/>
      <c r="G13179" s="139"/>
      <c r="H13179" s="139"/>
      <c r="I13179" s="139"/>
      <c r="J13179" s="139"/>
    </row>
    <row r="13180" spans="6:10" x14ac:dyDescent="0.25">
      <c r="F13180" s="139"/>
      <c r="G13180" s="139"/>
      <c r="H13180" s="139"/>
      <c r="I13180" s="139"/>
      <c r="J13180" s="139"/>
    </row>
    <row r="13181" spans="6:10" x14ac:dyDescent="0.25">
      <c r="F13181" s="139"/>
      <c r="G13181" s="139"/>
      <c r="H13181" s="139"/>
      <c r="I13181" s="139"/>
      <c r="J13181" s="139"/>
    </row>
    <row r="13182" spans="6:10" x14ac:dyDescent="0.25">
      <c r="F13182" s="139"/>
      <c r="G13182" s="139"/>
      <c r="H13182" s="139"/>
      <c r="I13182" s="139"/>
      <c r="J13182" s="139"/>
    </row>
    <row r="13183" spans="6:10" x14ac:dyDescent="0.25">
      <c r="F13183" s="139"/>
      <c r="G13183" s="139"/>
      <c r="H13183" s="139"/>
      <c r="I13183" s="139"/>
      <c r="J13183" s="139"/>
    </row>
    <row r="13184" spans="6:10" x14ac:dyDescent="0.25">
      <c r="F13184" s="139"/>
      <c r="G13184" s="139"/>
      <c r="H13184" s="139"/>
      <c r="I13184" s="139"/>
      <c r="J13184" s="139"/>
    </row>
    <row r="13185" spans="6:10" x14ac:dyDescent="0.25">
      <c r="F13185" s="139"/>
      <c r="G13185" s="139"/>
      <c r="H13185" s="139"/>
      <c r="I13185" s="139"/>
      <c r="J13185" s="139"/>
    </row>
    <row r="13186" spans="6:10" x14ac:dyDescent="0.25">
      <c r="F13186" s="139"/>
      <c r="G13186" s="139"/>
      <c r="H13186" s="139"/>
      <c r="I13186" s="139"/>
      <c r="J13186" s="139"/>
    </row>
    <row r="13187" spans="6:10" x14ac:dyDescent="0.25">
      <c r="F13187" s="139"/>
      <c r="G13187" s="139"/>
      <c r="H13187" s="139"/>
      <c r="I13187" s="139"/>
      <c r="J13187" s="139"/>
    </row>
    <row r="13188" spans="6:10" x14ac:dyDescent="0.25">
      <c r="F13188" s="139"/>
      <c r="G13188" s="139"/>
      <c r="H13188" s="139"/>
      <c r="I13188" s="139"/>
      <c r="J13188" s="139"/>
    </row>
    <row r="13189" spans="6:10" x14ac:dyDescent="0.25">
      <c r="F13189" s="139"/>
      <c r="G13189" s="139"/>
      <c r="H13189" s="139"/>
      <c r="I13189" s="139"/>
      <c r="J13189" s="139"/>
    </row>
    <row r="13190" spans="6:10" x14ac:dyDescent="0.25">
      <c r="F13190" s="139"/>
      <c r="G13190" s="139"/>
      <c r="H13190" s="139"/>
      <c r="I13190" s="139"/>
      <c r="J13190" s="139"/>
    </row>
    <row r="13191" spans="6:10" x14ac:dyDescent="0.25">
      <c r="F13191" s="139"/>
      <c r="G13191" s="139"/>
      <c r="H13191" s="139"/>
      <c r="I13191" s="139"/>
      <c r="J13191" s="139"/>
    </row>
    <row r="13192" spans="6:10" x14ac:dyDescent="0.25">
      <c r="F13192" s="139"/>
      <c r="G13192" s="139"/>
      <c r="H13192" s="139"/>
      <c r="I13192" s="139"/>
      <c r="J13192" s="139"/>
    </row>
    <row r="13193" spans="6:10" x14ac:dyDescent="0.25">
      <c r="F13193" s="139"/>
      <c r="G13193" s="139"/>
      <c r="H13193" s="139"/>
      <c r="I13193" s="139"/>
      <c r="J13193" s="139"/>
    </row>
    <row r="13194" spans="6:10" x14ac:dyDescent="0.25">
      <c r="F13194" s="139"/>
      <c r="G13194" s="139"/>
      <c r="H13194" s="139"/>
      <c r="I13194" s="139"/>
      <c r="J13194" s="139"/>
    </row>
    <row r="13195" spans="6:10" x14ac:dyDescent="0.25">
      <c r="F13195" s="139"/>
      <c r="G13195" s="139"/>
      <c r="H13195" s="139"/>
      <c r="I13195" s="139"/>
      <c r="J13195" s="139"/>
    </row>
    <row r="13196" spans="6:10" x14ac:dyDescent="0.25">
      <c r="F13196" s="139"/>
      <c r="G13196" s="139"/>
      <c r="H13196" s="139"/>
      <c r="I13196" s="139"/>
      <c r="J13196" s="139"/>
    </row>
    <row r="13197" spans="6:10" x14ac:dyDescent="0.25">
      <c r="F13197" s="139"/>
      <c r="G13197" s="139"/>
      <c r="H13197" s="139"/>
      <c r="I13197" s="139"/>
      <c r="J13197" s="139"/>
    </row>
    <row r="13198" spans="6:10" x14ac:dyDescent="0.25">
      <c r="F13198" s="139"/>
      <c r="G13198" s="139"/>
      <c r="H13198" s="139"/>
      <c r="I13198" s="139"/>
      <c r="J13198" s="139"/>
    </row>
    <row r="13199" spans="6:10" x14ac:dyDescent="0.25">
      <c r="F13199" s="139"/>
      <c r="G13199" s="139"/>
      <c r="H13199" s="139"/>
      <c r="I13199" s="139"/>
      <c r="J13199" s="139"/>
    </row>
    <row r="13200" spans="6:10" x14ac:dyDescent="0.25">
      <c r="F13200" s="139"/>
      <c r="G13200" s="139"/>
      <c r="H13200" s="139"/>
      <c r="I13200" s="139"/>
      <c r="J13200" s="139"/>
    </row>
    <row r="13201" spans="6:10" x14ac:dyDescent="0.25">
      <c r="F13201" s="139"/>
      <c r="G13201" s="139"/>
      <c r="H13201" s="139"/>
      <c r="I13201" s="139"/>
      <c r="J13201" s="139"/>
    </row>
    <row r="13202" spans="6:10" x14ac:dyDescent="0.25">
      <c r="F13202" s="139"/>
      <c r="G13202" s="139"/>
      <c r="H13202" s="139"/>
      <c r="I13202" s="139"/>
      <c r="J13202" s="139"/>
    </row>
    <row r="13203" spans="6:10" x14ac:dyDescent="0.25">
      <c r="F13203" s="139"/>
      <c r="G13203" s="139"/>
      <c r="H13203" s="139"/>
      <c r="I13203" s="139"/>
      <c r="J13203" s="139"/>
    </row>
    <row r="13204" spans="6:10" x14ac:dyDescent="0.25">
      <c r="F13204" s="139"/>
      <c r="G13204" s="139"/>
      <c r="H13204" s="139"/>
      <c r="I13204" s="139"/>
      <c r="J13204" s="139"/>
    </row>
    <row r="13205" spans="6:10" x14ac:dyDescent="0.25">
      <c r="F13205" s="139"/>
      <c r="G13205" s="139"/>
      <c r="H13205" s="139"/>
      <c r="I13205" s="139"/>
      <c r="J13205" s="139"/>
    </row>
    <row r="13206" spans="6:10" x14ac:dyDescent="0.25">
      <c r="F13206" s="139"/>
      <c r="G13206" s="139"/>
      <c r="H13206" s="139"/>
      <c r="I13206" s="139"/>
      <c r="J13206" s="139"/>
    </row>
    <row r="13207" spans="6:10" x14ac:dyDescent="0.25">
      <c r="F13207" s="139"/>
      <c r="G13207" s="139"/>
      <c r="H13207" s="139"/>
      <c r="I13207" s="139"/>
      <c r="J13207" s="139"/>
    </row>
    <row r="13208" spans="6:10" x14ac:dyDescent="0.25">
      <c r="F13208" s="139"/>
      <c r="G13208" s="139"/>
      <c r="H13208" s="139"/>
      <c r="I13208" s="139"/>
      <c r="J13208" s="139"/>
    </row>
    <row r="13209" spans="6:10" x14ac:dyDescent="0.25">
      <c r="F13209" s="139"/>
      <c r="G13209" s="139"/>
      <c r="H13209" s="139"/>
      <c r="I13209" s="139"/>
      <c r="J13209" s="139"/>
    </row>
    <row r="13210" spans="6:10" x14ac:dyDescent="0.25">
      <c r="F13210" s="139"/>
      <c r="G13210" s="139"/>
      <c r="H13210" s="139"/>
      <c r="I13210" s="139"/>
      <c r="J13210" s="139"/>
    </row>
    <row r="13211" spans="6:10" x14ac:dyDescent="0.25">
      <c r="F13211" s="139"/>
      <c r="G13211" s="139"/>
      <c r="H13211" s="139"/>
      <c r="I13211" s="139"/>
      <c r="J13211" s="139"/>
    </row>
    <row r="13212" spans="6:10" x14ac:dyDescent="0.25">
      <c r="F13212" s="139"/>
      <c r="G13212" s="139"/>
      <c r="H13212" s="139"/>
      <c r="I13212" s="139"/>
      <c r="J13212" s="139"/>
    </row>
    <row r="13213" spans="6:10" x14ac:dyDescent="0.25">
      <c r="F13213" s="139"/>
      <c r="G13213" s="139"/>
      <c r="H13213" s="139"/>
      <c r="I13213" s="139"/>
      <c r="J13213" s="139"/>
    </row>
    <row r="13214" spans="6:10" x14ac:dyDescent="0.25">
      <c r="F13214" s="139"/>
      <c r="G13214" s="139"/>
      <c r="H13214" s="139"/>
      <c r="I13214" s="139"/>
      <c r="J13214" s="139"/>
    </row>
    <row r="13215" spans="6:10" x14ac:dyDescent="0.25">
      <c r="F13215" s="139"/>
      <c r="G13215" s="139"/>
      <c r="H13215" s="139"/>
      <c r="I13215" s="139"/>
      <c r="J13215" s="139"/>
    </row>
    <row r="13216" spans="6:10" x14ac:dyDescent="0.25">
      <c r="F13216" s="139"/>
      <c r="G13216" s="139"/>
      <c r="H13216" s="139"/>
      <c r="I13216" s="139"/>
      <c r="J13216" s="139"/>
    </row>
    <row r="13217" spans="6:10" x14ac:dyDescent="0.25">
      <c r="F13217" s="139"/>
      <c r="G13217" s="139"/>
      <c r="H13217" s="139"/>
      <c r="I13217" s="139"/>
      <c r="J13217" s="139"/>
    </row>
    <row r="13218" spans="6:10" x14ac:dyDescent="0.25">
      <c r="F13218" s="139"/>
      <c r="G13218" s="139"/>
      <c r="H13218" s="139"/>
      <c r="I13218" s="139"/>
      <c r="J13218" s="139"/>
    </row>
    <row r="13219" spans="6:10" x14ac:dyDescent="0.25">
      <c r="F13219" s="139"/>
      <c r="G13219" s="139"/>
      <c r="H13219" s="139"/>
      <c r="I13219" s="139"/>
      <c r="J13219" s="139"/>
    </row>
    <row r="13220" spans="6:10" x14ac:dyDescent="0.25">
      <c r="F13220" s="139"/>
      <c r="G13220" s="139"/>
      <c r="H13220" s="139"/>
      <c r="I13220" s="139"/>
      <c r="J13220" s="139"/>
    </row>
    <row r="13221" spans="6:10" x14ac:dyDescent="0.25">
      <c r="F13221" s="139"/>
      <c r="G13221" s="139"/>
      <c r="H13221" s="139"/>
      <c r="I13221" s="139"/>
      <c r="J13221" s="139"/>
    </row>
    <row r="13222" spans="6:10" x14ac:dyDescent="0.25">
      <c r="F13222" s="139"/>
      <c r="G13222" s="139"/>
      <c r="H13222" s="139"/>
      <c r="I13222" s="139"/>
      <c r="J13222" s="139"/>
    </row>
    <row r="13223" spans="6:10" x14ac:dyDescent="0.25">
      <c r="F13223" s="139"/>
      <c r="G13223" s="139"/>
      <c r="H13223" s="139"/>
      <c r="I13223" s="139"/>
      <c r="J13223" s="139"/>
    </row>
    <row r="13224" spans="6:10" x14ac:dyDescent="0.25">
      <c r="F13224" s="139"/>
      <c r="G13224" s="139"/>
      <c r="H13224" s="139"/>
      <c r="I13224" s="139"/>
      <c r="J13224" s="139"/>
    </row>
    <row r="13225" spans="6:10" x14ac:dyDescent="0.25">
      <c r="F13225" s="139"/>
      <c r="G13225" s="139"/>
      <c r="H13225" s="139"/>
      <c r="I13225" s="139"/>
      <c r="J13225" s="139"/>
    </row>
    <row r="13226" spans="6:10" x14ac:dyDescent="0.25">
      <c r="F13226" s="139"/>
      <c r="G13226" s="139"/>
      <c r="H13226" s="139"/>
      <c r="I13226" s="139"/>
      <c r="J13226" s="139"/>
    </row>
    <row r="13227" spans="6:10" x14ac:dyDescent="0.25">
      <c r="F13227" s="139"/>
      <c r="G13227" s="139"/>
      <c r="H13227" s="139"/>
      <c r="I13227" s="139"/>
      <c r="J13227" s="139"/>
    </row>
    <row r="13228" spans="6:10" x14ac:dyDescent="0.25">
      <c r="F13228" s="139"/>
      <c r="G13228" s="139"/>
      <c r="H13228" s="139"/>
      <c r="I13228" s="139"/>
      <c r="J13228" s="139"/>
    </row>
    <row r="13229" spans="6:10" x14ac:dyDescent="0.25">
      <c r="F13229" s="139"/>
      <c r="G13229" s="139"/>
      <c r="H13229" s="139"/>
      <c r="I13229" s="139"/>
      <c r="J13229" s="139"/>
    </row>
    <row r="13230" spans="6:10" x14ac:dyDescent="0.25">
      <c r="F13230" s="139"/>
      <c r="G13230" s="139"/>
      <c r="H13230" s="139"/>
      <c r="I13230" s="139"/>
      <c r="J13230" s="139"/>
    </row>
    <row r="13231" spans="6:10" x14ac:dyDescent="0.25">
      <c r="F13231" s="139"/>
      <c r="G13231" s="139"/>
      <c r="H13231" s="139"/>
      <c r="I13231" s="139"/>
      <c r="J13231" s="139"/>
    </row>
    <row r="13232" spans="6:10" x14ac:dyDescent="0.25">
      <c r="F13232" s="139"/>
      <c r="G13232" s="139"/>
      <c r="H13232" s="139"/>
      <c r="I13232" s="139"/>
      <c r="J13232" s="139"/>
    </row>
    <row r="13233" spans="6:10" x14ac:dyDescent="0.25">
      <c r="F13233" s="139"/>
      <c r="G13233" s="139"/>
      <c r="H13233" s="139"/>
      <c r="I13233" s="139"/>
      <c r="J13233" s="139"/>
    </row>
    <row r="13234" spans="6:10" x14ac:dyDescent="0.25">
      <c r="F13234" s="139"/>
      <c r="G13234" s="139"/>
      <c r="H13234" s="139"/>
      <c r="I13234" s="139"/>
      <c r="J13234" s="139"/>
    </row>
    <row r="13235" spans="6:10" x14ac:dyDescent="0.25">
      <c r="F13235" s="139"/>
      <c r="G13235" s="139"/>
      <c r="H13235" s="139"/>
      <c r="I13235" s="139"/>
      <c r="J13235" s="139"/>
    </row>
    <row r="13236" spans="6:10" x14ac:dyDescent="0.25">
      <c r="F13236" s="139"/>
      <c r="G13236" s="139"/>
      <c r="H13236" s="139"/>
      <c r="I13236" s="139"/>
      <c r="J13236" s="139"/>
    </row>
    <row r="13237" spans="6:10" x14ac:dyDescent="0.25">
      <c r="F13237" s="139"/>
      <c r="G13237" s="139"/>
      <c r="H13237" s="139"/>
      <c r="I13237" s="139"/>
      <c r="J13237" s="139"/>
    </row>
    <row r="13238" spans="6:10" x14ac:dyDescent="0.25">
      <c r="F13238" s="139"/>
      <c r="G13238" s="139"/>
      <c r="H13238" s="139"/>
      <c r="I13238" s="139"/>
      <c r="J13238" s="139"/>
    </row>
    <row r="13239" spans="6:10" x14ac:dyDescent="0.25">
      <c r="F13239" s="139"/>
      <c r="G13239" s="139"/>
      <c r="H13239" s="139"/>
      <c r="I13239" s="139"/>
      <c r="J13239" s="139"/>
    </row>
    <row r="13240" spans="6:10" x14ac:dyDescent="0.25">
      <c r="F13240" s="139"/>
      <c r="G13240" s="139"/>
      <c r="H13240" s="139"/>
      <c r="I13240" s="139"/>
      <c r="J13240" s="139"/>
    </row>
    <row r="13241" spans="6:10" x14ac:dyDescent="0.25">
      <c r="F13241" s="139"/>
      <c r="G13241" s="139"/>
      <c r="H13241" s="139"/>
      <c r="I13241" s="139"/>
      <c r="J13241" s="139"/>
    </row>
    <row r="13242" spans="6:10" x14ac:dyDescent="0.25">
      <c r="F13242" s="139"/>
      <c r="G13242" s="139"/>
      <c r="H13242" s="139"/>
      <c r="I13242" s="139"/>
      <c r="J13242" s="139"/>
    </row>
    <row r="13243" spans="6:10" x14ac:dyDescent="0.25">
      <c r="F13243" s="139"/>
      <c r="G13243" s="139"/>
      <c r="H13243" s="139"/>
      <c r="I13243" s="139"/>
      <c r="J13243" s="139"/>
    </row>
    <row r="13244" spans="6:10" x14ac:dyDescent="0.25">
      <c r="F13244" s="139"/>
      <c r="G13244" s="139"/>
      <c r="H13244" s="139"/>
      <c r="I13244" s="139"/>
      <c r="J13244" s="139"/>
    </row>
    <row r="13245" spans="6:10" x14ac:dyDescent="0.25">
      <c r="F13245" s="139"/>
      <c r="G13245" s="139"/>
      <c r="H13245" s="139"/>
      <c r="I13245" s="139"/>
      <c r="J13245" s="139"/>
    </row>
    <row r="13246" spans="6:10" x14ac:dyDescent="0.25">
      <c r="F13246" s="139"/>
      <c r="G13246" s="139"/>
      <c r="H13246" s="139"/>
      <c r="I13246" s="139"/>
      <c r="J13246" s="139"/>
    </row>
    <row r="13247" spans="6:10" x14ac:dyDescent="0.25">
      <c r="F13247" s="139"/>
      <c r="G13247" s="139"/>
      <c r="H13247" s="139"/>
      <c r="I13247" s="139"/>
      <c r="J13247" s="139"/>
    </row>
    <row r="13248" spans="6:10" x14ac:dyDescent="0.25">
      <c r="F13248" s="139"/>
      <c r="G13248" s="139"/>
      <c r="H13248" s="139"/>
      <c r="I13248" s="139"/>
      <c r="J13248" s="139"/>
    </row>
    <row r="13249" spans="6:10" x14ac:dyDescent="0.25">
      <c r="F13249" s="139"/>
      <c r="G13249" s="139"/>
      <c r="H13249" s="139"/>
      <c r="I13249" s="139"/>
      <c r="J13249" s="139"/>
    </row>
    <row r="13250" spans="6:10" x14ac:dyDescent="0.25">
      <c r="F13250" s="139"/>
      <c r="G13250" s="139"/>
      <c r="H13250" s="139"/>
      <c r="I13250" s="139"/>
      <c r="J13250" s="139"/>
    </row>
    <row r="13251" spans="6:10" x14ac:dyDescent="0.25">
      <c r="F13251" s="139"/>
      <c r="G13251" s="139"/>
      <c r="H13251" s="139"/>
      <c r="I13251" s="139"/>
      <c r="J13251" s="139"/>
    </row>
    <row r="13252" spans="6:10" x14ac:dyDescent="0.25">
      <c r="F13252" s="139"/>
      <c r="G13252" s="139"/>
      <c r="H13252" s="139"/>
      <c r="I13252" s="139"/>
      <c r="J13252" s="139"/>
    </row>
    <row r="13253" spans="6:10" x14ac:dyDescent="0.25">
      <c r="F13253" s="139"/>
      <c r="G13253" s="139"/>
      <c r="H13253" s="139"/>
      <c r="I13253" s="139"/>
      <c r="J13253" s="139"/>
    </row>
    <row r="13254" spans="6:10" x14ac:dyDescent="0.25">
      <c r="F13254" s="139"/>
      <c r="G13254" s="139"/>
      <c r="H13254" s="139"/>
      <c r="I13254" s="139"/>
      <c r="J13254" s="139"/>
    </row>
    <row r="13255" spans="6:10" x14ac:dyDescent="0.25">
      <c r="F13255" s="139"/>
      <c r="G13255" s="139"/>
      <c r="H13255" s="139"/>
      <c r="I13255" s="139"/>
      <c r="J13255" s="139"/>
    </row>
    <row r="13256" spans="6:10" x14ac:dyDescent="0.25">
      <c r="F13256" s="139"/>
      <c r="G13256" s="139"/>
      <c r="H13256" s="139"/>
      <c r="I13256" s="139"/>
      <c r="J13256" s="139"/>
    </row>
    <row r="13257" spans="6:10" x14ac:dyDescent="0.25">
      <c r="F13257" s="139"/>
      <c r="G13257" s="139"/>
      <c r="H13257" s="139"/>
      <c r="I13257" s="139"/>
      <c r="J13257" s="139"/>
    </row>
    <row r="13258" spans="6:10" x14ac:dyDescent="0.25">
      <c r="F13258" s="139"/>
      <c r="G13258" s="139"/>
      <c r="H13258" s="139"/>
      <c r="I13258" s="139"/>
      <c r="J13258" s="139"/>
    </row>
    <row r="13259" spans="6:10" x14ac:dyDescent="0.25">
      <c r="F13259" s="139"/>
      <c r="G13259" s="139"/>
      <c r="H13259" s="139"/>
      <c r="I13259" s="139"/>
      <c r="J13259" s="139"/>
    </row>
    <row r="13260" spans="6:10" x14ac:dyDescent="0.25">
      <c r="F13260" s="139"/>
      <c r="G13260" s="139"/>
      <c r="H13260" s="139"/>
      <c r="I13260" s="139"/>
      <c r="J13260" s="139"/>
    </row>
    <row r="13261" spans="6:10" x14ac:dyDescent="0.25">
      <c r="F13261" s="139"/>
      <c r="G13261" s="139"/>
      <c r="H13261" s="139"/>
      <c r="I13261" s="139"/>
      <c r="J13261" s="139"/>
    </row>
    <row r="13262" spans="6:10" x14ac:dyDescent="0.25">
      <c r="F13262" s="139"/>
      <c r="G13262" s="139"/>
      <c r="H13262" s="139"/>
      <c r="I13262" s="139"/>
      <c r="J13262" s="139"/>
    </row>
    <row r="13263" spans="6:10" x14ac:dyDescent="0.25">
      <c r="F13263" s="139"/>
      <c r="G13263" s="139"/>
      <c r="H13263" s="139"/>
      <c r="I13263" s="139"/>
      <c r="J13263" s="139"/>
    </row>
    <row r="13264" spans="6:10" x14ac:dyDescent="0.25">
      <c r="F13264" s="139"/>
      <c r="G13264" s="139"/>
      <c r="H13264" s="139"/>
      <c r="I13264" s="139"/>
      <c r="J13264" s="139"/>
    </row>
    <row r="13265" spans="6:10" x14ac:dyDescent="0.25">
      <c r="F13265" s="139"/>
      <c r="G13265" s="139"/>
      <c r="H13265" s="139"/>
      <c r="I13265" s="139"/>
      <c r="J13265" s="139"/>
    </row>
    <row r="13266" spans="6:10" x14ac:dyDescent="0.25">
      <c r="F13266" s="139"/>
      <c r="G13266" s="139"/>
      <c r="H13266" s="139"/>
      <c r="I13266" s="139"/>
      <c r="J13266" s="139"/>
    </row>
    <row r="13267" spans="6:10" x14ac:dyDescent="0.25">
      <c r="F13267" s="139"/>
      <c r="G13267" s="139"/>
      <c r="H13267" s="139"/>
      <c r="I13267" s="139"/>
      <c r="J13267" s="139"/>
    </row>
    <row r="13268" spans="6:10" x14ac:dyDescent="0.25">
      <c r="F13268" s="139"/>
      <c r="G13268" s="139"/>
      <c r="H13268" s="139"/>
      <c r="I13268" s="139"/>
      <c r="J13268" s="139"/>
    </row>
    <row r="13269" spans="6:10" x14ac:dyDescent="0.25">
      <c r="F13269" s="139"/>
      <c r="G13269" s="139"/>
      <c r="H13269" s="139"/>
      <c r="I13269" s="139"/>
      <c r="J13269" s="139"/>
    </row>
    <row r="13270" spans="6:10" x14ac:dyDescent="0.25">
      <c r="F13270" s="139"/>
      <c r="G13270" s="139"/>
      <c r="H13270" s="139"/>
      <c r="I13270" s="139"/>
      <c r="J13270" s="139"/>
    </row>
    <row r="13271" spans="6:10" x14ac:dyDescent="0.25">
      <c r="F13271" s="139"/>
      <c r="G13271" s="139"/>
      <c r="H13271" s="139"/>
      <c r="I13271" s="139"/>
      <c r="J13271" s="139"/>
    </row>
    <row r="13272" spans="6:10" x14ac:dyDescent="0.25">
      <c r="F13272" s="139"/>
      <c r="G13272" s="139"/>
      <c r="H13272" s="139"/>
      <c r="I13272" s="139"/>
      <c r="J13272" s="139"/>
    </row>
    <row r="13273" spans="6:10" x14ac:dyDescent="0.25">
      <c r="F13273" s="139"/>
      <c r="G13273" s="139"/>
      <c r="H13273" s="139"/>
      <c r="I13273" s="139"/>
      <c r="J13273" s="139"/>
    </row>
    <row r="13274" spans="6:10" x14ac:dyDescent="0.25">
      <c r="F13274" s="139"/>
      <c r="G13274" s="139"/>
      <c r="H13274" s="139"/>
      <c r="I13274" s="139"/>
      <c r="J13274" s="139"/>
    </row>
    <row r="13275" spans="6:10" x14ac:dyDescent="0.25">
      <c r="F13275" s="139"/>
      <c r="G13275" s="139"/>
      <c r="H13275" s="139"/>
      <c r="I13275" s="139"/>
      <c r="J13275" s="139"/>
    </row>
    <row r="13276" spans="6:10" x14ac:dyDescent="0.25">
      <c r="F13276" s="139"/>
      <c r="G13276" s="139"/>
      <c r="H13276" s="139"/>
      <c r="I13276" s="139"/>
      <c r="J13276" s="139"/>
    </row>
    <row r="13277" spans="6:10" x14ac:dyDescent="0.25">
      <c r="F13277" s="139"/>
      <c r="G13277" s="139"/>
      <c r="H13277" s="139"/>
      <c r="I13277" s="139"/>
      <c r="J13277" s="139"/>
    </row>
    <row r="13278" spans="6:10" x14ac:dyDescent="0.25">
      <c r="F13278" s="139"/>
      <c r="G13278" s="139"/>
      <c r="H13278" s="139"/>
      <c r="I13278" s="139"/>
      <c r="J13278" s="139"/>
    </row>
    <row r="13279" spans="6:10" x14ac:dyDescent="0.25">
      <c r="F13279" s="139"/>
      <c r="G13279" s="139"/>
      <c r="H13279" s="139"/>
      <c r="I13279" s="139"/>
      <c r="J13279" s="139"/>
    </row>
    <row r="13280" spans="6:10" x14ac:dyDescent="0.25">
      <c r="F13280" s="139"/>
      <c r="G13280" s="139"/>
      <c r="H13280" s="139"/>
      <c r="I13280" s="139"/>
      <c r="J13280" s="139"/>
    </row>
    <row r="13281" spans="6:10" x14ac:dyDescent="0.25">
      <c r="F13281" s="139"/>
      <c r="G13281" s="139"/>
      <c r="H13281" s="139"/>
      <c r="I13281" s="139"/>
      <c r="J13281" s="139"/>
    </row>
    <row r="13282" spans="6:10" x14ac:dyDescent="0.25">
      <c r="F13282" s="139"/>
      <c r="G13282" s="139"/>
      <c r="H13282" s="139"/>
      <c r="I13282" s="139"/>
      <c r="J13282" s="139"/>
    </row>
    <row r="13283" spans="6:10" x14ac:dyDescent="0.25">
      <c r="F13283" s="139"/>
      <c r="G13283" s="139"/>
      <c r="H13283" s="139"/>
      <c r="I13283" s="139"/>
      <c r="J13283" s="139"/>
    </row>
    <row r="13284" spans="6:10" x14ac:dyDescent="0.25">
      <c r="F13284" s="139"/>
      <c r="G13284" s="139"/>
      <c r="H13284" s="139"/>
      <c r="I13284" s="139"/>
      <c r="J13284" s="139"/>
    </row>
    <row r="13285" spans="6:10" x14ac:dyDescent="0.25">
      <c r="F13285" s="139"/>
      <c r="G13285" s="139"/>
      <c r="H13285" s="139"/>
      <c r="I13285" s="139"/>
      <c r="J13285" s="139"/>
    </row>
    <row r="13286" spans="6:10" x14ac:dyDescent="0.25">
      <c r="F13286" s="139"/>
      <c r="G13286" s="139"/>
      <c r="H13286" s="139"/>
      <c r="I13286" s="139"/>
      <c r="J13286" s="139"/>
    </row>
    <row r="13287" spans="6:10" x14ac:dyDescent="0.25">
      <c r="F13287" s="139"/>
      <c r="G13287" s="139"/>
      <c r="H13287" s="139"/>
      <c r="I13287" s="139"/>
      <c r="J13287" s="139"/>
    </row>
    <row r="13288" spans="6:10" x14ac:dyDescent="0.25">
      <c r="F13288" s="139"/>
      <c r="G13288" s="139"/>
      <c r="H13288" s="139"/>
      <c r="I13288" s="139"/>
      <c r="J13288" s="139"/>
    </row>
    <row r="13289" spans="6:10" x14ac:dyDescent="0.25">
      <c r="F13289" s="139"/>
      <c r="G13289" s="139"/>
      <c r="H13289" s="139"/>
      <c r="I13289" s="139"/>
      <c r="J13289" s="139"/>
    </row>
    <row r="13290" spans="6:10" x14ac:dyDescent="0.25">
      <c r="F13290" s="139"/>
      <c r="G13290" s="139"/>
      <c r="H13290" s="139"/>
      <c r="I13290" s="139"/>
      <c r="J13290" s="139"/>
    </row>
    <row r="13291" spans="6:10" x14ac:dyDescent="0.25">
      <c r="F13291" s="139"/>
      <c r="G13291" s="139"/>
      <c r="H13291" s="139"/>
      <c r="I13291" s="139"/>
      <c r="J13291" s="139"/>
    </row>
    <row r="13292" spans="6:10" x14ac:dyDescent="0.25">
      <c r="F13292" s="139"/>
      <c r="G13292" s="139"/>
      <c r="H13292" s="139"/>
      <c r="I13292" s="139"/>
      <c r="J13292" s="139"/>
    </row>
    <row r="13293" spans="6:10" x14ac:dyDescent="0.25">
      <c r="F13293" s="139"/>
      <c r="G13293" s="139"/>
      <c r="H13293" s="139"/>
      <c r="I13293" s="139"/>
      <c r="J13293" s="139"/>
    </row>
    <row r="13294" spans="6:10" x14ac:dyDescent="0.25">
      <c r="F13294" s="139"/>
      <c r="G13294" s="139"/>
      <c r="H13294" s="139"/>
      <c r="I13294" s="139"/>
      <c r="J13294" s="139"/>
    </row>
    <row r="13295" spans="6:10" x14ac:dyDescent="0.25">
      <c r="F13295" s="139"/>
      <c r="G13295" s="139"/>
      <c r="H13295" s="139"/>
      <c r="I13295" s="139"/>
      <c r="J13295" s="139"/>
    </row>
    <row r="13296" spans="6:10" x14ac:dyDescent="0.25">
      <c r="F13296" s="139"/>
      <c r="G13296" s="139"/>
      <c r="H13296" s="139"/>
      <c r="I13296" s="139"/>
      <c r="J13296" s="139"/>
    </row>
    <row r="13297" spans="6:10" x14ac:dyDescent="0.25">
      <c r="F13297" s="139"/>
      <c r="G13297" s="139"/>
      <c r="H13297" s="139"/>
      <c r="I13297" s="139"/>
      <c r="J13297" s="139"/>
    </row>
    <row r="13298" spans="6:10" x14ac:dyDescent="0.25">
      <c r="F13298" s="139"/>
      <c r="G13298" s="139"/>
      <c r="H13298" s="139"/>
      <c r="I13298" s="139"/>
      <c r="J13298" s="139"/>
    </row>
    <row r="13299" spans="6:10" x14ac:dyDescent="0.25">
      <c r="F13299" s="139"/>
      <c r="G13299" s="139"/>
      <c r="H13299" s="139"/>
      <c r="I13299" s="139"/>
      <c r="J13299" s="139"/>
    </row>
    <row r="13300" spans="6:10" x14ac:dyDescent="0.25">
      <c r="F13300" s="139"/>
      <c r="G13300" s="139"/>
      <c r="H13300" s="139"/>
      <c r="I13300" s="139"/>
      <c r="J13300" s="139"/>
    </row>
    <row r="13301" spans="6:10" x14ac:dyDescent="0.25">
      <c r="F13301" s="139"/>
      <c r="G13301" s="139"/>
      <c r="H13301" s="139"/>
      <c r="I13301" s="139"/>
      <c r="J13301" s="139"/>
    </row>
    <row r="13302" spans="6:10" x14ac:dyDescent="0.25">
      <c r="F13302" s="139"/>
      <c r="G13302" s="139"/>
      <c r="H13302" s="139"/>
      <c r="I13302" s="139"/>
      <c r="J13302" s="139"/>
    </row>
    <row r="13303" spans="6:10" x14ac:dyDescent="0.25">
      <c r="F13303" s="139"/>
      <c r="G13303" s="139"/>
      <c r="H13303" s="139"/>
      <c r="I13303" s="139"/>
      <c r="J13303" s="139"/>
    </row>
    <row r="13304" spans="6:10" x14ac:dyDescent="0.25">
      <c r="F13304" s="139"/>
      <c r="G13304" s="139"/>
      <c r="H13304" s="139"/>
      <c r="I13304" s="139"/>
      <c r="J13304" s="139"/>
    </row>
    <row r="13305" spans="6:10" x14ac:dyDescent="0.25">
      <c r="F13305" s="139"/>
      <c r="G13305" s="139"/>
      <c r="H13305" s="139"/>
      <c r="I13305" s="139"/>
      <c r="J13305" s="139"/>
    </row>
    <row r="13306" spans="6:10" x14ac:dyDescent="0.25">
      <c r="F13306" s="139"/>
      <c r="G13306" s="139"/>
      <c r="H13306" s="139"/>
      <c r="I13306" s="139"/>
      <c r="J13306" s="139"/>
    </row>
    <row r="13307" spans="6:10" x14ac:dyDescent="0.25">
      <c r="F13307" s="139"/>
      <c r="G13307" s="139"/>
      <c r="H13307" s="139"/>
      <c r="I13307" s="139"/>
      <c r="J13307" s="139"/>
    </row>
    <row r="13308" spans="6:10" x14ac:dyDescent="0.25">
      <c r="F13308" s="139"/>
      <c r="G13308" s="139"/>
      <c r="H13308" s="139"/>
      <c r="I13308" s="139"/>
      <c r="J13308" s="139"/>
    </row>
    <row r="13309" spans="6:10" x14ac:dyDescent="0.25">
      <c r="F13309" s="139"/>
      <c r="G13309" s="139"/>
      <c r="H13309" s="139"/>
      <c r="I13309" s="139"/>
      <c r="J13309" s="139"/>
    </row>
    <row r="13310" spans="6:10" x14ac:dyDescent="0.25">
      <c r="F13310" s="139"/>
      <c r="G13310" s="139"/>
      <c r="H13310" s="139"/>
      <c r="I13310" s="139"/>
      <c r="J13310" s="139"/>
    </row>
    <row r="13311" spans="6:10" x14ac:dyDescent="0.25">
      <c r="F13311" s="139"/>
      <c r="G13311" s="139"/>
      <c r="H13311" s="139"/>
      <c r="I13311" s="139"/>
      <c r="J13311" s="139"/>
    </row>
    <row r="13312" spans="6:10" x14ac:dyDescent="0.25">
      <c r="F13312" s="139"/>
      <c r="G13312" s="139"/>
      <c r="H13312" s="139"/>
      <c r="I13312" s="139"/>
      <c r="J13312" s="139"/>
    </row>
    <row r="13313" spans="6:10" x14ac:dyDescent="0.25">
      <c r="F13313" s="139"/>
      <c r="G13313" s="139"/>
      <c r="H13313" s="139"/>
      <c r="I13313" s="139"/>
      <c r="J13313" s="139"/>
    </row>
    <row r="13314" spans="6:10" x14ac:dyDescent="0.25">
      <c r="F13314" s="139"/>
      <c r="G13314" s="139"/>
      <c r="H13314" s="139"/>
      <c r="I13314" s="139"/>
      <c r="J13314" s="139"/>
    </row>
    <row r="13315" spans="6:10" x14ac:dyDescent="0.25">
      <c r="F13315" s="139"/>
      <c r="G13315" s="139"/>
      <c r="H13315" s="139"/>
      <c r="I13315" s="139"/>
      <c r="J13315" s="139"/>
    </row>
    <row r="13316" spans="6:10" x14ac:dyDescent="0.25">
      <c r="F13316" s="139"/>
      <c r="G13316" s="139"/>
      <c r="H13316" s="139"/>
      <c r="I13316" s="139"/>
      <c r="J13316" s="139"/>
    </row>
    <row r="13317" spans="6:10" x14ac:dyDescent="0.25">
      <c r="F13317" s="139"/>
      <c r="G13317" s="139"/>
      <c r="H13317" s="139"/>
      <c r="I13317" s="139"/>
      <c r="J13317" s="139"/>
    </row>
    <row r="13318" spans="6:10" x14ac:dyDescent="0.25">
      <c r="F13318" s="139"/>
      <c r="G13318" s="139"/>
      <c r="H13318" s="139"/>
      <c r="I13318" s="139"/>
      <c r="J13318" s="139"/>
    </row>
    <row r="13319" spans="6:10" x14ac:dyDescent="0.25">
      <c r="F13319" s="139"/>
      <c r="G13319" s="139"/>
      <c r="H13319" s="139"/>
      <c r="I13319" s="139"/>
      <c r="J13319" s="139"/>
    </row>
    <row r="13320" spans="6:10" x14ac:dyDescent="0.25">
      <c r="F13320" s="139"/>
      <c r="G13320" s="139"/>
      <c r="H13320" s="139"/>
      <c r="I13320" s="139"/>
      <c r="J13320" s="139"/>
    </row>
    <row r="13321" spans="6:10" x14ac:dyDescent="0.25">
      <c r="F13321" s="139"/>
      <c r="G13321" s="139"/>
      <c r="H13321" s="139"/>
      <c r="I13321" s="139"/>
      <c r="J13321" s="139"/>
    </row>
    <row r="13322" spans="6:10" x14ac:dyDescent="0.25">
      <c r="F13322" s="139"/>
      <c r="G13322" s="139"/>
      <c r="H13322" s="139"/>
      <c r="I13322" s="139"/>
      <c r="J13322" s="139"/>
    </row>
    <row r="13323" spans="6:10" x14ac:dyDescent="0.25">
      <c r="F13323" s="139"/>
      <c r="G13323" s="139"/>
      <c r="H13323" s="139"/>
      <c r="I13323" s="139"/>
      <c r="J13323" s="139"/>
    </row>
    <row r="13324" spans="6:10" x14ac:dyDescent="0.25">
      <c r="F13324" s="139"/>
      <c r="G13324" s="139"/>
      <c r="H13324" s="139"/>
      <c r="I13324" s="139"/>
      <c r="J13324" s="139"/>
    </row>
    <row r="13325" spans="6:10" x14ac:dyDescent="0.25">
      <c r="F13325" s="139"/>
      <c r="G13325" s="139"/>
      <c r="H13325" s="139"/>
      <c r="I13325" s="139"/>
      <c r="J13325" s="139"/>
    </row>
    <row r="13326" spans="6:10" x14ac:dyDescent="0.25">
      <c r="F13326" s="139"/>
      <c r="G13326" s="139"/>
      <c r="H13326" s="139"/>
      <c r="I13326" s="139"/>
      <c r="J13326" s="139"/>
    </row>
    <row r="13327" spans="6:10" x14ac:dyDescent="0.25">
      <c r="F13327" s="139"/>
      <c r="G13327" s="139"/>
      <c r="H13327" s="139"/>
      <c r="I13327" s="139"/>
      <c r="J13327" s="139"/>
    </row>
    <row r="13328" spans="6:10" x14ac:dyDescent="0.25">
      <c r="F13328" s="139"/>
      <c r="G13328" s="139"/>
      <c r="H13328" s="139"/>
      <c r="I13328" s="139"/>
      <c r="J13328" s="139"/>
    </row>
    <row r="13329" spans="6:10" x14ac:dyDescent="0.25">
      <c r="F13329" s="139"/>
      <c r="G13329" s="139"/>
      <c r="H13329" s="139"/>
      <c r="I13329" s="139"/>
      <c r="J13329" s="139"/>
    </row>
    <row r="13330" spans="6:10" x14ac:dyDescent="0.25">
      <c r="F13330" s="139"/>
      <c r="G13330" s="139"/>
      <c r="H13330" s="139"/>
      <c r="I13330" s="139"/>
      <c r="J13330" s="139"/>
    </row>
    <row r="13331" spans="6:10" x14ac:dyDescent="0.25">
      <c r="F13331" s="139"/>
      <c r="G13331" s="139"/>
      <c r="H13331" s="139"/>
      <c r="I13331" s="139"/>
      <c r="J13331" s="139"/>
    </row>
    <row r="13332" spans="6:10" x14ac:dyDescent="0.25">
      <c r="F13332" s="139"/>
      <c r="G13332" s="139"/>
      <c r="H13332" s="139"/>
      <c r="I13332" s="139"/>
      <c r="J13332" s="139"/>
    </row>
    <row r="13333" spans="6:10" x14ac:dyDescent="0.25">
      <c r="F13333" s="139"/>
      <c r="G13333" s="139"/>
      <c r="H13333" s="139"/>
      <c r="I13333" s="139"/>
      <c r="J13333" s="139"/>
    </row>
    <row r="13334" spans="6:10" x14ac:dyDescent="0.25">
      <c r="F13334" s="139"/>
      <c r="G13334" s="139"/>
      <c r="H13334" s="139"/>
      <c r="I13334" s="139"/>
      <c r="J13334" s="139"/>
    </row>
    <row r="13335" spans="6:10" x14ac:dyDescent="0.25">
      <c r="F13335" s="139"/>
      <c r="G13335" s="139"/>
      <c r="H13335" s="139"/>
      <c r="I13335" s="139"/>
      <c r="J13335" s="139"/>
    </row>
    <row r="13336" spans="6:10" x14ac:dyDescent="0.25">
      <c r="F13336" s="139"/>
      <c r="G13336" s="139"/>
      <c r="H13336" s="139"/>
      <c r="I13336" s="139"/>
      <c r="J13336" s="139"/>
    </row>
    <row r="13337" spans="6:10" x14ac:dyDescent="0.25">
      <c r="F13337" s="139"/>
      <c r="G13337" s="139"/>
      <c r="H13337" s="139"/>
      <c r="I13337" s="139"/>
      <c r="J13337" s="139"/>
    </row>
    <row r="13338" spans="6:10" x14ac:dyDescent="0.25">
      <c r="F13338" s="139"/>
      <c r="G13338" s="139"/>
      <c r="H13338" s="139"/>
      <c r="I13338" s="139"/>
      <c r="J13338" s="139"/>
    </row>
    <row r="13339" spans="6:10" x14ac:dyDescent="0.25">
      <c r="F13339" s="139"/>
      <c r="G13339" s="139"/>
      <c r="H13339" s="139"/>
      <c r="I13339" s="139"/>
      <c r="J13339" s="139"/>
    </row>
    <row r="13340" spans="6:10" x14ac:dyDescent="0.25">
      <c r="F13340" s="139"/>
      <c r="G13340" s="139"/>
      <c r="H13340" s="139"/>
      <c r="I13340" s="139"/>
      <c r="J13340" s="139"/>
    </row>
    <row r="13341" spans="6:10" x14ac:dyDescent="0.25">
      <c r="F13341" s="139"/>
      <c r="G13341" s="139"/>
      <c r="H13341" s="139"/>
      <c r="I13341" s="139"/>
      <c r="J13341" s="139"/>
    </row>
    <row r="13342" spans="6:10" x14ac:dyDescent="0.25">
      <c r="F13342" s="139"/>
      <c r="G13342" s="139"/>
      <c r="H13342" s="139"/>
      <c r="I13342" s="139"/>
      <c r="J13342" s="139"/>
    </row>
    <row r="13343" spans="6:10" x14ac:dyDescent="0.25">
      <c r="F13343" s="139"/>
      <c r="G13343" s="139"/>
      <c r="H13343" s="139"/>
      <c r="I13343" s="139"/>
      <c r="J13343" s="139"/>
    </row>
    <row r="13344" spans="6:10" x14ac:dyDescent="0.25">
      <c r="F13344" s="139"/>
      <c r="G13344" s="139"/>
      <c r="H13344" s="139"/>
      <c r="I13344" s="139"/>
      <c r="J13344" s="139"/>
    </row>
    <row r="13345" spans="6:10" x14ac:dyDescent="0.25">
      <c r="F13345" s="139"/>
      <c r="G13345" s="139"/>
      <c r="H13345" s="139"/>
      <c r="I13345" s="139"/>
      <c r="J13345" s="139"/>
    </row>
    <row r="13346" spans="6:10" x14ac:dyDescent="0.25">
      <c r="F13346" s="139"/>
      <c r="G13346" s="139"/>
      <c r="H13346" s="139"/>
      <c r="I13346" s="139"/>
      <c r="J13346" s="139"/>
    </row>
    <row r="13347" spans="6:10" x14ac:dyDescent="0.25">
      <c r="F13347" s="139"/>
      <c r="G13347" s="139"/>
      <c r="H13347" s="139"/>
      <c r="I13347" s="139"/>
      <c r="J13347" s="139"/>
    </row>
    <row r="13348" spans="6:10" x14ac:dyDescent="0.25">
      <c r="F13348" s="139"/>
      <c r="G13348" s="139"/>
      <c r="H13348" s="139"/>
      <c r="I13348" s="139"/>
      <c r="J13348" s="139"/>
    </row>
    <row r="13349" spans="6:10" x14ac:dyDescent="0.25">
      <c r="F13349" s="139"/>
      <c r="G13349" s="139"/>
      <c r="H13349" s="139"/>
      <c r="I13349" s="139"/>
      <c r="J13349" s="139"/>
    </row>
    <row r="13350" spans="6:10" x14ac:dyDescent="0.25">
      <c r="F13350" s="139"/>
      <c r="G13350" s="139"/>
      <c r="H13350" s="139"/>
      <c r="I13350" s="139"/>
      <c r="J13350" s="139"/>
    </row>
    <row r="13351" spans="6:10" x14ac:dyDescent="0.25">
      <c r="F13351" s="139"/>
      <c r="G13351" s="139"/>
      <c r="H13351" s="139"/>
      <c r="I13351" s="139"/>
      <c r="J13351" s="139"/>
    </row>
    <row r="13352" spans="6:10" x14ac:dyDescent="0.25">
      <c r="F13352" s="139"/>
      <c r="G13352" s="139"/>
      <c r="H13352" s="139"/>
      <c r="I13352" s="139"/>
      <c r="J13352" s="139"/>
    </row>
    <row r="13353" spans="6:10" x14ac:dyDescent="0.25">
      <c r="F13353" s="139"/>
      <c r="G13353" s="139"/>
      <c r="H13353" s="139"/>
      <c r="I13353" s="139"/>
      <c r="J13353" s="139"/>
    </row>
    <row r="13354" spans="6:10" x14ac:dyDescent="0.25">
      <c r="F13354" s="139"/>
      <c r="G13354" s="139"/>
      <c r="H13354" s="139"/>
      <c r="I13354" s="139"/>
      <c r="J13354" s="139"/>
    </row>
    <row r="13355" spans="6:10" x14ac:dyDescent="0.25">
      <c r="F13355" s="139"/>
      <c r="G13355" s="139"/>
      <c r="H13355" s="139"/>
      <c r="I13355" s="139"/>
      <c r="J13355" s="139"/>
    </row>
    <row r="13356" spans="6:10" x14ac:dyDescent="0.25">
      <c r="F13356" s="139"/>
      <c r="G13356" s="139"/>
      <c r="H13356" s="139"/>
      <c r="I13356" s="139"/>
      <c r="J13356" s="139"/>
    </row>
    <row r="13357" spans="6:10" x14ac:dyDescent="0.25">
      <c r="F13357" s="139"/>
      <c r="G13357" s="139"/>
      <c r="H13357" s="139"/>
      <c r="I13357" s="139"/>
      <c r="J13357" s="139"/>
    </row>
    <row r="13358" spans="6:10" x14ac:dyDescent="0.25">
      <c r="F13358" s="139"/>
      <c r="G13358" s="139"/>
      <c r="H13358" s="139"/>
      <c r="I13358" s="139"/>
      <c r="J13358" s="139"/>
    </row>
    <row r="13359" spans="6:10" x14ac:dyDescent="0.25">
      <c r="F13359" s="139"/>
      <c r="G13359" s="139"/>
      <c r="H13359" s="139"/>
      <c r="I13359" s="139"/>
      <c r="J13359" s="139"/>
    </row>
    <row r="13360" spans="6:10" x14ac:dyDescent="0.25">
      <c r="F13360" s="139"/>
      <c r="G13360" s="139"/>
      <c r="H13360" s="139"/>
      <c r="I13360" s="139"/>
      <c r="J13360" s="139"/>
    </row>
    <row r="13361" spans="6:10" x14ac:dyDescent="0.25">
      <c r="F13361" s="139"/>
      <c r="G13361" s="139"/>
      <c r="H13361" s="139"/>
      <c r="I13361" s="139"/>
      <c r="J13361" s="139"/>
    </row>
    <row r="13362" spans="6:10" x14ac:dyDescent="0.25">
      <c r="F13362" s="139"/>
      <c r="G13362" s="139"/>
      <c r="H13362" s="139"/>
      <c r="I13362" s="139"/>
      <c r="J13362" s="139"/>
    </row>
    <row r="13363" spans="6:10" x14ac:dyDescent="0.25">
      <c r="F13363" s="139"/>
      <c r="G13363" s="139"/>
      <c r="H13363" s="139"/>
      <c r="I13363" s="139"/>
      <c r="J13363" s="139"/>
    </row>
    <row r="13364" spans="6:10" x14ac:dyDescent="0.25">
      <c r="F13364" s="139"/>
      <c r="G13364" s="139"/>
      <c r="H13364" s="139"/>
      <c r="I13364" s="139"/>
      <c r="J13364" s="139"/>
    </row>
    <row r="13365" spans="6:10" x14ac:dyDescent="0.25">
      <c r="F13365" s="139"/>
      <c r="G13365" s="139"/>
      <c r="H13365" s="139"/>
      <c r="I13365" s="139"/>
      <c r="J13365" s="139"/>
    </row>
    <row r="13366" spans="6:10" x14ac:dyDescent="0.25">
      <c r="F13366" s="139"/>
      <c r="G13366" s="139"/>
      <c r="H13366" s="139"/>
      <c r="I13366" s="139"/>
      <c r="J13366" s="139"/>
    </row>
    <row r="13367" spans="6:10" x14ac:dyDescent="0.25">
      <c r="F13367" s="139"/>
      <c r="G13367" s="139"/>
      <c r="H13367" s="139"/>
      <c r="I13367" s="139"/>
      <c r="J13367" s="139"/>
    </row>
    <row r="13368" spans="6:10" x14ac:dyDescent="0.25">
      <c r="F13368" s="139"/>
      <c r="G13368" s="139"/>
      <c r="H13368" s="139"/>
      <c r="I13368" s="139"/>
      <c r="J13368" s="139"/>
    </row>
    <row r="13369" spans="6:10" x14ac:dyDescent="0.25">
      <c r="F13369" s="139"/>
      <c r="G13369" s="139"/>
      <c r="H13369" s="139"/>
      <c r="I13369" s="139"/>
      <c r="J13369" s="139"/>
    </row>
    <row r="13370" spans="6:10" x14ac:dyDescent="0.25">
      <c r="F13370" s="139"/>
      <c r="G13370" s="139"/>
      <c r="H13370" s="139"/>
      <c r="I13370" s="139"/>
      <c r="J13370" s="139"/>
    </row>
    <row r="13371" spans="6:10" x14ac:dyDescent="0.25">
      <c r="F13371" s="139"/>
      <c r="G13371" s="139"/>
      <c r="H13371" s="139"/>
      <c r="I13371" s="139"/>
      <c r="J13371" s="139"/>
    </row>
    <row r="13372" spans="6:10" x14ac:dyDescent="0.25">
      <c r="F13372" s="139"/>
      <c r="G13372" s="139"/>
      <c r="H13372" s="139"/>
      <c r="I13372" s="139"/>
      <c r="J13372" s="139"/>
    </row>
    <row r="13373" spans="6:10" x14ac:dyDescent="0.25">
      <c r="F13373" s="139"/>
      <c r="G13373" s="139"/>
      <c r="H13373" s="139"/>
      <c r="I13373" s="139"/>
      <c r="J13373" s="139"/>
    </row>
    <row r="13374" spans="6:10" x14ac:dyDescent="0.25">
      <c r="F13374" s="139"/>
      <c r="G13374" s="139"/>
      <c r="H13374" s="139"/>
      <c r="I13374" s="139"/>
      <c r="J13374" s="139"/>
    </row>
    <row r="13375" spans="6:10" x14ac:dyDescent="0.25">
      <c r="F13375" s="139"/>
      <c r="G13375" s="139"/>
      <c r="H13375" s="139"/>
      <c r="I13375" s="139"/>
      <c r="J13375" s="139"/>
    </row>
    <row r="13376" spans="6:10" x14ac:dyDescent="0.25">
      <c r="F13376" s="139"/>
      <c r="G13376" s="139"/>
      <c r="H13376" s="139"/>
      <c r="I13376" s="139"/>
      <c r="J13376" s="139"/>
    </row>
    <row r="13377" spans="6:10" x14ac:dyDescent="0.25">
      <c r="F13377" s="139"/>
      <c r="G13377" s="139"/>
      <c r="H13377" s="139"/>
      <c r="I13377" s="139"/>
      <c r="J13377" s="139"/>
    </row>
    <row r="13378" spans="6:10" x14ac:dyDescent="0.25">
      <c r="F13378" s="139"/>
      <c r="G13378" s="139"/>
      <c r="H13378" s="139"/>
      <c r="I13378" s="139"/>
      <c r="J13378" s="139"/>
    </row>
    <row r="13379" spans="6:10" x14ac:dyDescent="0.25">
      <c r="F13379" s="139"/>
      <c r="G13379" s="139"/>
      <c r="H13379" s="139"/>
      <c r="I13379" s="139"/>
      <c r="J13379" s="139"/>
    </row>
    <row r="13380" spans="6:10" x14ac:dyDescent="0.25">
      <c r="F13380" s="139"/>
      <c r="G13380" s="139"/>
      <c r="H13380" s="139"/>
      <c r="I13380" s="139"/>
      <c r="J13380" s="139"/>
    </row>
    <row r="13381" spans="6:10" x14ac:dyDescent="0.25">
      <c r="F13381" s="139"/>
      <c r="G13381" s="139"/>
      <c r="H13381" s="139"/>
      <c r="I13381" s="139"/>
      <c r="J13381" s="139"/>
    </row>
    <row r="13382" spans="6:10" x14ac:dyDescent="0.25">
      <c r="F13382" s="139"/>
      <c r="G13382" s="139"/>
      <c r="H13382" s="139"/>
      <c r="I13382" s="139"/>
      <c r="J13382" s="139"/>
    </row>
    <row r="13383" spans="6:10" x14ac:dyDescent="0.25">
      <c r="F13383" s="139"/>
      <c r="G13383" s="139"/>
      <c r="H13383" s="139"/>
      <c r="I13383" s="139"/>
      <c r="J13383" s="139"/>
    </row>
    <row r="13384" spans="6:10" x14ac:dyDescent="0.25">
      <c r="F13384" s="139"/>
      <c r="G13384" s="139"/>
      <c r="H13384" s="139"/>
      <c r="I13384" s="139"/>
      <c r="J13384" s="139"/>
    </row>
    <row r="13385" spans="6:10" x14ac:dyDescent="0.25">
      <c r="F13385" s="139"/>
      <c r="G13385" s="139"/>
      <c r="H13385" s="139"/>
      <c r="I13385" s="139"/>
      <c r="J13385" s="139"/>
    </row>
    <row r="13386" spans="6:10" x14ac:dyDescent="0.25">
      <c r="F13386" s="139"/>
      <c r="G13386" s="139"/>
      <c r="H13386" s="139"/>
      <c r="I13386" s="139"/>
      <c r="J13386" s="139"/>
    </row>
    <row r="13387" spans="6:10" x14ac:dyDescent="0.25">
      <c r="F13387" s="139"/>
      <c r="G13387" s="139"/>
      <c r="H13387" s="139"/>
      <c r="I13387" s="139"/>
      <c r="J13387" s="139"/>
    </row>
    <row r="13388" spans="6:10" x14ac:dyDescent="0.25">
      <c r="F13388" s="139"/>
      <c r="G13388" s="139"/>
      <c r="H13388" s="139"/>
      <c r="I13388" s="139"/>
      <c r="J13388" s="139"/>
    </row>
    <row r="13389" spans="6:10" x14ac:dyDescent="0.25">
      <c r="F13389" s="139"/>
      <c r="G13389" s="139"/>
      <c r="H13389" s="139"/>
      <c r="I13389" s="139"/>
      <c r="J13389" s="139"/>
    </row>
    <row r="13390" spans="6:10" x14ac:dyDescent="0.25">
      <c r="F13390" s="139"/>
      <c r="G13390" s="139"/>
      <c r="H13390" s="139"/>
      <c r="I13390" s="139"/>
      <c r="J13390" s="139"/>
    </row>
    <row r="13391" spans="6:10" x14ac:dyDescent="0.25">
      <c r="F13391" s="139"/>
      <c r="G13391" s="139"/>
      <c r="H13391" s="139"/>
      <c r="I13391" s="139"/>
      <c r="J13391" s="139"/>
    </row>
    <row r="13392" spans="6:10" x14ac:dyDescent="0.25">
      <c r="F13392" s="139"/>
      <c r="G13392" s="139"/>
      <c r="H13392" s="139"/>
      <c r="I13392" s="139"/>
      <c r="J13392" s="139"/>
    </row>
    <row r="13393" spans="6:10" x14ac:dyDescent="0.25">
      <c r="F13393" s="139"/>
      <c r="G13393" s="139"/>
      <c r="H13393" s="139"/>
      <c r="I13393" s="139"/>
      <c r="J13393" s="139"/>
    </row>
    <row r="13394" spans="6:10" x14ac:dyDescent="0.25">
      <c r="F13394" s="139"/>
      <c r="G13394" s="139"/>
      <c r="H13394" s="139"/>
      <c r="I13394" s="139"/>
      <c r="J13394" s="139"/>
    </row>
    <row r="13395" spans="6:10" x14ac:dyDescent="0.25">
      <c r="F13395" s="139"/>
      <c r="G13395" s="139"/>
      <c r="H13395" s="139"/>
      <c r="I13395" s="139"/>
      <c r="J13395" s="139"/>
    </row>
    <row r="13396" spans="6:10" x14ac:dyDescent="0.25">
      <c r="F13396" s="139"/>
      <c r="G13396" s="139"/>
      <c r="H13396" s="139"/>
      <c r="I13396" s="139"/>
      <c r="J13396" s="139"/>
    </row>
    <row r="13397" spans="6:10" x14ac:dyDescent="0.25">
      <c r="F13397" s="139"/>
      <c r="G13397" s="139"/>
      <c r="H13397" s="139"/>
      <c r="I13397" s="139"/>
      <c r="J13397" s="139"/>
    </row>
    <row r="13398" spans="6:10" x14ac:dyDescent="0.25">
      <c r="F13398" s="139"/>
      <c r="G13398" s="139"/>
      <c r="H13398" s="139"/>
      <c r="I13398" s="139"/>
      <c r="J13398" s="139"/>
    </row>
    <row r="13399" spans="6:10" x14ac:dyDescent="0.25">
      <c r="F13399" s="139"/>
      <c r="G13399" s="139"/>
      <c r="H13399" s="139"/>
      <c r="I13399" s="139"/>
      <c r="J13399" s="139"/>
    </row>
    <row r="13400" spans="6:10" x14ac:dyDescent="0.25">
      <c r="F13400" s="139"/>
      <c r="G13400" s="139"/>
      <c r="H13400" s="139"/>
      <c r="I13400" s="139"/>
      <c r="J13400" s="139"/>
    </row>
    <row r="13401" spans="6:10" x14ac:dyDescent="0.25">
      <c r="F13401" s="139"/>
      <c r="G13401" s="139"/>
      <c r="H13401" s="139"/>
      <c r="I13401" s="139"/>
      <c r="J13401" s="139"/>
    </row>
    <row r="13402" spans="6:10" x14ac:dyDescent="0.25">
      <c r="F13402" s="139"/>
      <c r="G13402" s="139"/>
      <c r="H13402" s="139"/>
      <c r="I13402" s="139"/>
      <c r="J13402" s="139"/>
    </row>
    <row r="13403" spans="6:10" x14ac:dyDescent="0.25">
      <c r="F13403" s="139"/>
      <c r="G13403" s="139"/>
      <c r="H13403" s="139"/>
      <c r="I13403" s="139"/>
      <c r="J13403" s="139"/>
    </row>
    <row r="13404" spans="6:10" x14ac:dyDescent="0.25">
      <c r="F13404" s="139"/>
      <c r="G13404" s="139"/>
      <c r="H13404" s="139"/>
      <c r="I13404" s="139"/>
      <c r="J13404" s="139"/>
    </row>
    <row r="13405" spans="6:10" x14ac:dyDescent="0.25">
      <c r="F13405" s="139"/>
      <c r="G13405" s="139"/>
      <c r="H13405" s="139"/>
      <c r="I13405" s="139"/>
      <c r="J13405" s="139"/>
    </row>
    <row r="13406" spans="6:10" x14ac:dyDescent="0.25">
      <c r="F13406" s="139"/>
      <c r="G13406" s="139"/>
      <c r="H13406" s="139"/>
      <c r="I13406" s="139"/>
      <c r="J13406" s="139"/>
    </row>
    <row r="13407" spans="6:10" x14ac:dyDescent="0.25">
      <c r="F13407" s="139"/>
      <c r="G13407" s="139"/>
      <c r="H13407" s="139"/>
      <c r="I13407" s="139"/>
      <c r="J13407" s="139"/>
    </row>
    <row r="13408" spans="6:10" x14ac:dyDescent="0.25">
      <c r="F13408" s="139"/>
      <c r="G13408" s="139"/>
      <c r="H13408" s="139"/>
      <c r="I13408" s="139"/>
      <c r="J13408" s="139"/>
    </row>
    <row r="13409" spans="6:10" x14ac:dyDescent="0.25">
      <c r="F13409" s="139"/>
      <c r="G13409" s="139"/>
      <c r="H13409" s="139"/>
      <c r="I13409" s="139"/>
      <c r="J13409" s="139"/>
    </row>
    <row r="13410" spans="6:10" x14ac:dyDescent="0.25">
      <c r="F13410" s="139"/>
      <c r="G13410" s="139"/>
      <c r="H13410" s="139"/>
      <c r="I13410" s="139"/>
      <c r="J13410" s="139"/>
    </row>
    <row r="13411" spans="6:10" x14ac:dyDescent="0.25">
      <c r="F13411" s="139"/>
      <c r="G13411" s="139"/>
      <c r="H13411" s="139"/>
      <c r="I13411" s="139"/>
      <c r="J13411" s="139"/>
    </row>
    <row r="13412" spans="6:10" x14ac:dyDescent="0.25">
      <c r="F13412" s="139"/>
      <c r="G13412" s="139"/>
      <c r="H13412" s="139"/>
      <c r="I13412" s="139"/>
      <c r="J13412" s="139"/>
    </row>
    <row r="13413" spans="6:10" x14ac:dyDescent="0.25">
      <c r="F13413" s="139"/>
      <c r="G13413" s="139"/>
      <c r="H13413" s="139"/>
      <c r="I13413" s="139"/>
      <c r="J13413" s="139"/>
    </row>
    <row r="13414" spans="6:10" x14ac:dyDescent="0.25">
      <c r="F13414" s="139"/>
      <c r="G13414" s="139"/>
      <c r="H13414" s="139"/>
      <c r="I13414" s="139"/>
      <c r="J13414" s="139"/>
    </row>
    <row r="13415" spans="6:10" x14ac:dyDescent="0.25">
      <c r="F13415" s="139"/>
      <c r="G13415" s="139"/>
      <c r="H13415" s="139"/>
      <c r="I13415" s="139"/>
      <c r="J13415" s="139"/>
    </row>
    <row r="13416" spans="6:10" x14ac:dyDescent="0.25">
      <c r="F13416" s="139"/>
      <c r="G13416" s="139"/>
      <c r="H13416" s="139"/>
      <c r="I13416" s="139"/>
      <c r="J13416" s="139"/>
    </row>
    <row r="13417" spans="6:10" x14ac:dyDescent="0.25">
      <c r="F13417" s="139"/>
      <c r="G13417" s="139"/>
      <c r="H13417" s="139"/>
      <c r="I13417" s="139"/>
      <c r="J13417" s="139"/>
    </row>
    <row r="13418" spans="6:10" x14ac:dyDescent="0.25">
      <c r="F13418" s="139"/>
      <c r="G13418" s="139"/>
      <c r="H13418" s="139"/>
      <c r="I13418" s="139"/>
      <c r="J13418" s="139"/>
    </row>
    <row r="13419" spans="6:10" x14ac:dyDescent="0.25">
      <c r="F13419" s="139"/>
      <c r="G13419" s="139"/>
      <c r="H13419" s="139"/>
      <c r="I13419" s="139"/>
      <c r="J13419" s="139"/>
    </row>
    <row r="13420" spans="6:10" x14ac:dyDescent="0.25">
      <c r="F13420" s="139"/>
      <c r="G13420" s="139"/>
      <c r="H13420" s="139"/>
      <c r="I13420" s="139"/>
      <c r="J13420" s="139"/>
    </row>
    <row r="13421" spans="6:10" x14ac:dyDescent="0.25">
      <c r="F13421" s="139"/>
      <c r="G13421" s="139"/>
      <c r="H13421" s="139"/>
      <c r="I13421" s="139"/>
      <c r="J13421" s="139"/>
    </row>
    <row r="13422" spans="6:10" x14ac:dyDescent="0.25">
      <c r="F13422" s="139"/>
      <c r="G13422" s="139"/>
      <c r="H13422" s="139"/>
      <c r="I13422" s="139"/>
      <c r="J13422" s="139"/>
    </row>
    <row r="13423" spans="6:10" x14ac:dyDescent="0.25">
      <c r="F13423" s="139"/>
      <c r="G13423" s="139"/>
      <c r="H13423" s="139"/>
      <c r="I13423" s="139"/>
      <c r="J13423" s="139"/>
    </row>
    <row r="13424" spans="6:10" x14ac:dyDescent="0.25">
      <c r="F13424" s="139"/>
      <c r="G13424" s="139"/>
      <c r="H13424" s="139"/>
      <c r="I13424" s="139"/>
      <c r="J13424" s="139"/>
    </row>
    <row r="13425" spans="6:10" x14ac:dyDescent="0.25">
      <c r="F13425" s="139"/>
      <c r="G13425" s="139"/>
      <c r="H13425" s="139"/>
      <c r="I13425" s="139"/>
      <c r="J13425" s="139"/>
    </row>
    <row r="13426" spans="6:10" x14ac:dyDescent="0.25">
      <c r="F13426" s="139"/>
      <c r="G13426" s="139"/>
      <c r="H13426" s="139"/>
      <c r="I13426" s="139"/>
      <c r="J13426" s="139"/>
    </row>
    <row r="13427" spans="6:10" x14ac:dyDescent="0.25">
      <c r="F13427" s="139"/>
      <c r="G13427" s="139"/>
      <c r="H13427" s="139"/>
      <c r="I13427" s="139"/>
      <c r="J13427" s="139"/>
    </row>
    <row r="13428" spans="6:10" x14ac:dyDescent="0.25">
      <c r="F13428" s="139"/>
      <c r="G13428" s="139"/>
      <c r="H13428" s="139"/>
      <c r="I13428" s="139"/>
      <c r="J13428" s="139"/>
    </row>
    <row r="13429" spans="6:10" x14ac:dyDescent="0.25">
      <c r="F13429" s="139"/>
      <c r="G13429" s="139"/>
      <c r="H13429" s="139"/>
      <c r="I13429" s="139"/>
      <c r="J13429" s="139"/>
    </row>
    <row r="13430" spans="6:10" x14ac:dyDescent="0.25">
      <c r="F13430" s="139"/>
      <c r="G13430" s="139"/>
      <c r="H13430" s="139"/>
      <c r="I13430" s="139"/>
      <c r="J13430" s="139"/>
    </row>
    <row r="13431" spans="6:10" x14ac:dyDescent="0.25">
      <c r="F13431" s="139"/>
      <c r="G13431" s="139"/>
      <c r="H13431" s="139"/>
      <c r="I13431" s="139"/>
      <c r="J13431" s="139"/>
    </row>
    <row r="13432" spans="6:10" x14ac:dyDescent="0.25">
      <c r="F13432" s="139"/>
      <c r="G13432" s="139"/>
      <c r="H13432" s="139"/>
      <c r="I13432" s="139"/>
      <c r="J13432" s="139"/>
    </row>
    <row r="13433" spans="6:10" x14ac:dyDescent="0.25">
      <c r="F13433" s="139"/>
      <c r="G13433" s="139"/>
      <c r="H13433" s="139"/>
      <c r="I13433" s="139"/>
      <c r="J13433" s="139"/>
    </row>
    <row r="13434" spans="6:10" x14ac:dyDescent="0.25">
      <c r="F13434" s="139"/>
      <c r="G13434" s="139"/>
      <c r="H13434" s="139"/>
      <c r="I13434" s="139"/>
      <c r="J13434" s="139"/>
    </row>
    <row r="13435" spans="6:10" x14ac:dyDescent="0.25">
      <c r="F13435" s="139"/>
      <c r="G13435" s="139"/>
      <c r="H13435" s="139"/>
      <c r="I13435" s="139"/>
      <c r="J13435" s="139"/>
    </row>
    <row r="13436" spans="6:10" x14ac:dyDescent="0.25">
      <c r="F13436" s="139"/>
      <c r="G13436" s="139"/>
      <c r="H13436" s="139"/>
      <c r="I13436" s="139"/>
      <c r="J13436" s="139"/>
    </row>
    <row r="13437" spans="6:10" x14ac:dyDescent="0.25">
      <c r="F13437" s="139"/>
      <c r="G13437" s="139"/>
      <c r="H13437" s="139"/>
      <c r="I13437" s="139"/>
      <c r="J13437" s="139"/>
    </row>
    <row r="13438" spans="6:10" x14ac:dyDescent="0.25">
      <c r="F13438" s="139"/>
      <c r="G13438" s="139"/>
      <c r="H13438" s="139"/>
      <c r="I13438" s="139"/>
      <c r="J13438" s="139"/>
    </row>
    <row r="13439" spans="6:10" x14ac:dyDescent="0.25">
      <c r="F13439" s="139"/>
      <c r="G13439" s="139"/>
      <c r="H13439" s="139"/>
      <c r="I13439" s="139"/>
      <c r="J13439" s="139"/>
    </row>
    <row r="13440" spans="6:10" x14ac:dyDescent="0.25">
      <c r="F13440" s="139"/>
      <c r="G13440" s="139"/>
      <c r="H13440" s="139"/>
      <c r="I13440" s="139"/>
      <c r="J13440" s="139"/>
    </row>
    <row r="13441" spans="6:10" x14ac:dyDescent="0.25">
      <c r="F13441" s="139"/>
      <c r="G13441" s="139"/>
      <c r="H13441" s="139"/>
      <c r="I13441" s="139"/>
      <c r="J13441" s="139"/>
    </row>
    <row r="13442" spans="6:10" x14ac:dyDescent="0.25">
      <c r="F13442" s="139"/>
      <c r="G13442" s="139"/>
      <c r="H13442" s="139"/>
      <c r="I13442" s="139"/>
      <c r="J13442" s="139"/>
    </row>
    <row r="13443" spans="6:10" x14ac:dyDescent="0.25">
      <c r="F13443" s="139"/>
      <c r="G13443" s="139"/>
      <c r="H13443" s="139"/>
      <c r="I13443" s="139"/>
      <c r="J13443" s="139"/>
    </row>
    <row r="13444" spans="6:10" x14ac:dyDescent="0.25">
      <c r="F13444" s="139"/>
      <c r="G13444" s="139"/>
      <c r="H13444" s="139"/>
      <c r="I13444" s="139"/>
      <c r="J13444" s="139"/>
    </row>
    <row r="13445" spans="6:10" x14ac:dyDescent="0.25">
      <c r="F13445" s="139"/>
      <c r="G13445" s="139"/>
      <c r="H13445" s="139"/>
      <c r="I13445" s="139"/>
      <c r="J13445" s="139"/>
    </row>
    <row r="13446" spans="6:10" x14ac:dyDescent="0.25">
      <c r="F13446" s="139"/>
      <c r="G13446" s="139"/>
      <c r="H13446" s="139"/>
      <c r="I13446" s="139"/>
      <c r="J13446" s="139"/>
    </row>
    <row r="13447" spans="6:10" x14ac:dyDescent="0.25">
      <c r="F13447" s="139"/>
      <c r="G13447" s="139"/>
      <c r="H13447" s="139"/>
      <c r="I13447" s="139"/>
      <c r="J13447" s="139"/>
    </row>
    <row r="13448" spans="6:10" x14ac:dyDescent="0.25">
      <c r="F13448" s="139"/>
      <c r="G13448" s="139"/>
      <c r="H13448" s="139"/>
      <c r="I13448" s="139"/>
      <c r="J13448" s="139"/>
    </row>
    <row r="13449" spans="6:10" x14ac:dyDescent="0.25">
      <c r="F13449" s="139"/>
      <c r="G13449" s="139"/>
      <c r="H13449" s="139"/>
      <c r="I13449" s="139"/>
      <c r="J13449" s="139"/>
    </row>
    <row r="13450" spans="6:10" x14ac:dyDescent="0.25">
      <c r="F13450" s="139"/>
      <c r="G13450" s="139"/>
      <c r="H13450" s="139"/>
      <c r="I13450" s="139"/>
      <c r="J13450" s="139"/>
    </row>
    <row r="13451" spans="6:10" x14ac:dyDescent="0.25">
      <c r="F13451" s="139"/>
      <c r="G13451" s="139"/>
      <c r="H13451" s="139"/>
      <c r="I13451" s="139"/>
      <c r="J13451" s="139"/>
    </row>
    <row r="13452" spans="6:10" x14ac:dyDescent="0.25">
      <c r="F13452" s="139"/>
      <c r="G13452" s="139"/>
      <c r="H13452" s="139"/>
      <c r="I13452" s="139"/>
      <c r="J13452" s="139"/>
    </row>
    <row r="13453" spans="6:10" x14ac:dyDescent="0.25">
      <c r="F13453" s="139"/>
      <c r="G13453" s="139"/>
      <c r="H13453" s="139"/>
      <c r="I13453" s="139"/>
      <c r="J13453" s="139"/>
    </row>
    <row r="13454" spans="6:10" x14ac:dyDescent="0.25">
      <c r="F13454" s="139"/>
      <c r="G13454" s="139"/>
      <c r="H13454" s="139"/>
      <c r="I13454" s="139"/>
      <c r="J13454" s="139"/>
    </row>
    <row r="13455" spans="6:10" x14ac:dyDescent="0.25">
      <c r="F13455" s="139"/>
      <c r="G13455" s="139"/>
      <c r="H13455" s="139"/>
      <c r="I13455" s="139"/>
      <c r="J13455" s="139"/>
    </row>
    <row r="13456" spans="6:10" x14ac:dyDescent="0.25">
      <c r="F13456" s="139"/>
      <c r="G13456" s="139"/>
      <c r="H13456" s="139"/>
      <c r="I13456" s="139"/>
      <c r="J13456" s="139"/>
    </row>
    <row r="13457" spans="6:10" x14ac:dyDescent="0.25">
      <c r="F13457" s="139"/>
      <c r="G13457" s="139"/>
      <c r="H13457" s="139"/>
      <c r="I13457" s="139"/>
      <c r="J13457" s="139"/>
    </row>
    <row r="13458" spans="6:10" x14ac:dyDescent="0.25">
      <c r="F13458" s="139"/>
      <c r="G13458" s="139"/>
      <c r="H13458" s="139"/>
      <c r="I13458" s="139"/>
      <c r="J13458" s="139"/>
    </row>
    <row r="13459" spans="6:10" x14ac:dyDescent="0.25">
      <c r="F13459" s="139"/>
      <c r="G13459" s="139"/>
      <c r="H13459" s="139"/>
      <c r="I13459" s="139"/>
      <c r="J13459" s="139"/>
    </row>
    <row r="13460" spans="6:10" x14ac:dyDescent="0.25">
      <c r="F13460" s="139"/>
      <c r="G13460" s="139"/>
      <c r="H13460" s="139"/>
      <c r="I13460" s="139"/>
      <c r="J13460" s="139"/>
    </row>
    <row r="13461" spans="6:10" x14ac:dyDescent="0.25">
      <c r="F13461" s="139"/>
      <c r="G13461" s="139"/>
      <c r="H13461" s="139"/>
      <c r="I13461" s="139"/>
      <c r="J13461" s="139"/>
    </row>
    <row r="13462" spans="6:10" x14ac:dyDescent="0.25">
      <c r="F13462" s="139"/>
      <c r="G13462" s="139"/>
      <c r="H13462" s="139"/>
      <c r="I13462" s="139"/>
      <c r="J13462" s="139"/>
    </row>
    <row r="13463" spans="6:10" x14ac:dyDescent="0.25">
      <c r="F13463" s="139"/>
      <c r="G13463" s="139"/>
      <c r="H13463" s="139"/>
      <c r="I13463" s="139"/>
      <c r="J13463" s="139"/>
    </row>
    <row r="13464" spans="6:10" x14ac:dyDescent="0.25">
      <c r="F13464" s="139"/>
      <c r="G13464" s="139"/>
      <c r="H13464" s="139"/>
      <c r="I13464" s="139"/>
      <c r="J13464" s="139"/>
    </row>
    <row r="13465" spans="6:10" x14ac:dyDescent="0.25">
      <c r="F13465" s="139"/>
      <c r="G13465" s="139"/>
      <c r="H13465" s="139"/>
      <c r="I13465" s="139"/>
      <c r="J13465" s="139"/>
    </row>
    <row r="13466" spans="6:10" x14ac:dyDescent="0.25">
      <c r="F13466" s="139"/>
      <c r="G13466" s="139"/>
      <c r="H13466" s="139"/>
      <c r="I13466" s="139"/>
      <c r="J13466" s="139"/>
    </row>
    <row r="13467" spans="6:10" x14ac:dyDescent="0.25">
      <c r="F13467" s="139"/>
      <c r="G13467" s="139"/>
      <c r="H13467" s="139"/>
      <c r="I13467" s="139"/>
      <c r="J13467" s="139"/>
    </row>
    <row r="13468" spans="6:10" x14ac:dyDescent="0.25">
      <c r="F13468" s="139"/>
      <c r="G13468" s="139"/>
      <c r="H13468" s="139"/>
      <c r="I13468" s="139"/>
      <c r="J13468" s="139"/>
    </row>
    <row r="13469" spans="6:10" x14ac:dyDescent="0.25">
      <c r="F13469" s="139"/>
      <c r="G13469" s="139"/>
      <c r="H13469" s="139"/>
      <c r="I13469" s="139"/>
      <c r="J13469" s="139"/>
    </row>
    <row r="13470" spans="6:10" x14ac:dyDescent="0.25">
      <c r="F13470" s="139"/>
      <c r="G13470" s="139"/>
      <c r="H13470" s="139"/>
      <c r="I13470" s="139"/>
      <c r="J13470" s="139"/>
    </row>
    <row r="13471" spans="6:10" x14ac:dyDescent="0.25">
      <c r="F13471" s="139"/>
      <c r="G13471" s="139"/>
      <c r="H13471" s="139"/>
      <c r="I13471" s="139"/>
      <c r="J13471" s="139"/>
    </row>
    <row r="13472" spans="6:10" x14ac:dyDescent="0.25">
      <c r="F13472" s="139"/>
      <c r="G13472" s="139"/>
      <c r="H13472" s="139"/>
      <c r="I13472" s="139"/>
      <c r="J13472" s="139"/>
    </row>
    <row r="13473" spans="6:10" x14ac:dyDescent="0.25">
      <c r="F13473" s="139"/>
      <c r="G13473" s="139"/>
      <c r="H13473" s="139"/>
      <c r="I13473" s="139"/>
      <c r="J13473" s="139"/>
    </row>
    <row r="13474" spans="6:10" x14ac:dyDescent="0.25">
      <c r="F13474" s="139"/>
      <c r="G13474" s="139"/>
      <c r="H13474" s="139"/>
      <c r="I13474" s="139"/>
      <c r="J13474" s="139"/>
    </row>
    <row r="13475" spans="6:10" x14ac:dyDescent="0.25">
      <c r="F13475" s="139"/>
      <c r="G13475" s="139"/>
      <c r="H13475" s="139"/>
      <c r="I13475" s="139"/>
      <c r="J13475" s="139"/>
    </row>
    <row r="13476" spans="6:10" x14ac:dyDescent="0.25">
      <c r="F13476" s="139"/>
      <c r="G13476" s="139"/>
      <c r="H13476" s="139"/>
      <c r="I13476" s="139"/>
      <c r="J13476" s="139"/>
    </row>
    <row r="13477" spans="6:10" x14ac:dyDescent="0.25">
      <c r="F13477" s="139"/>
      <c r="G13477" s="139"/>
      <c r="H13477" s="139"/>
      <c r="I13477" s="139"/>
      <c r="J13477" s="139"/>
    </row>
    <row r="13478" spans="6:10" x14ac:dyDescent="0.25">
      <c r="F13478" s="139"/>
      <c r="G13478" s="139"/>
      <c r="H13478" s="139"/>
      <c r="I13478" s="139"/>
      <c r="J13478" s="139"/>
    </row>
    <row r="13479" spans="6:10" x14ac:dyDescent="0.25">
      <c r="F13479" s="139"/>
      <c r="G13479" s="139"/>
      <c r="H13479" s="139"/>
      <c r="I13479" s="139"/>
      <c r="J13479" s="139"/>
    </row>
    <row r="13480" spans="6:10" x14ac:dyDescent="0.25">
      <c r="F13480" s="139"/>
      <c r="G13480" s="139"/>
      <c r="H13480" s="139"/>
      <c r="I13480" s="139"/>
      <c r="J13480" s="139"/>
    </row>
    <row r="13481" spans="6:10" x14ac:dyDescent="0.25">
      <c r="F13481" s="139"/>
      <c r="G13481" s="139"/>
      <c r="H13481" s="139"/>
      <c r="I13481" s="139"/>
      <c r="J13481" s="139"/>
    </row>
    <row r="13482" spans="6:10" x14ac:dyDescent="0.25">
      <c r="F13482" s="139"/>
      <c r="G13482" s="139"/>
      <c r="H13482" s="139"/>
      <c r="I13482" s="139"/>
      <c r="J13482" s="139"/>
    </row>
    <row r="13483" spans="6:10" x14ac:dyDescent="0.25">
      <c r="F13483" s="139"/>
      <c r="G13483" s="139"/>
      <c r="H13483" s="139"/>
      <c r="I13483" s="139"/>
      <c r="J13483" s="139"/>
    </row>
    <row r="13484" spans="6:10" x14ac:dyDescent="0.25">
      <c r="F13484" s="139"/>
      <c r="G13484" s="139"/>
      <c r="H13484" s="139"/>
      <c r="I13484" s="139"/>
      <c r="J13484" s="139"/>
    </row>
    <row r="13485" spans="6:10" x14ac:dyDescent="0.25">
      <c r="F13485" s="139"/>
      <c r="G13485" s="139"/>
      <c r="H13485" s="139"/>
      <c r="I13485" s="139"/>
      <c r="J13485" s="139"/>
    </row>
    <row r="13486" spans="6:10" x14ac:dyDescent="0.25">
      <c r="F13486" s="139"/>
      <c r="G13486" s="139"/>
      <c r="H13486" s="139"/>
      <c r="I13486" s="139"/>
      <c r="J13486" s="139"/>
    </row>
    <row r="13487" spans="6:10" x14ac:dyDescent="0.25">
      <c r="F13487" s="139"/>
      <c r="G13487" s="139"/>
      <c r="H13487" s="139"/>
      <c r="I13487" s="139"/>
      <c r="J13487" s="139"/>
    </row>
    <row r="13488" spans="6:10" x14ac:dyDescent="0.25">
      <c r="F13488" s="139"/>
      <c r="G13488" s="139"/>
      <c r="H13488" s="139"/>
      <c r="I13488" s="139"/>
      <c r="J13488" s="139"/>
    </row>
    <row r="13489" spans="6:10" x14ac:dyDescent="0.25">
      <c r="F13489" s="139"/>
      <c r="G13489" s="139"/>
      <c r="H13489" s="139"/>
      <c r="I13489" s="139"/>
      <c r="J13489" s="139"/>
    </row>
    <row r="13490" spans="6:10" x14ac:dyDescent="0.25">
      <c r="F13490" s="139"/>
      <c r="G13490" s="139"/>
      <c r="H13490" s="139"/>
      <c r="I13490" s="139"/>
      <c r="J13490" s="139"/>
    </row>
    <row r="13491" spans="6:10" x14ac:dyDescent="0.25">
      <c r="F13491" s="139"/>
      <c r="G13491" s="139"/>
      <c r="H13491" s="139"/>
      <c r="I13491" s="139"/>
      <c r="J13491" s="139"/>
    </row>
    <row r="13492" spans="6:10" x14ac:dyDescent="0.25">
      <c r="F13492" s="139"/>
      <c r="G13492" s="139"/>
      <c r="H13492" s="139"/>
      <c r="I13492" s="139"/>
      <c r="J13492" s="139"/>
    </row>
    <row r="13493" spans="6:10" x14ac:dyDescent="0.25">
      <c r="F13493" s="139"/>
      <c r="G13493" s="139"/>
      <c r="H13493" s="139"/>
      <c r="I13493" s="139"/>
      <c r="J13493" s="139"/>
    </row>
    <row r="13494" spans="6:10" x14ac:dyDescent="0.25">
      <c r="F13494" s="139"/>
      <c r="G13494" s="139"/>
      <c r="H13494" s="139"/>
      <c r="I13494" s="139"/>
      <c r="J13494" s="139"/>
    </row>
    <row r="13495" spans="6:10" x14ac:dyDescent="0.25">
      <c r="F13495" s="139"/>
      <c r="G13495" s="139"/>
      <c r="H13495" s="139"/>
      <c r="I13495" s="139"/>
      <c r="J13495" s="139"/>
    </row>
    <row r="13496" spans="6:10" x14ac:dyDescent="0.25">
      <c r="F13496" s="139"/>
      <c r="G13496" s="139"/>
      <c r="H13496" s="139"/>
      <c r="I13496" s="139"/>
      <c r="J13496" s="139"/>
    </row>
    <row r="13497" spans="6:10" x14ac:dyDescent="0.25">
      <c r="F13497" s="139"/>
      <c r="G13497" s="139"/>
      <c r="H13497" s="139"/>
      <c r="I13497" s="139"/>
      <c r="J13497" s="139"/>
    </row>
    <row r="13498" spans="6:10" x14ac:dyDescent="0.25">
      <c r="F13498" s="139"/>
      <c r="G13498" s="139"/>
      <c r="H13498" s="139"/>
      <c r="I13498" s="139"/>
      <c r="J13498" s="139"/>
    </row>
    <row r="13499" spans="6:10" x14ac:dyDescent="0.25">
      <c r="F13499" s="139"/>
      <c r="G13499" s="139"/>
      <c r="H13499" s="139"/>
      <c r="I13499" s="139"/>
      <c r="J13499" s="139"/>
    </row>
    <row r="13500" spans="6:10" x14ac:dyDescent="0.25">
      <c r="F13500" s="139"/>
      <c r="G13500" s="139"/>
      <c r="H13500" s="139"/>
      <c r="I13500" s="139"/>
      <c r="J13500" s="139"/>
    </row>
    <row r="13501" spans="6:10" x14ac:dyDescent="0.25">
      <c r="F13501" s="139"/>
      <c r="G13501" s="139"/>
      <c r="H13501" s="139"/>
      <c r="I13501" s="139"/>
      <c r="J13501" s="139"/>
    </row>
    <row r="13502" spans="6:10" x14ac:dyDescent="0.25">
      <c r="F13502" s="139"/>
      <c r="G13502" s="139"/>
      <c r="H13502" s="139"/>
      <c r="I13502" s="139"/>
      <c r="J13502" s="139"/>
    </row>
    <row r="13503" spans="6:10" x14ac:dyDescent="0.25">
      <c r="F13503" s="139"/>
      <c r="G13503" s="139"/>
      <c r="H13503" s="139"/>
      <c r="I13503" s="139"/>
      <c r="J13503" s="139"/>
    </row>
    <row r="13504" spans="6:10" x14ac:dyDescent="0.25">
      <c r="F13504" s="139"/>
      <c r="G13504" s="139"/>
      <c r="H13504" s="139"/>
      <c r="I13504" s="139"/>
      <c r="J13504" s="139"/>
    </row>
    <row r="13505" spans="6:10" x14ac:dyDescent="0.25">
      <c r="F13505" s="139"/>
      <c r="G13505" s="139"/>
      <c r="H13505" s="139"/>
      <c r="I13505" s="139"/>
      <c r="J13505" s="139"/>
    </row>
    <row r="13506" spans="6:10" x14ac:dyDescent="0.25">
      <c r="F13506" s="139"/>
      <c r="G13506" s="139"/>
      <c r="H13506" s="139"/>
      <c r="I13506" s="139"/>
      <c r="J13506" s="139"/>
    </row>
    <row r="13507" spans="6:10" x14ac:dyDescent="0.25">
      <c r="F13507" s="139"/>
      <c r="G13507" s="139"/>
      <c r="H13507" s="139"/>
      <c r="I13507" s="139"/>
      <c r="J13507" s="139"/>
    </row>
    <row r="13508" spans="6:10" x14ac:dyDescent="0.25">
      <c r="F13508" s="139"/>
      <c r="G13508" s="139"/>
      <c r="H13508" s="139"/>
      <c r="I13508" s="139"/>
      <c r="J13508" s="139"/>
    </row>
    <row r="13509" spans="6:10" x14ac:dyDescent="0.25">
      <c r="F13509" s="139"/>
      <c r="G13509" s="139"/>
      <c r="H13509" s="139"/>
      <c r="I13509" s="139"/>
      <c r="J13509" s="139"/>
    </row>
    <row r="13510" spans="6:10" x14ac:dyDescent="0.25">
      <c r="F13510" s="139"/>
      <c r="G13510" s="139"/>
      <c r="H13510" s="139"/>
      <c r="I13510" s="139"/>
      <c r="J13510" s="139"/>
    </row>
    <row r="13511" spans="6:10" x14ac:dyDescent="0.25">
      <c r="F13511" s="139"/>
      <c r="G13511" s="139"/>
      <c r="H13511" s="139"/>
      <c r="I13511" s="139"/>
      <c r="J13511" s="139"/>
    </row>
    <row r="13512" spans="6:10" x14ac:dyDescent="0.25">
      <c r="F13512" s="139"/>
      <c r="G13512" s="139"/>
      <c r="H13512" s="139"/>
      <c r="I13512" s="139"/>
      <c r="J13512" s="139"/>
    </row>
    <row r="13513" spans="6:10" x14ac:dyDescent="0.25">
      <c r="F13513" s="139"/>
      <c r="G13513" s="139"/>
      <c r="H13513" s="139"/>
      <c r="I13513" s="139"/>
      <c r="J13513" s="139"/>
    </row>
    <row r="13514" spans="6:10" x14ac:dyDescent="0.25">
      <c r="F13514" s="139"/>
      <c r="G13514" s="139"/>
      <c r="H13514" s="139"/>
      <c r="I13514" s="139"/>
      <c r="J13514" s="139"/>
    </row>
    <row r="13515" spans="6:10" x14ac:dyDescent="0.25">
      <c r="F13515" s="139"/>
      <c r="G13515" s="139"/>
      <c r="H13515" s="139"/>
      <c r="I13515" s="139"/>
      <c r="J13515" s="139"/>
    </row>
    <row r="13516" spans="6:10" x14ac:dyDescent="0.25">
      <c r="F13516" s="139"/>
      <c r="G13516" s="139"/>
      <c r="H13516" s="139"/>
      <c r="I13516" s="139"/>
      <c r="J13516" s="139"/>
    </row>
    <row r="13517" spans="6:10" x14ac:dyDescent="0.25">
      <c r="F13517" s="139"/>
      <c r="G13517" s="139"/>
      <c r="H13517" s="139"/>
      <c r="I13517" s="139"/>
      <c r="J13517" s="139"/>
    </row>
    <row r="13518" spans="6:10" x14ac:dyDescent="0.25">
      <c r="F13518" s="139"/>
      <c r="G13518" s="139"/>
      <c r="H13518" s="139"/>
      <c r="I13518" s="139"/>
      <c r="J13518" s="139"/>
    </row>
    <row r="13519" spans="6:10" x14ac:dyDescent="0.25">
      <c r="F13519" s="139"/>
      <c r="G13519" s="139"/>
      <c r="H13519" s="139"/>
      <c r="I13519" s="139"/>
      <c r="J13519" s="139"/>
    </row>
    <row r="13520" spans="6:10" x14ac:dyDescent="0.25">
      <c r="F13520" s="139"/>
      <c r="G13520" s="139"/>
      <c r="H13520" s="139"/>
      <c r="I13520" s="139"/>
      <c r="J13520" s="139"/>
    </row>
    <row r="13521" spans="6:10" x14ac:dyDescent="0.25">
      <c r="F13521" s="139"/>
      <c r="G13521" s="139"/>
      <c r="H13521" s="139"/>
      <c r="I13521" s="139"/>
      <c r="J13521" s="139"/>
    </row>
    <row r="13522" spans="6:10" x14ac:dyDescent="0.25">
      <c r="F13522" s="139"/>
      <c r="G13522" s="139"/>
      <c r="H13522" s="139"/>
      <c r="I13522" s="139"/>
      <c r="J13522" s="139"/>
    </row>
    <row r="13523" spans="6:10" x14ac:dyDescent="0.25">
      <c r="F13523" s="139"/>
      <c r="G13523" s="139"/>
      <c r="H13523" s="139"/>
      <c r="I13523" s="139"/>
      <c r="J13523" s="139"/>
    </row>
    <row r="13524" spans="6:10" x14ac:dyDescent="0.25">
      <c r="F13524" s="139"/>
      <c r="G13524" s="139"/>
      <c r="H13524" s="139"/>
      <c r="I13524" s="139"/>
      <c r="J13524" s="139"/>
    </row>
    <row r="13525" spans="6:10" x14ac:dyDescent="0.25">
      <c r="F13525" s="139"/>
      <c r="G13525" s="139"/>
      <c r="H13525" s="139"/>
      <c r="I13525" s="139"/>
      <c r="J13525" s="139"/>
    </row>
    <row r="13526" spans="6:10" x14ac:dyDescent="0.25">
      <c r="F13526" s="139"/>
      <c r="G13526" s="139"/>
      <c r="H13526" s="139"/>
      <c r="I13526" s="139"/>
      <c r="J13526" s="139"/>
    </row>
    <row r="13527" spans="6:10" x14ac:dyDescent="0.25">
      <c r="F13527" s="139"/>
      <c r="G13527" s="139"/>
      <c r="H13527" s="139"/>
      <c r="I13527" s="139"/>
      <c r="J13527" s="139"/>
    </row>
    <row r="13528" spans="6:10" x14ac:dyDescent="0.25">
      <c r="F13528" s="139"/>
      <c r="G13528" s="139"/>
      <c r="H13528" s="139"/>
      <c r="I13528" s="139"/>
      <c r="J13528" s="139"/>
    </row>
    <row r="13529" spans="6:10" x14ac:dyDescent="0.25">
      <c r="F13529" s="139"/>
      <c r="G13529" s="139"/>
      <c r="H13529" s="139"/>
      <c r="I13529" s="139"/>
      <c r="J13529" s="139"/>
    </row>
    <row r="13530" spans="6:10" x14ac:dyDescent="0.25">
      <c r="F13530" s="139"/>
      <c r="G13530" s="139"/>
      <c r="H13530" s="139"/>
      <c r="I13530" s="139"/>
      <c r="J13530" s="139"/>
    </row>
    <row r="13531" spans="6:10" x14ac:dyDescent="0.25">
      <c r="F13531" s="139"/>
      <c r="G13531" s="139"/>
      <c r="H13531" s="139"/>
      <c r="I13531" s="139"/>
      <c r="J13531" s="139"/>
    </row>
    <row r="13532" spans="6:10" x14ac:dyDescent="0.25">
      <c r="F13532" s="139"/>
      <c r="G13532" s="139"/>
      <c r="H13532" s="139"/>
      <c r="I13532" s="139"/>
      <c r="J13532" s="139"/>
    </row>
    <row r="13533" spans="6:10" x14ac:dyDescent="0.25">
      <c r="F13533" s="139"/>
      <c r="G13533" s="139"/>
      <c r="H13533" s="139"/>
      <c r="I13533" s="139"/>
      <c r="J13533" s="139"/>
    </row>
    <row r="13534" spans="6:10" x14ac:dyDescent="0.25">
      <c r="F13534" s="139"/>
      <c r="G13534" s="139"/>
      <c r="H13534" s="139"/>
      <c r="I13534" s="139"/>
      <c r="J13534" s="139"/>
    </row>
    <row r="13535" spans="6:10" x14ac:dyDescent="0.25">
      <c r="F13535" s="139"/>
      <c r="G13535" s="139"/>
      <c r="H13535" s="139"/>
      <c r="I13535" s="139"/>
      <c r="J13535" s="139"/>
    </row>
    <row r="13536" spans="6:10" x14ac:dyDescent="0.25">
      <c r="F13536" s="139"/>
      <c r="G13536" s="139"/>
      <c r="H13536" s="139"/>
      <c r="I13536" s="139"/>
      <c r="J13536" s="139"/>
    </row>
    <row r="13537" spans="6:10" x14ac:dyDescent="0.25">
      <c r="F13537" s="139"/>
      <c r="G13537" s="139"/>
      <c r="H13537" s="139"/>
      <c r="I13537" s="139"/>
      <c r="J13537" s="139"/>
    </row>
    <row r="13538" spans="6:10" x14ac:dyDescent="0.25">
      <c r="F13538" s="139"/>
      <c r="G13538" s="139"/>
      <c r="H13538" s="139"/>
      <c r="I13538" s="139"/>
      <c r="J13538" s="139"/>
    </row>
    <row r="13539" spans="6:10" x14ac:dyDescent="0.25">
      <c r="F13539" s="139"/>
      <c r="G13539" s="139"/>
      <c r="H13539" s="139"/>
      <c r="I13539" s="139"/>
      <c r="J13539" s="139"/>
    </row>
    <row r="13540" spans="6:10" x14ac:dyDescent="0.25">
      <c r="F13540" s="139"/>
      <c r="G13540" s="139"/>
      <c r="H13540" s="139"/>
      <c r="I13540" s="139"/>
      <c r="J13540" s="139"/>
    </row>
    <row r="13541" spans="6:10" x14ac:dyDescent="0.25">
      <c r="F13541" s="139"/>
      <c r="G13541" s="139"/>
      <c r="H13541" s="139"/>
      <c r="I13541" s="139"/>
      <c r="J13541" s="139"/>
    </row>
    <row r="13542" spans="6:10" x14ac:dyDescent="0.25">
      <c r="F13542" s="139"/>
      <c r="G13542" s="139"/>
      <c r="H13542" s="139"/>
      <c r="I13542" s="139"/>
      <c r="J13542" s="139"/>
    </row>
    <row r="13543" spans="6:10" x14ac:dyDescent="0.25">
      <c r="F13543" s="139"/>
      <c r="G13543" s="139"/>
      <c r="H13543" s="139"/>
      <c r="I13543" s="139"/>
      <c r="J13543" s="139"/>
    </row>
    <row r="13544" spans="6:10" x14ac:dyDescent="0.25">
      <c r="F13544" s="139"/>
      <c r="G13544" s="139"/>
      <c r="H13544" s="139"/>
      <c r="I13544" s="139"/>
      <c r="J13544" s="139"/>
    </row>
    <row r="13545" spans="6:10" x14ac:dyDescent="0.25">
      <c r="F13545" s="139"/>
      <c r="G13545" s="139"/>
      <c r="H13545" s="139"/>
      <c r="I13545" s="139"/>
      <c r="J13545" s="139"/>
    </row>
    <row r="13546" spans="6:10" x14ac:dyDescent="0.25">
      <c r="F13546" s="139"/>
      <c r="G13546" s="139"/>
      <c r="H13546" s="139"/>
      <c r="I13546" s="139"/>
      <c r="J13546" s="139"/>
    </row>
    <row r="13547" spans="6:10" x14ac:dyDescent="0.25">
      <c r="F13547" s="139"/>
      <c r="G13547" s="139"/>
      <c r="H13547" s="139"/>
      <c r="I13547" s="139"/>
      <c r="J13547" s="139"/>
    </row>
    <row r="13548" spans="6:10" x14ac:dyDescent="0.25">
      <c r="F13548" s="139"/>
      <c r="G13548" s="139"/>
      <c r="H13548" s="139"/>
      <c r="I13548" s="139"/>
      <c r="J13548" s="139"/>
    </row>
    <row r="13549" spans="6:10" x14ac:dyDescent="0.25">
      <c r="F13549" s="139"/>
      <c r="G13549" s="139"/>
      <c r="H13549" s="139"/>
      <c r="I13549" s="139"/>
      <c r="J13549" s="139"/>
    </row>
    <row r="13550" spans="6:10" x14ac:dyDescent="0.25">
      <c r="F13550" s="139"/>
      <c r="G13550" s="139"/>
      <c r="H13550" s="139"/>
      <c r="I13550" s="139"/>
      <c r="J13550" s="139"/>
    </row>
    <row r="13551" spans="6:10" x14ac:dyDescent="0.25">
      <c r="F13551" s="139"/>
      <c r="G13551" s="139"/>
      <c r="H13551" s="139"/>
      <c r="I13551" s="139"/>
      <c r="J13551" s="139"/>
    </row>
    <row r="13552" spans="6:10" x14ac:dyDescent="0.25">
      <c r="F13552" s="139"/>
      <c r="G13552" s="139"/>
      <c r="H13552" s="139"/>
      <c r="I13552" s="139"/>
      <c r="J13552" s="139"/>
    </row>
    <row r="13553" spans="6:10" x14ac:dyDescent="0.25">
      <c r="F13553" s="139"/>
      <c r="G13553" s="139"/>
      <c r="H13553" s="139"/>
      <c r="I13553" s="139"/>
      <c r="J13553" s="139"/>
    </row>
    <row r="13554" spans="6:10" x14ac:dyDescent="0.25">
      <c r="F13554" s="139"/>
      <c r="G13554" s="139"/>
      <c r="H13554" s="139"/>
      <c r="I13554" s="139"/>
      <c r="J13554" s="139"/>
    </row>
    <row r="13555" spans="6:10" x14ac:dyDescent="0.25">
      <c r="F13555" s="139"/>
      <c r="G13555" s="139"/>
      <c r="H13555" s="139"/>
      <c r="I13555" s="139"/>
      <c r="J13555" s="139"/>
    </row>
    <row r="13556" spans="6:10" x14ac:dyDescent="0.25">
      <c r="F13556" s="139"/>
      <c r="G13556" s="139"/>
      <c r="H13556" s="139"/>
      <c r="I13556" s="139"/>
      <c r="J13556" s="139"/>
    </row>
    <row r="13557" spans="6:10" x14ac:dyDescent="0.25">
      <c r="F13557" s="139"/>
      <c r="G13557" s="139"/>
      <c r="H13557" s="139"/>
      <c r="I13557" s="139"/>
      <c r="J13557" s="139"/>
    </row>
    <row r="13558" spans="6:10" x14ac:dyDescent="0.25">
      <c r="F13558" s="139"/>
      <c r="G13558" s="139"/>
      <c r="H13558" s="139"/>
      <c r="I13558" s="139"/>
      <c r="J13558" s="139"/>
    </row>
    <row r="13559" spans="6:10" x14ac:dyDescent="0.25">
      <c r="F13559" s="139"/>
      <c r="G13559" s="139"/>
      <c r="H13559" s="139"/>
      <c r="I13559" s="139"/>
      <c r="J13559" s="139"/>
    </row>
    <row r="13560" spans="6:10" x14ac:dyDescent="0.25">
      <c r="F13560" s="139"/>
      <c r="G13560" s="139"/>
      <c r="H13560" s="139"/>
      <c r="I13560" s="139"/>
      <c r="J13560" s="139"/>
    </row>
    <row r="13561" spans="6:10" x14ac:dyDescent="0.25">
      <c r="F13561" s="139"/>
      <c r="G13561" s="139"/>
      <c r="H13561" s="139"/>
      <c r="I13561" s="139"/>
      <c r="J13561" s="139"/>
    </row>
    <row r="13562" spans="6:10" x14ac:dyDescent="0.25">
      <c r="F13562" s="139"/>
      <c r="G13562" s="139"/>
      <c r="H13562" s="139"/>
      <c r="I13562" s="139"/>
      <c r="J13562" s="139"/>
    </row>
    <row r="13563" spans="6:10" x14ac:dyDescent="0.25">
      <c r="F13563" s="139"/>
      <c r="G13563" s="139"/>
      <c r="H13563" s="139"/>
      <c r="I13563" s="139"/>
      <c r="J13563" s="139"/>
    </row>
    <row r="13564" spans="6:10" x14ac:dyDescent="0.25">
      <c r="F13564" s="139"/>
      <c r="G13564" s="139"/>
      <c r="H13564" s="139"/>
      <c r="I13564" s="139"/>
      <c r="J13564" s="139"/>
    </row>
    <row r="13565" spans="6:10" x14ac:dyDescent="0.25">
      <c r="F13565" s="139"/>
      <c r="G13565" s="139"/>
      <c r="H13565" s="139"/>
      <c r="I13565" s="139"/>
      <c r="J13565" s="139"/>
    </row>
    <row r="13566" spans="6:10" x14ac:dyDescent="0.25">
      <c r="F13566" s="139"/>
      <c r="G13566" s="139"/>
      <c r="H13566" s="139"/>
      <c r="I13566" s="139"/>
      <c r="J13566" s="139"/>
    </row>
    <row r="13567" spans="6:10" x14ac:dyDescent="0.25">
      <c r="F13567" s="139"/>
      <c r="G13567" s="139"/>
      <c r="H13567" s="139"/>
      <c r="I13567" s="139"/>
      <c r="J13567" s="139"/>
    </row>
    <row r="13568" spans="6:10" x14ac:dyDescent="0.25">
      <c r="F13568" s="139"/>
      <c r="G13568" s="139"/>
      <c r="H13568" s="139"/>
      <c r="I13568" s="139"/>
      <c r="J13568" s="139"/>
    </row>
    <row r="13569" spans="6:10" x14ac:dyDescent="0.25">
      <c r="F13569" s="139"/>
      <c r="G13569" s="139"/>
      <c r="H13569" s="139"/>
      <c r="I13569" s="139"/>
      <c r="J13569" s="139"/>
    </row>
    <row r="13570" spans="6:10" x14ac:dyDescent="0.25">
      <c r="F13570" s="139"/>
      <c r="G13570" s="139"/>
      <c r="H13570" s="139"/>
      <c r="I13570" s="139"/>
      <c r="J13570" s="139"/>
    </row>
    <row r="13571" spans="6:10" x14ac:dyDescent="0.25">
      <c r="F13571" s="139"/>
      <c r="G13571" s="139"/>
      <c r="H13571" s="139"/>
      <c r="I13571" s="139"/>
      <c r="J13571" s="139"/>
    </row>
    <row r="13572" spans="6:10" x14ac:dyDescent="0.25">
      <c r="F13572" s="139"/>
      <c r="G13572" s="139"/>
      <c r="H13572" s="139"/>
      <c r="I13572" s="139"/>
      <c r="J13572" s="139"/>
    </row>
    <row r="13573" spans="6:10" x14ac:dyDescent="0.25">
      <c r="F13573" s="139"/>
      <c r="G13573" s="139"/>
      <c r="H13573" s="139"/>
      <c r="I13573" s="139"/>
      <c r="J13573" s="139"/>
    </row>
    <row r="13574" spans="6:10" x14ac:dyDescent="0.25">
      <c r="F13574" s="139"/>
      <c r="G13574" s="139"/>
      <c r="H13574" s="139"/>
      <c r="I13574" s="139"/>
      <c r="J13574" s="139"/>
    </row>
    <row r="13575" spans="6:10" x14ac:dyDescent="0.25">
      <c r="F13575" s="139"/>
      <c r="G13575" s="139"/>
      <c r="H13575" s="139"/>
      <c r="I13575" s="139"/>
      <c r="J13575" s="139"/>
    </row>
    <row r="13576" spans="6:10" x14ac:dyDescent="0.25">
      <c r="F13576" s="139"/>
      <c r="G13576" s="139"/>
      <c r="H13576" s="139"/>
      <c r="I13576" s="139"/>
      <c r="J13576" s="139"/>
    </row>
    <row r="13577" spans="6:10" x14ac:dyDescent="0.25">
      <c r="F13577" s="139"/>
      <c r="G13577" s="139"/>
      <c r="H13577" s="139"/>
      <c r="I13577" s="139"/>
      <c r="J13577" s="139"/>
    </row>
    <row r="13578" spans="6:10" x14ac:dyDescent="0.25">
      <c r="F13578" s="139"/>
      <c r="G13578" s="139"/>
      <c r="H13578" s="139"/>
      <c r="I13578" s="139"/>
      <c r="J13578" s="139"/>
    </row>
    <row r="13579" spans="6:10" x14ac:dyDescent="0.25">
      <c r="F13579" s="139"/>
      <c r="G13579" s="139"/>
      <c r="H13579" s="139"/>
      <c r="I13579" s="139"/>
      <c r="J13579" s="139"/>
    </row>
    <row r="13580" spans="6:10" x14ac:dyDescent="0.25">
      <c r="F13580" s="139"/>
      <c r="G13580" s="139"/>
      <c r="H13580" s="139"/>
      <c r="I13580" s="139"/>
      <c r="J13580" s="139"/>
    </row>
    <row r="13581" spans="6:10" x14ac:dyDescent="0.25">
      <c r="F13581" s="139"/>
      <c r="G13581" s="139"/>
      <c r="H13581" s="139"/>
      <c r="I13581" s="139"/>
      <c r="J13581" s="139"/>
    </row>
    <row r="13582" spans="6:10" x14ac:dyDescent="0.25">
      <c r="F13582" s="139"/>
      <c r="G13582" s="139"/>
      <c r="H13582" s="139"/>
      <c r="I13582" s="139"/>
      <c r="J13582" s="139"/>
    </row>
    <row r="13583" spans="6:10" x14ac:dyDescent="0.25">
      <c r="F13583" s="139"/>
      <c r="G13583" s="139"/>
      <c r="H13583" s="139"/>
      <c r="I13583" s="139"/>
      <c r="J13583" s="139"/>
    </row>
    <row r="13584" spans="6:10" x14ac:dyDescent="0.25">
      <c r="F13584" s="139"/>
      <c r="G13584" s="139"/>
      <c r="H13584" s="139"/>
      <c r="I13584" s="139"/>
      <c r="J13584" s="139"/>
    </row>
    <row r="13585" spans="6:10" x14ac:dyDescent="0.25">
      <c r="F13585" s="139"/>
      <c r="G13585" s="139"/>
      <c r="H13585" s="139"/>
      <c r="I13585" s="139"/>
      <c r="J13585" s="139"/>
    </row>
    <row r="13586" spans="6:10" x14ac:dyDescent="0.25">
      <c r="F13586" s="139"/>
      <c r="G13586" s="139"/>
      <c r="H13586" s="139"/>
      <c r="I13586" s="139"/>
      <c r="J13586" s="139"/>
    </row>
    <row r="13587" spans="6:10" x14ac:dyDescent="0.25">
      <c r="F13587" s="139"/>
      <c r="G13587" s="139"/>
      <c r="H13587" s="139"/>
      <c r="I13587" s="139"/>
      <c r="J13587" s="139"/>
    </row>
    <row r="13588" spans="6:10" x14ac:dyDescent="0.25">
      <c r="F13588" s="139"/>
      <c r="G13588" s="139"/>
      <c r="H13588" s="139"/>
      <c r="I13588" s="139"/>
      <c r="J13588" s="139"/>
    </row>
    <row r="13589" spans="6:10" x14ac:dyDescent="0.25">
      <c r="F13589" s="139"/>
      <c r="G13589" s="139"/>
      <c r="H13589" s="139"/>
      <c r="I13589" s="139"/>
      <c r="J13589" s="139"/>
    </row>
    <row r="13590" spans="6:10" x14ac:dyDescent="0.25">
      <c r="F13590" s="139"/>
      <c r="G13590" s="139"/>
      <c r="H13590" s="139"/>
      <c r="I13590" s="139"/>
      <c r="J13590" s="139"/>
    </row>
    <row r="13591" spans="6:10" x14ac:dyDescent="0.25">
      <c r="F13591" s="139"/>
      <c r="G13591" s="139"/>
      <c r="H13591" s="139"/>
      <c r="I13591" s="139"/>
      <c r="J13591" s="139"/>
    </row>
    <row r="13592" spans="6:10" x14ac:dyDescent="0.25">
      <c r="F13592" s="139"/>
      <c r="G13592" s="139"/>
      <c r="H13592" s="139"/>
      <c r="I13592" s="139"/>
      <c r="J13592" s="139"/>
    </row>
    <row r="13593" spans="6:10" x14ac:dyDescent="0.25">
      <c r="F13593" s="139"/>
      <c r="G13593" s="139"/>
      <c r="H13593" s="139"/>
      <c r="I13593" s="139"/>
      <c r="J13593" s="139"/>
    </row>
    <row r="13594" spans="6:10" x14ac:dyDescent="0.25">
      <c r="F13594" s="139"/>
      <c r="G13594" s="139"/>
      <c r="H13594" s="139"/>
      <c r="I13594" s="139"/>
      <c r="J13594" s="139"/>
    </row>
    <row r="13595" spans="6:10" x14ac:dyDescent="0.25">
      <c r="F13595" s="139"/>
      <c r="G13595" s="139"/>
      <c r="H13595" s="139"/>
      <c r="I13595" s="139"/>
      <c r="J13595" s="139"/>
    </row>
    <row r="13596" spans="6:10" x14ac:dyDescent="0.25">
      <c r="F13596" s="139"/>
      <c r="G13596" s="139"/>
      <c r="H13596" s="139"/>
      <c r="I13596" s="139"/>
      <c r="J13596" s="139"/>
    </row>
    <row r="13597" spans="6:10" x14ac:dyDescent="0.25">
      <c r="F13597" s="139"/>
      <c r="G13597" s="139"/>
      <c r="H13597" s="139"/>
      <c r="I13597" s="139"/>
      <c r="J13597" s="139"/>
    </row>
    <row r="13598" spans="6:10" x14ac:dyDescent="0.25">
      <c r="F13598" s="139"/>
      <c r="G13598" s="139"/>
      <c r="H13598" s="139"/>
      <c r="I13598" s="139"/>
      <c r="J13598" s="139"/>
    </row>
    <row r="13599" spans="6:10" x14ac:dyDescent="0.25">
      <c r="F13599" s="139"/>
      <c r="G13599" s="139"/>
      <c r="H13599" s="139"/>
      <c r="I13599" s="139"/>
      <c r="J13599" s="139"/>
    </row>
    <row r="13600" spans="6:10" x14ac:dyDescent="0.25">
      <c r="F13600" s="139"/>
      <c r="G13600" s="139"/>
      <c r="H13600" s="139"/>
      <c r="I13600" s="139"/>
      <c r="J13600" s="139"/>
    </row>
    <row r="13601" spans="6:10" x14ac:dyDescent="0.25">
      <c r="F13601" s="139"/>
      <c r="G13601" s="139"/>
      <c r="H13601" s="139"/>
      <c r="I13601" s="139"/>
      <c r="J13601" s="139"/>
    </row>
    <row r="13602" spans="6:10" x14ac:dyDescent="0.25">
      <c r="F13602" s="139"/>
      <c r="G13602" s="139"/>
      <c r="H13602" s="139"/>
      <c r="I13602" s="139"/>
      <c r="J13602" s="139"/>
    </row>
    <row r="13603" spans="6:10" x14ac:dyDescent="0.25">
      <c r="F13603" s="139"/>
      <c r="G13603" s="139"/>
      <c r="H13603" s="139"/>
      <c r="I13603" s="139"/>
      <c r="J13603" s="139"/>
    </row>
    <row r="13604" spans="6:10" x14ac:dyDescent="0.25">
      <c r="F13604" s="139"/>
      <c r="G13604" s="139"/>
      <c r="H13604" s="139"/>
      <c r="I13604" s="139"/>
      <c r="J13604" s="139"/>
    </row>
    <row r="13605" spans="6:10" x14ac:dyDescent="0.25">
      <c r="F13605" s="139"/>
      <c r="G13605" s="139"/>
      <c r="H13605" s="139"/>
      <c r="I13605" s="139"/>
      <c r="J13605" s="139"/>
    </row>
    <row r="13606" spans="6:10" x14ac:dyDescent="0.25">
      <c r="F13606" s="139"/>
      <c r="G13606" s="139"/>
      <c r="H13606" s="139"/>
      <c r="I13606" s="139"/>
      <c r="J13606" s="139"/>
    </row>
    <row r="13607" spans="6:10" x14ac:dyDescent="0.25">
      <c r="F13607" s="139"/>
      <c r="G13607" s="139"/>
      <c r="H13607" s="139"/>
      <c r="I13607" s="139"/>
      <c r="J13607" s="139"/>
    </row>
    <row r="13608" spans="6:10" x14ac:dyDescent="0.25">
      <c r="F13608" s="139"/>
      <c r="G13608" s="139"/>
      <c r="H13608" s="139"/>
      <c r="I13608" s="139"/>
      <c r="J13608" s="139"/>
    </row>
    <row r="13609" spans="6:10" x14ac:dyDescent="0.25">
      <c r="F13609" s="139"/>
      <c r="G13609" s="139"/>
      <c r="H13609" s="139"/>
      <c r="I13609" s="139"/>
      <c r="J13609" s="139"/>
    </row>
    <row r="13610" spans="6:10" x14ac:dyDescent="0.25">
      <c r="F13610" s="139"/>
      <c r="G13610" s="139"/>
      <c r="H13610" s="139"/>
      <c r="I13610" s="139"/>
      <c r="J13610" s="139"/>
    </row>
    <row r="13611" spans="6:10" x14ac:dyDescent="0.25">
      <c r="F13611" s="139"/>
      <c r="G13611" s="139"/>
      <c r="H13611" s="139"/>
      <c r="I13611" s="139"/>
      <c r="J13611" s="139"/>
    </row>
    <row r="13612" spans="6:10" x14ac:dyDescent="0.25">
      <c r="F13612" s="139"/>
      <c r="G13612" s="139"/>
      <c r="H13612" s="139"/>
      <c r="I13612" s="139"/>
      <c r="J13612" s="139"/>
    </row>
    <row r="13613" spans="6:10" x14ac:dyDescent="0.25">
      <c r="F13613" s="139"/>
      <c r="G13613" s="139"/>
      <c r="H13613" s="139"/>
      <c r="I13613" s="139"/>
      <c r="J13613" s="139"/>
    </row>
    <row r="13614" spans="6:10" x14ac:dyDescent="0.25">
      <c r="F13614" s="139"/>
      <c r="G13614" s="139"/>
      <c r="H13614" s="139"/>
      <c r="I13614" s="139"/>
      <c r="J13614" s="139"/>
    </row>
    <row r="13615" spans="6:10" x14ac:dyDescent="0.25">
      <c r="F13615" s="139"/>
      <c r="G13615" s="139"/>
      <c r="H13615" s="139"/>
      <c r="I13615" s="139"/>
      <c r="J13615" s="139"/>
    </row>
    <row r="13616" spans="6:10" x14ac:dyDescent="0.25">
      <c r="F13616" s="139"/>
      <c r="G13616" s="139"/>
      <c r="H13616" s="139"/>
      <c r="I13616" s="139"/>
      <c r="J13616" s="139"/>
    </row>
    <row r="13617" spans="6:10" x14ac:dyDescent="0.25">
      <c r="F13617" s="139"/>
      <c r="G13617" s="139"/>
      <c r="H13617" s="139"/>
      <c r="I13617" s="139"/>
      <c r="J13617" s="139"/>
    </row>
    <row r="13618" spans="6:10" x14ac:dyDescent="0.25">
      <c r="F13618" s="139"/>
      <c r="G13618" s="139"/>
      <c r="H13618" s="139"/>
      <c r="I13618" s="139"/>
      <c r="J13618" s="139"/>
    </row>
    <row r="13619" spans="6:10" x14ac:dyDescent="0.25">
      <c r="F13619" s="139"/>
      <c r="G13619" s="139"/>
      <c r="H13619" s="139"/>
      <c r="I13619" s="139"/>
      <c r="J13619" s="139"/>
    </row>
    <row r="13620" spans="6:10" x14ac:dyDescent="0.25">
      <c r="F13620" s="139"/>
      <c r="G13620" s="139"/>
      <c r="H13620" s="139"/>
      <c r="I13620" s="139"/>
      <c r="J13620" s="139"/>
    </row>
    <row r="13621" spans="6:10" x14ac:dyDescent="0.25">
      <c r="F13621" s="139"/>
      <c r="G13621" s="139"/>
      <c r="H13621" s="139"/>
      <c r="I13621" s="139"/>
      <c r="J13621" s="139"/>
    </row>
    <row r="13622" spans="6:10" x14ac:dyDescent="0.25">
      <c r="F13622" s="139"/>
      <c r="G13622" s="139"/>
      <c r="H13622" s="139"/>
      <c r="I13622" s="139"/>
      <c r="J13622" s="139"/>
    </row>
    <row r="13623" spans="6:10" x14ac:dyDescent="0.25">
      <c r="F13623" s="139"/>
      <c r="G13623" s="139"/>
      <c r="H13623" s="139"/>
      <c r="I13623" s="139"/>
      <c r="J13623" s="139"/>
    </row>
    <row r="13624" spans="6:10" x14ac:dyDescent="0.25">
      <c r="F13624" s="139"/>
      <c r="G13624" s="139"/>
      <c r="H13624" s="139"/>
      <c r="I13624" s="139"/>
      <c r="J13624" s="139"/>
    </row>
    <row r="13625" spans="6:10" x14ac:dyDescent="0.25">
      <c r="F13625" s="139"/>
      <c r="G13625" s="139"/>
      <c r="H13625" s="139"/>
      <c r="I13625" s="139"/>
      <c r="J13625" s="139"/>
    </row>
    <row r="13626" spans="6:10" x14ac:dyDescent="0.25">
      <c r="F13626" s="139"/>
      <c r="G13626" s="139"/>
      <c r="H13626" s="139"/>
      <c r="I13626" s="139"/>
      <c r="J13626" s="139"/>
    </row>
    <row r="13627" spans="6:10" x14ac:dyDescent="0.25">
      <c r="F13627" s="139"/>
      <c r="G13627" s="139"/>
      <c r="H13627" s="139"/>
      <c r="I13627" s="139"/>
      <c r="J13627" s="139"/>
    </row>
    <row r="13628" spans="6:10" x14ac:dyDescent="0.25">
      <c r="F13628" s="139"/>
      <c r="G13628" s="139"/>
      <c r="H13628" s="139"/>
      <c r="I13628" s="139"/>
      <c r="J13628" s="139"/>
    </row>
    <row r="13629" spans="6:10" x14ac:dyDescent="0.25">
      <c r="F13629" s="139"/>
      <c r="G13629" s="139"/>
      <c r="H13629" s="139"/>
      <c r="I13629" s="139"/>
      <c r="J13629" s="139"/>
    </row>
    <row r="13630" spans="6:10" x14ac:dyDescent="0.25">
      <c r="F13630" s="139"/>
      <c r="G13630" s="139"/>
      <c r="H13630" s="139"/>
      <c r="I13630" s="139"/>
      <c r="J13630" s="139"/>
    </row>
    <row r="13631" spans="6:10" x14ac:dyDescent="0.25">
      <c r="F13631" s="139"/>
      <c r="G13631" s="139"/>
      <c r="H13631" s="139"/>
      <c r="I13631" s="139"/>
      <c r="J13631" s="139"/>
    </row>
    <row r="13632" spans="6:10" x14ac:dyDescent="0.25">
      <c r="F13632" s="139"/>
      <c r="G13632" s="139"/>
      <c r="H13632" s="139"/>
      <c r="I13632" s="139"/>
      <c r="J13632" s="139"/>
    </row>
    <row r="13633" spans="6:10" x14ac:dyDescent="0.25">
      <c r="F13633" s="139"/>
      <c r="G13633" s="139"/>
      <c r="H13633" s="139"/>
      <c r="I13633" s="139"/>
      <c r="J13633" s="139"/>
    </row>
    <row r="13634" spans="6:10" x14ac:dyDescent="0.25">
      <c r="F13634" s="139"/>
      <c r="G13634" s="139"/>
      <c r="H13634" s="139"/>
      <c r="I13634" s="139"/>
      <c r="J13634" s="139"/>
    </row>
    <row r="13635" spans="6:10" x14ac:dyDescent="0.25">
      <c r="F13635" s="139"/>
      <c r="G13635" s="139"/>
      <c r="H13635" s="139"/>
      <c r="I13635" s="139"/>
      <c r="J13635" s="139"/>
    </row>
    <row r="13636" spans="6:10" x14ac:dyDescent="0.25">
      <c r="F13636" s="139"/>
      <c r="G13636" s="139"/>
      <c r="H13636" s="139"/>
      <c r="I13636" s="139"/>
      <c r="J13636" s="139"/>
    </row>
    <row r="13637" spans="6:10" x14ac:dyDescent="0.25">
      <c r="F13637" s="139"/>
      <c r="G13637" s="139"/>
      <c r="H13637" s="139"/>
      <c r="I13637" s="139"/>
      <c r="J13637" s="139"/>
    </row>
    <row r="13638" spans="6:10" x14ac:dyDescent="0.25">
      <c r="F13638" s="139"/>
      <c r="G13638" s="139"/>
      <c r="H13638" s="139"/>
      <c r="I13638" s="139"/>
      <c r="J13638" s="139"/>
    </row>
    <row r="13639" spans="6:10" x14ac:dyDescent="0.25">
      <c r="F13639" s="139"/>
      <c r="G13639" s="139"/>
      <c r="H13639" s="139"/>
      <c r="I13639" s="139"/>
      <c r="J13639" s="139"/>
    </row>
    <row r="13640" spans="6:10" x14ac:dyDescent="0.25">
      <c r="F13640" s="139"/>
      <c r="G13640" s="139"/>
      <c r="H13640" s="139"/>
      <c r="I13640" s="139"/>
      <c r="J13640" s="139"/>
    </row>
    <row r="13641" spans="6:10" x14ac:dyDescent="0.25">
      <c r="F13641" s="139"/>
      <c r="G13641" s="139"/>
      <c r="H13641" s="139"/>
      <c r="I13641" s="139"/>
      <c r="J13641" s="139"/>
    </row>
    <row r="13642" spans="6:10" x14ac:dyDescent="0.25">
      <c r="F13642" s="139"/>
      <c r="G13642" s="139"/>
      <c r="H13642" s="139"/>
      <c r="I13642" s="139"/>
      <c r="J13642" s="139"/>
    </row>
    <row r="13643" spans="6:10" x14ac:dyDescent="0.25">
      <c r="F13643" s="139"/>
      <c r="G13643" s="139"/>
      <c r="H13643" s="139"/>
      <c r="I13643" s="139"/>
      <c r="J13643" s="139"/>
    </row>
    <row r="13644" spans="6:10" x14ac:dyDescent="0.25">
      <c r="F13644" s="139"/>
      <c r="G13644" s="139"/>
      <c r="H13644" s="139"/>
      <c r="I13644" s="139"/>
      <c r="J13644" s="139"/>
    </row>
    <row r="13645" spans="6:10" x14ac:dyDescent="0.25">
      <c r="F13645" s="139"/>
      <c r="G13645" s="139"/>
      <c r="H13645" s="139"/>
      <c r="I13645" s="139"/>
      <c r="J13645" s="139"/>
    </row>
    <row r="13646" spans="6:10" x14ac:dyDescent="0.25">
      <c r="F13646" s="139"/>
      <c r="G13646" s="139"/>
      <c r="H13646" s="139"/>
      <c r="I13646" s="139"/>
      <c r="J13646" s="139"/>
    </row>
    <row r="13647" spans="6:10" x14ac:dyDescent="0.25">
      <c r="F13647" s="139"/>
      <c r="G13647" s="139"/>
      <c r="H13647" s="139"/>
      <c r="I13647" s="139"/>
      <c r="J13647" s="139"/>
    </row>
    <row r="13648" spans="6:10" x14ac:dyDescent="0.25">
      <c r="F13648" s="139"/>
      <c r="G13648" s="139"/>
      <c r="H13648" s="139"/>
      <c r="I13648" s="139"/>
      <c r="J13648" s="139"/>
    </row>
    <row r="13649" spans="6:10" x14ac:dyDescent="0.25">
      <c r="F13649" s="139"/>
      <c r="G13649" s="139"/>
      <c r="H13649" s="139"/>
      <c r="I13649" s="139"/>
      <c r="J13649" s="139"/>
    </row>
    <row r="13650" spans="6:10" x14ac:dyDescent="0.25">
      <c r="F13650" s="139"/>
      <c r="G13650" s="139"/>
      <c r="H13650" s="139"/>
      <c r="I13650" s="139"/>
      <c r="J13650" s="139"/>
    </row>
    <row r="13651" spans="6:10" x14ac:dyDescent="0.25">
      <c r="F13651" s="139"/>
      <c r="G13651" s="139"/>
      <c r="H13651" s="139"/>
      <c r="I13651" s="139"/>
      <c r="J13651" s="139"/>
    </row>
    <row r="13652" spans="6:10" x14ac:dyDescent="0.25">
      <c r="F13652" s="139"/>
      <c r="G13652" s="139"/>
      <c r="H13652" s="139"/>
      <c r="I13652" s="139"/>
      <c r="J13652" s="139"/>
    </row>
    <row r="13653" spans="6:10" x14ac:dyDescent="0.25">
      <c r="F13653" s="139"/>
      <c r="G13653" s="139"/>
      <c r="H13653" s="139"/>
      <c r="I13653" s="139"/>
      <c r="J13653" s="139"/>
    </row>
    <row r="13654" spans="6:10" x14ac:dyDescent="0.25">
      <c r="F13654" s="139"/>
      <c r="G13654" s="139"/>
      <c r="H13654" s="139"/>
      <c r="I13654" s="139"/>
      <c r="J13654" s="139"/>
    </row>
    <row r="13655" spans="6:10" x14ac:dyDescent="0.25">
      <c r="F13655" s="139"/>
      <c r="G13655" s="139"/>
      <c r="H13655" s="139"/>
      <c r="I13655" s="139"/>
      <c r="J13655" s="139"/>
    </row>
    <row r="13656" spans="6:10" x14ac:dyDescent="0.25">
      <c r="F13656" s="139"/>
      <c r="G13656" s="139"/>
      <c r="H13656" s="139"/>
      <c r="I13656" s="139"/>
      <c r="J13656" s="139"/>
    </row>
    <row r="13657" spans="6:10" x14ac:dyDescent="0.25">
      <c r="F13657" s="139"/>
      <c r="G13657" s="139"/>
      <c r="H13657" s="139"/>
      <c r="I13657" s="139"/>
      <c r="J13657" s="139"/>
    </row>
    <row r="13658" spans="6:10" x14ac:dyDescent="0.25">
      <c r="F13658" s="139"/>
      <c r="G13658" s="139"/>
      <c r="H13658" s="139"/>
      <c r="I13658" s="139"/>
      <c r="J13658" s="139"/>
    </row>
    <row r="13659" spans="6:10" x14ac:dyDescent="0.25">
      <c r="F13659" s="139"/>
      <c r="G13659" s="139"/>
      <c r="H13659" s="139"/>
      <c r="I13659" s="139"/>
      <c r="J13659" s="139"/>
    </row>
    <row r="13660" spans="6:10" x14ac:dyDescent="0.25">
      <c r="F13660" s="139"/>
      <c r="G13660" s="139"/>
      <c r="H13660" s="139"/>
      <c r="I13660" s="139"/>
      <c r="J13660" s="139"/>
    </row>
    <row r="13661" spans="6:10" x14ac:dyDescent="0.25">
      <c r="F13661" s="139"/>
      <c r="G13661" s="139"/>
      <c r="H13661" s="139"/>
      <c r="I13661" s="139"/>
      <c r="J13661" s="139"/>
    </row>
    <row r="13662" spans="6:10" x14ac:dyDescent="0.25">
      <c r="F13662" s="139"/>
      <c r="G13662" s="139"/>
      <c r="H13662" s="139"/>
      <c r="I13662" s="139"/>
      <c r="J13662" s="139"/>
    </row>
    <row r="13663" spans="6:10" x14ac:dyDescent="0.25">
      <c r="F13663" s="139"/>
      <c r="G13663" s="139"/>
      <c r="H13663" s="139"/>
      <c r="I13663" s="139"/>
      <c r="J13663" s="139"/>
    </row>
    <row r="13664" spans="6:10" x14ac:dyDescent="0.25">
      <c r="F13664" s="139"/>
      <c r="G13664" s="139"/>
      <c r="H13664" s="139"/>
      <c r="I13664" s="139"/>
      <c r="J13664" s="139"/>
    </row>
    <row r="13665" spans="6:10" x14ac:dyDescent="0.25">
      <c r="F13665" s="139"/>
      <c r="G13665" s="139"/>
      <c r="H13665" s="139"/>
      <c r="I13665" s="139"/>
      <c r="J13665" s="139"/>
    </row>
    <row r="13666" spans="6:10" x14ac:dyDescent="0.25">
      <c r="F13666" s="139"/>
      <c r="G13666" s="139"/>
      <c r="H13666" s="139"/>
      <c r="I13666" s="139"/>
      <c r="J13666" s="139"/>
    </row>
    <row r="13667" spans="6:10" x14ac:dyDescent="0.25">
      <c r="F13667" s="139"/>
      <c r="G13667" s="139"/>
      <c r="H13667" s="139"/>
      <c r="I13667" s="139"/>
      <c r="J13667" s="139"/>
    </row>
    <row r="13668" spans="6:10" x14ac:dyDescent="0.25">
      <c r="F13668" s="139"/>
      <c r="G13668" s="139"/>
      <c r="H13668" s="139"/>
      <c r="I13668" s="139"/>
      <c r="J13668" s="139"/>
    </row>
    <row r="13669" spans="6:10" x14ac:dyDescent="0.25">
      <c r="F13669" s="139"/>
      <c r="G13669" s="139"/>
      <c r="H13669" s="139"/>
      <c r="I13669" s="139"/>
      <c r="J13669" s="139"/>
    </row>
    <row r="13670" spans="6:10" x14ac:dyDescent="0.25">
      <c r="F13670" s="139"/>
      <c r="G13670" s="139"/>
      <c r="H13670" s="139"/>
      <c r="I13670" s="139"/>
      <c r="J13670" s="139"/>
    </row>
    <row r="13671" spans="6:10" x14ac:dyDescent="0.25">
      <c r="F13671" s="139"/>
      <c r="G13671" s="139"/>
      <c r="H13671" s="139"/>
      <c r="I13671" s="139"/>
      <c r="J13671" s="139"/>
    </row>
    <row r="13672" spans="6:10" x14ac:dyDescent="0.25">
      <c r="F13672" s="139"/>
      <c r="G13672" s="139"/>
      <c r="H13672" s="139"/>
      <c r="I13672" s="139"/>
      <c r="J13672" s="139"/>
    </row>
    <row r="13673" spans="6:10" x14ac:dyDescent="0.25">
      <c r="F13673" s="139"/>
      <c r="G13673" s="139"/>
      <c r="H13673" s="139"/>
      <c r="I13673" s="139"/>
      <c r="J13673" s="139"/>
    </row>
    <row r="13674" spans="6:10" x14ac:dyDescent="0.25">
      <c r="F13674" s="139"/>
      <c r="G13674" s="139"/>
      <c r="H13674" s="139"/>
      <c r="I13674" s="139"/>
      <c r="J13674" s="139"/>
    </row>
    <row r="13675" spans="6:10" x14ac:dyDescent="0.25">
      <c r="F13675" s="139"/>
      <c r="G13675" s="139"/>
      <c r="H13675" s="139"/>
      <c r="I13675" s="139"/>
      <c r="J13675" s="139"/>
    </row>
    <row r="13676" spans="6:10" x14ac:dyDescent="0.25">
      <c r="F13676" s="139"/>
      <c r="G13676" s="139"/>
      <c r="H13676" s="139"/>
      <c r="I13676" s="139"/>
      <c r="J13676" s="139"/>
    </row>
    <row r="13677" spans="6:10" x14ac:dyDescent="0.25">
      <c r="F13677" s="139"/>
      <c r="G13677" s="139"/>
      <c r="H13677" s="139"/>
      <c r="I13677" s="139"/>
      <c r="J13677" s="139"/>
    </row>
    <row r="13678" spans="6:10" x14ac:dyDescent="0.25">
      <c r="F13678" s="139"/>
      <c r="G13678" s="139"/>
      <c r="H13678" s="139"/>
      <c r="I13678" s="139"/>
      <c r="J13678" s="139"/>
    </row>
    <row r="13679" spans="6:10" x14ac:dyDescent="0.25">
      <c r="F13679" s="139"/>
      <c r="G13679" s="139"/>
      <c r="H13679" s="139"/>
      <c r="I13679" s="139"/>
      <c r="J13679" s="139"/>
    </row>
    <row r="13680" spans="6:10" x14ac:dyDescent="0.25">
      <c r="F13680" s="139"/>
      <c r="G13680" s="139"/>
      <c r="H13680" s="139"/>
      <c r="I13680" s="139"/>
      <c r="J13680" s="139"/>
    </row>
    <row r="13681" spans="6:10" x14ac:dyDescent="0.25">
      <c r="F13681" s="139"/>
      <c r="G13681" s="139"/>
      <c r="H13681" s="139"/>
      <c r="I13681" s="139"/>
      <c r="J13681" s="139"/>
    </row>
    <row r="13682" spans="6:10" x14ac:dyDescent="0.25">
      <c r="F13682" s="139"/>
      <c r="G13682" s="139"/>
      <c r="H13682" s="139"/>
      <c r="I13682" s="139"/>
      <c r="J13682" s="139"/>
    </row>
    <row r="13683" spans="6:10" x14ac:dyDescent="0.25">
      <c r="F13683" s="139"/>
      <c r="G13683" s="139"/>
      <c r="H13683" s="139"/>
      <c r="I13683" s="139"/>
      <c r="J13683" s="139"/>
    </row>
    <row r="13684" spans="6:10" x14ac:dyDescent="0.25">
      <c r="F13684" s="139"/>
      <c r="G13684" s="139"/>
      <c r="H13684" s="139"/>
      <c r="I13684" s="139"/>
      <c r="J13684" s="139"/>
    </row>
    <row r="13685" spans="6:10" x14ac:dyDescent="0.25">
      <c r="F13685" s="139"/>
      <c r="G13685" s="139"/>
      <c r="H13685" s="139"/>
      <c r="I13685" s="139"/>
      <c r="J13685" s="139"/>
    </row>
    <row r="13686" spans="6:10" x14ac:dyDescent="0.25">
      <c r="F13686" s="139"/>
      <c r="G13686" s="139"/>
      <c r="H13686" s="139"/>
      <c r="I13686" s="139"/>
      <c r="J13686" s="139"/>
    </row>
    <row r="13687" spans="6:10" x14ac:dyDescent="0.25">
      <c r="F13687" s="139"/>
      <c r="G13687" s="139"/>
      <c r="H13687" s="139"/>
      <c r="I13687" s="139"/>
      <c r="J13687" s="139"/>
    </row>
    <row r="13688" spans="6:10" x14ac:dyDescent="0.25">
      <c r="F13688" s="139"/>
      <c r="G13688" s="139"/>
      <c r="H13688" s="139"/>
      <c r="I13688" s="139"/>
      <c r="J13688" s="139"/>
    </row>
    <row r="13689" spans="6:10" x14ac:dyDescent="0.25">
      <c r="F13689" s="139"/>
      <c r="G13689" s="139"/>
      <c r="H13689" s="139"/>
      <c r="I13689" s="139"/>
      <c r="J13689" s="139"/>
    </row>
    <row r="13690" spans="6:10" x14ac:dyDescent="0.25">
      <c r="F13690" s="139"/>
      <c r="G13690" s="139"/>
      <c r="H13690" s="139"/>
      <c r="I13690" s="139"/>
      <c r="J13690" s="139"/>
    </row>
    <row r="13691" spans="6:10" x14ac:dyDescent="0.25">
      <c r="F13691" s="139"/>
      <c r="G13691" s="139"/>
      <c r="H13691" s="139"/>
      <c r="I13691" s="139"/>
      <c r="J13691" s="139"/>
    </row>
    <row r="13692" spans="6:10" x14ac:dyDescent="0.25">
      <c r="F13692" s="139"/>
      <c r="G13692" s="139"/>
      <c r="H13692" s="139"/>
      <c r="I13692" s="139"/>
      <c r="J13692" s="139"/>
    </row>
    <row r="13693" spans="6:10" x14ac:dyDescent="0.25">
      <c r="F13693" s="139"/>
      <c r="G13693" s="139"/>
      <c r="H13693" s="139"/>
      <c r="I13693" s="139"/>
      <c r="J13693" s="139"/>
    </row>
    <row r="13694" spans="6:10" x14ac:dyDescent="0.25">
      <c r="F13694" s="139"/>
      <c r="G13694" s="139"/>
      <c r="H13694" s="139"/>
      <c r="I13694" s="139"/>
      <c r="J13694" s="139"/>
    </row>
    <row r="13695" spans="6:10" x14ac:dyDescent="0.25">
      <c r="F13695" s="139"/>
      <c r="G13695" s="139"/>
      <c r="H13695" s="139"/>
      <c r="I13695" s="139"/>
      <c r="J13695" s="139"/>
    </row>
    <row r="13696" spans="6:10" x14ac:dyDescent="0.25">
      <c r="F13696" s="139"/>
      <c r="G13696" s="139"/>
      <c r="H13696" s="139"/>
      <c r="I13696" s="139"/>
      <c r="J13696" s="139"/>
    </row>
    <row r="13697" spans="6:10" x14ac:dyDescent="0.25">
      <c r="F13697" s="139"/>
      <c r="G13697" s="139"/>
      <c r="H13697" s="139"/>
      <c r="I13697" s="139"/>
      <c r="J13697" s="139"/>
    </row>
    <row r="13698" spans="6:10" x14ac:dyDescent="0.25">
      <c r="F13698" s="139"/>
      <c r="G13698" s="139"/>
      <c r="H13698" s="139"/>
      <c r="I13698" s="139"/>
      <c r="J13698" s="139"/>
    </row>
    <row r="13699" spans="6:10" x14ac:dyDescent="0.25">
      <c r="F13699" s="139"/>
      <c r="G13699" s="139"/>
      <c r="H13699" s="139"/>
      <c r="I13699" s="139"/>
      <c r="J13699" s="139"/>
    </row>
    <row r="13700" spans="6:10" x14ac:dyDescent="0.25">
      <c r="F13700" s="139"/>
      <c r="G13700" s="139"/>
      <c r="H13700" s="139"/>
      <c r="I13700" s="139"/>
      <c r="J13700" s="139"/>
    </row>
    <row r="13701" spans="6:10" x14ac:dyDescent="0.25">
      <c r="F13701" s="139"/>
      <c r="G13701" s="139"/>
      <c r="H13701" s="139"/>
      <c r="I13701" s="139"/>
      <c r="J13701" s="139"/>
    </row>
    <row r="13702" spans="6:10" x14ac:dyDescent="0.25">
      <c r="F13702" s="139"/>
      <c r="G13702" s="139"/>
      <c r="H13702" s="139"/>
      <c r="I13702" s="139"/>
      <c r="J13702" s="139"/>
    </row>
    <row r="13703" spans="6:10" x14ac:dyDescent="0.25">
      <c r="F13703" s="139"/>
      <c r="G13703" s="139"/>
      <c r="H13703" s="139"/>
      <c r="I13703" s="139"/>
      <c r="J13703" s="139"/>
    </row>
    <row r="13704" spans="6:10" x14ac:dyDescent="0.25">
      <c r="F13704" s="139"/>
      <c r="G13704" s="139"/>
      <c r="H13704" s="139"/>
      <c r="I13704" s="139"/>
      <c r="J13704" s="139"/>
    </row>
    <row r="13705" spans="6:10" x14ac:dyDescent="0.25">
      <c r="F13705" s="139"/>
      <c r="G13705" s="139"/>
      <c r="H13705" s="139"/>
      <c r="I13705" s="139"/>
      <c r="J13705" s="139"/>
    </row>
    <row r="13706" spans="6:10" x14ac:dyDescent="0.25">
      <c r="F13706" s="139"/>
      <c r="G13706" s="139"/>
      <c r="H13706" s="139"/>
      <c r="I13706" s="139"/>
      <c r="J13706" s="139"/>
    </row>
    <row r="13707" spans="6:10" x14ac:dyDescent="0.25">
      <c r="F13707" s="139"/>
      <c r="G13707" s="139"/>
      <c r="H13707" s="139"/>
      <c r="I13707" s="139"/>
      <c r="J13707" s="139"/>
    </row>
    <row r="13708" spans="6:10" x14ac:dyDescent="0.25">
      <c r="F13708" s="139"/>
      <c r="G13708" s="139"/>
      <c r="H13708" s="139"/>
      <c r="I13708" s="139"/>
      <c r="J13708" s="139"/>
    </row>
    <row r="13709" spans="6:10" x14ac:dyDescent="0.25">
      <c r="F13709" s="139"/>
      <c r="G13709" s="139"/>
      <c r="H13709" s="139"/>
      <c r="I13709" s="139"/>
      <c r="J13709" s="139"/>
    </row>
    <row r="13710" spans="6:10" x14ac:dyDescent="0.25">
      <c r="F13710" s="139"/>
      <c r="G13710" s="139"/>
      <c r="H13710" s="139"/>
      <c r="I13710" s="139"/>
      <c r="J13710" s="139"/>
    </row>
    <row r="13711" spans="6:10" x14ac:dyDescent="0.25">
      <c r="F13711" s="139"/>
      <c r="G13711" s="139"/>
      <c r="H13711" s="139"/>
      <c r="I13711" s="139"/>
      <c r="J13711" s="139"/>
    </row>
    <row r="13712" spans="6:10" x14ac:dyDescent="0.25">
      <c r="F13712" s="139"/>
      <c r="G13712" s="139"/>
      <c r="H13712" s="139"/>
      <c r="I13712" s="139"/>
      <c r="J13712" s="139"/>
    </row>
    <row r="13713" spans="6:10" x14ac:dyDescent="0.25">
      <c r="F13713" s="139"/>
      <c r="G13713" s="139"/>
      <c r="H13713" s="139"/>
      <c r="I13713" s="139"/>
      <c r="J13713" s="139"/>
    </row>
    <row r="13714" spans="6:10" x14ac:dyDescent="0.25">
      <c r="F13714" s="139"/>
      <c r="G13714" s="139"/>
      <c r="H13714" s="139"/>
      <c r="I13714" s="139"/>
      <c r="J13714" s="139"/>
    </row>
    <row r="13715" spans="6:10" x14ac:dyDescent="0.25">
      <c r="F13715" s="139"/>
      <c r="G13715" s="139"/>
      <c r="H13715" s="139"/>
      <c r="I13715" s="139"/>
      <c r="J13715" s="139"/>
    </row>
    <row r="13716" spans="6:10" x14ac:dyDescent="0.25">
      <c r="F13716" s="139"/>
      <c r="G13716" s="139"/>
      <c r="H13716" s="139"/>
      <c r="I13716" s="139"/>
      <c r="J13716" s="139"/>
    </row>
    <row r="13717" spans="6:10" x14ac:dyDescent="0.25">
      <c r="F13717" s="139"/>
      <c r="G13717" s="139"/>
      <c r="H13717" s="139"/>
      <c r="I13717" s="139"/>
      <c r="J13717" s="139"/>
    </row>
    <row r="13718" spans="6:10" x14ac:dyDescent="0.25">
      <c r="F13718" s="139"/>
      <c r="G13718" s="139"/>
      <c r="H13718" s="139"/>
      <c r="I13718" s="139"/>
      <c r="J13718" s="139"/>
    </row>
    <row r="13719" spans="6:10" x14ac:dyDescent="0.25">
      <c r="F13719" s="139"/>
      <c r="G13719" s="139"/>
      <c r="H13719" s="139"/>
      <c r="I13719" s="139"/>
      <c r="J13719" s="139"/>
    </row>
    <row r="13720" spans="6:10" x14ac:dyDescent="0.25">
      <c r="F13720" s="139"/>
      <c r="G13720" s="139"/>
      <c r="H13720" s="139"/>
      <c r="I13720" s="139"/>
      <c r="J13720" s="139"/>
    </row>
    <row r="13721" spans="6:10" x14ac:dyDescent="0.25">
      <c r="F13721" s="139"/>
      <c r="G13721" s="139"/>
      <c r="H13721" s="139"/>
      <c r="I13721" s="139"/>
      <c r="J13721" s="139"/>
    </row>
    <row r="13722" spans="6:10" x14ac:dyDescent="0.25">
      <c r="F13722" s="139"/>
      <c r="G13722" s="139"/>
      <c r="H13722" s="139"/>
      <c r="I13722" s="139"/>
      <c r="J13722" s="139"/>
    </row>
    <row r="13723" spans="6:10" x14ac:dyDescent="0.25">
      <c r="F13723" s="139"/>
      <c r="G13723" s="139"/>
      <c r="H13723" s="139"/>
      <c r="I13723" s="139"/>
      <c r="J13723" s="139"/>
    </row>
    <row r="13724" spans="6:10" x14ac:dyDescent="0.25">
      <c r="F13724" s="139"/>
      <c r="G13724" s="139"/>
      <c r="H13724" s="139"/>
      <c r="I13724" s="139"/>
      <c r="J13724" s="139"/>
    </row>
    <row r="13725" spans="6:10" x14ac:dyDescent="0.25">
      <c r="F13725" s="139"/>
      <c r="G13725" s="139"/>
      <c r="H13725" s="139"/>
      <c r="I13725" s="139"/>
      <c r="J13725" s="139"/>
    </row>
    <row r="13726" spans="6:10" x14ac:dyDescent="0.25">
      <c r="F13726" s="139"/>
      <c r="G13726" s="139"/>
      <c r="H13726" s="139"/>
      <c r="I13726" s="139"/>
      <c r="J13726" s="139"/>
    </row>
    <row r="13727" spans="6:10" x14ac:dyDescent="0.25">
      <c r="F13727" s="139"/>
      <c r="G13727" s="139"/>
      <c r="H13727" s="139"/>
      <c r="I13727" s="139"/>
      <c r="J13727" s="139"/>
    </row>
    <row r="13728" spans="6:10" x14ac:dyDescent="0.25">
      <c r="F13728" s="139"/>
      <c r="G13728" s="139"/>
      <c r="H13728" s="139"/>
      <c r="I13728" s="139"/>
      <c r="J13728" s="139"/>
    </row>
    <row r="13729" spans="6:10" x14ac:dyDescent="0.25">
      <c r="F13729" s="139"/>
      <c r="G13729" s="139"/>
      <c r="H13729" s="139"/>
      <c r="I13729" s="139"/>
      <c r="J13729" s="139"/>
    </row>
    <row r="13730" spans="6:10" x14ac:dyDescent="0.25">
      <c r="F13730" s="139"/>
      <c r="G13730" s="139"/>
      <c r="H13730" s="139"/>
      <c r="I13730" s="139"/>
      <c r="J13730" s="139"/>
    </row>
    <row r="13731" spans="6:10" x14ac:dyDescent="0.25">
      <c r="F13731" s="139"/>
      <c r="G13731" s="139"/>
      <c r="H13731" s="139"/>
      <c r="I13731" s="139"/>
      <c r="J13731" s="139"/>
    </row>
    <row r="13732" spans="6:10" x14ac:dyDescent="0.25">
      <c r="F13732" s="139"/>
      <c r="G13732" s="139"/>
      <c r="H13732" s="139"/>
      <c r="I13732" s="139"/>
      <c r="J13732" s="139"/>
    </row>
    <row r="13733" spans="6:10" x14ac:dyDescent="0.25">
      <c r="F13733" s="139"/>
      <c r="G13733" s="139"/>
      <c r="H13733" s="139"/>
      <c r="I13733" s="139"/>
      <c r="J13733" s="139"/>
    </row>
    <row r="13734" spans="6:10" x14ac:dyDescent="0.25">
      <c r="F13734" s="139"/>
      <c r="G13734" s="139"/>
      <c r="H13734" s="139"/>
      <c r="I13734" s="139"/>
      <c r="J13734" s="139"/>
    </row>
    <row r="13735" spans="6:10" x14ac:dyDescent="0.25">
      <c r="F13735" s="139"/>
      <c r="G13735" s="139"/>
      <c r="H13735" s="139"/>
      <c r="I13735" s="139"/>
      <c r="J13735" s="139"/>
    </row>
    <row r="13736" spans="6:10" x14ac:dyDescent="0.25">
      <c r="F13736" s="139"/>
      <c r="G13736" s="139"/>
      <c r="H13736" s="139"/>
      <c r="I13736" s="139"/>
      <c r="J13736" s="139"/>
    </row>
    <row r="13737" spans="6:10" x14ac:dyDescent="0.25">
      <c r="F13737" s="139"/>
      <c r="G13737" s="139"/>
      <c r="H13737" s="139"/>
      <c r="I13737" s="139"/>
      <c r="J13737" s="139"/>
    </row>
    <row r="13738" spans="6:10" x14ac:dyDescent="0.25">
      <c r="F13738" s="139"/>
      <c r="G13738" s="139"/>
      <c r="H13738" s="139"/>
      <c r="I13738" s="139"/>
      <c r="J13738" s="139"/>
    </row>
    <row r="13739" spans="6:10" x14ac:dyDescent="0.25">
      <c r="F13739" s="139"/>
      <c r="G13739" s="139"/>
      <c r="H13739" s="139"/>
      <c r="I13739" s="139"/>
      <c r="J13739" s="139"/>
    </row>
    <row r="13740" spans="6:10" x14ac:dyDescent="0.25">
      <c r="F13740" s="139"/>
      <c r="G13740" s="139"/>
      <c r="H13740" s="139"/>
      <c r="I13740" s="139"/>
      <c r="J13740" s="139"/>
    </row>
    <row r="13741" spans="6:10" x14ac:dyDescent="0.25">
      <c r="F13741" s="139"/>
      <c r="G13741" s="139"/>
      <c r="H13741" s="139"/>
      <c r="I13741" s="139"/>
      <c r="J13741" s="139"/>
    </row>
    <row r="13742" spans="6:10" x14ac:dyDescent="0.25">
      <c r="F13742" s="139"/>
      <c r="G13742" s="139"/>
      <c r="H13742" s="139"/>
      <c r="I13742" s="139"/>
      <c r="J13742" s="139"/>
    </row>
    <row r="13743" spans="6:10" x14ac:dyDescent="0.25">
      <c r="F13743" s="139"/>
      <c r="G13743" s="139"/>
      <c r="H13743" s="139"/>
      <c r="I13743" s="139"/>
      <c r="J13743" s="139"/>
    </row>
    <row r="13744" spans="6:10" x14ac:dyDescent="0.25">
      <c r="F13744" s="139"/>
      <c r="G13744" s="139"/>
      <c r="H13744" s="139"/>
      <c r="I13744" s="139"/>
      <c r="J13744" s="139"/>
    </row>
    <row r="13745" spans="6:10" x14ac:dyDescent="0.25">
      <c r="F13745" s="139"/>
      <c r="G13745" s="139"/>
      <c r="H13745" s="139"/>
      <c r="I13745" s="139"/>
      <c r="J13745" s="139"/>
    </row>
    <row r="13746" spans="6:10" x14ac:dyDescent="0.25">
      <c r="F13746" s="139"/>
      <c r="G13746" s="139"/>
      <c r="H13746" s="139"/>
      <c r="I13746" s="139"/>
      <c r="J13746" s="139"/>
    </row>
    <row r="13747" spans="6:10" x14ac:dyDescent="0.25">
      <c r="F13747" s="139"/>
      <c r="G13747" s="139"/>
      <c r="H13747" s="139"/>
      <c r="I13747" s="139"/>
      <c r="J13747" s="139"/>
    </row>
    <row r="13748" spans="6:10" x14ac:dyDescent="0.25">
      <c r="F13748" s="139"/>
      <c r="G13748" s="139"/>
      <c r="H13748" s="139"/>
      <c r="I13748" s="139"/>
      <c r="J13748" s="139"/>
    </row>
    <row r="13749" spans="6:10" x14ac:dyDescent="0.25">
      <c r="F13749" s="139"/>
      <c r="G13749" s="139"/>
      <c r="H13749" s="139"/>
      <c r="I13749" s="139"/>
      <c r="J13749" s="139"/>
    </row>
    <row r="13750" spans="6:10" x14ac:dyDescent="0.25">
      <c r="F13750" s="139"/>
      <c r="G13750" s="139"/>
      <c r="H13750" s="139"/>
      <c r="I13750" s="139"/>
      <c r="J13750" s="139"/>
    </row>
    <row r="13751" spans="6:10" x14ac:dyDescent="0.25">
      <c r="F13751" s="139"/>
      <c r="G13751" s="139"/>
      <c r="H13751" s="139"/>
      <c r="I13751" s="139"/>
      <c r="J13751" s="139"/>
    </row>
    <row r="13752" spans="6:10" x14ac:dyDescent="0.25">
      <c r="F13752" s="139"/>
      <c r="G13752" s="139"/>
      <c r="H13752" s="139"/>
      <c r="I13752" s="139"/>
      <c r="J13752" s="139"/>
    </row>
    <row r="13753" spans="6:10" x14ac:dyDescent="0.25">
      <c r="F13753" s="139"/>
      <c r="G13753" s="139"/>
      <c r="H13753" s="139"/>
      <c r="I13753" s="139"/>
      <c r="J13753" s="139"/>
    </row>
    <row r="13754" spans="6:10" x14ac:dyDescent="0.25">
      <c r="F13754" s="139"/>
      <c r="G13754" s="139"/>
      <c r="H13754" s="139"/>
      <c r="I13754" s="139"/>
      <c r="J13754" s="139"/>
    </row>
    <row r="13755" spans="6:10" x14ac:dyDescent="0.25">
      <c r="F13755" s="139"/>
      <c r="G13755" s="139"/>
      <c r="H13755" s="139"/>
      <c r="I13755" s="139"/>
      <c r="J13755" s="139"/>
    </row>
    <row r="13756" spans="6:10" x14ac:dyDescent="0.25">
      <c r="F13756" s="139"/>
      <c r="G13756" s="139"/>
      <c r="H13756" s="139"/>
      <c r="I13756" s="139"/>
      <c r="J13756" s="139"/>
    </row>
    <row r="13757" spans="6:10" x14ac:dyDescent="0.25">
      <c r="F13757" s="139"/>
      <c r="G13757" s="139"/>
      <c r="H13757" s="139"/>
      <c r="I13757" s="139"/>
      <c r="J13757" s="139"/>
    </row>
    <row r="13758" spans="6:10" x14ac:dyDescent="0.25">
      <c r="F13758" s="139"/>
      <c r="G13758" s="139"/>
      <c r="H13758" s="139"/>
      <c r="I13758" s="139"/>
      <c r="J13758" s="139"/>
    </row>
    <row r="13759" spans="6:10" x14ac:dyDescent="0.25">
      <c r="F13759" s="139"/>
      <c r="G13759" s="139"/>
      <c r="H13759" s="139"/>
      <c r="I13759" s="139"/>
      <c r="J13759" s="139"/>
    </row>
    <row r="13760" spans="6:10" x14ac:dyDescent="0.25">
      <c r="F13760" s="139"/>
      <c r="G13760" s="139"/>
      <c r="H13760" s="139"/>
      <c r="I13760" s="139"/>
      <c r="J13760" s="139"/>
    </row>
    <row r="13761" spans="6:10" x14ac:dyDescent="0.25">
      <c r="F13761" s="139"/>
      <c r="G13761" s="139"/>
      <c r="H13761" s="139"/>
      <c r="I13761" s="139"/>
      <c r="J13761" s="139"/>
    </row>
    <row r="13762" spans="6:10" x14ac:dyDescent="0.25">
      <c r="F13762" s="139"/>
      <c r="G13762" s="139"/>
      <c r="H13762" s="139"/>
      <c r="I13762" s="139"/>
      <c r="J13762" s="139"/>
    </row>
    <row r="13763" spans="6:10" x14ac:dyDescent="0.25">
      <c r="F13763" s="139"/>
      <c r="G13763" s="139"/>
      <c r="H13763" s="139"/>
      <c r="I13763" s="139"/>
      <c r="J13763" s="139"/>
    </row>
    <row r="13764" spans="6:10" x14ac:dyDescent="0.25">
      <c r="F13764" s="139"/>
      <c r="G13764" s="139"/>
      <c r="H13764" s="139"/>
      <c r="I13764" s="139"/>
      <c r="J13764" s="139"/>
    </row>
    <row r="13765" spans="6:10" x14ac:dyDescent="0.25">
      <c r="F13765" s="139"/>
      <c r="G13765" s="139"/>
      <c r="H13765" s="139"/>
      <c r="I13765" s="139"/>
      <c r="J13765" s="139"/>
    </row>
    <row r="13766" spans="6:10" x14ac:dyDescent="0.25">
      <c r="F13766" s="139"/>
      <c r="G13766" s="139"/>
      <c r="H13766" s="139"/>
      <c r="I13766" s="139"/>
      <c r="J13766" s="139"/>
    </row>
    <row r="13767" spans="6:10" x14ac:dyDescent="0.25">
      <c r="F13767" s="139"/>
      <c r="G13767" s="139"/>
      <c r="H13767" s="139"/>
      <c r="I13767" s="139"/>
      <c r="J13767" s="139"/>
    </row>
    <row r="13768" spans="6:10" x14ac:dyDescent="0.25">
      <c r="F13768" s="139"/>
      <c r="G13768" s="139"/>
      <c r="H13768" s="139"/>
      <c r="I13768" s="139"/>
      <c r="J13768" s="139"/>
    </row>
    <row r="13769" spans="6:10" x14ac:dyDescent="0.25">
      <c r="F13769" s="139"/>
      <c r="G13769" s="139"/>
      <c r="H13769" s="139"/>
      <c r="I13769" s="139"/>
      <c r="J13769" s="139"/>
    </row>
    <row r="13770" spans="6:10" x14ac:dyDescent="0.25">
      <c r="F13770" s="139"/>
      <c r="G13770" s="139"/>
      <c r="H13770" s="139"/>
      <c r="I13770" s="139"/>
      <c r="J13770" s="139"/>
    </row>
    <row r="13771" spans="6:10" x14ac:dyDescent="0.25">
      <c r="F13771" s="139"/>
      <c r="G13771" s="139"/>
      <c r="H13771" s="139"/>
      <c r="I13771" s="139"/>
      <c r="J13771" s="139"/>
    </row>
    <row r="13772" spans="6:10" x14ac:dyDescent="0.25">
      <c r="F13772" s="139"/>
      <c r="G13772" s="139"/>
      <c r="H13772" s="139"/>
      <c r="I13772" s="139"/>
      <c r="J13772" s="139"/>
    </row>
    <row r="13773" spans="6:10" x14ac:dyDescent="0.25">
      <c r="F13773" s="139"/>
      <c r="G13773" s="139"/>
      <c r="H13773" s="139"/>
      <c r="I13773" s="139"/>
      <c r="J13773" s="139"/>
    </row>
    <row r="13774" spans="6:10" x14ac:dyDescent="0.25">
      <c r="F13774" s="139"/>
      <c r="G13774" s="139"/>
      <c r="H13774" s="139"/>
      <c r="I13774" s="139"/>
      <c r="J13774" s="139"/>
    </row>
    <row r="13775" spans="6:10" x14ac:dyDescent="0.25">
      <c r="F13775" s="139"/>
      <c r="G13775" s="139"/>
      <c r="H13775" s="139"/>
      <c r="I13775" s="139"/>
      <c r="J13775" s="139"/>
    </row>
    <row r="13776" spans="6:10" x14ac:dyDescent="0.25">
      <c r="F13776" s="139"/>
      <c r="G13776" s="139"/>
      <c r="H13776" s="139"/>
      <c r="I13776" s="139"/>
      <c r="J13776" s="139"/>
    </row>
    <row r="13777" spans="6:10" x14ac:dyDescent="0.25">
      <c r="F13777" s="139"/>
      <c r="G13777" s="139"/>
      <c r="H13777" s="139"/>
      <c r="I13777" s="139"/>
      <c r="J13777" s="139"/>
    </row>
    <row r="13778" spans="6:10" x14ac:dyDescent="0.25">
      <c r="F13778" s="139"/>
      <c r="G13778" s="139"/>
      <c r="H13778" s="139"/>
      <c r="I13778" s="139"/>
      <c r="J13778" s="139"/>
    </row>
    <row r="13779" spans="6:10" x14ac:dyDescent="0.25">
      <c r="F13779" s="139"/>
      <c r="G13779" s="139"/>
      <c r="H13779" s="139"/>
      <c r="I13779" s="139"/>
      <c r="J13779" s="139"/>
    </row>
    <row r="13780" spans="6:10" x14ac:dyDescent="0.25">
      <c r="F13780" s="139"/>
      <c r="G13780" s="139"/>
      <c r="H13780" s="139"/>
      <c r="I13780" s="139"/>
      <c r="J13780" s="139"/>
    </row>
    <row r="13781" spans="6:10" x14ac:dyDescent="0.25">
      <c r="F13781" s="139"/>
      <c r="G13781" s="139"/>
      <c r="H13781" s="139"/>
      <c r="I13781" s="139"/>
      <c r="J13781" s="139"/>
    </row>
    <row r="13782" spans="6:10" x14ac:dyDescent="0.25">
      <c r="F13782" s="139"/>
      <c r="G13782" s="139"/>
      <c r="H13782" s="139"/>
      <c r="I13782" s="139"/>
      <c r="J13782" s="139"/>
    </row>
    <row r="13783" spans="6:10" x14ac:dyDescent="0.25">
      <c r="F13783" s="139"/>
      <c r="G13783" s="139"/>
      <c r="H13783" s="139"/>
      <c r="I13783" s="139"/>
      <c r="J13783" s="139"/>
    </row>
    <row r="13784" spans="6:10" x14ac:dyDescent="0.25">
      <c r="F13784" s="139"/>
      <c r="G13784" s="139"/>
      <c r="H13784" s="139"/>
      <c r="I13784" s="139"/>
      <c r="J13784" s="139"/>
    </row>
    <row r="13785" spans="6:10" x14ac:dyDescent="0.25">
      <c r="F13785" s="139"/>
      <c r="G13785" s="139"/>
      <c r="H13785" s="139"/>
      <c r="I13785" s="139"/>
      <c r="J13785" s="139"/>
    </row>
    <row r="13786" spans="6:10" x14ac:dyDescent="0.25">
      <c r="F13786" s="139"/>
      <c r="G13786" s="139"/>
      <c r="H13786" s="139"/>
      <c r="I13786" s="139"/>
      <c r="J13786" s="139"/>
    </row>
    <row r="13787" spans="6:10" x14ac:dyDescent="0.25">
      <c r="F13787" s="139"/>
      <c r="G13787" s="139"/>
      <c r="H13787" s="139"/>
      <c r="I13787" s="139"/>
      <c r="J13787" s="139"/>
    </row>
    <row r="13788" spans="6:10" x14ac:dyDescent="0.25">
      <c r="F13788" s="139"/>
      <c r="G13788" s="139"/>
      <c r="H13788" s="139"/>
      <c r="I13788" s="139"/>
      <c r="J13788" s="139"/>
    </row>
    <row r="13789" spans="6:10" x14ac:dyDescent="0.25">
      <c r="F13789" s="139"/>
      <c r="G13789" s="139"/>
      <c r="H13789" s="139"/>
      <c r="I13789" s="139"/>
      <c r="J13789" s="139"/>
    </row>
    <row r="13790" spans="6:10" x14ac:dyDescent="0.25">
      <c r="F13790" s="139"/>
      <c r="G13790" s="139"/>
      <c r="H13790" s="139"/>
      <c r="I13790" s="139"/>
      <c r="J13790" s="139"/>
    </row>
    <row r="13791" spans="6:10" x14ac:dyDescent="0.25">
      <c r="F13791" s="139"/>
      <c r="G13791" s="139"/>
      <c r="H13791" s="139"/>
      <c r="I13791" s="139"/>
      <c r="J13791" s="139"/>
    </row>
    <row r="13792" spans="6:10" x14ac:dyDescent="0.25">
      <c r="F13792" s="139"/>
      <c r="G13792" s="139"/>
      <c r="H13792" s="139"/>
      <c r="I13792" s="139"/>
      <c r="J13792" s="139"/>
    </row>
    <row r="13793" spans="6:10" x14ac:dyDescent="0.25">
      <c r="F13793" s="139"/>
      <c r="G13793" s="139"/>
      <c r="H13793" s="139"/>
      <c r="I13793" s="139"/>
      <c r="J13793" s="139"/>
    </row>
    <row r="13794" spans="6:10" x14ac:dyDescent="0.25">
      <c r="F13794" s="139"/>
      <c r="G13794" s="139"/>
      <c r="H13794" s="139"/>
      <c r="I13794" s="139"/>
      <c r="J13794" s="139"/>
    </row>
    <row r="13795" spans="6:10" x14ac:dyDescent="0.25">
      <c r="F13795" s="139"/>
      <c r="G13795" s="139"/>
      <c r="H13795" s="139"/>
      <c r="I13795" s="139"/>
      <c r="J13795" s="139"/>
    </row>
    <row r="13796" spans="6:10" x14ac:dyDescent="0.25">
      <c r="F13796" s="139"/>
      <c r="G13796" s="139"/>
      <c r="H13796" s="139"/>
      <c r="I13796" s="139"/>
      <c r="J13796" s="139"/>
    </row>
    <row r="13797" spans="6:10" x14ac:dyDescent="0.25">
      <c r="F13797" s="139"/>
      <c r="G13797" s="139"/>
      <c r="H13797" s="139"/>
      <c r="I13797" s="139"/>
      <c r="J13797" s="139"/>
    </row>
    <row r="13798" spans="6:10" x14ac:dyDescent="0.25">
      <c r="F13798" s="139"/>
      <c r="G13798" s="139"/>
      <c r="H13798" s="139"/>
      <c r="I13798" s="139"/>
      <c r="J13798" s="139"/>
    </row>
    <row r="13799" spans="6:10" x14ac:dyDescent="0.25">
      <c r="F13799" s="139"/>
      <c r="G13799" s="139"/>
      <c r="H13799" s="139"/>
      <c r="I13799" s="139"/>
      <c r="J13799" s="139"/>
    </row>
    <row r="13800" spans="6:10" x14ac:dyDescent="0.25">
      <c r="F13800" s="139"/>
      <c r="G13800" s="139"/>
      <c r="H13800" s="139"/>
      <c r="I13800" s="139"/>
      <c r="J13800" s="139"/>
    </row>
    <row r="13801" spans="6:10" x14ac:dyDescent="0.25">
      <c r="F13801" s="139"/>
      <c r="G13801" s="139"/>
      <c r="H13801" s="139"/>
      <c r="I13801" s="139"/>
      <c r="J13801" s="139"/>
    </row>
    <row r="13802" spans="6:10" x14ac:dyDescent="0.25">
      <c r="F13802" s="139"/>
      <c r="G13802" s="139"/>
      <c r="H13802" s="139"/>
      <c r="I13802" s="139"/>
      <c r="J13802" s="139"/>
    </row>
    <row r="13803" spans="6:10" x14ac:dyDescent="0.25">
      <c r="F13803" s="139"/>
      <c r="G13803" s="139"/>
      <c r="H13803" s="139"/>
      <c r="I13803" s="139"/>
      <c r="J13803" s="139"/>
    </row>
    <row r="13804" spans="6:10" x14ac:dyDescent="0.25">
      <c r="F13804" s="139"/>
      <c r="G13804" s="139"/>
      <c r="H13804" s="139"/>
      <c r="I13804" s="139"/>
      <c r="J13804" s="139"/>
    </row>
    <row r="13805" spans="6:10" x14ac:dyDescent="0.25">
      <c r="F13805" s="139"/>
      <c r="G13805" s="139"/>
      <c r="H13805" s="139"/>
      <c r="I13805" s="139"/>
      <c r="J13805" s="139"/>
    </row>
    <row r="13806" spans="6:10" x14ac:dyDescent="0.25">
      <c r="F13806" s="139"/>
      <c r="G13806" s="139"/>
      <c r="H13806" s="139"/>
      <c r="I13806" s="139"/>
      <c r="J13806" s="139"/>
    </row>
    <row r="13807" spans="6:10" x14ac:dyDescent="0.25">
      <c r="F13807" s="139"/>
      <c r="G13807" s="139"/>
      <c r="H13807" s="139"/>
      <c r="I13807" s="139"/>
      <c r="J13807" s="139"/>
    </row>
    <row r="13808" spans="6:10" x14ac:dyDescent="0.25">
      <c r="F13808" s="139"/>
      <c r="G13808" s="139"/>
      <c r="H13808" s="139"/>
      <c r="I13808" s="139"/>
      <c r="J13808" s="139"/>
    </row>
    <row r="13809" spans="6:10" x14ac:dyDescent="0.25">
      <c r="F13809" s="139"/>
      <c r="G13809" s="139"/>
      <c r="H13809" s="139"/>
      <c r="I13809" s="139"/>
      <c r="J13809" s="139"/>
    </row>
    <row r="13810" spans="6:10" x14ac:dyDescent="0.25">
      <c r="F13810" s="139"/>
      <c r="G13810" s="139"/>
      <c r="H13810" s="139"/>
      <c r="I13810" s="139"/>
      <c r="J13810" s="139"/>
    </row>
    <row r="13811" spans="6:10" x14ac:dyDescent="0.25">
      <c r="F13811" s="139"/>
      <c r="G13811" s="139"/>
      <c r="H13811" s="139"/>
      <c r="I13811" s="139"/>
      <c r="J13811" s="139"/>
    </row>
    <row r="13812" spans="6:10" x14ac:dyDescent="0.25">
      <c r="F13812" s="139"/>
      <c r="G13812" s="139"/>
      <c r="H13812" s="139"/>
      <c r="I13812" s="139"/>
      <c r="J13812" s="139"/>
    </row>
    <row r="13813" spans="6:10" x14ac:dyDescent="0.25">
      <c r="F13813" s="139"/>
      <c r="G13813" s="139"/>
      <c r="H13813" s="139"/>
      <c r="I13813" s="139"/>
      <c r="J13813" s="139"/>
    </row>
    <row r="13814" spans="6:10" x14ac:dyDescent="0.25">
      <c r="F13814" s="139"/>
      <c r="G13814" s="139"/>
      <c r="H13814" s="139"/>
      <c r="I13814" s="139"/>
      <c r="J13814" s="139"/>
    </row>
    <row r="13815" spans="6:10" x14ac:dyDescent="0.25">
      <c r="F13815" s="139"/>
      <c r="G13815" s="139"/>
      <c r="H13815" s="139"/>
      <c r="I13815" s="139"/>
      <c r="J13815" s="139"/>
    </row>
    <row r="13816" spans="6:10" x14ac:dyDescent="0.25">
      <c r="F13816" s="139"/>
      <c r="G13816" s="139"/>
      <c r="H13816" s="139"/>
      <c r="I13816" s="139"/>
      <c r="J13816" s="139"/>
    </row>
    <row r="13817" spans="6:10" x14ac:dyDescent="0.25">
      <c r="F13817" s="139"/>
      <c r="G13817" s="139"/>
      <c r="H13817" s="139"/>
      <c r="I13817" s="139"/>
      <c r="J13817" s="139"/>
    </row>
    <row r="13818" spans="6:10" x14ac:dyDescent="0.25">
      <c r="F13818" s="139"/>
      <c r="G13818" s="139"/>
      <c r="H13818" s="139"/>
      <c r="I13818" s="139"/>
      <c r="J13818" s="139"/>
    </row>
    <row r="13819" spans="6:10" x14ac:dyDescent="0.25">
      <c r="F13819" s="139"/>
      <c r="G13819" s="139"/>
      <c r="H13819" s="139"/>
      <c r="I13819" s="139"/>
      <c r="J13819" s="139"/>
    </row>
    <row r="13820" spans="6:10" x14ac:dyDescent="0.25">
      <c r="F13820" s="139"/>
      <c r="G13820" s="139"/>
      <c r="H13820" s="139"/>
      <c r="I13820" s="139"/>
      <c r="J13820" s="139"/>
    </row>
    <row r="13821" spans="6:10" x14ac:dyDescent="0.25">
      <c r="F13821" s="139"/>
      <c r="G13821" s="139"/>
      <c r="H13821" s="139"/>
      <c r="I13821" s="139"/>
      <c r="J13821" s="139"/>
    </row>
    <row r="13822" spans="6:10" x14ac:dyDescent="0.25">
      <c r="F13822" s="139"/>
      <c r="G13822" s="139"/>
      <c r="H13822" s="139"/>
      <c r="I13822" s="139"/>
      <c r="J13822" s="139"/>
    </row>
    <row r="13823" spans="6:10" x14ac:dyDescent="0.25">
      <c r="F13823" s="139"/>
      <c r="G13823" s="139"/>
      <c r="H13823" s="139"/>
      <c r="I13823" s="139"/>
      <c r="J13823" s="139"/>
    </row>
    <row r="13824" spans="6:10" x14ac:dyDescent="0.25">
      <c r="F13824" s="139"/>
      <c r="G13824" s="139"/>
      <c r="H13824" s="139"/>
      <c r="I13824" s="139"/>
      <c r="J13824" s="139"/>
    </row>
    <row r="13825" spans="6:10" x14ac:dyDescent="0.25">
      <c r="F13825" s="139"/>
      <c r="G13825" s="139"/>
      <c r="H13825" s="139"/>
      <c r="I13825" s="139"/>
      <c r="J13825" s="139"/>
    </row>
    <row r="13826" spans="6:10" x14ac:dyDescent="0.25">
      <c r="F13826" s="139"/>
      <c r="G13826" s="139"/>
      <c r="H13826" s="139"/>
      <c r="I13826" s="139"/>
      <c r="J13826" s="139"/>
    </row>
    <row r="13827" spans="6:10" x14ac:dyDescent="0.25">
      <c r="F13827" s="139"/>
      <c r="G13827" s="139"/>
      <c r="H13827" s="139"/>
      <c r="I13827" s="139"/>
      <c r="J13827" s="139"/>
    </row>
    <row r="13828" spans="6:10" x14ac:dyDescent="0.25">
      <c r="F13828" s="139"/>
      <c r="G13828" s="139"/>
      <c r="H13828" s="139"/>
      <c r="I13828" s="139"/>
      <c r="J13828" s="139"/>
    </row>
    <row r="13829" spans="6:10" x14ac:dyDescent="0.25">
      <c r="F13829" s="139"/>
      <c r="G13829" s="139"/>
      <c r="H13829" s="139"/>
      <c r="I13829" s="139"/>
      <c r="J13829" s="139"/>
    </row>
    <row r="13830" spans="6:10" x14ac:dyDescent="0.25">
      <c r="F13830" s="139"/>
      <c r="G13830" s="139"/>
      <c r="H13830" s="139"/>
      <c r="I13830" s="139"/>
      <c r="J13830" s="139"/>
    </row>
    <row r="13831" spans="6:10" x14ac:dyDescent="0.25">
      <c r="F13831" s="139"/>
      <c r="G13831" s="139"/>
      <c r="H13831" s="139"/>
      <c r="I13831" s="139"/>
      <c r="J13831" s="139"/>
    </row>
    <row r="13832" spans="6:10" x14ac:dyDescent="0.25">
      <c r="F13832" s="139"/>
      <c r="G13832" s="139"/>
      <c r="H13832" s="139"/>
      <c r="I13832" s="139"/>
      <c r="J13832" s="139"/>
    </row>
    <row r="13833" spans="6:10" x14ac:dyDescent="0.25">
      <c r="F13833" s="139"/>
      <c r="G13833" s="139"/>
      <c r="H13833" s="139"/>
      <c r="I13833" s="139"/>
      <c r="J13833" s="139"/>
    </row>
    <row r="13834" spans="6:10" x14ac:dyDescent="0.25">
      <c r="F13834" s="139"/>
      <c r="G13834" s="139"/>
      <c r="H13834" s="139"/>
      <c r="I13834" s="139"/>
      <c r="J13834" s="139"/>
    </row>
    <row r="13835" spans="6:10" x14ac:dyDescent="0.25">
      <c r="F13835" s="139"/>
      <c r="G13835" s="139"/>
      <c r="H13835" s="139"/>
      <c r="I13835" s="139"/>
      <c r="J13835" s="139"/>
    </row>
    <row r="13836" spans="6:10" x14ac:dyDescent="0.25">
      <c r="F13836" s="139"/>
      <c r="G13836" s="139"/>
      <c r="H13836" s="139"/>
      <c r="I13836" s="139"/>
      <c r="J13836" s="139"/>
    </row>
    <row r="13837" spans="6:10" x14ac:dyDescent="0.25">
      <c r="F13837" s="139"/>
      <c r="G13837" s="139"/>
      <c r="H13837" s="139"/>
      <c r="I13837" s="139"/>
      <c r="J13837" s="139"/>
    </row>
    <row r="13838" spans="6:10" x14ac:dyDescent="0.25">
      <c r="F13838" s="139"/>
      <c r="G13838" s="139"/>
      <c r="H13838" s="139"/>
      <c r="I13838" s="139"/>
      <c r="J13838" s="139"/>
    </row>
    <row r="13839" spans="6:10" x14ac:dyDescent="0.25">
      <c r="F13839" s="139"/>
      <c r="G13839" s="139"/>
      <c r="H13839" s="139"/>
      <c r="I13839" s="139"/>
      <c r="J13839" s="139"/>
    </row>
    <row r="13840" spans="6:10" x14ac:dyDescent="0.25">
      <c r="F13840" s="139"/>
      <c r="G13840" s="139"/>
      <c r="H13840" s="139"/>
      <c r="I13840" s="139"/>
      <c r="J13840" s="139"/>
    </row>
    <row r="13841" spans="6:10" x14ac:dyDescent="0.25">
      <c r="F13841" s="139"/>
      <c r="G13841" s="139"/>
      <c r="H13841" s="139"/>
      <c r="I13841" s="139"/>
      <c r="J13841" s="139"/>
    </row>
    <row r="13842" spans="6:10" x14ac:dyDescent="0.25">
      <c r="F13842" s="139"/>
      <c r="G13842" s="139"/>
      <c r="H13842" s="139"/>
      <c r="I13842" s="139"/>
      <c r="J13842" s="139"/>
    </row>
    <row r="13843" spans="6:10" x14ac:dyDescent="0.25">
      <c r="F13843" s="139"/>
      <c r="G13843" s="139"/>
      <c r="H13843" s="139"/>
      <c r="I13843" s="139"/>
      <c r="J13843" s="139"/>
    </row>
    <row r="13844" spans="6:10" x14ac:dyDescent="0.25">
      <c r="F13844" s="139"/>
      <c r="G13844" s="139"/>
      <c r="H13844" s="139"/>
      <c r="I13844" s="139"/>
      <c r="J13844" s="139"/>
    </row>
    <row r="13845" spans="6:10" x14ac:dyDescent="0.25">
      <c r="F13845" s="139"/>
      <c r="G13845" s="139"/>
      <c r="H13845" s="139"/>
      <c r="I13845" s="139"/>
      <c r="J13845" s="139"/>
    </row>
    <row r="13846" spans="6:10" x14ac:dyDescent="0.25">
      <c r="F13846" s="139"/>
      <c r="G13846" s="139"/>
      <c r="H13846" s="139"/>
      <c r="I13846" s="139"/>
      <c r="J13846" s="139"/>
    </row>
    <row r="13847" spans="6:10" x14ac:dyDescent="0.25">
      <c r="F13847" s="139"/>
      <c r="G13847" s="139"/>
      <c r="H13847" s="139"/>
      <c r="I13847" s="139"/>
      <c r="J13847" s="139"/>
    </row>
    <row r="13848" spans="6:10" x14ac:dyDescent="0.25">
      <c r="F13848" s="139"/>
      <c r="G13848" s="139"/>
      <c r="H13848" s="139"/>
      <c r="I13848" s="139"/>
      <c r="J13848" s="139"/>
    </row>
    <row r="13849" spans="6:10" x14ac:dyDescent="0.25">
      <c r="F13849" s="139"/>
      <c r="G13849" s="139"/>
      <c r="H13849" s="139"/>
      <c r="I13849" s="139"/>
      <c r="J13849" s="139"/>
    </row>
    <row r="13850" spans="6:10" x14ac:dyDescent="0.25">
      <c r="F13850" s="139"/>
      <c r="G13850" s="139"/>
      <c r="H13850" s="139"/>
      <c r="I13850" s="139"/>
      <c r="J13850" s="139"/>
    </row>
    <row r="13851" spans="6:10" x14ac:dyDescent="0.25">
      <c r="F13851" s="139"/>
      <c r="G13851" s="139"/>
      <c r="H13851" s="139"/>
      <c r="I13851" s="139"/>
      <c r="J13851" s="139"/>
    </row>
    <row r="13852" spans="6:10" x14ac:dyDescent="0.25">
      <c r="F13852" s="139"/>
      <c r="G13852" s="139"/>
      <c r="H13852" s="139"/>
      <c r="I13852" s="139"/>
      <c r="J13852" s="139"/>
    </row>
    <row r="13853" spans="6:10" x14ac:dyDescent="0.25">
      <c r="F13853" s="139"/>
      <c r="G13853" s="139"/>
      <c r="H13853" s="139"/>
      <c r="I13853" s="139"/>
      <c r="J13853" s="139"/>
    </row>
    <row r="13854" spans="6:10" x14ac:dyDescent="0.25">
      <c r="F13854" s="139"/>
      <c r="G13854" s="139"/>
      <c r="H13854" s="139"/>
      <c r="I13854" s="139"/>
      <c r="J13854" s="139"/>
    </row>
    <row r="13855" spans="6:10" x14ac:dyDescent="0.25">
      <c r="F13855" s="139"/>
      <c r="G13855" s="139"/>
      <c r="H13855" s="139"/>
      <c r="I13855" s="139"/>
      <c r="J13855" s="139"/>
    </row>
    <row r="13856" spans="6:10" x14ac:dyDescent="0.25">
      <c r="F13856" s="139"/>
      <c r="G13856" s="139"/>
      <c r="H13856" s="139"/>
      <c r="I13856" s="139"/>
      <c r="J13856" s="139"/>
    </row>
    <row r="13857" spans="6:10" x14ac:dyDescent="0.25">
      <c r="F13857" s="139"/>
      <c r="G13857" s="139"/>
      <c r="H13857" s="139"/>
      <c r="I13857" s="139"/>
      <c r="J13857" s="139"/>
    </row>
    <row r="13858" spans="6:10" x14ac:dyDescent="0.25">
      <c r="F13858" s="139"/>
      <c r="G13858" s="139"/>
      <c r="H13858" s="139"/>
      <c r="I13858" s="139"/>
      <c r="J13858" s="139"/>
    </row>
    <row r="13859" spans="6:10" x14ac:dyDescent="0.25">
      <c r="F13859" s="139"/>
      <c r="G13859" s="139"/>
      <c r="H13859" s="139"/>
      <c r="I13859" s="139"/>
      <c r="J13859" s="139"/>
    </row>
    <row r="13860" spans="6:10" x14ac:dyDescent="0.25">
      <c r="F13860" s="139"/>
      <c r="G13860" s="139"/>
      <c r="H13860" s="139"/>
      <c r="I13860" s="139"/>
      <c r="J13860" s="139"/>
    </row>
    <row r="13861" spans="6:10" x14ac:dyDescent="0.25">
      <c r="F13861" s="139"/>
      <c r="G13861" s="139"/>
      <c r="H13861" s="139"/>
      <c r="I13861" s="139"/>
      <c r="J13861" s="139"/>
    </row>
    <row r="13862" spans="6:10" x14ac:dyDescent="0.25">
      <c r="F13862" s="139"/>
      <c r="G13862" s="139"/>
      <c r="H13862" s="139"/>
      <c r="I13862" s="139"/>
      <c r="J13862" s="139"/>
    </row>
    <row r="13863" spans="6:10" x14ac:dyDescent="0.25">
      <c r="F13863" s="139"/>
      <c r="G13863" s="139"/>
      <c r="H13863" s="139"/>
      <c r="I13863" s="139"/>
      <c r="J13863" s="139"/>
    </row>
    <row r="13864" spans="6:10" x14ac:dyDescent="0.25">
      <c r="F13864" s="139"/>
      <c r="G13864" s="139"/>
      <c r="H13864" s="139"/>
      <c r="I13864" s="139"/>
      <c r="J13864" s="139"/>
    </row>
    <row r="13865" spans="6:10" x14ac:dyDescent="0.25">
      <c r="F13865" s="139"/>
      <c r="G13865" s="139"/>
      <c r="H13865" s="139"/>
      <c r="I13865" s="139"/>
      <c r="J13865" s="139"/>
    </row>
    <row r="13866" spans="6:10" x14ac:dyDescent="0.25">
      <c r="F13866" s="139"/>
      <c r="G13866" s="139"/>
      <c r="H13866" s="139"/>
      <c r="I13866" s="139"/>
      <c r="J13866" s="139"/>
    </row>
    <row r="13867" spans="6:10" x14ac:dyDescent="0.25">
      <c r="F13867" s="139"/>
      <c r="G13867" s="139"/>
      <c r="H13867" s="139"/>
      <c r="I13867" s="139"/>
      <c r="J13867" s="139"/>
    </row>
    <row r="13868" spans="6:10" x14ac:dyDescent="0.25">
      <c r="F13868" s="139"/>
      <c r="G13868" s="139"/>
      <c r="H13868" s="139"/>
      <c r="I13868" s="139"/>
      <c r="J13868" s="139"/>
    </row>
    <row r="13869" spans="6:10" x14ac:dyDescent="0.25">
      <c r="F13869" s="139"/>
      <c r="G13869" s="139"/>
      <c r="H13869" s="139"/>
      <c r="I13869" s="139"/>
      <c r="J13869" s="139"/>
    </row>
    <row r="13870" spans="6:10" x14ac:dyDescent="0.25">
      <c r="F13870" s="139"/>
      <c r="G13870" s="139"/>
      <c r="H13870" s="139"/>
      <c r="I13870" s="139"/>
      <c r="J13870" s="139"/>
    </row>
    <row r="13871" spans="6:10" x14ac:dyDescent="0.25">
      <c r="F13871" s="139"/>
      <c r="G13871" s="139"/>
      <c r="H13871" s="139"/>
      <c r="I13871" s="139"/>
      <c r="J13871" s="139"/>
    </row>
    <row r="13872" spans="6:10" x14ac:dyDescent="0.25">
      <c r="F13872" s="139"/>
      <c r="G13872" s="139"/>
      <c r="H13872" s="139"/>
      <c r="I13872" s="139"/>
      <c r="J13872" s="139"/>
    </row>
    <row r="13873" spans="6:10" x14ac:dyDescent="0.25">
      <c r="F13873" s="139"/>
      <c r="G13873" s="139"/>
      <c r="H13873" s="139"/>
      <c r="I13873" s="139"/>
      <c r="J13873" s="139"/>
    </row>
    <row r="13874" spans="6:10" x14ac:dyDescent="0.25">
      <c r="F13874" s="139"/>
      <c r="G13874" s="139"/>
      <c r="H13874" s="139"/>
      <c r="I13874" s="139"/>
      <c r="J13874" s="139"/>
    </row>
    <row r="13875" spans="6:10" x14ac:dyDescent="0.25">
      <c r="F13875" s="139"/>
      <c r="G13875" s="139"/>
      <c r="H13875" s="139"/>
      <c r="I13875" s="139"/>
      <c r="J13875" s="139"/>
    </row>
    <row r="13876" spans="6:10" x14ac:dyDescent="0.25">
      <c r="F13876" s="139"/>
      <c r="G13876" s="139"/>
      <c r="H13876" s="139"/>
      <c r="I13876" s="139"/>
      <c r="J13876" s="139"/>
    </row>
    <row r="13877" spans="6:10" x14ac:dyDescent="0.25">
      <c r="F13877" s="139"/>
      <c r="G13877" s="139"/>
      <c r="H13877" s="139"/>
      <c r="I13877" s="139"/>
      <c r="J13877" s="139"/>
    </row>
    <row r="13878" spans="6:10" x14ac:dyDescent="0.25">
      <c r="F13878" s="139"/>
      <c r="G13878" s="139"/>
      <c r="H13878" s="139"/>
      <c r="I13878" s="139"/>
      <c r="J13878" s="139"/>
    </row>
    <row r="13879" spans="6:10" x14ac:dyDescent="0.25">
      <c r="F13879" s="139"/>
      <c r="G13879" s="139"/>
      <c r="H13879" s="139"/>
      <c r="I13879" s="139"/>
      <c r="J13879" s="139"/>
    </row>
    <row r="13880" spans="6:10" x14ac:dyDescent="0.25">
      <c r="F13880" s="139"/>
      <c r="G13880" s="139"/>
      <c r="H13880" s="139"/>
      <c r="I13880" s="139"/>
      <c r="J13880" s="139"/>
    </row>
    <row r="13881" spans="6:10" x14ac:dyDescent="0.25">
      <c r="F13881" s="139"/>
      <c r="G13881" s="139"/>
      <c r="H13881" s="139"/>
      <c r="I13881" s="139"/>
      <c r="J13881" s="139"/>
    </row>
    <row r="13882" spans="6:10" x14ac:dyDescent="0.25">
      <c r="F13882" s="139"/>
      <c r="G13882" s="139"/>
      <c r="H13882" s="139"/>
      <c r="I13882" s="139"/>
      <c r="J13882" s="139"/>
    </row>
    <row r="13883" spans="6:10" x14ac:dyDescent="0.25">
      <c r="F13883" s="139"/>
      <c r="G13883" s="139"/>
      <c r="H13883" s="139"/>
      <c r="I13883" s="139"/>
      <c r="J13883" s="139"/>
    </row>
    <row r="13884" spans="6:10" x14ac:dyDescent="0.25">
      <c r="F13884" s="139"/>
      <c r="G13884" s="139"/>
      <c r="H13884" s="139"/>
      <c r="I13884" s="139"/>
      <c r="J13884" s="139"/>
    </row>
    <row r="13885" spans="6:10" x14ac:dyDescent="0.25">
      <c r="F13885" s="139"/>
      <c r="G13885" s="139"/>
      <c r="H13885" s="139"/>
      <c r="I13885" s="139"/>
      <c r="J13885" s="139"/>
    </row>
    <row r="13886" spans="6:10" x14ac:dyDescent="0.25">
      <c r="F13886" s="139"/>
      <c r="G13886" s="139"/>
      <c r="H13886" s="139"/>
      <c r="I13886" s="139"/>
      <c r="J13886" s="139"/>
    </row>
    <row r="13887" spans="6:10" x14ac:dyDescent="0.25">
      <c r="F13887" s="139"/>
      <c r="G13887" s="139"/>
      <c r="H13887" s="139"/>
      <c r="I13887" s="139"/>
      <c r="J13887" s="139"/>
    </row>
    <row r="13888" spans="6:10" x14ac:dyDescent="0.25">
      <c r="F13888" s="139"/>
      <c r="G13888" s="139"/>
      <c r="H13888" s="139"/>
      <c r="I13888" s="139"/>
      <c r="J13888" s="139"/>
    </row>
    <row r="13889" spans="6:10" x14ac:dyDescent="0.25">
      <c r="F13889" s="139"/>
      <c r="G13889" s="139"/>
      <c r="H13889" s="139"/>
      <c r="I13889" s="139"/>
      <c r="J13889" s="139"/>
    </row>
    <row r="13890" spans="6:10" x14ac:dyDescent="0.25">
      <c r="F13890" s="139"/>
      <c r="G13890" s="139"/>
      <c r="H13890" s="139"/>
      <c r="I13890" s="139"/>
      <c r="J13890" s="139"/>
    </row>
    <row r="13891" spans="6:10" x14ac:dyDescent="0.25">
      <c r="F13891" s="139"/>
      <c r="G13891" s="139"/>
      <c r="H13891" s="139"/>
      <c r="I13891" s="139"/>
      <c r="J13891" s="139"/>
    </row>
    <row r="13892" spans="6:10" x14ac:dyDescent="0.25">
      <c r="F13892" s="139"/>
      <c r="G13892" s="139"/>
      <c r="H13892" s="139"/>
      <c r="I13892" s="139"/>
      <c r="J13892" s="139"/>
    </row>
    <row r="13893" spans="6:10" x14ac:dyDescent="0.25">
      <c r="F13893" s="139"/>
      <c r="G13893" s="139"/>
      <c r="H13893" s="139"/>
      <c r="I13893" s="139"/>
      <c r="J13893" s="139"/>
    </row>
    <row r="13894" spans="6:10" x14ac:dyDescent="0.25">
      <c r="F13894" s="139"/>
      <c r="G13894" s="139"/>
      <c r="H13894" s="139"/>
      <c r="I13894" s="139"/>
      <c r="J13894" s="139"/>
    </row>
    <row r="13895" spans="6:10" x14ac:dyDescent="0.25">
      <c r="F13895" s="139"/>
      <c r="G13895" s="139"/>
      <c r="H13895" s="139"/>
      <c r="I13895" s="139"/>
      <c r="J13895" s="139"/>
    </row>
    <row r="13896" spans="6:10" x14ac:dyDescent="0.25">
      <c r="F13896" s="139"/>
      <c r="G13896" s="139"/>
      <c r="H13896" s="139"/>
      <c r="I13896" s="139"/>
      <c r="J13896" s="139"/>
    </row>
    <row r="13897" spans="6:10" x14ac:dyDescent="0.25">
      <c r="F13897" s="139"/>
      <c r="G13897" s="139"/>
      <c r="H13897" s="139"/>
      <c r="I13897" s="139"/>
      <c r="J13897" s="139"/>
    </row>
    <row r="13898" spans="6:10" x14ac:dyDescent="0.25">
      <c r="F13898" s="139"/>
      <c r="G13898" s="139"/>
      <c r="H13898" s="139"/>
      <c r="I13898" s="139"/>
      <c r="J13898" s="139"/>
    </row>
    <row r="13899" spans="6:10" x14ac:dyDescent="0.25">
      <c r="F13899" s="139"/>
      <c r="G13899" s="139"/>
      <c r="H13899" s="139"/>
      <c r="I13899" s="139"/>
      <c r="J13899" s="139"/>
    </row>
    <row r="13900" spans="6:10" x14ac:dyDescent="0.25">
      <c r="F13900" s="139"/>
      <c r="G13900" s="139"/>
      <c r="H13900" s="139"/>
      <c r="I13900" s="139"/>
      <c r="J13900" s="139"/>
    </row>
    <row r="13901" spans="6:10" x14ac:dyDescent="0.25">
      <c r="F13901" s="139"/>
      <c r="G13901" s="139"/>
      <c r="H13901" s="139"/>
      <c r="I13901" s="139"/>
      <c r="J13901" s="139"/>
    </row>
    <row r="13902" spans="6:10" x14ac:dyDescent="0.25">
      <c r="F13902" s="139"/>
      <c r="G13902" s="139"/>
      <c r="H13902" s="139"/>
      <c r="I13902" s="139"/>
      <c r="J13902" s="139"/>
    </row>
    <row r="13903" spans="6:10" x14ac:dyDescent="0.25">
      <c r="F13903" s="139"/>
      <c r="G13903" s="139"/>
      <c r="H13903" s="139"/>
      <c r="I13903" s="139"/>
      <c r="J13903" s="139"/>
    </row>
    <row r="13904" spans="6:10" x14ac:dyDescent="0.25">
      <c r="F13904" s="139"/>
      <c r="G13904" s="139"/>
      <c r="H13904" s="139"/>
      <c r="I13904" s="139"/>
      <c r="J13904" s="139"/>
    </row>
    <row r="13905" spans="6:10" x14ac:dyDescent="0.25">
      <c r="F13905" s="139"/>
      <c r="G13905" s="139"/>
      <c r="H13905" s="139"/>
      <c r="I13905" s="139"/>
      <c r="J13905" s="139"/>
    </row>
    <row r="13906" spans="6:10" x14ac:dyDescent="0.25">
      <c r="F13906" s="139"/>
      <c r="G13906" s="139"/>
      <c r="H13906" s="139"/>
      <c r="I13906" s="139"/>
      <c r="J13906" s="139"/>
    </row>
    <row r="13907" spans="6:10" x14ac:dyDescent="0.25">
      <c r="F13907" s="139"/>
      <c r="G13907" s="139"/>
      <c r="H13907" s="139"/>
      <c r="I13907" s="139"/>
      <c r="J13907" s="139"/>
    </row>
    <row r="13908" spans="6:10" x14ac:dyDescent="0.25">
      <c r="F13908" s="139"/>
      <c r="G13908" s="139"/>
      <c r="H13908" s="139"/>
      <c r="I13908" s="139"/>
      <c r="J13908" s="139"/>
    </row>
    <row r="13909" spans="6:10" x14ac:dyDescent="0.25">
      <c r="F13909" s="139"/>
      <c r="G13909" s="139"/>
      <c r="H13909" s="139"/>
      <c r="I13909" s="139"/>
      <c r="J13909" s="139"/>
    </row>
    <row r="13910" spans="6:10" x14ac:dyDescent="0.25">
      <c r="F13910" s="139"/>
      <c r="G13910" s="139"/>
      <c r="H13910" s="139"/>
      <c r="I13910" s="139"/>
      <c r="J13910" s="139"/>
    </row>
    <row r="13911" spans="6:10" x14ac:dyDescent="0.25">
      <c r="F13911" s="139"/>
      <c r="G13911" s="139"/>
      <c r="H13911" s="139"/>
      <c r="I13911" s="139"/>
      <c r="J13911" s="139"/>
    </row>
    <row r="13912" spans="6:10" x14ac:dyDescent="0.25">
      <c r="F13912" s="139"/>
      <c r="G13912" s="139"/>
      <c r="H13912" s="139"/>
      <c r="I13912" s="139"/>
      <c r="J13912" s="139"/>
    </row>
    <row r="13913" spans="6:10" x14ac:dyDescent="0.25">
      <c r="F13913" s="139"/>
      <c r="G13913" s="139"/>
      <c r="H13913" s="139"/>
      <c r="I13913" s="139"/>
      <c r="J13913" s="139"/>
    </row>
    <row r="13914" spans="6:10" x14ac:dyDescent="0.25">
      <c r="F13914" s="139"/>
      <c r="G13914" s="139"/>
      <c r="H13914" s="139"/>
      <c r="I13914" s="139"/>
      <c r="J13914" s="139"/>
    </row>
    <row r="13915" spans="6:10" x14ac:dyDescent="0.25">
      <c r="F13915" s="139"/>
      <c r="G13915" s="139"/>
      <c r="H13915" s="139"/>
      <c r="I13915" s="139"/>
      <c r="J13915" s="139"/>
    </row>
    <row r="13916" spans="6:10" x14ac:dyDescent="0.25">
      <c r="F13916" s="139"/>
      <c r="G13916" s="139"/>
      <c r="H13916" s="139"/>
      <c r="I13916" s="139"/>
      <c r="J13916" s="139"/>
    </row>
    <row r="13917" spans="6:10" x14ac:dyDescent="0.25">
      <c r="F13917" s="139"/>
      <c r="G13917" s="139"/>
      <c r="H13917" s="139"/>
      <c r="I13917" s="139"/>
      <c r="J13917" s="139"/>
    </row>
    <row r="13918" spans="6:10" x14ac:dyDescent="0.25">
      <c r="F13918" s="139"/>
      <c r="G13918" s="139"/>
      <c r="H13918" s="139"/>
      <c r="I13918" s="139"/>
      <c r="J13918" s="139"/>
    </row>
    <row r="13919" spans="6:10" x14ac:dyDescent="0.25">
      <c r="F13919" s="139"/>
      <c r="G13919" s="139"/>
      <c r="H13919" s="139"/>
      <c r="I13919" s="139"/>
      <c r="J13919" s="139"/>
    </row>
    <row r="13920" spans="6:10" x14ac:dyDescent="0.25">
      <c r="F13920" s="139"/>
      <c r="G13920" s="139"/>
      <c r="H13920" s="139"/>
      <c r="I13920" s="139"/>
      <c r="J13920" s="139"/>
    </row>
    <row r="13921" spans="6:10" x14ac:dyDescent="0.25">
      <c r="F13921" s="139"/>
      <c r="G13921" s="139"/>
      <c r="H13921" s="139"/>
      <c r="I13921" s="139"/>
      <c r="J13921" s="139"/>
    </row>
    <row r="13922" spans="6:10" x14ac:dyDescent="0.25">
      <c r="F13922" s="139"/>
      <c r="G13922" s="139"/>
      <c r="H13922" s="139"/>
      <c r="I13922" s="139"/>
      <c r="J13922" s="139"/>
    </row>
    <row r="13923" spans="6:10" x14ac:dyDescent="0.25">
      <c r="F13923" s="139"/>
      <c r="G13923" s="139"/>
      <c r="H13923" s="139"/>
      <c r="I13923" s="139"/>
      <c r="J13923" s="139"/>
    </row>
    <row r="13924" spans="6:10" x14ac:dyDescent="0.25">
      <c r="F13924" s="139"/>
      <c r="G13924" s="139"/>
      <c r="H13924" s="139"/>
      <c r="I13924" s="139"/>
      <c r="J13924" s="139"/>
    </row>
    <row r="13925" spans="6:10" x14ac:dyDescent="0.25">
      <c r="F13925" s="139"/>
      <c r="G13925" s="139"/>
      <c r="H13925" s="139"/>
      <c r="I13925" s="139"/>
      <c r="J13925" s="139"/>
    </row>
    <row r="13926" spans="6:10" x14ac:dyDescent="0.25">
      <c r="F13926" s="139"/>
      <c r="G13926" s="139"/>
      <c r="H13926" s="139"/>
      <c r="I13926" s="139"/>
      <c r="J13926" s="139"/>
    </row>
  </sheetData>
  <conditionalFormatting sqref="L9431:N9911 L4:R9430">
    <cfRule type="containsText" dxfId="2" priority="8" operator="containsText" text="FALSE">
      <formula>NOT(ISERROR(SEARCH("FALSE",L4)))</formula>
    </cfRule>
    <cfRule type="containsText" dxfId="1" priority="9" operator="containsText" text="TRUE">
      <formula>NOT(ISERROR(SEARCH("TRUE",L4)))</formula>
    </cfRule>
    <cfRule type="containsBlanks" dxfId="0" priority="11">
      <formula>LEN(TRIM(L4))=0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B3:G49"/>
  <sheetViews>
    <sheetView showGridLines="0" showRowColHeaders="0" zoomScaleNormal="100" workbookViewId="0"/>
  </sheetViews>
  <sheetFormatPr defaultRowHeight="12.75" x14ac:dyDescent="0.2"/>
  <cols>
    <col min="1" max="1" width="1.85546875" style="1" customWidth="1"/>
    <col min="2" max="2" width="18.28515625" style="1" customWidth="1"/>
    <col min="3" max="3" width="73" style="1" customWidth="1"/>
    <col min="4" max="4" width="11.85546875" style="1" customWidth="1"/>
    <col min="5" max="5" width="8.5703125" style="1" customWidth="1"/>
    <col min="6" max="6" width="43.28515625" style="1" customWidth="1"/>
    <col min="7" max="257" width="9.140625" style="1"/>
    <col min="258" max="258" width="18.28515625" style="1" customWidth="1"/>
    <col min="259" max="259" width="72.42578125" style="1" customWidth="1"/>
    <col min="260" max="513" width="9.140625" style="1"/>
    <col min="514" max="514" width="18.28515625" style="1" customWidth="1"/>
    <col min="515" max="515" width="72.42578125" style="1" customWidth="1"/>
    <col min="516" max="769" width="9.140625" style="1"/>
    <col min="770" max="770" width="18.28515625" style="1" customWidth="1"/>
    <col min="771" max="771" width="72.42578125" style="1" customWidth="1"/>
    <col min="772" max="1025" width="9.140625" style="1"/>
    <col min="1026" max="1026" width="18.28515625" style="1" customWidth="1"/>
    <col min="1027" max="1027" width="72.42578125" style="1" customWidth="1"/>
    <col min="1028" max="1281" width="9.140625" style="1"/>
    <col min="1282" max="1282" width="18.28515625" style="1" customWidth="1"/>
    <col min="1283" max="1283" width="72.42578125" style="1" customWidth="1"/>
    <col min="1284" max="1537" width="9.140625" style="1"/>
    <col min="1538" max="1538" width="18.28515625" style="1" customWidth="1"/>
    <col min="1539" max="1539" width="72.42578125" style="1" customWidth="1"/>
    <col min="1540" max="1793" width="9.140625" style="1"/>
    <col min="1794" max="1794" width="18.28515625" style="1" customWidth="1"/>
    <col min="1795" max="1795" width="72.42578125" style="1" customWidth="1"/>
    <col min="1796" max="2049" width="9.140625" style="1"/>
    <col min="2050" max="2050" width="18.28515625" style="1" customWidth="1"/>
    <col min="2051" max="2051" width="72.42578125" style="1" customWidth="1"/>
    <col min="2052" max="2305" width="9.140625" style="1"/>
    <col min="2306" max="2306" width="18.28515625" style="1" customWidth="1"/>
    <col min="2307" max="2307" width="72.42578125" style="1" customWidth="1"/>
    <col min="2308" max="2561" width="9.140625" style="1"/>
    <col min="2562" max="2562" width="18.28515625" style="1" customWidth="1"/>
    <col min="2563" max="2563" width="72.42578125" style="1" customWidth="1"/>
    <col min="2564" max="2817" width="9.140625" style="1"/>
    <col min="2818" max="2818" width="18.28515625" style="1" customWidth="1"/>
    <col min="2819" max="2819" width="72.42578125" style="1" customWidth="1"/>
    <col min="2820" max="3073" width="9.140625" style="1"/>
    <col min="3074" max="3074" width="18.28515625" style="1" customWidth="1"/>
    <col min="3075" max="3075" width="72.42578125" style="1" customWidth="1"/>
    <col min="3076" max="3329" width="9.140625" style="1"/>
    <col min="3330" max="3330" width="18.28515625" style="1" customWidth="1"/>
    <col min="3331" max="3331" width="72.42578125" style="1" customWidth="1"/>
    <col min="3332" max="3585" width="9.140625" style="1"/>
    <col min="3586" max="3586" width="18.28515625" style="1" customWidth="1"/>
    <col min="3587" max="3587" width="72.42578125" style="1" customWidth="1"/>
    <col min="3588" max="3841" width="9.140625" style="1"/>
    <col min="3842" max="3842" width="18.28515625" style="1" customWidth="1"/>
    <col min="3843" max="3843" width="72.42578125" style="1" customWidth="1"/>
    <col min="3844" max="4097" width="9.140625" style="1"/>
    <col min="4098" max="4098" width="18.28515625" style="1" customWidth="1"/>
    <col min="4099" max="4099" width="72.42578125" style="1" customWidth="1"/>
    <col min="4100" max="4353" width="9.140625" style="1"/>
    <col min="4354" max="4354" width="18.28515625" style="1" customWidth="1"/>
    <col min="4355" max="4355" width="72.42578125" style="1" customWidth="1"/>
    <col min="4356" max="4609" width="9.140625" style="1"/>
    <col min="4610" max="4610" width="18.28515625" style="1" customWidth="1"/>
    <col min="4611" max="4611" width="72.42578125" style="1" customWidth="1"/>
    <col min="4612" max="4865" width="9.140625" style="1"/>
    <col min="4866" max="4866" width="18.28515625" style="1" customWidth="1"/>
    <col min="4867" max="4867" width="72.42578125" style="1" customWidth="1"/>
    <col min="4868" max="5121" width="9.140625" style="1"/>
    <col min="5122" max="5122" width="18.28515625" style="1" customWidth="1"/>
    <col min="5123" max="5123" width="72.42578125" style="1" customWidth="1"/>
    <col min="5124" max="5377" width="9.140625" style="1"/>
    <col min="5378" max="5378" width="18.28515625" style="1" customWidth="1"/>
    <col min="5379" max="5379" width="72.42578125" style="1" customWidth="1"/>
    <col min="5380" max="5633" width="9.140625" style="1"/>
    <col min="5634" max="5634" width="18.28515625" style="1" customWidth="1"/>
    <col min="5635" max="5635" width="72.42578125" style="1" customWidth="1"/>
    <col min="5636" max="5889" width="9.140625" style="1"/>
    <col min="5890" max="5890" width="18.28515625" style="1" customWidth="1"/>
    <col min="5891" max="5891" width="72.42578125" style="1" customWidth="1"/>
    <col min="5892" max="6145" width="9.140625" style="1"/>
    <col min="6146" max="6146" width="18.28515625" style="1" customWidth="1"/>
    <col min="6147" max="6147" width="72.42578125" style="1" customWidth="1"/>
    <col min="6148" max="6401" width="9.140625" style="1"/>
    <col min="6402" max="6402" width="18.28515625" style="1" customWidth="1"/>
    <col min="6403" max="6403" width="72.42578125" style="1" customWidth="1"/>
    <col min="6404" max="6657" width="9.140625" style="1"/>
    <col min="6658" max="6658" width="18.28515625" style="1" customWidth="1"/>
    <col min="6659" max="6659" width="72.42578125" style="1" customWidth="1"/>
    <col min="6660" max="6913" width="9.140625" style="1"/>
    <col min="6914" max="6914" width="18.28515625" style="1" customWidth="1"/>
    <col min="6915" max="6915" width="72.42578125" style="1" customWidth="1"/>
    <col min="6916" max="7169" width="9.140625" style="1"/>
    <col min="7170" max="7170" width="18.28515625" style="1" customWidth="1"/>
    <col min="7171" max="7171" width="72.42578125" style="1" customWidth="1"/>
    <col min="7172" max="7425" width="9.140625" style="1"/>
    <col min="7426" max="7426" width="18.28515625" style="1" customWidth="1"/>
    <col min="7427" max="7427" width="72.42578125" style="1" customWidth="1"/>
    <col min="7428" max="7681" width="9.140625" style="1"/>
    <col min="7682" max="7682" width="18.28515625" style="1" customWidth="1"/>
    <col min="7683" max="7683" width="72.42578125" style="1" customWidth="1"/>
    <col min="7684" max="7937" width="9.140625" style="1"/>
    <col min="7938" max="7938" width="18.28515625" style="1" customWidth="1"/>
    <col min="7939" max="7939" width="72.42578125" style="1" customWidth="1"/>
    <col min="7940" max="8193" width="9.140625" style="1"/>
    <col min="8194" max="8194" width="18.28515625" style="1" customWidth="1"/>
    <col min="8195" max="8195" width="72.42578125" style="1" customWidth="1"/>
    <col min="8196" max="8449" width="9.140625" style="1"/>
    <col min="8450" max="8450" width="18.28515625" style="1" customWidth="1"/>
    <col min="8451" max="8451" width="72.42578125" style="1" customWidth="1"/>
    <col min="8452" max="8705" width="9.140625" style="1"/>
    <col min="8706" max="8706" width="18.28515625" style="1" customWidth="1"/>
    <col min="8707" max="8707" width="72.42578125" style="1" customWidth="1"/>
    <col min="8708" max="8961" width="9.140625" style="1"/>
    <col min="8962" max="8962" width="18.28515625" style="1" customWidth="1"/>
    <col min="8963" max="8963" width="72.42578125" style="1" customWidth="1"/>
    <col min="8964" max="9217" width="9.140625" style="1"/>
    <col min="9218" max="9218" width="18.28515625" style="1" customWidth="1"/>
    <col min="9219" max="9219" width="72.42578125" style="1" customWidth="1"/>
    <col min="9220" max="9473" width="9.140625" style="1"/>
    <col min="9474" max="9474" width="18.28515625" style="1" customWidth="1"/>
    <col min="9475" max="9475" width="72.42578125" style="1" customWidth="1"/>
    <col min="9476" max="9729" width="9.140625" style="1"/>
    <col min="9730" max="9730" width="18.28515625" style="1" customWidth="1"/>
    <col min="9731" max="9731" width="72.42578125" style="1" customWidth="1"/>
    <col min="9732" max="9985" width="9.140625" style="1"/>
    <col min="9986" max="9986" width="18.28515625" style="1" customWidth="1"/>
    <col min="9987" max="9987" width="72.42578125" style="1" customWidth="1"/>
    <col min="9988" max="10241" width="9.140625" style="1"/>
    <col min="10242" max="10242" width="18.28515625" style="1" customWidth="1"/>
    <col min="10243" max="10243" width="72.42578125" style="1" customWidth="1"/>
    <col min="10244" max="10497" width="9.140625" style="1"/>
    <col min="10498" max="10498" width="18.28515625" style="1" customWidth="1"/>
    <col min="10499" max="10499" width="72.42578125" style="1" customWidth="1"/>
    <col min="10500" max="10753" width="9.140625" style="1"/>
    <col min="10754" max="10754" width="18.28515625" style="1" customWidth="1"/>
    <col min="10755" max="10755" width="72.42578125" style="1" customWidth="1"/>
    <col min="10756" max="11009" width="9.140625" style="1"/>
    <col min="11010" max="11010" width="18.28515625" style="1" customWidth="1"/>
    <col min="11011" max="11011" width="72.42578125" style="1" customWidth="1"/>
    <col min="11012" max="11265" width="9.140625" style="1"/>
    <col min="11266" max="11266" width="18.28515625" style="1" customWidth="1"/>
    <col min="11267" max="11267" width="72.42578125" style="1" customWidth="1"/>
    <col min="11268" max="11521" width="9.140625" style="1"/>
    <col min="11522" max="11522" width="18.28515625" style="1" customWidth="1"/>
    <col min="11523" max="11523" width="72.42578125" style="1" customWidth="1"/>
    <col min="11524" max="11777" width="9.140625" style="1"/>
    <col min="11778" max="11778" width="18.28515625" style="1" customWidth="1"/>
    <col min="11779" max="11779" width="72.42578125" style="1" customWidth="1"/>
    <col min="11780" max="12033" width="9.140625" style="1"/>
    <col min="12034" max="12034" width="18.28515625" style="1" customWidth="1"/>
    <col min="12035" max="12035" width="72.42578125" style="1" customWidth="1"/>
    <col min="12036" max="12289" width="9.140625" style="1"/>
    <col min="12290" max="12290" width="18.28515625" style="1" customWidth="1"/>
    <col min="12291" max="12291" width="72.42578125" style="1" customWidth="1"/>
    <col min="12292" max="12545" width="9.140625" style="1"/>
    <col min="12546" max="12546" width="18.28515625" style="1" customWidth="1"/>
    <col min="12547" max="12547" width="72.42578125" style="1" customWidth="1"/>
    <col min="12548" max="12801" width="9.140625" style="1"/>
    <col min="12802" max="12802" width="18.28515625" style="1" customWidth="1"/>
    <col min="12803" max="12803" width="72.42578125" style="1" customWidth="1"/>
    <col min="12804" max="13057" width="9.140625" style="1"/>
    <col min="13058" max="13058" width="18.28515625" style="1" customWidth="1"/>
    <col min="13059" max="13059" width="72.42578125" style="1" customWidth="1"/>
    <col min="13060" max="13313" width="9.140625" style="1"/>
    <col min="13314" max="13314" width="18.28515625" style="1" customWidth="1"/>
    <col min="13315" max="13315" width="72.42578125" style="1" customWidth="1"/>
    <col min="13316" max="13569" width="9.140625" style="1"/>
    <col min="13570" max="13570" width="18.28515625" style="1" customWidth="1"/>
    <col min="13571" max="13571" width="72.42578125" style="1" customWidth="1"/>
    <col min="13572" max="13825" width="9.140625" style="1"/>
    <col min="13826" max="13826" width="18.28515625" style="1" customWidth="1"/>
    <col min="13827" max="13827" width="72.42578125" style="1" customWidth="1"/>
    <col min="13828" max="14081" width="9.140625" style="1"/>
    <col min="14082" max="14082" width="18.28515625" style="1" customWidth="1"/>
    <col min="14083" max="14083" width="72.42578125" style="1" customWidth="1"/>
    <col min="14084" max="14337" width="9.140625" style="1"/>
    <col min="14338" max="14338" width="18.28515625" style="1" customWidth="1"/>
    <col min="14339" max="14339" width="72.42578125" style="1" customWidth="1"/>
    <col min="14340" max="14593" width="9.140625" style="1"/>
    <col min="14594" max="14594" width="18.28515625" style="1" customWidth="1"/>
    <col min="14595" max="14595" width="72.42578125" style="1" customWidth="1"/>
    <col min="14596" max="14849" width="9.140625" style="1"/>
    <col min="14850" max="14850" width="18.28515625" style="1" customWidth="1"/>
    <col min="14851" max="14851" width="72.42578125" style="1" customWidth="1"/>
    <col min="14852" max="15105" width="9.140625" style="1"/>
    <col min="15106" max="15106" width="18.28515625" style="1" customWidth="1"/>
    <col min="15107" max="15107" width="72.42578125" style="1" customWidth="1"/>
    <col min="15108" max="15361" width="9.140625" style="1"/>
    <col min="15362" max="15362" width="18.28515625" style="1" customWidth="1"/>
    <col min="15363" max="15363" width="72.42578125" style="1" customWidth="1"/>
    <col min="15364" max="15617" width="9.140625" style="1"/>
    <col min="15618" max="15618" width="18.28515625" style="1" customWidth="1"/>
    <col min="15619" max="15619" width="72.42578125" style="1" customWidth="1"/>
    <col min="15620" max="15873" width="9.140625" style="1"/>
    <col min="15874" max="15874" width="18.28515625" style="1" customWidth="1"/>
    <col min="15875" max="15875" width="72.42578125" style="1" customWidth="1"/>
    <col min="15876" max="16129" width="9.140625" style="1"/>
    <col min="16130" max="16130" width="18.28515625" style="1" customWidth="1"/>
    <col min="16131" max="16131" width="72.42578125" style="1" customWidth="1"/>
    <col min="16132" max="16384" width="9.140625" style="1"/>
  </cols>
  <sheetData>
    <row r="3" spans="2:7" ht="19.5" x14ac:dyDescent="0.25">
      <c r="B3" s="217"/>
      <c r="C3" s="356"/>
      <c r="D3" s="214"/>
      <c r="E3" s="215"/>
    </row>
    <row r="4" spans="2:7" ht="19.5" x14ac:dyDescent="0.25">
      <c r="B4" s="217"/>
      <c r="C4" s="356"/>
      <c r="D4" s="214"/>
      <c r="E4" s="215"/>
    </row>
    <row r="5" spans="2:7" ht="47.25" customHeight="1" x14ac:dyDescent="0.25">
      <c r="D5" s="216"/>
      <c r="E5" s="215"/>
    </row>
    <row r="6" spans="2:7" ht="44.25" customHeight="1" x14ac:dyDescent="0.2">
      <c r="B6" s="391"/>
      <c r="C6" s="391"/>
    </row>
    <row r="7" spans="2:7" ht="6" customHeight="1" x14ac:dyDescent="0.2">
      <c r="B7" s="218"/>
      <c r="C7" s="218"/>
      <c r="E7" s="234"/>
      <c r="F7" s="234"/>
      <c r="G7" s="234"/>
    </row>
    <row r="8" spans="2:7" ht="8.25" customHeight="1" x14ac:dyDescent="0.2">
      <c r="B8" s="219"/>
      <c r="C8" s="2"/>
      <c r="E8" s="226"/>
      <c r="F8" s="235"/>
      <c r="G8" s="234"/>
    </row>
    <row r="9" spans="2:7" ht="17.25" customHeight="1" x14ac:dyDescent="0.2">
      <c r="B9" s="357" t="s">
        <v>218</v>
      </c>
      <c r="C9" s="220" t="s">
        <v>198</v>
      </c>
      <c r="E9" s="226"/>
      <c r="F9" s="235"/>
      <c r="G9" s="234"/>
    </row>
    <row r="10" spans="2:7" s="3" customFormat="1" ht="27.75" customHeight="1" x14ac:dyDescent="0.25">
      <c r="B10" s="358" t="s">
        <v>220</v>
      </c>
      <c r="C10" s="221" t="s">
        <v>81</v>
      </c>
      <c r="E10" s="226"/>
      <c r="F10" s="235"/>
      <c r="G10" s="236"/>
    </row>
    <row r="11" spans="2:7" s="3" customFormat="1" ht="14.25" customHeight="1" x14ac:dyDescent="0.25">
      <c r="B11" s="358"/>
      <c r="C11" s="221" t="s">
        <v>178</v>
      </c>
      <c r="E11" s="226"/>
      <c r="F11" s="235"/>
      <c r="G11" s="236"/>
    </row>
    <row r="12" spans="2:7" s="3" customFormat="1" ht="27.75" customHeight="1" x14ac:dyDescent="0.25">
      <c r="B12" s="358"/>
      <c r="C12" s="221" t="s">
        <v>10192</v>
      </c>
      <c r="E12" s="226"/>
      <c r="F12" s="235"/>
      <c r="G12" s="236"/>
    </row>
    <row r="13" spans="2:7" s="3" customFormat="1" ht="14.25" customHeight="1" x14ac:dyDescent="0.25">
      <c r="B13" s="358"/>
      <c r="C13" s="221" t="s">
        <v>294</v>
      </c>
      <c r="E13" s="226"/>
      <c r="F13" s="235"/>
      <c r="G13" s="236"/>
    </row>
    <row r="14" spans="2:7" ht="27.75" customHeight="1" x14ac:dyDescent="0.2">
      <c r="B14" s="357" t="s">
        <v>221</v>
      </c>
      <c r="C14" s="221" t="s">
        <v>224</v>
      </c>
      <c r="E14" s="226"/>
      <c r="F14" s="237"/>
      <c r="G14" s="234"/>
    </row>
    <row r="15" spans="2:7" ht="26.25" customHeight="1" x14ac:dyDescent="0.2">
      <c r="B15" s="357" t="s">
        <v>96</v>
      </c>
      <c r="C15" s="221" t="s">
        <v>295</v>
      </c>
      <c r="E15" s="226"/>
      <c r="F15" s="227"/>
      <c r="G15" s="234"/>
    </row>
    <row r="16" spans="2:7" ht="27" customHeight="1" x14ac:dyDescent="0.2">
      <c r="B16" s="357"/>
      <c r="C16" s="221" t="s">
        <v>293</v>
      </c>
      <c r="E16" s="226"/>
      <c r="F16" s="238"/>
      <c r="G16" s="234"/>
    </row>
    <row r="17" spans="2:7" ht="14.25" customHeight="1" x14ac:dyDescent="0.2">
      <c r="B17" s="357" t="s">
        <v>219</v>
      </c>
      <c r="C17" s="220" t="s">
        <v>279</v>
      </c>
      <c r="E17" s="226"/>
      <c r="F17" s="237"/>
      <c r="G17" s="234"/>
    </row>
    <row r="18" spans="2:7" ht="40.5" customHeight="1" x14ac:dyDescent="0.2">
      <c r="B18" s="357" t="s">
        <v>225</v>
      </c>
      <c r="C18" s="221" t="s">
        <v>280</v>
      </c>
      <c r="E18" s="226"/>
      <c r="F18" s="228"/>
      <c r="G18" s="234"/>
    </row>
    <row r="19" spans="2:7" ht="27" customHeight="1" x14ac:dyDescent="0.2">
      <c r="B19" s="359" t="s">
        <v>0</v>
      </c>
      <c r="C19" s="222" t="s">
        <v>10191</v>
      </c>
      <c r="E19" s="226"/>
      <c r="F19" s="239"/>
      <c r="G19" s="234"/>
    </row>
    <row r="20" spans="2:7" s="385" customFormat="1" ht="22.5" customHeight="1" x14ac:dyDescent="0.25">
      <c r="B20" s="359"/>
      <c r="C20" s="381" t="s">
        <v>10190</v>
      </c>
      <c r="D20" s="382"/>
      <c r="E20" s="383"/>
      <c r="F20" s="233"/>
      <c r="G20" s="384"/>
    </row>
    <row r="21" spans="2:7" ht="12.75" customHeight="1" x14ac:dyDescent="0.2">
      <c r="B21" s="359"/>
      <c r="C21" s="222" t="s">
        <v>202</v>
      </c>
      <c r="D21" s="172"/>
      <c r="E21" s="171"/>
    </row>
    <row r="22" spans="2:7" ht="12.75" customHeight="1" x14ac:dyDescent="0.2">
      <c r="B22" s="359"/>
      <c r="C22" s="386" t="s">
        <v>199</v>
      </c>
      <c r="D22" s="171"/>
      <c r="E22" s="171"/>
    </row>
    <row r="23" spans="2:7" ht="12.75" customHeight="1" x14ac:dyDescent="0.2">
      <c r="B23" s="359"/>
      <c r="C23" s="355" t="s">
        <v>173</v>
      </c>
      <c r="D23" s="171"/>
      <c r="E23" s="171"/>
    </row>
    <row r="24" spans="2:7" ht="12.75" customHeight="1" x14ac:dyDescent="0.2">
      <c r="B24" s="359"/>
      <c r="C24" s="355" t="s">
        <v>174</v>
      </c>
      <c r="D24" s="171"/>
      <c r="E24" s="171"/>
    </row>
    <row r="25" spans="2:7" ht="12.75" customHeight="1" x14ac:dyDescent="0.2">
      <c r="B25" s="359"/>
      <c r="C25" s="355" t="s">
        <v>175</v>
      </c>
      <c r="D25" s="171"/>
      <c r="E25" s="171"/>
    </row>
    <row r="26" spans="2:7" ht="12.75" customHeight="1" x14ac:dyDescent="0.2">
      <c r="B26" s="359"/>
      <c r="C26" s="354" t="s">
        <v>200</v>
      </c>
      <c r="D26" s="171"/>
      <c r="E26" s="171"/>
    </row>
    <row r="27" spans="2:7" ht="12.75" customHeight="1" x14ac:dyDescent="0.2">
      <c r="B27" s="359"/>
      <c r="C27" s="355" t="s">
        <v>176</v>
      </c>
      <c r="E27" s="246"/>
    </row>
    <row r="28" spans="2:7" ht="12.75" customHeight="1" x14ac:dyDescent="0.2">
      <c r="B28" s="359"/>
      <c r="C28" s="355" t="s">
        <v>177</v>
      </c>
    </row>
    <row r="29" spans="2:7" ht="12.75" customHeight="1" x14ac:dyDescent="0.2">
      <c r="B29" s="360"/>
      <c r="C29" s="355" t="s">
        <v>230</v>
      </c>
    </row>
    <row r="30" spans="2:7" ht="14.25" customHeight="1" x14ac:dyDescent="0.2">
      <c r="B30" s="360"/>
      <c r="C30" s="355" t="s">
        <v>231</v>
      </c>
    </row>
    <row r="31" spans="2:7" ht="14.25" customHeight="1" x14ac:dyDescent="0.2">
      <c r="B31" s="360"/>
      <c r="C31" s="355" t="s">
        <v>232</v>
      </c>
    </row>
    <row r="32" spans="2:7" ht="14.25" customHeight="1" x14ac:dyDescent="0.2">
      <c r="B32" s="360"/>
      <c r="C32" s="355" t="s">
        <v>233</v>
      </c>
    </row>
    <row r="33" spans="2:7" ht="14.25" customHeight="1" x14ac:dyDescent="0.2">
      <c r="B33" s="360"/>
      <c r="C33" s="222" t="s">
        <v>201</v>
      </c>
    </row>
    <row r="34" spans="2:7" ht="14.25" customHeight="1" x14ac:dyDescent="0.2">
      <c r="B34" s="360"/>
      <c r="C34" s="224" t="s">
        <v>172</v>
      </c>
    </row>
    <row r="35" spans="2:7" ht="27" customHeight="1" x14ac:dyDescent="0.2">
      <c r="B35" s="360"/>
      <c r="C35" s="224" t="s">
        <v>203</v>
      </c>
    </row>
    <row r="36" spans="2:7" ht="27" customHeight="1" x14ac:dyDescent="0.2">
      <c r="B36" s="360"/>
      <c r="C36" s="224" t="s">
        <v>204</v>
      </c>
    </row>
    <row r="37" spans="2:7" ht="27" customHeight="1" x14ac:dyDescent="0.2">
      <c r="B37" s="361"/>
      <c r="C37" s="224" t="s">
        <v>205</v>
      </c>
    </row>
    <row r="38" spans="2:7" ht="14.25" customHeight="1" x14ac:dyDescent="0.2">
      <c r="B38" s="361"/>
      <c r="C38" s="224" t="s">
        <v>268</v>
      </c>
      <c r="E38" s="234"/>
      <c r="F38" s="234"/>
      <c r="G38" s="234"/>
    </row>
    <row r="39" spans="2:7" ht="18" customHeight="1" x14ac:dyDescent="0.2">
      <c r="B39" s="359"/>
      <c r="C39" s="223" t="s">
        <v>281</v>
      </c>
      <c r="E39" s="240"/>
      <c r="F39" s="241"/>
      <c r="G39" s="234"/>
    </row>
    <row r="40" spans="2:7" ht="42" customHeight="1" x14ac:dyDescent="0.2">
      <c r="B40" s="359"/>
      <c r="C40" s="223" t="s">
        <v>206</v>
      </c>
      <c r="E40" s="240"/>
      <c r="F40" s="241"/>
      <c r="G40" s="234"/>
    </row>
    <row r="41" spans="2:7" ht="30" customHeight="1" x14ac:dyDescent="0.2">
      <c r="B41" s="359"/>
      <c r="C41" s="223" t="s">
        <v>282</v>
      </c>
      <c r="E41" s="229"/>
      <c r="F41" s="230"/>
      <c r="G41" s="234"/>
    </row>
    <row r="42" spans="2:7" ht="42" customHeight="1" x14ac:dyDescent="0.2">
      <c r="B42" s="359"/>
      <c r="C42" s="223" t="s">
        <v>207</v>
      </c>
      <c r="E42" s="229"/>
      <c r="F42" s="230"/>
      <c r="G42" s="234"/>
    </row>
    <row r="43" spans="2:7" ht="27" customHeight="1" x14ac:dyDescent="0.2">
      <c r="B43" s="359"/>
      <c r="C43" s="223" t="s">
        <v>284</v>
      </c>
      <c r="E43" s="229"/>
      <c r="F43" s="230"/>
      <c r="G43" s="234"/>
    </row>
    <row r="44" spans="2:7" ht="14.25" customHeight="1" x14ac:dyDescent="0.2">
      <c r="B44" s="359"/>
      <c r="C44" s="355" t="s">
        <v>173</v>
      </c>
      <c r="E44" s="229"/>
      <c r="F44" s="230"/>
      <c r="G44" s="234"/>
    </row>
    <row r="45" spans="2:7" ht="14.25" customHeight="1" x14ac:dyDescent="0.2">
      <c r="B45" s="359"/>
      <c r="C45" s="355" t="s">
        <v>175</v>
      </c>
      <c r="E45" s="229"/>
      <c r="F45" s="230"/>
      <c r="G45" s="234"/>
    </row>
    <row r="46" spans="2:7" s="3" customFormat="1" ht="18" customHeight="1" x14ac:dyDescent="0.25">
      <c r="B46" s="359"/>
      <c r="C46" s="355" t="s">
        <v>177</v>
      </c>
    </row>
    <row r="47" spans="2:7" ht="10.5" customHeight="1" x14ac:dyDescent="0.2">
      <c r="B47" s="362" t="s">
        <v>222</v>
      </c>
      <c r="C47" s="376" t="s">
        <v>223</v>
      </c>
    </row>
    <row r="48" spans="2:7" x14ac:dyDescent="0.2">
      <c r="B48" s="231"/>
      <c r="C48" s="232"/>
    </row>
    <row r="49" spans="2:3" x14ac:dyDescent="0.2">
      <c r="B49" s="225"/>
      <c r="C49" s="221"/>
    </row>
  </sheetData>
  <mergeCells count="1">
    <mergeCell ref="B6:C6"/>
  </mergeCells>
  <hyperlinks>
    <hyperlink ref="C47" r:id="rId1"/>
    <hyperlink ref="C20" r:id="rId2" display="http://www.wales.nhs.uk/sitesplus/922/page/75228"/>
  </hyperlinks>
  <pageMargins left="0.74803149606299213" right="0.74803149606299213" top="0.98425196850393704" bottom="0.98425196850393704" header="0.51181102362204722" footer="0.51181102362204722"/>
  <pageSetup paperSize="9" scale="49" orientation="portrait" r:id="rId3"/>
  <headerFooter alignWithMargin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9:M42"/>
  <sheetViews>
    <sheetView showGridLines="0" showRowColHeaders="0" zoomScaleNormal="100" workbookViewId="0"/>
  </sheetViews>
  <sheetFormatPr defaultRowHeight="12.75" x14ac:dyDescent="0.2"/>
  <cols>
    <col min="1" max="16384" width="9.140625" style="377"/>
  </cols>
  <sheetData>
    <row r="9" spans="1:13" x14ac:dyDescent="0.2">
      <c r="M9" s="378" t="s">
        <v>68</v>
      </c>
    </row>
    <row r="11" spans="1:13" s="378" customFormat="1" ht="18.75" customHeight="1" x14ac:dyDescent="0.2">
      <c r="A11" s="378" t="s">
        <v>69</v>
      </c>
    </row>
    <row r="12" spans="1:13" s="378" customFormat="1" ht="3" customHeight="1" x14ac:dyDescent="0.2"/>
    <row r="13" spans="1:13" s="378" customFormat="1" x14ac:dyDescent="0.2">
      <c r="A13" s="378" t="s">
        <v>70</v>
      </c>
    </row>
    <row r="14" spans="1:13" x14ac:dyDescent="0.2">
      <c r="A14" s="377" t="s">
        <v>71</v>
      </c>
    </row>
    <row r="15" spans="1:13" x14ac:dyDescent="0.2">
      <c r="A15" s="377" t="s">
        <v>72</v>
      </c>
    </row>
    <row r="16" spans="1:13" x14ac:dyDescent="0.2">
      <c r="A16" s="377" t="s">
        <v>73</v>
      </c>
    </row>
    <row r="17" spans="1:10" x14ac:dyDescent="0.2">
      <c r="A17" s="377" t="s">
        <v>74</v>
      </c>
    </row>
    <row r="18" spans="1:10" ht="3.75" customHeight="1" x14ac:dyDescent="0.2"/>
    <row r="19" spans="1:10" s="378" customFormat="1" x14ac:dyDescent="0.2">
      <c r="A19" s="378" t="s">
        <v>75</v>
      </c>
    </row>
    <row r="20" spans="1:10" x14ac:dyDescent="0.2">
      <c r="A20" s="379">
        <v>1</v>
      </c>
      <c r="B20" s="377" t="s">
        <v>76</v>
      </c>
    </row>
    <row r="21" spans="1:10" x14ac:dyDescent="0.2">
      <c r="A21" s="380"/>
      <c r="B21" s="377" t="s">
        <v>10184</v>
      </c>
    </row>
    <row r="22" spans="1:10" x14ac:dyDescent="0.2">
      <c r="A22" s="379">
        <v>2</v>
      </c>
      <c r="B22" s="377" t="s">
        <v>77</v>
      </c>
    </row>
    <row r="23" spans="1:10" x14ac:dyDescent="0.2">
      <c r="A23" s="379">
        <v>3</v>
      </c>
      <c r="B23" s="377" t="s">
        <v>10185</v>
      </c>
    </row>
    <row r="24" spans="1:10" x14ac:dyDescent="0.2">
      <c r="A24" s="379">
        <v>4</v>
      </c>
      <c r="B24" s="377" t="s">
        <v>10186</v>
      </c>
    </row>
    <row r="25" spans="1:10" x14ac:dyDescent="0.2">
      <c r="A25" s="379">
        <v>5</v>
      </c>
      <c r="B25" s="377" t="s">
        <v>78</v>
      </c>
    </row>
    <row r="26" spans="1:10" x14ac:dyDescent="0.2">
      <c r="A26" s="379"/>
      <c r="B26" s="377" t="s">
        <v>79</v>
      </c>
    </row>
    <row r="27" spans="1:10" x14ac:dyDescent="0.2">
      <c r="A27" s="379">
        <v>6</v>
      </c>
      <c r="B27" s="377" t="s">
        <v>10187</v>
      </c>
    </row>
    <row r="28" spans="1:10" x14ac:dyDescent="0.2">
      <c r="B28" s="377" t="s">
        <v>10188</v>
      </c>
    </row>
    <row r="30" spans="1:10" ht="12.75" customHeight="1" x14ac:dyDescent="0.2"/>
    <row r="31" spans="1:10" x14ac:dyDescent="0.2">
      <c r="A31" s="378" t="s">
        <v>80</v>
      </c>
      <c r="J31" s="378" t="s">
        <v>10189</v>
      </c>
    </row>
    <row r="32" spans="1:10" s="378" customFormat="1" x14ac:dyDescent="0.2"/>
    <row r="33" spans="1:1" x14ac:dyDescent="0.2">
      <c r="A33" s="379"/>
    </row>
    <row r="34" spans="1:1" x14ac:dyDescent="0.2">
      <c r="A34" s="380"/>
    </row>
    <row r="35" spans="1:1" x14ac:dyDescent="0.2">
      <c r="A35" s="379"/>
    </row>
    <row r="36" spans="1:1" x14ac:dyDescent="0.2">
      <c r="A36" s="379"/>
    </row>
    <row r="37" spans="1:1" x14ac:dyDescent="0.2">
      <c r="A37" s="379"/>
    </row>
    <row r="38" spans="1:1" x14ac:dyDescent="0.2">
      <c r="A38" s="379"/>
    </row>
    <row r="39" spans="1:1" x14ac:dyDescent="0.2">
      <c r="A39" s="379"/>
    </row>
    <row r="40" spans="1:1" x14ac:dyDescent="0.2">
      <c r="A40" s="379"/>
    </row>
    <row r="41" spans="1:1" x14ac:dyDescent="0.2">
      <c r="A41" s="379"/>
    </row>
    <row r="42" spans="1:1" x14ac:dyDescent="0.2">
      <c r="A42" s="379"/>
    </row>
  </sheetData>
  <pageMargins left="0.70866141732283472" right="0.70866141732283472" top="0.74803149606299213" bottom="0.74803149606299213" header="0.31496062992125984" footer="0.31496062992125984"/>
  <pageSetup paperSize="9" scale="6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3:Q65"/>
  <sheetViews>
    <sheetView showGridLines="0" showRowColHeaders="0" zoomScaleNormal="100" workbookViewId="0"/>
  </sheetViews>
  <sheetFormatPr defaultRowHeight="15" x14ac:dyDescent="0.25"/>
  <cols>
    <col min="1" max="1" width="3" customWidth="1"/>
    <col min="2" max="2" width="29" customWidth="1"/>
    <col min="3" max="3" width="6.140625" customWidth="1"/>
    <col min="4" max="4" width="6.42578125" customWidth="1"/>
    <col min="5" max="5" width="12.42578125" customWidth="1"/>
    <col min="6" max="6" width="9.28515625" customWidth="1"/>
    <col min="7" max="7" width="7.7109375" customWidth="1"/>
    <col min="8" max="8" width="6.28515625" customWidth="1"/>
    <col min="9" max="9" width="9" customWidth="1"/>
    <col min="10" max="10" width="2.5703125" customWidth="1"/>
    <col min="11" max="11" width="9.28515625" customWidth="1"/>
    <col min="12" max="12" width="7.7109375" customWidth="1"/>
    <col min="13" max="13" width="6.28515625" customWidth="1"/>
    <col min="14" max="14" width="9.140625" customWidth="1"/>
    <col min="15" max="15" width="5.5703125" customWidth="1"/>
    <col min="16" max="18" width="14.28515625" customWidth="1"/>
  </cols>
  <sheetData>
    <row r="3" spans="1:12" x14ac:dyDescent="0.25">
      <c r="J3" s="61"/>
      <c r="K3" s="61"/>
      <c r="L3" s="61"/>
    </row>
    <row r="4" spans="1:12" x14ac:dyDescent="0.25">
      <c r="J4" s="61"/>
      <c r="K4" s="61"/>
      <c r="L4" s="61"/>
    </row>
    <row r="5" spans="1:12" x14ac:dyDescent="0.25">
      <c r="J5" s="61"/>
      <c r="K5" s="61"/>
      <c r="L5" s="61"/>
    </row>
    <row r="6" spans="1:12" ht="9.75" customHeight="1" x14ac:dyDescent="0.25">
      <c r="J6" s="61"/>
      <c r="K6" s="61"/>
      <c r="L6" s="61"/>
    </row>
    <row r="7" spans="1:12" ht="16.5" customHeight="1" x14ac:dyDescent="0.25"/>
    <row r="8" spans="1:12" ht="21.75" customHeight="1" x14ac:dyDescent="0.25"/>
    <row r="9" spans="1:12" ht="24.75" customHeight="1" x14ac:dyDescent="0.25">
      <c r="A9" s="261"/>
      <c r="B9" s="7"/>
      <c r="C9" s="7"/>
    </row>
    <row r="10" spans="1:12" ht="10.5" customHeight="1" x14ac:dyDescent="0.25">
      <c r="A10" s="7"/>
      <c r="B10" s="7"/>
      <c r="C10" s="7"/>
    </row>
    <row r="11" spans="1:12" ht="10.5" customHeight="1" x14ac:dyDescent="0.25">
      <c r="A11" s="7"/>
      <c r="B11" s="7"/>
      <c r="C11" s="7"/>
    </row>
    <row r="12" spans="1:12" ht="10.5" customHeight="1" x14ac:dyDescent="0.25">
      <c r="A12" s="7"/>
      <c r="B12" s="7"/>
      <c r="C12" s="7"/>
    </row>
    <row r="13" spans="1:12" ht="10.5" customHeight="1" x14ac:dyDescent="0.25">
      <c r="A13" s="7"/>
      <c r="B13" s="7"/>
      <c r="C13" s="7"/>
    </row>
    <row r="14" spans="1:12" ht="10.5" customHeight="1" x14ac:dyDescent="0.25">
      <c r="A14" s="7"/>
      <c r="B14" s="7"/>
      <c r="C14" s="7"/>
    </row>
    <row r="15" spans="1:12" ht="10.5" customHeight="1" x14ac:dyDescent="0.25">
      <c r="A15" s="7"/>
      <c r="B15" s="7"/>
      <c r="C15" s="7"/>
    </row>
    <row r="16" spans="1:12" ht="10.5" customHeight="1" x14ac:dyDescent="0.25">
      <c r="A16" s="7"/>
      <c r="B16" s="7"/>
      <c r="C16" s="7"/>
    </row>
    <row r="17" spans="1:17" ht="10.5" customHeight="1" x14ac:dyDescent="0.25">
      <c r="A17" s="7"/>
      <c r="B17" s="7"/>
      <c r="C17" s="7"/>
    </row>
    <row r="18" spans="1:17" ht="10.5" customHeight="1" x14ac:dyDescent="0.25">
      <c r="A18" s="7"/>
      <c r="B18" s="7"/>
      <c r="C18" s="7"/>
    </row>
    <row r="19" spans="1:17" ht="10.5" customHeight="1" x14ac:dyDescent="0.25">
      <c r="A19" s="7"/>
      <c r="B19" s="7"/>
      <c r="C19" s="7"/>
    </row>
    <row r="20" spans="1:17" ht="10.5" customHeight="1" x14ac:dyDescent="0.25">
      <c r="A20" s="7"/>
      <c r="B20" s="7"/>
      <c r="C20" s="7"/>
    </row>
    <row r="21" spans="1:17" ht="10.5" customHeight="1" x14ac:dyDescent="0.25">
      <c r="A21" s="7"/>
      <c r="B21" s="7"/>
      <c r="C21" s="7"/>
    </row>
    <row r="22" spans="1:17" ht="10.5" customHeight="1" x14ac:dyDescent="0.25">
      <c r="A22" s="7"/>
      <c r="B22" s="7"/>
      <c r="C22" s="7"/>
    </row>
    <row r="23" spans="1:17" ht="10.5" customHeight="1" x14ac:dyDescent="0.25">
      <c r="A23" s="7"/>
      <c r="B23" s="7"/>
      <c r="C23" s="7"/>
    </row>
    <row r="24" spans="1:17" ht="10.5" customHeight="1" x14ac:dyDescent="0.25">
      <c r="A24" s="7"/>
      <c r="B24" s="7"/>
      <c r="C24" s="7"/>
    </row>
    <row r="25" spans="1:17" ht="10.5" customHeight="1" x14ac:dyDescent="0.25">
      <c r="A25" s="7"/>
      <c r="B25" s="7"/>
      <c r="C25" s="7"/>
    </row>
    <row r="26" spans="1:17" ht="10.5" customHeight="1" x14ac:dyDescent="0.25">
      <c r="A26" s="7"/>
      <c r="B26" s="7"/>
      <c r="C26" s="7"/>
    </row>
    <row r="27" spans="1:17" ht="10.5" customHeight="1" x14ac:dyDescent="0.25">
      <c r="A27" s="7"/>
      <c r="B27" s="7"/>
      <c r="C27" s="7"/>
    </row>
    <row r="28" spans="1:17" ht="10.5" customHeight="1" x14ac:dyDescent="0.25">
      <c r="A28" s="7"/>
      <c r="B28" s="7"/>
      <c r="C28" s="7"/>
    </row>
    <row r="29" spans="1:17" ht="10.5" customHeight="1" x14ac:dyDescent="0.25">
      <c r="A29" s="7"/>
      <c r="B29" s="7"/>
      <c r="C29" s="7"/>
    </row>
    <row r="30" spans="1:17" ht="10.5" customHeight="1" x14ac:dyDescent="0.25">
      <c r="A30" s="7"/>
      <c r="B30" s="7"/>
      <c r="C30" s="7"/>
    </row>
    <row r="31" spans="1:17" ht="10.5" customHeight="1" x14ac:dyDescent="0.25">
      <c r="A31" s="7"/>
      <c r="B31" s="7"/>
      <c r="C31" s="7"/>
    </row>
    <row r="32" spans="1:17" s="59" customFormat="1" ht="41.25" customHeight="1" x14ac:dyDescent="0.25">
      <c r="A32" s="69"/>
      <c r="B32" s="69"/>
      <c r="C32" s="69"/>
      <c r="D32" s="70"/>
      <c r="E32" s="399" t="str">
        <f>Controls!I60</f>
        <v>Mortality from chronic liver disease and cirrhosis†, persons, all ages, Cardiff and Vale UHB and Wales, 2003-05 to 2010-12</v>
      </c>
      <c r="F32" s="399"/>
      <c r="G32" s="399"/>
      <c r="H32" s="399"/>
      <c r="I32" s="399"/>
      <c r="J32" s="399"/>
      <c r="K32" s="399"/>
      <c r="L32" s="399"/>
      <c r="M32" s="399"/>
      <c r="N32" s="399"/>
      <c r="O32" s="94"/>
      <c r="P32" s="78"/>
      <c r="Q32" s="78"/>
    </row>
    <row r="33" spans="1:17" ht="2.25" customHeight="1" x14ac:dyDescent="0.25">
      <c r="A33" s="7"/>
      <c r="B33" s="7"/>
      <c r="C33" s="7"/>
      <c r="D33" s="6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4"/>
    </row>
    <row r="34" spans="1:17" ht="2.25" customHeight="1" x14ac:dyDescent="0.25">
      <c r="A34" s="7"/>
      <c r="B34" s="7"/>
      <c r="C34" s="7"/>
      <c r="D34" s="6"/>
      <c r="E34" s="55"/>
      <c r="F34" s="55"/>
      <c r="G34" s="55"/>
      <c r="H34" s="400"/>
      <c r="I34" s="400"/>
      <c r="J34" s="401"/>
      <c r="K34" s="401"/>
      <c r="L34" s="401"/>
      <c r="M34" s="401"/>
      <c r="N34" s="57"/>
      <c r="O34" s="392"/>
    </row>
    <row r="35" spans="1:17" ht="15" customHeight="1" x14ac:dyDescent="0.25">
      <c r="A35" s="7"/>
      <c r="B35" s="7"/>
      <c r="C35" s="7"/>
      <c r="D35" s="6"/>
      <c r="E35" s="55"/>
      <c r="F35" s="392" t="str">
        <f>Controls!I58</f>
        <v>Cardiff and Vale UHB</v>
      </c>
      <c r="G35" s="392"/>
      <c r="H35" s="392"/>
      <c r="I35" s="392"/>
      <c r="J35" s="126"/>
      <c r="K35" s="393" t="s">
        <v>5</v>
      </c>
      <c r="L35" s="393"/>
      <c r="M35" s="393"/>
      <c r="N35" s="393"/>
      <c r="O35" s="392"/>
    </row>
    <row r="36" spans="1:17" ht="37.5" customHeight="1" x14ac:dyDescent="0.25">
      <c r="A36" s="7"/>
      <c r="B36" s="7"/>
      <c r="C36" s="7"/>
      <c r="D36" s="6"/>
      <c r="F36" s="164" t="s">
        <v>254</v>
      </c>
      <c r="G36" s="164" t="s">
        <v>170</v>
      </c>
      <c r="H36" s="394" t="s">
        <v>189</v>
      </c>
      <c r="I36" s="394"/>
      <c r="J36" s="56"/>
      <c r="K36" s="164" t="s">
        <v>254</v>
      </c>
      <c r="L36" s="164" t="s">
        <v>170</v>
      </c>
      <c r="M36" s="394" t="s">
        <v>189</v>
      </c>
      <c r="N36" s="394"/>
      <c r="O36" s="55"/>
      <c r="Q36" s="92"/>
    </row>
    <row r="37" spans="1:17" x14ac:dyDescent="0.25">
      <c r="A37" s="7"/>
      <c r="B37" s="7"/>
      <c r="C37" s="7"/>
      <c r="D37" s="6"/>
      <c r="E37" s="93" t="str">
        <f>Controls!H33</f>
        <v>2003-2005</v>
      </c>
      <c r="F37" s="157" t="str">
        <f>Controls!I33</f>
        <v>53</v>
      </c>
      <c r="G37" s="157" t="str">
        <f>FIXED(Controls!J33,0)</f>
        <v>12</v>
      </c>
      <c r="H37" s="80">
        <f>Controls!K33</f>
        <v>14.492969704162</v>
      </c>
      <c r="I37" s="79" t="str">
        <f>"(" &amp;ROUND(Controls!L33,0)&amp;"-"&amp;ROUND(Controls!M33,0)&amp; ")"</f>
        <v>(12-17)</v>
      </c>
      <c r="J37" s="81"/>
      <c r="K37" s="157" t="str">
        <f>Controls!I45</f>
        <v>365</v>
      </c>
      <c r="L37" s="157" t="str">
        <f>FIXED(Controls!J45,0)</f>
        <v>12</v>
      </c>
      <c r="M37" s="80">
        <f>Controls!K45</f>
        <v>13.0515772773816</v>
      </c>
      <c r="N37" s="79" t="str">
        <f>"(" &amp;ROUND(Controls!L45,0)&amp;"-"&amp;ROUND(Controls!M45,0)&amp; ")"</f>
        <v>(12-14)</v>
      </c>
      <c r="O37" s="60"/>
    </row>
    <row r="38" spans="1:17" x14ac:dyDescent="0.25">
      <c r="A38" s="7"/>
      <c r="B38" s="7"/>
      <c r="C38" s="7"/>
      <c r="D38" s="6"/>
      <c r="E38" s="93" t="str">
        <f>Controls!H34</f>
        <v>2004-2006</v>
      </c>
      <c r="F38" s="157" t="str">
        <f>Controls!I34</f>
        <v>51</v>
      </c>
      <c r="G38" s="157" t="str">
        <f>FIXED(Controls!J34,0)</f>
        <v>12</v>
      </c>
      <c r="H38" s="80">
        <f>Controls!K34</f>
        <v>13.8310598433817</v>
      </c>
      <c r="I38" s="79" t="str">
        <f>"(" &amp;ROUND(Controls!L34,0)&amp;"-"&amp;ROUND(Controls!M34,0)&amp; ")"</f>
        <v>(12-16)</v>
      </c>
      <c r="J38" s="81"/>
      <c r="K38" s="157" t="str">
        <f>Controls!I46</f>
        <v>368</v>
      </c>
      <c r="L38" s="157" t="str">
        <f>FIXED(Controls!J46,0)</f>
        <v>12</v>
      </c>
      <c r="M38" s="80">
        <f>Controls!K46</f>
        <v>13.0160799328462</v>
      </c>
      <c r="N38" s="79" t="str">
        <f>"(" &amp;ROUND(Controls!L46,0)&amp;"-"&amp;ROUND(Controls!M46,0)&amp; ")"</f>
        <v>(12-14)</v>
      </c>
      <c r="O38" s="60"/>
    </row>
    <row r="39" spans="1:17" x14ac:dyDescent="0.25">
      <c r="A39" s="7"/>
      <c r="B39" s="7"/>
      <c r="C39" s="7"/>
      <c r="D39" s="7"/>
      <c r="E39" s="93" t="str">
        <f>Controls!H35</f>
        <v>2005-2007</v>
      </c>
      <c r="F39" s="157" t="str">
        <f>Controls!I35</f>
        <v>56</v>
      </c>
      <c r="G39" s="157" t="str">
        <f>FIXED(Controls!J35,0)</f>
        <v>13</v>
      </c>
      <c r="H39" s="80">
        <f>Controls!K35</f>
        <v>14.978008985789099</v>
      </c>
      <c r="I39" s="79" t="str">
        <f>"(" &amp;ROUND(Controls!L35,0)&amp;"-"&amp;ROUND(Controls!M35,0)&amp; ")"</f>
        <v>(13-17)</v>
      </c>
      <c r="J39" s="81"/>
      <c r="K39" s="157" t="str">
        <f>Controls!I47</f>
        <v>391</v>
      </c>
      <c r="L39" s="157" t="str">
        <f>FIXED(Controls!J47,0)</f>
        <v>13</v>
      </c>
      <c r="M39" s="80">
        <f>Controls!K47</f>
        <v>13.6797109550767</v>
      </c>
      <c r="N39" s="79" t="str">
        <f>"(" &amp;ROUND(Controls!L47,0)&amp;"-"&amp;ROUND(Controls!M47,0)&amp; ")"</f>
        <v>(13-14)</v>
      </c>
      <c r="O39" s="60"/>
    </row>
    <row r="40" spans="1:17" x14ac:dyDescent="0.25">
      <c r="A40" s="7"/>
      <c r="B40" s="7"/>
      <c r="C40" s="7"/>
      <c r="D40" s="7"/>
      <c r="E40" s="93" t="str">
        <f>Controls!H36</f>
        <v>2006-2008</v>
      </c>
      <c r="F40" s="157" t="str">
        <f>Controls!I36</f>
        <v>65</v>
      </c>
      <c r="G40" s="157" t="str">
        <f>FIXED(Controls!J36,0)</f>
        <v>14</v>
      </c>
      <c r="H40" s="80">
        <f>Controls!K36</f>
        <v>16.9718397188349</v>
      </c>
      <c r="I40" s="79" t="str">
        <f>"(" &amp;ROUND(Controls!L36,0)&amp;"-"&amp;ROUND(Controls!M36,0)&amp; ")"</f>
        <v>(15-20)</v>
      </c>
      <c r="J40" s="81"/>
      <c r="K40" s="157" t="str">
        <f>Controls!I48</f>
        <v>431</v>
      </c>
      <c r="L40" s="157" t="str">
        <f>FIXED(Controls!J48,0)</f>
        <v>14</v>
      </c>
      <c r="M40" s="80">
        <f>Controls!K48</f>
        <v>14.931663533833801</v>
      </c>
      <c r="N40" s="79" t="str">
        <f>"(" &amp;ROUND(Controls!L48,0)&amp;"-"&amp;ROUND(Controls!M48,0)&amp; ")"</f>
        <v>(14-16)</v>
      </c>
      <c r="O40" s="60"/>
    </row>
    <row r="41" spans="1:17" ht="15" customHeight="1" x14ac:dyDescent="0.25">
      <c r="A41" s="7"/>
      <c r="B41" s="7"/>
      <c r="C41" s="7"/>
      <c r="D41" s="7"/>
      <c r="E41" s="93" t="str">
        <f>Controls!H37</f>
        <v>2007-2009</v>
      </c>
      <c r="F41" s="157" t="str">
        <f>Controls!I37</f>
        <v>63</v>
      </c>
      <c r="G41" s="157" t="str">
        <f>FIXED(Controls!J37,0)</f>
        <v>14</v>
      </c>
      <c r="H41" s="80">
        <f>Controls!K37</f>
        <v>16.1276899126585</v>
      </c>
      <c r="I41" s="79" t="str">
        <f>"(" &amp;ROUND(Controls!L37,0)&amp;"-"&amp;ROUND(Controls!M37,0)&amp; ")"</f>
        <v>(14-19)</v>
      </c>
      <c r="J41" s="81"/>
      <c r="K41" s="157" t="str">
        <f>Controls!I49</f>
        <v>446</v>
      </c>
      <c r="L41" s="157" t="str">
        <f>FIXED(Controls!J49,0)</f>
        <v>15</v>
      </c>
      <c r="M41" s="80">
        <f>Controls!K49</f>
        <v>15.3110311058365</v>
      </c>
      <c r="N41" s="79" t="str">
        <f>"(" &amp;ROUND(Controls!L49,0)&amp;"-"&amp;ROUND(Controls!M49,0)&amp; ")"</f>
        <v>(14-16)</v>
      </c>
      <c r="O41" s="60"/>
    </row>
    <row r="42" spans="1:17" ht="17.25" customHeight="1" x14ac:dyDescent="0.25">
      <c r="A42" s="7"/>
      <c r="B42" s="7"/>
      <c r="C42" s="7"/>
      <c r="D42" s="7"/>
      <c r="E42" s="93" t="str">
        <f>Controls!H38</f>
        <v>2008-2010</v>
      </c>
      <c r="F42" s="157" t="str">
        <f>Controls!I38</f>
        <v>63</v>
      </c>
      <c r="G42" s="157" t="str">
        <f>FIXED(Controls!J38,0)</f>
        <v>13</v>
      </c>
      <c r="H42" s="80">
        <f>Controls!K38</f>
        <v>15.837584898671</v>
      </c>
      <c r="I42" s="79" t="str">
        <f>"(" &amp;ROUND(Controls!L38,0)&amp;"-"&amp;ROUND(Controls!M38,0)&amp; ")"</f>
        <v>(14-18)</v>
      </c>
      <c r="J42" s="81"/>
      <c r="K42" s="157" t="str">
        <f>Controls!I50</f>
        <v>446</v>
      </c>
      <c r="L42" s="157" t="str">
        <f>FIXED(Controls!J50,0)</f>
        <v>15</v>
      </c>
      <c r="M42" s="80">
        <f>Controls!K50</f>
        <v>15.144673105664699</v>
      </c>
      <c r="N42" s="79" t="str">
        <f>"(" &amp;ROUND(Controls!L50,0)&amp;"-"&amp;ROUND(Controls!M50,0)&amp; ")"</f>
        <v>(14-16)</v>
      </c>
      <c r="O42" s="60"/>
    </row>
    <row r="43" spans="1:17" x14ac:dyDescent="0.25">
      <c r="A43" s="7"/>
      <c r="B43" s="7"/>
      <c r="C43" s="7"/>
      <c r="D43" s="7"/>
      <c r="E43" s="93" t="str">
        <f>Controls!H39</f>
        <v>2009-2011</v>
      </c>
      <c r="F43" s="157" t="str">
        <f>Controls!I39</f>
        <v>57</v>
      </c>
      <c r="G43" s="157" t="str">
        <f>FIXED(Controls!J39,0)</f>
        <v>12</v>
      </c>
      <c r="H43" s="80">
        <f>Controls!K39</f>
        <v>14.1448039247446</v>
      </c>
      <c r="I43" s="79" t="str">
        <f>"(" &amp;ROUND(Controls!L39,0)&amp;"-"&amp;ROUND(Controls!M39,0)&amp; ")"</f>
        <v>(12-16)</v>
      </c>
      <c r="J43" s="81"/>
      <c r="K43" s="157" t="str">
        <f>Controls!I51</f>
        <v>427</v>
      </c>
      <c r="L43" s="157" t="str">
        <f>FIXED(Controls!J51,0)</f>
        <v>14</v>
      </c>
      <c r="M43" s="80">
        <f>Controls!K51</f>
        <v>14.398447552933</v>
      </c>
      <c r="N43" s="79" t="str">
        <f>"(" &amp;ROUND(Controls!L51,0)&amp;"-"&amp;ROUND(Controls!M51,0)&amp; ")"</f>
        <v>(14-15)</v>
      </c>
      <c r="O43" s="60"/>
    </row>
    <row r="44" spans="1:17" x14ac:dyDescent="0.25">
      <c r="A44" s="7"/>
      <c r="B44" s="7"/>
      <c r="C44" s="7"/>
      <c r="D44" s="7"/>
      <c r="E44" s="93" t="str">
        <f>Controls!H40</f>
        <v>2010-2012</v>
      </c>
      <c r="F44" s="157" t="str">
        <f>Controls!I40</f>
        <v>65</v>
      </c>
      <c r="G44" s="157" t="str">
        <f>FIXED(Controls!J40,0)</f>
        <v>14</v>
      </c>
      <c r="H44" s="80">
        <f>Controls!K40</f>
        <v>15.9657227059297</v>
      </c>
      <c r="I44" s="79" t="str">
        <f>"(" &amp;ROUND(Controls!L40,0)&amp;"-"&amp;ROUND(Controls!M40,0)&amp; ")"</f>
        <v>(14-18)</v>
      </c>
      <c r="J44" s="81"/>
      <c r="K44" s="157" t="str">
        <f>Controls!I52</f>
        <v>432</v>
      </c>
      <c r="L44" s="157" t="str">
        <f>FIXED(Controls!J52,0)</f>
        <v>14</v>
      </c>
      <c r="M44" s="80">
        <f>Controls!K52</f>
        <v>14.4603529186959</v>
      </c>
      <c r="N44" s="79" t="str">
        <f>"(" &amp;ROUND(Controls!L52,0)&amp;"-"&amp;ROUND(Controls!M52,0)&amp; ")"</f>
        <v>(14-15)</v>
      </c>
      <c r="O44" s="60"/>
    </row>
    <row r="45" spans="1:17" ht="4.5" customHeight="1" x14ac:dyDescent="0.25">
      <c r="A45" s="7"/>
      <c r="B45" s="7"/>
      <c r="C45" s="7"/>
      <c r="D45" s="7"/>
      <c r="E45" s="58"/>
      <c r="F45" s="58"/>
      <c r="G45" s="58"/>
      <c r="H45" s="58"/>
      <c r="I45" s="58"/>
      <c r="J45" s="4"/>
      <c r="K45" s="4"/>
      <c r="L45" s="4"/>
      <c r="M45" s="4"/>
      <c r="N45" s="4"/>
      <c r="O45" s="60"/>
    </row>
    <row r="46" spans="1:17" ht="12.75" customHeight="1" x14ac:dyDescent="0.25">
      <c r="A46" s="7"/>
      <c r="B46" s="7"/>
      <c r="C46" s="7"/>
      <c r="D46" s="7"/>
      <c r="E46" s="396" t="str">
        <f>Controls!I61</f>
        <v>Produced by Public Health Wales Observatory, using ADDE &amp; MYE (ONS)</v>
      </c>
      <c r="F46" s="396"/>
      <c r="G46" s="396"/>
      <c r="H46" s="396"/>
      <c r="I46" s="396"/>
      <c r="J46" s="396"/>
      <c r="K46" s="396"/>
      <c r="L46" s="396"/>
      <c r="M46" s="396"/>
      <c r="N46" s="396"/>
      <c r="O46" s="60"/>
    </row>
    <row r="47" spans="1:17" ht="12.75" customHeight="1" x14ac:dyDescent="0.25">
      <c r="A47" s="7"/>
      <c r="B47" s="7"/>
      <c r="C47" s="7"/>
      <c r="D47" s="7"/>
      <c r="E47" s="395" t="s">
        <v>283</v>
      </c>
      <c r="F47" s="395"/>
      <c r="G47" s="395"/>
      <c r="H47" s="395"/>
      <c r="I47" s="395"/>
      <c r="J47" s="395"/>
      <c r="K47" s="395"/>
      <c r="L47" s="395"/>
      <c r="M47" s="395"/>
      <c r="N47" s="395"/>
      <c r="O47" s="60"/>
    </row>
    <row r="48" spans="1:17" ht="14.25" customHeight="1" x14ac:dyDescent="0.25">
      <c r="A48" s="7"/>
      <c r="B48" s="7"/>
      <c r="C48" s="7"/>
      <c r="D48" s="7"/>
      <c r="E48" s="398" t="str">
        <f>Controls!I62</f>
        <v>† Adjusted for ICD-10 coding changes</v>
      </c>
      <c r="F48" s="398"/>
      <c r="G48" s="398"/>
      <c r="H48" s="398"/>
      <c r="I48" s="398"/>
      <c r="J48" s="398"/>
      <c r="K48" s="398"/>
      <c r="L48" s="398"/>
      <c r="M48" s="398"/>
      <c r="N48" s="398"/>
      <c r="O48" s="60"/>
    </row>
    <row r="49" spans="1:17" ht="12.75" customHeight="1" x14ac:dyDescent="0.25">
      <c r="A49" s="7"/>
      <c r="B49" s="7"/>
      <c r="C49" s="7"/>
      <c r="D49" s="7"/>
      <c r="E49" s="397" t="s">
        <v>193</v>
      </c>
      <c r="F49" s="397"/>
      <c r="G49" s="397"/>
      <c r="H49" s="397"/>
      <c r="I49" s="397"/>
      <c r="J49" s="397"/>
      <c r="K49" s="397"/>
      <c r="L49" s="397"/>
      <c r="M49" s="397"/>
      <c r="N49" s="397"/>
      <c r="O49" s="60"/>
    </row>
    <row r="50" spans="1:17" ht="12.75" customHeight="1" x14ac:dyDescent="0.25">
      <c r="A50" s="7"/>
      <c r="B50" s="7"/>
      <c r="C50" s="7"/>
      <c r="D50" s="7"/>
      <c r="E50" s="166" t="s">
        <v>194</v>
      </c>
      <c r="F50" s="128"/>
      <c r="G50" s="128"/>
      <c r="H50" s="128"/>
      <c r="I50" s="128"/>
      <c r="J50" s="128"/>
      <c r="K50" s="128"/>
      <c r="L50" s="128"/>
      <c r="M50" s="128"/>
      <c r="N50" s="128"/>
      <c r="O50" s="60"/>
    </row>
    <row r="51" spans="1:17" ht="15" customHeight="1" x14ac:dyDescent="0.25">
      <c r="A51" s="7"/>
      <c r="B51" s="7"/>
      <c r="C51" s="7"/>
      <c r="D51" s="7"/>
      <c r="O51" s="60"/>
    </row>
    <row r="52" spans="1:17" ht="21.75" customHeight="1" x14ac:dyDescent="0.25">
      <c r="A52" s="7"/>
      <c r="B52" s="7"/>
      <c r="C52" s="7"/>
      <c r="D52" s="127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7" x14ac:dyDescent="0.25">
      <c r="A53" s="7"/>
      <c r="B53" s="7"/>
      <c r="C53" s="7"/>
      <c r="D53" s="12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</row>
    <row r="54" spans="1:17" ht="11.25" customHeight="1" x14ac:dyDescent="0.25">
      <c r="A54" s="7"/>
      <c r="B54" s="7"/>
      <c r="C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</row>
    <row r="55" spans="1:17" x14ac:dyDescent="0.25">
      <c r="A55" s="7"/>
      <c r="B55" s="7"/>
      <c r="C55" s="7"/>
      <c r="E55" s="8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</row>
    <row r="56" spans="1:17" x14ac:dyDescent="0.25">
      <c r="A56" s="7"/>
      <c r="B56" s="7"/>
      <c r="C56" s="7"/>
      <c r="E56" s="8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</row>
    <row r="57" spans="1:17" x14ac:dyDescent="0.25">
      <c r="A57" s="7"/>
      <c r="B57" s="7"/>
      <c r="C57" s="7"/>
      <c r="E57" s="85"/>
      <c r="F57" s="86"/>
      <c r="G57" s="86"/>
      <c r="H57" s="86"/>
      <c r="I57" s="86"/>
      <c r="J57" s="86"/>
      <c r="K57" s="86"/>
      <c r="L57" s="86"/>
      <c r="M57" s="86"/>
      <c r="N57" s="86"/>
      <c r="O57" s="4"/>
      <c r="P57" s="4"/>
      <c r="Q57" s="4"/>
    </row>
    <row r="58" spans="1:17" x14ac:dyDescent="0.25">
      <c r="A58" s="7"/>
      <c r="B58" s="7"/>
      <c r="C58" s="7"/>
      <c r="E58" s="87"/>
      <c r="F58" s="88"/>
      <c r="G58" s="88"/>
      <c r="H58" s="88"/>
      <c r="I58" s="88"/>
      <c r="J58" s="88"/>
      <c r="K58" s="88"/>
      <c r="L58" s="88"/>
      <c r="M58" s="88"/>
      <c r="N58" s="88"/>
      <c r="O58" s="86"/>
      <c r="P58" s="86"/>
      <c r="Q58" s="86"/>
    </row>
    <row r="59" spans="1:17" x14ac:dyDescent="0.25">
      <c r="A59" s="7"/>
      <c r="B59" s="7"/>
      <c r="C59" s="7"/>
      <c r="E59" s="84"/>
      <c r="F59" s="89"/>
      <c r="G59" s="89"/>
      <c r="H59" s="89"/>
      <c r="I59" s="89"/>
      <c r="J59" s="89"/>
      <c r="K59" s="89"/>
      <c r="L59" s="89"/>
      <c r="M59" s="89"/>
      <c r="N59" s="89"/>
      <c r="O59" s="88"/>
      <c r="P59" s="88"/>
      <c r="Q59" s="88"/>
    </row>
    <row r="60" spans="1:17" ht="6" customHeight="1" x14ac:dyDescent="0.25">
      <c r="A60" s="7"/>
      <c r="B60" s="7"/>
      <c r="C60" s="7"/>
      <c r="E60" s="85"/>
      <c r="F60" s="4"/>
      <c r="G60" s="4"/>
      <c r="H60" s="4"/>
      <c r="I60" s="4"/>
      <c r="J60" s="4"/>
      <c r="K60" s="4"/>
      <c r="L60" s="4"/>
      <c r="M60" s="4"/>
      <c r="N60" s="4"/>
      <c r="O60" s="89"/>
      <c r="P60" s="89"/>
      <c r="Q60" s="89"/>
    </row>
    <row r="61" spans="1:17" ht="39" customHeight="1" x14ac:dyDescent="0.25">
      <c r="A61" s="7"/>
      <c r="B61" s="7"/>
      <c r="C61" s="7"/>
      <c r="E61" s="89"/>
      <c r="F61" s="90"/>
      <c r="G61" s="90"/>
      <c r="H61" s="90"/>
      <c r="I61" s="90"/>
      <c r="J61" s="90"/>
      <c r="K61" s="90"/>
      <c r="L61" s="90"/>
      <c r="M61" s="90"/>
      <c r="N61" s="90"/>
      <c r="O61" s="4"/>
      <c r="P61" s="4"/>
      <c r="Q61" s="4"/>
    </row>
    <row r="62" spans="1:17" ht="12" customHeight="1" x14ac:dyDescent="0.25"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90"/>
      <c r="P62" s="90"/>
      <c r="Q62" s="90"/>
    </row>
    <row r="63" spans="1:17" ht="21.75" customHeight="1" x14ac:dyDescent="0.25">
      <c r="E63" s="4"/>
      <c r="F63" s="4"/>
      <c r="G63" s="4"/>
      <c r="H63" s="4"/>
      <c r="I63" s="4"/>
      <c r="J63" s="4"/>
      <c r="K63" s="4"/>
      <c r="L63" s="4"/>
      <c r="M63" s="4"/>
      <c r="N63" s="4"/>
      <c r="O63" s="88"/>
      <c r="P63" s="88"/>
      <c r="Q63" s="88"/>
    </row>
    <row r="64" spans="1:17" ht="46.5" customHeight="1" x14ac:dyDescent="0.25">
      <c r="N64" s="127"/>
      <c r="O64" s="4"/>
      <c r="P64" s="4"/>
      <c r="Q64" s="4"/>
    </row>
    <row r="65" ht="25.5" customHeight="1" x14ac:dyDescent="0.25"/>
  </sheetData>
  <mergeCells count="11">
    <mergeCell ref="E47:N47"/>
    <mergeCell ref="E46:N46"/>
    <mergeCell ref="E49:N49"/>
    <mergeCell ref="E48:N48"/>
    <mergeCell ref="E32:N32"/>
    <mergeCell ref="H34:M34"/>
    <mergeCell ref="O34:O35"/>
    <mergeCell ref="F35:I35"/>
    <mergeCell ref="K35:N35"/>
    <mergeCell ref="H36:I36"/>
    <mergeCell ref="M36:N36"/>
  </mergeCells>
  <pageMargins left="0.70866141732283472" right="0.70866141732283472" top="0.74803149606299213" bottom="0.74803149606299213" header="0.31496062992125984" footer="0.31496062992125984"/>
  <pageSetup paperSize="9" scale="47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6" r:id="rId4" name="List Box 2">
              <controlPr defaultSize="0" autoLine="0" autoPict="0">
                <anchor moveWithCells="1">
                  <from>
                    <xdr:col>0</xdr:col>
                    <xdr:colOff>85725</xdr:colOff>
                    <xdr:row>10</xdr:row>
                    <xdr:rowOff>9525</xdr:rowOff>
                  </from>
                  <to>
                    <xdr:col>2</xdr:col>
                    <xdr:colOff>333375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" r:id="rId5" name="List Box 1">
              <controlPr defaultSize="0" autoLine="0" autoPict="0">
                <anchor moveWithCells="1">
                  <from>
                    <xdr:col>0</xdr:col>
                    <xdr:colOff>85725</xdr:colOff>
                    <xdr:row>13</xdr:row>
                    <xdr:rowOff>104775</xdr:rowOff>
                  </from>
                  <to>
                    <xdr:col>1</xdr:col>
                    <xdr:colOff>1228725</xdr:colOff>
                    <xdr:row>35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6" name="List Box 3">
              <controlPr defaultSize="0" autoLine="0" autoPict="0">
                <anchor moveWithCells="1">
                  <from>
                    <xdr:col>1</xdr:col>
                    <xdr:colOff>1419225</xdr:colOff>
                    <xdr:row>13</xdr:row>
                    <xdr:rowOff>104775</xdr:rowOff>
                  </from>
                  <to>
                    <xdr:col>2</xdr:col>
                    <xdr:colOff>200025</xdr:colOff>
                    <xdr:row>16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3:R66"/>
  <sheetViews>
    <sheetView showGridLines="0" showRowColHeaders="0" zoomScaleNormal="100" workbookViewId="0"/>
  </sheetViews>
  <sheetFormatPr defaultRowHeight="15" x14ac:dyDescent="0.25"/>
  <cols>
    <col min="1" max="1" width="3" customWidth="1"/>
    <col min="2" max="2" width="29" customWidth="1"/>
    <col min="3" max="3" width="7.140625" customWidth="1"/>
    <col min="4" max="4" width="7.85546875" customWidth="1"/>
    <col min="5" max="5" width="0.85546875" customWidth="1"/>
    <col min="6" max="6" width="15.85546875" customWidth="1"/>
    <col min="7" max="7" width="8.42578125" customWidth="1"/>
    <col min="8" max="9" width="8.5703125" customWidth="1"/>
    <col min="10" max="10" width="11.7109375" customWidth="1"/>
    <col min="11" max="11" width="4.140625" customWidth="1"/>
    <col min="12" max="12" width="8.42578125" customWidth="1"/>
    <col min="13" max="13" width="8.7109375" customWidth="1"/>
    <col min="14" max="14" width="8.5703125" customWidth="1"/>
    <col min="15" max="15" width="11.7109375" customWidth="1"/>
    <col min="16" max="16" width="2.140625" customWidth="1"/>
    <col min="17" max="19" width="14.28515625" customWidth="1"/>
  </cols>
  <sheetData>
    <row r="3" spans="1:13" x14ac:dyDescent="0.25">
      <c r="K3" s="61"/>
      <c r="L3" s="61"/>
      <c r="M3" s="61"/>
    </row>
    <row r="4" spans="1:13" x14ac:dyDescent="0.25">
      <c r="K4" s="61"/>
      <c r="L4" s="61"/>
      <c r="M4" s="61"/>
    </row>
    <row r="5" spans="1:13" x14ac:dyDescent="0.25">
      <c r="K5" s="61"/>
      <c r="L5" s="61"/>
      <c r="M5" s="61"/>
    </row>
    <row r="6" spans="1:13" ht="9.75" customHeight="1" x14ac:dyDescent="0.25">
      <c r="K6" s="61"/>
      <c r="L6" s="61"/>
      <c r="M6" s="61"/>
    </row>
    <row r="7" spans="1:13" ht="16.5" customHeight="1" x14ac:dyDescent="0.25"/>
    <row r="8" spans="1:13" ht="25.5" customHeight="1" x14ac:dyDescent="0.25"/>
    <row r="9" spans="1:13" ht="21" customHeight="1" x14ac:dyDescent="0.25">
      <c r="A9" s="169"/>
      <c r="B9" s="7"/>
      <c r="C9" s="7"/>
      <c r="D9" s="7"/>
      <c r="E9" s="7"/>
    </row>
    <row r="10" spans="1:13" ht="10.5" customHeight="1" x14ac:dyDescent="0.25">
      <c r="A10" s="7"/>
      <c r="B10" s="7"/>
      <c r="C10" s="7"/>
      <c r="D10" s="7"/>
      <c r="E10" s="7"/>
    </row>
    <row r="11" spans="1:13" ht="10.5" customHeight="1" x14ac:dyDescent="0.25">
      <c r="A11" s="7"/>
      <c r="B11" s="7"/>
      <c r="C11" s="7"/>
      <c r="D11" s="7"/>
      <c r="E11" s="7"/>
    </row>
    <row r="12" spans="1:13" ht="10.5" customHeight="1" x14ac:dyDescent="0.25">
      <c r="A12" s="7"/>
      <c r="B12" s="7"/>
      <c r="C12" s="7"/>
      <c r="D12" s="7"/>
      <c r="E12" s="7"/>
    </row>
    <row r="13" spans="1:13" ht="10.5" customHeight="1" x14ac:dyDescent="0.25">
      <c r="A13" s="7"/>
      <c r="B13" s="7"/>
      <c r="C13" s="7"/>
      <c r="D13" s="7"/>
      <c r="E13" s="7"/>
    </row>
    <row r="14" spans="1:13" ht="10.5" customHeight="1" x14ac:dyDescent="0.25">
      <c r="A14" s="7"/>
      <c r="B14" s="7"/>
      <c r="C14" s="7"/>
      <c r="D14" s="7"/>
      <c r="E14" s="7"/>
    </row>
    <row r="15" spans="1:13" ht="10.5" customHeight="1" x14ac:dyDescent="0.25">
      <c r="A15" s="7"/>
      <c r="B15" s="7"/>
      <c r="C15" s="7"/>
      <c r="D15" s="7"/>
      <c r="E15" s="7"/>
    </row>
    <row r="16" spans="1:13" ht="10.5" customHeight="1" x14ac:dyDescent="0.25">
      <c r="A16" s="7"/>
      <c r="B16" s="7"/>
      <c r="C16" s="7"/>
      <c r="D16" s="7"/>
      <c r="E16" s="7"/>
    </row>
    <row r="17" spans="1:5" ht="10.5" customHeight="1" x14ac:dyDescent="0.25">
      <c r="A17" s="7"/>
      <c r="B17" s="7"/>
      <c r="C17" s="7"/>
      <c r="D17" s="7"/>
      <c r="E17" s="7"/>
    </row>
    <row r="18" spans="1:5" ht="10.5" customHeight="1" x14ac:dyDescent="0.25">
      <c r="A18" s="7"/>
      <c r="B18" s="7"/>
      <c r="C18" s="7"/>
      <c r="D18" s="7"/>
      <c r="E18" s="7"/>
    </row>
    <row r="19" spans="1:5" ht="10.5" customHeight="1" x14ac:dyDescent="0.25">
      <c r="A19" s="7"/>
      <c r="B19" s="7"/>
      <c r="C19" s="7"/>
      <c r="D19" s="7"/>
      <c r="E19" s="7"/>
    </row>
    <row r="20" spans="1:5" ht="10.5" customHeight="1" x14ac:dyDescent="0.25">
      <c r="A20" s="7"/>
      <c r="B20" s="7"/>
      <c r="C20" s="7"/>
      <c r="D20" s="7"/>
      <c r="E20" s="7"/>
    </row>
    <row r="21" spans="1:5" ht="10.5" customHeight="1" x14ac:dyDescent="0.25">
      <c r="A21" s="7"/>
      <c r="B21" s="7"/>
      <c r="C21" s="7"/>
      <c r="D21" s="7"/>
      <c r="E21" s="7"/>
    </row>
    <row r="22" spans="1:5" ht="10.5" customHeight="1" x14ac:dyDescent="0.25">
      <c r="A22" s="7"/>
      <c r="B22" s="7"/>
      <c r="C22" s="7"/>
      <c r="D22" s="7"/>
      <c r="E22" s="7"/>
    </row>
    <row r="23" spans="1:5" ht="10.5" customHeight="1" x14ac:dyDescent="0.25">
      <c r="A23" s="7"/>
      <c r="B23" s="7"/>
      <c r="C23" s="7"/>
      <c r="D23" s="7"/>
      <c r="E23" s="7"/>
    </row>
    <row r="24" spans="1:5" ht="10.5" customHeight="1" x14ac:dyDescent="0.25">
      <c r="A24" s="7"/>
      <c r="B24" s="7"/>
      <c r="C24" s="7"/>
      <c r="D24" s="7"/>
      <c r="E24" s="7"/>
    </row>
    <row r="25" spans="1:5" ht="10.5" customHeight="1" x14ac:dyDescent="0.25">
      <c r="A25" s="7"/>
      <c r="B25" s="7"/>
      <c r="C25" s="7"/>
      <c r="D25" s="7"/>
      <c r="E25" s="7"/>
    </row>
    <row r="26" spans="1:5" ht="10.5" customHeight="1" x14ac:dyDescent="0.25">
      <c r="A26" s="7"/>
      <c r="B26" s="7"/>
      <c r="C26" s="7"/>
      <c r="D26" s="7"/>
      <c r="E26" s="7"/>
    </row>
    <row r="27" spans="1:5" ht="10.5" customHeight="1" x14ac:dyDescent="0.25">
      <c r="A27" s="7"/>
      <c r="B27" s="7"/>
      <c r="C27" s="7"/>
      <c r="D27" s="7"/>
      <c r="E27" s="7"/>
    </row>
    <row r="28" spans="1:5" ht="10.5" customHeight="1" x14ac:dyDescent="0.25">
      <c r="A28" s="7"/>
      <c r="B28" s="7"/>
      <c r="C28" s="7"/>
      <c r="D28" s="7"/>
      <c r="E28" s="7"/>
    </row>
    <row r="29" spans="1:5" ht="10.5" customHeight="1" x14ac:dyDescent="0.25">
      <c r="A29" s="7"/>
      <c r="B29" s="7"/>
      <c r="C29" s="7"/>
      <c r="D29" s="7"/>
      <c r="E29" s="7"/>
    </row>
    <row r="30" spans="1:5" ht="10.5" customHeight="1" x14ac:dyDescent="0.25">
      <c r="A30" s="7"/>
      <c r="B30" s="7"/>
      <c r="C30" s="7"/>
      <c r="D30" s="7"/>
      <c r="E30" s="7"/>
    </row>
    <row r="31" spans="1:5" ht="10.5" customHeight="1" x14ac:dyDescent="0.25">
      <c r="A31" s="7"/>
      <c r="B31" s="7"/>
      <c r="C31" s="7"/>
      <c r="D31" s="7"/>
      <c r="E31" s="7"/>
    </row>
    <row r="32" spans="1:5" ht="10.5" customHeight="1" x14ac:dyDescent="0.25">
      <c r="A32" s="7"/>
      <c r="B32" s="7"/>
      <c r="C32" s="7"/>
      <c r="D32" s="7"/>
      <c r="E32" s="7"/>
    </row>
    <row r="33" spans="1:18" s="59" customFormat="1" ht="42.75" customHeight="1" x14ac:dyDescent="0.25">
      <c r="A33" s="69"/>
      <c r="B33" s="69"/>
      <c r="C33" s="69"/>
      <c r="D33" s="69"/>
      <c r="E33" s="399" t="str">
        <f>Controls!I68</f>
        <v>Alcohol-attributable hospital admissions (person-based, narrow), persons, all ages, Cardiff and Vale UHB and Wales,  financial years 2003/04-2012/13</v>
      </c>
      <c r="F33" s="399"/>
      <c r="G33" s="399"/>
      <c r="H33" s="399"/>
      <c r="I33" s="399"/>
      <c r="J33" s="399"/>
      <c r="K33" s="399"/>
      <c r="L33" s="399"/>
      <c r="M33" s="399"/>
      <c r="N33" s="399"/>
      <c r="O33" s="399"/>
      <c r="P33" s="399"/>
      <c r="Q33" s="78"/>
      <c r="R33" s="78"/>
    </row>
    <row r="34" spans="1:18" ht="2.25" customHeight="1" x14ac:dyDescent="0.25">
      <c r="A34" s="7"/>
      <c r="B34" s="7"/>
      <c r="C34" s="7"/>
      <c r="D34" s="7"/>
      <c r="E34" s="267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4"/>
    </row>
    <row r="35" spans="1:18" ht="2.25" customHeight="1" x14ac:dyDescent="0.25">
      <c r="A35" s="7"/>
      <c r="B35" s="7"/>
      <c r="C35" s="7"/>
      <c r="D35" s="7"/>
      <c r="E35" s="7"/>
      <c r="F35" s="55"/>
      <c r="G35" s="55"/>
      <c r="H35" s="55"/>
      <c r="I35" s="400"/>
      <c r="J35" s="400"/>
      <c r="K35" s="401"/>
      <c r="L35" s="401"/>
      <c r="M35" s="401"/>
      <c r="N35" s="401"/>
      <c r="O35" s="57"/>
      <c r="P35" s="403"/>
    </row>
    <row r="36" spans="1:18" ht="15" customHeight="1" x14ac:dyDescent="0.25">
      <c r="A36" s="7"/>
      <c r="B36" s="7"/>
      <c r="C36" s="7"/>
      <c r="D36" s="7"/>
      <c r="E36" s="7"/>
      <c r="F36" s="55"/>
      <c r="G36" s="392" t="str">
        <f>Controls!I58</f>
        <v>Cardiff and Vale UHB</v>
      </c>
      <c r="H36" s="392"/>
      <c r="I36" s="392"/>
      <c r="J36" s="392"/>
      <c r="K36" s="64"/>
      <c r="L36" s="393" t="s">
        <v>5</v>
      </c>
      <c r="M36" s="393"/>
      <c r="N36" s="393"/>
      <c r="O36" s="393"/>
      <c r="P36" s="404"/>
    </row>
    <row r="37" spans="1:18" ht="34.5" customHeight="1" x14ac:dyDescent="0.25">
      <c r="A37" s="7"/>
      <c r="B37" s="7"/>
      <c r="C37" s="7"/>
      <c r="D37" s="7"/>
      <c r="E37" s="7"/>
      <c r="G37" s="164" t="str">
        <f>IF($F$46=" ","Average annual count","Annual count")</f>
        <v>Annual count</v>
      </c>
      <c r="H37" s="164" t="str">
        <f>IF($F$46=" "," ","Crude rate")</f>
        <v>Crude rate</v>
      </c>
      <c r="I37" s="394" t="str">
        <f>IF($F$46=" ","Crude rate* (95% CI)","EASR* (95% CI)")</f>
        <v>EASR* (95% CI)</v>
      </c>
      <c r="J37" s="394"/>
      <c r="K37" s="56"/>
      <c r="L37" s="164" t="str">
        <f>IF($F$46=" ","Average annual count","Annual count")</f>
        <v>Annual count</v>
      </c>
      <c r="M37" s="164" t="str">
        <f>IF($F$46=" "," ","Crude rate")</f>
        <v>Crude rate</v>
      </c>
      <c r="N37" s="394" t="str">
        <f>IF($F$46=" ","Crude rate* (95% CI)","EASR* (95% CI)")</f>
        <v>EASR* (95% CI)</v>
      </c>
      <c r="O37" s="394"/>
      <c r="P37" s="55"/>
      <c r="R37" s="92"/>
    </row>
    <row r="38" spans="1:18" x14ac:dyDescent="0.25">
      <c r="A38" s="7"/>
      <c r="B38" s="7"/>
      <c r="C38" s="7"/>
      <c r="D38" s="7"/>
      <c r="E38" s="7"/>
      <c r="F38" s="268" t="str">
        <f>Controls!U18</f>
        <v>2003/04</v>
      </c>
      <c r="G38" s="157" t="str">
        <f>Controls!R33</f>
        <v>1,380</v>
      </c>
      <c r="H38" s="340">
        <f>IF($F$46=" ","",Controls!S33)</f>
        <v>317.81087595216002</v>
      </c>
      <c r="I38" s="341">
        <f>Controls!T33</f>
        <v>342.29027236449099</v>
      </c>
      <c r="J38" s="351" t="str">
        <f>"(" &amp;FIXED(Controls!U33,0)&amp;"-"&amp;FIXED(Controls!V33,0)&amp; ")"</f>
        <v>(324-361)</v>
      </c>
      <c r="K38" s="81"/>
      <c r="L38" s="157" t="str">
        <f>Controls!R45</f>
        <v>12,278</v>
      </c>
      <c r="M38" s="340">
        <f>IF($F$46=" ","",Controls!S45)</f>
        <v>417.95344341936499</v>
      </c>
      <c r="N38" s="341">
        <f>Controls!T45</f>
        <v>430.64002672759</v>
      </c>
      <c r="O38" s="79" t="str">
        <f>"(" &amp;FIXED(Controls!U45,0)&amp;"-"&amp;FIXED(Controls!V45,0)&amp; ")"</f>
        <v>(423-438)</v>
      </c>
      <c r="P38" s="60"/>
    </row>
    <row r="39" spans="1:18" x14ac:dyDescent="0.25">
      <c r="A39" s="7"/>
      <c r="B39" s="7"/>
      <c r="C39" s="7"/>
      <c r="D39" s="7"/>
      <c r="E39" s="7"/>
      <c r="F39" s="268" t="str">
        <f>Controls!U19</f>
        <v>2004/05</v>
      </c>
      <c r="G39" s="157" t="str">
        <f>Controls!R34</f>
        <v>1,544</v>
      </c>
      <c r="H39" s="340">
        <f>IF($F$46=" ","",Controls!S34)</f>
        <v>351.62335414085999</v>
      </c>
      <c r="I39" s="341">
        <f>Controls!T34</f>
        <v>377.00732224865499</v>
      </c>
      <c r="J39" s="351" t="str">
        <f>"(" &amp;FIXED(Controls!U34,0)&amp;"-"&amp;FIXED(Controls!V34,0)&amp; ")"</f>
        <v>(358-397)</v>
      </c>
      <c r="K39" s="81"/>
      <c r="L39" s="157" t="str">
        <f>Controls!R46</f>
        <v>12,337</v>
      </c>
      <c r="M39" s="340">
        <f>IF($F$46=" ","",Controls!S46)</f>
        <v>417.15152128526199</v>
      </c>
      <c r="N39" s="341">
        <f>Controls!T46</f>
        <v>428.518718632375</v>
      </c>
      <c r="O39" s="79" t="str">
        <f>"(" &amp;FIXED(Controls!U46,0)&amp;"-"&amp;FIXED(Controls!V46,0)&amp; ")"</f>
        <v>(421-436)</v>
      </c>
      <c r="P39" s="60"/>
    </row>
    <row r="40" spans="1:18" x14ac:dyDescent="0.25">
      <c r="A40" s="7"/>
      <c r="B40" s="7"/>
      <c r="C40" s="7"/>
      <c r="D40" s="7"/>
      <c r="E40" s="7"/>
      <c r="F40" s="268" t="str">
        <f>Controls!U20</f>
        <v>2005/06</v>
      </c>
      <c r="G40" s="157" t="str">
        <f>Controls!R35</f>
        <v>1,737</v>
      </c>
      <c r="H40" s="340">
        <f>IF($F$46=" ","",Controls!S35)</f>
        <v>391.38659993370402</v>
      </c>
      <c r="I40" s="341">
        <f>Controls!T35</f>
        <v>412.981156072972</v>
      </c>
      <c r="J40" s="351" t="str">
        <f>"(" &amp;FIXED(Controls!U35,0)&amp;"-"&amp;FIXED(Controls!V35,0)&amp; ")"</f>
        <v>(393-433)</v>
      </c>
      <c r="K40" s="81"/>
      <c r="L40" s="157" t="str">
        <f>Controls!R47</f>
        <v>13,128</v>
      </c>
      <c r="M40" s="340">
        <f>IF($F$46=" ","",Controls!S47)</f>
        <v>442.11386136578602</v>
      </c>
      <c r="N40" s="341">
        <f>Controls!T47</f>
        <v>452.01746512854203</v>
      </c>
      <c r="O40" s="79" t="str">
        <f>"(" &amp;FIXED(Controls!U47,0)&amp;"-"&amp;FIXED(Controls!V47,0)&amp; ")"</f>
        <v>(444-460)</v>
      </c>
      <c r="P40" s="60"/>
    </row>
    <row r="41" spans="1:18" x14ac:dyDescent="0.25">
      <c r="A41" s="7"/>
      <c r="B41" s="7"/>
      <c r="C41" s="7"/>
      <c r="D41" s="7"/>
      <c r="E41" s="7"/>
      <c r="F41" s="268" t="str">
        <f>Controls!U21</f>
        <v>2006/07</v>
      </c>
      <c r="G41" s="157" t="str">
        <f>Controls!R36</f>
        <v>1,881</v>
      </c>
      <c r="H41" s="340">
        <f>IF($F$46=" ","",Controls!S36)</f>
        <v>420.47233054288199</v>
      </c>
      <c r="I41" s="341">
        <f>Controls!T36</f>
        <v>440.188687855507</v>
      </c>
      <c r="J41" s="351" t="str">
        <f>"(" &amp;FIXED(Controls!U36,0)&amp;"-"&amp;FIXED(Controls!V36,0)&amp; ")"</f>
        <v>(420-461)</v>
      </c>
      <c r="K41" s="81"/>
      <c r="L41" s="157" t="str">
        <f>Controls!R48</f>
        <v>13,765</v>
      </c>
      <c r="M41" s="340">
        <f>IF($F$46=" ","",Controls!S48)</f>
        <v>461.04471661500901</v>
      </c>
      <c r="N41" s="341">
        <f>Controls!T48</f>
        <v>469.69639754621801</v>
      </c>
      <c r="O41" s="79" t="str">
        <f>"(" &amp;FIXED(Controls!U48,0)&amp;"-"&amp;FIXED(Controls!V48,0)&amp; ")"</f>
        <v>(462-478)</v>
      </c>
      <c r="P41" s="60"/>
    </row>
    <row r="42" spans="1:18" ht="15" customHeight="1" x14ac:dyDescent="0.25">
      <c r="A42" s="7"/>
      <c r="B42" s="7"/>
      <c r="C42" s="7"/>
      <c r="D42" s="7"/>
      <c r="E42" s="7"/>
      <c r="F42" s="268" t="str">
        <f>Controls!U22</f>
        <v>2007/08</v>
      </c>
      <c r="G42" s="157" t="str">
        <f>Controls!R37</f>
        <v>1,867</v>
      </c>
      <c r="H42" s="340">
        <f>IF($F$46=" ","",Controls!S37)</f>
        <v>412.275638038804</v>
      </c>
      <c r="I42" s="341">
        <f>Controls!T37</f>
        <v>431.26616253839302</v>
      </c>
      <c r="J42" s="351" t="str">
        <f>"(" &amp;FIXED(Controls!U37,0)&amp;"-"&amp;FIXED(Controls!V37,0)&amp; ")"</f>
        <v>(411-452)</v>
      </c>
      <c r="K42" s="81"/>
      <c r="L42" s="157" t="str">
        <f>Controls!R49</f>
        <v>13,681</v>
      </c>
      <c r="M42" s="340">
        <f>IF($F$46=" ","",Controls!S49)</f>
        <v>455.06465734525301</v>
      </c>
      <c r="N42" s="341">
        <f>Controls!T49</f>
        <v>462.71538304721201</v>
      </c>
      <c r="O42" s="79" t="str">
        <f>"(" &amp;FIXED(Controls!U49,0)&amp;"-"&amp;FIXED(Controls!V49,0)&amp; ")"</f>
        <v>(455-471)</v>
      </c>
      <c r="P42" s="60"/>
    </row>
    <row r="43" spans="1:18" ht="19.5" customHeight="1" x14ac:dyDescent="0.25">
      <c r="A43" s="7"/>
      <c r="B43" s="7"/>
      <c r="C43" s="7"/>
      <c r="D43" s="7"/>
      <c r="E43" s="7"/>
      <c r="F43" s="268" t="str">
        <f>Controls!U23</f>
        <v>2008/09</v>
      </c>
      <c r="G43" s="157" t="str">
        <f>Controls!R38</f>
        <v>1,970</v>
      </c>
      <c r="H43" s="340">
        <f>IF($F$46=" ","",Controls!S38)</f>
        <v>429.76734209461301</v>
      </c>
      <c r="I43" s="341">
        <f>Controls!T38</f>
        <v>445.43480640149102</v>
      </c>
      <c r="J43" s="351" t="str">
        <f>"(" &amp;FIXED(Controls!U38,0)&amp;"-"&amp;FIXED(Controls!V38,0)&amp; ")"</f>
        <v>(425-466)</v>
      </c>
      <c r="K43" s="81"/>
      <c r="L43" s="157" t="str">
        <f>Controls!R50</f>
        <v>13,736</v>
      </c>
      <c r="M43" s="340">
        <f>IF($F$46=" ","",Controls!S50)</f>
        <v>453.95824400610098</v>
      </c>
      <c r="N43" s="341">
        <f>Controls!T50</f>
        <v>461.31043726440299</v>
      </c>
      <c r="O43" s="79" t="str">
        <f>"(" &amp;FIXED(Controls!U50,0)&amp;"-"&amp;FIXED(Controls!V50,0)&amp; ")"</f>
        <v>(454-469)</v>
      </c>
      <c r="P43" s="60"/>
    </row>
    <row r="44" spans="1:18" x14ac:dyDescent="0.25">
      <c r="A44" s="7"/>
      <c r="B44" s="7"/>
      <c r="C44" s="7"/>
      <c r="D44" s="7"/>
      <c r="E44" s="7"/>
      <c r="F44" s="268" t="str">
        <f>Controls!U24</f>
        <v>2009/10</v>
      </c>
      <c r="G44" s="157" t="str">
        <f>Controls!R39</f>
        <v>1,867</v>
      </c>
      <c r="H44" s="340">
        <f>IF($F$46=" ","",Controls!S39)</f>
        <v>402.578410729307</v>
      </c>
      <c r="I44" s="341">
        <f>Controls!T39</f>
        <v>420.48964733325101</v>
      </c>
      <c r="J44" s="351" t="str">
        <f>"(" &amp;FIXED(Controls!U39,0)&amp;"-"&amp;FIXED(Controls!V39,0)&amp; ")"</f>
        <v>(401-440)</v>
      </c>
      <c r="K44" s="81"/>
      <c r="L44" s="157" t="str">
        <f>Controls!R51</f>
        <v>13,622</v>
      </c>
      <c r="M44" s="340">
        <f>IF($F$46=" ","",Controls!S51)</f>
        <v>448.24882858477503</v>
      </c>
      <c r="N44" s="341">
        <f>Controls!T51</f>
        <v>455.31871397059302</v>
      </c>
      <c r="O44" s="79" t="str">
        <f>"(" &amp;FIXED(Controls!U51,0)&amp;"-"&amp;FIXED(Controls!V51,0)&amp; ")"</f>
        <v>(448-463)</v>
      </c>
      <c r="P44" s="60"/>
    </row>
    <row r="45" spans="1:18" x14ac:dyDescent="0.25">
      <c r="A45" s="7"/>
      <c r="B45" s="7"/>
      <c r="C45" s="7"/>
      <c r="D45" s="7"/>
      <c r="E45" s="7"/>
      <c r="F45" s="268" t="str">
        <f>Controls!U25</f>
        <v>2010/11</v>
      </c>
      <c r="G45" s="157" t="str">
        <f>Controls!R40</f>
        <v>1,876</v>
      </c>
      <c r="H45" s="340">
        <f>IF($F$46=" ","",Controls!S40)</f>
        <v>400.98169931931801</v>
      </c>
      <c r="I45" s="341">
        <f>Controls!T40</f>
        <v>419.68471158674703</v>
      </c>
      <c r="J45" s="351" t="str">
        <f>"(" &amp;FIXED(Controls!U40,0)&amp;"-"&amp;FIXED(Controls!V40,0)&amp; ")"</f>
        <v>(400-440)</v>
      </c>
      <c r="K45" s="81"/>
      <c r="L45" s="157" t="str">
        <f>Controls!R52</f>
        <v>13,475</v>
      </c>
      <c r="M45" s="340">
        <f>IF($F$46=" ","",Controls!S52)</f>
        <v>441.80738151846202</v>
      </c>
      <c r="N45" s="341">
        <f>Controls!T52</f>
        <v>448.39119382437798</v>
      </c>
      <c r="O45" s="79" t="str">
        <f>"(" &amp;FIXED(Controls!U52,0)&amp;"-"&amp;FIXED(Controls!V52,0)&amp; ")"</f>
        <v>(441-456)</v>
      </c>
      <c r="P45" s="60"/>
    </row>
    <row r="46" spans="1:18" x14ac:dyDescent="0.25">
      <c r="A46" s="7"/>
      <c r="B46" s="7"/>
      <c r="C46" s="7"/>
      <c r="D46" s="7"/>
      <c r="E46" s="7"/>
      <c r="F46" s="268" t="str">
        <f>Controls!U26</f>
        <v>2011/12</v>
      </c>
      <c r="G46" s="157" t="str">
        <f>Controls!R41</f>
        <v>1,659</v>
      </c>
      <c r="H46" s="340">
        <f>Controls!S41</f>
        <v>351.32960325451899</v>
      </c>
      <c r="I46" s="341">
        <f>Controls!T41</f>
        <v>370.57468960581701</v>
      </c>
      <c r="J46" s="351" t="str">
        <f>IFERROR("(" &amp;FIXED(Controls!U41,0)&amp;"-"&amp;FIXED(Controls!V41,0)&amp; ")","")</f>
        <v>(353-389)</v>
      </c>
      <c r="K46" s="81"/>
      <c r="L46" s="157" t="str">
        <f>Controls!R53</f>
        <v>13,396</v>
      </c>
      <c r="M46" s="340">
        <f>Controls!S53</f>
        <v>437.23260990257302</v>
      </c>
      <c r="N46" s="341">
        <f>Controls!T53</f>
        <v>444.28154865380998</v>
      </c>
      <c r="O46" s="79" t="str">
        <f>IFERROR("(" &amp;FIXED(Controls!U53,0)&amp;"-"&amp;FIXED(Controls!V53,0)&amp; ")","")</f>
        <v>(437-452)</v>
      </c>
      <c r="P46" s="60"/>
    </row>
    <row r="47" spans="1:18" x14ac:dyDescent="0.25">
      <c r="A47" s="7"/>
      <c r="B47" s="7"/>
      <c r="C47" s="7"/>
      <c r="D47" s="7"/>
      <c r="E47" s="7"/>
      <c r="F47" s="268" t="str">
        <f>Controls!U27</f>
        <v>2012/13</v>
      </c>
      <c r="G47" s="157" t="str">
        <f>Controls!R42</f>
        <v>1,742</v>
      </c>
      <c r="H47" s="340">
        <f>Controls!S42</f>
        <v>366.47273404754498</v>
      </c>
      <c r="I47" s="341">
        <f>Controls!T42</f>
        <v>388.77660855635997</v>
      </c>
      <c r="J47" s="351" t="str">
        <f>IFERROR("(" &amp;FIXED(Controls!U42,0)&amp;"-"&amp;FIXED(Controls!V42,0)&amp; ")","")</f>
        <v>(370-408)</v>
      </c>
      <c r="K47" s="81"/>
      <c r="L47" s="157" t="str">
        <f>Controls!R54</f>
        <v>12,738</v>
      </c>
      <c r="M47" s="340">
        <f>Controls!S54</f>
        <v>414.358372098649</v>
      </c>
      <c r="N47" s="341">
        <f>Controls!T54</f>
        <v>421.51449792850701</v>
      </c>
      <c r="O47" s="79" t="str">
        <f>IFERROR("(" &amp;FIXED(Controls!U54,0)&amp;"-"&amp;FIXED(Controls!V54,0)&amp; ")","")</f>
        <v>(414-429)</v>
      </c>
      <c r="P47" s="60"/>
    </row>
    <row r="48" spans="1:18" ht="3" customHeight="1" x14ac:dyDescent="0.25">
      <c r="A48" s="7"/>
      <c r="B48" s="7"/>
      <c r="C48" s="7"/>
      <c r="D48" s="7"/>
      <c r="E48" s="267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</row>
    <row r="49" spans="1:18" ht="13.5" customHeight="1" x14ac:dyDescent="0.25">
      <c r="A49" s="7"/>
      <c r="B49" s="7"/>
      <c r="C49" s="7"/>
      <c r="D49" s="7"/>
      <c r="E49" s="7"/>
      <c r="F49" s="395" t="str">
        <f>Controls!I69</f>
        <v>Produced by Public Health Wales Observatory, using PEDW (NWIS), fractions (PHE) &amp; MYE (ONS)</v>
      </c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</row>
    <row r="50" spans="1:18" ht="13.5" customHeight="1" x14ac:dyDescent="0.25">
      <c r="A50" s="7"/>
      <c r="B50" s="7"/>
      <c r="C50" s="7"/>
      <c r="D50" s="7"/>
      <c r="E50" s="7"/>
      <c r="F50" s="395" t="s">
        <v>283</v>
      </c>
      <c r="G50" s="395"/>
      <c r="H50" s="395"/>
      <c r="I50" s="395"/>
      <c r="J50" s="395"/>
      <c r="K50" s="395"/>
      <c r="L50" s="395"/>
      <c r="M50" s="395"/>
      <c r="N50" s="395"/>
      <c r="O50" s="395"/>
      <c r="P50" s="326"/>
      <c r="Q50" s="326"/>
    </row>
    <row r="51" spans="1:18" ht="13.5" customHeight="1" x14ac:dyDescent="0.25">
      <c r="A51" s="7"/>
      <c r="B51" s="7"/>
      <c r="C51" s="7"/>
      <c r="D51" s="7"/>
      <c r="E51" s="7"/>
      <c r="F51" s="402" t="s">
        <v>192</v>
      </c>
      <c r="G51" s="402"/>
      <c r="H51" s="402"/>
      <c r="I51" s="402"/>
      <c r="J51" s="402"/>
      <c r="K51" s="402"/>
      <c r="L51" s="402"/>
      <c r="M51" s="402"/>
      <c r="N51" s="402"/>
      <c r="O51" s="402"/>
      <c r="P51" s="326"/>
      <c r="Q51" s="326"/>
    </row>
    <row r="52" spans="1:18" ht="11.25" customHeight="1" x14ac:dyDescent="0.25">
      <c r="A52" s="7"/>
      <c r="B52" s="7"/>
      <c r="C52" s="7"/>
      <c r="D52" s="7"/>
      <c r="E52" s="7"/>
      <c r="F52" s="397" t="str">
        <f>IF(F46=" ","* Crude rate per 100,000 population","* European age-standardised rate per 100,000 using the 2013 European Standard Population")</f>
        <v>* European age-standardised rate per 100,000 using the 2013 European Standard Population</v>
      </c>
      <c r="G52" s="397"/>
      <c r="H52" s="397"/>
      <c r="I52" s="397"/>
      <c r="J52" s="397"/>
      <c r="K52" s="397"/>
      <c r="L52" s="397"/>
      <c r="M52" s="397"/>
      <c r="N52" s="397"/>
      <c r="O52" s="397"/>
      <c r="P52" s="397"/>
      <c r="Q52" s="397"/>
    </row>
    <row r="53" spans="1:18" ht="12.75" customHeight="1" x14ac:dyDescent="0.25">
      <c r="A53" s="7"/>
      <c r="B53" s="7"/>
      <c r="C53" s="7"/>
      <c r="D53" s="7"/>
      <c r="E53" s="170"/>
    </row>
    <row r="54" spans="1:18" x14ac:dyDescent="0.25">
      <c r="A54" s="7"/>
      <c r="B54" s="7"/>
      <c r="C54" s="7"/>
      <c r="D54" s="7"/>
      <c r="E54" s="65"/>
      <c r="P54" s="4"/>
      <c r="Q54" s="4"/>
      <c r="R54" s="4"/>
    </row>
    <row r="55" spans="1:18" ht="3" customHeight="1" x14ac:dyDescent="0.25">
      <c r="A55" s="7"/>
      <c r="B55" s="7"/>
      <c r="C55" s="7"/>
      <c r="D55" s="7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</row>
    <row r="56" spans="1:18" x14ac:dyDescent="0.25">
      <c r="A56" s="7"/>
      <c r="B56" s="7"/>
      <c r="C56" s="7"/>
      <c r="D56" s="7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</row>
    <row r="57" spans="1:18" x14ac:dyDescent="0.25">
      <c r="A57" s="7"/>
      <c r="B57" s="7"/>
      <c r="C57" s="7"/>
      <c r="D57" s="7"/>
      <c r="F57" s="8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</row>
    <row r="58" spans="1:18" x14ac:dyDescent="0.25">
      <c r="A58" s="7"/>
      <c r="B58" s="7"/>
      <c r="C58" s="7"/>
      <c r="D58" s="7"/>
      <c r="F58" s="8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</row>
    <row r="59" spans="1:18" x14ac:dyDescent="0.25">
      <c r="A59" s="7"/>
      <c r="B59" s="7"/>
      <c r="C59" s="7"/>
      <c r="D59" s="7"/>
      <c r="F59" s="85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</row>
    <row r="60" spans="1:18" x14ac:dyDescent="0.25">
      <c r="A60" s="7"/>
      <c r="B60" s="7"/>
      <c r="C60" s="7"/>
      <c r="D60" s="7"/>
      <c r="F60" s="87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</row>
    <row r="61" spans="1:18" ht="6" customHeight="1" x14ac:dyDescent="0.25">
      <c r="A61" s="7"/>
      <c r="B61" s="7"/>
      <c r="C61" s="7"/>
      <c r="D61" s="6"/>
      <c r="F61" s="84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</row>
    <row r="62" spans="1:18" ht="39" customHeight="1" x14ac:dyDescent="0.25">
      <c r="A62" s="7"/>
      <c r="B62" s="7"/>
      <c r="C62" s="7"/>
      <c r="D62" s="6"/>
      <c r="F62" s="85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</row>
    <row r="63" spans="1:18" ht="12" customHeight="1" x14ac:dyDescent="0.25">
      <c r="F63" s="89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</row>
    <row r="64" spans="1:18" ht="21.75" customHeight="1" x14ac:dyDescent="0.25"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</row>
    <row r="65" spans="6:18" ht="46.5" customHeight="1" x14ac:dyDescent="0.2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</row>
    <row r="66" spans="6:18" ht="25.5" customHeight="1" x14ac:dyDescent="0.25">
      <c r="O66" s="65"/>
    </row>
  </sheetData>
  <mergeCells count="11">
    <mergeCell ref="E33:P33"/>
    <mergeCell ref="I35:N35"/>
    <mergeCell ref="P35:P36"/>
    <mergeCell ref="I37:J37"/>
    <mergeCell ref="N37:O37"/>
    <mergeCell ref="F51:O51"/>
    <mergeCell ref="G36:J36"/>
    <mergeCell ref="L36:O36"/>
    <mergeCell ref="F52:Q52"/>
    <mergeCell ref="F49:Q49"/>
    <mergeCell ref="F50:O50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List Box 1">
              <controlPr defaultSize="0" autoLine="0" autoPict="0">
                <anchor moveWithCells="1">
                  <from>
                    <xdr:col>0</xdr:col>
                    <xdr:colOff>66675</xdr:colOff>
                    <xdr:row>17</xdr:row>
                    <xdr:rowOff>85725</xdr:rowOff>
                  </from>
                  <to>
                    <xdr:col>1</xdr:col>
                    <xdr:colOff>1209675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List Box 2">
              <controlPr defaultSize="0" autoLine="0" autoPict="0">
                <anchor moveWithCells="1">
                  <from>
                    <xdr:col>0</xdr:col>
                    <xdr:colOff>66675</xdr:colOff>
                    <xdr:row>11</xdr:row>
                    <xdr:rowOff>9525</xdr:rowOff>
                  </from>
                  <to>
                    <xdr:col>2</xdr:col>
                    <xdr:colOff>438150</xdr:colOff>
                    <xdr:row>16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List Box 3">
              <controlPr defaultSize="0" autoLine="0" autoPict="0">
                <anchor moveWithCells="1">
                  <from>
                    <xdr:col>1</xdr:col>
                    <xdr:colOff>1495425</xdr:colOff>
                    <xdr:row>17</xdr:row>
                    <xdr:rowOff>85725</xdr:rowOff>
                  </from>
                  <to>
                    <xdr:col>2</xdr:col>
                    <xdr:colOff>238125</xdr:colOff>
                    <xdr:row>20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fitToPage="1"/>
  </sheetPr>
  <dimension ref="A3:Y65"/>
  <sheetViews>
    <sheetView showGridLines="0" showRowColHeaders="0" zoomScaleNormal="100" workbookViewId="0"/>
  </sheetViews>
  <sheetFormatPr defaultRowHeight="15" x14ac:dyDescent="0.25"/>
  <cols>
    <col min="1" max="1" width="3" customWidth="1"/>
    <col min="2" max="2" width="29" customWidth="1"/>
    <col min="3" max="3" width="7.42578125" customWidth="1"/>
    <col min="4" max="4" width="1.140625" customWidth="1"/>
    <col min="5" max="5" width="2.42578125" customWidth="1"/>
    <col min="6" max="6" width="14.42578125" customWidth="1"/>
    <col min="7" max="7" width="14.85546875" customWidth="1"/>
    <col min="8" max="9" width="7.7109375" customWidth="1"/>
    <col min="10" max="10" width="9" customWidth="1"/>
    <col min="11" max="11" width="2.5703125" customWidth="1"/>
    <col min="12" max="12" width="7.85546875" customWidth="1"/>
    <col min="13" max="13" width="7.7109375" customWidth="1"/>
    <col min="14" max="14" width="2" customWidth="1"/>
    <col min="15" max="15" width="3" customWidth="1"/>
    <col min="16" max="16" width="22.5703125" customWidth="1"/>
    <col min="17" max="17" width="13" customWidth="1"/>
    <col min="18" max="18" width="7.7109375" style="140" customWidth="1"/>
    <col min="19" max="19" width="11.85546875" customWidth="1"/>
    <col min="20" max="20" width="16" customWidth="1"/>
    <col min="21" max="21" width="17.7109375" customWidth="1"/>
    <col min="22" max="22" width="4" customWidth="1"/>
    <col min="23" max="23" width="2.140625" customWidth="1"/>
  </cols>
  <sheetData>
    <row r="3" spans="1:22" x14ac:dyDescent="0.25">
      <c r="K3" s="61"/>
      <c r="L3" s="61"/>
    </row>
    <row r="4" spans="1:22" x14ac:dyDescent="0.25">
      <c r="K4" s="61"/>
      <c r="L4" s="61"/>
    </row>
    <row r="5" spans="1:22" x14ac:dyDescent="0.25">
      <c r="K5" s="61"/>
      <c r="L5" s="61"/>
    </row>
    <row r="6" spans="1:22" ht="9.75" customHeight="1" x14ac:dyDescent="0.25">
      <c r="K6" s="61"/>
      <c r="L6" s="61"/>
    </row>
    <row r="7" spans="1:22" ht="16.5" customHeight="1" x14ac:dyDescent="0.25"/>
    <row r="8" spans="1:22" ht="35.25" customHeight="1" x14ac:dyDescent="0.25">
      <c r="A8" s="169"/>
      <c r="P8" s="405" t="str">
        <f>Controls!I77</f>
        <v>Alcohol-attributable hospital admissions (person-based, narrow), persons, all ages, England, Wales health boards and local authorities, financial year 2012/13</v>
      </c>
      <c r="Q8" s="405"/>
      <c r="R8" s="405"/>
      <c r="S8" s="405"/>
      <c r="T8" s="405"/>
      <c r="U8" s="405"/>
      <c r="V8" s="405"/>
    </row>
    <row r="9" spans="1:22" ht="3.75" customHeight="1" x14ac:dyDescent="0.25">
      <c r="B9" s="7"/>
      <c r="C9" s="7"/>
      <c r="D9" s="7"/>
      <c r="E9" s="7"/>
      <c r="P9" s="405"/>
      <c r="Q9" s="405"/>
      <c r="R9" s="405"/>
      <c r="S9" s="405"/>
      <c r="T9" s="405"/>
      <c r="U9" s="405"/>
      <c r="V9" s="405"/>
    </row>
    <row r="10" spans="1:22" ht="4.5" customHeight="1" x14ac:dyDescent="0.25">
      <c r="A10" s="7"/>
      <c r="B10" s="7"/>
      <c r="C10" s="7"/>
      <c r="D10" s="7"/>
      <c r="E10" s="7"/>
      <c r="P10" s="97"/>
      <c r="Q10" s="98"/>
      <c r="R10" s="151"/>
      <c r="S10" s="99"/>
      <c r="T10" s="100"/>
      <c r="U10" s="269"/>
      <c r="V10" s="270"/>
    </row>
    <row r="11" spans="1:22" ht="39" customHeight="1" x14ac:dyDescent="0.25">
      <c r="A11" s="7"/>
      <c r="B11" s="7"/>
      <c r="C11" s="7"/>
      <c r="D11" s="7"/>
      <c r="E11" s="7"/>
      <c r="P11" s="271"/>
      <c r="Q11" s="272" t="str">
        <f>Controls!J94</f>
        <v>Average annual count</v>
      </c>
      <c r="R11" s="325" t="str">
        <f>Controls!K94</f>
        <v>Crude rate</v>
      </c>
      <c r="S11" s="404" t="str">
        <f>Controls!I80</f>
        <v>EASR* (95% CI)</v>
      </c>
      <c r="T11" s="404"/>
      <c r="U11" s="273" t="s">
        <v>190</v>
      </c>
      <c r="V11" s="270"/>
    </row>
    <row r="12" spans="1:22" ht="15" customHeight="1" x14ac:dyDescent="0.25">
      <c r="A12" s="7"/>
      <c r="B12" s="7"/>
      <c r="C12" s="7"/>
      <c r="D12" s="7"/>
      <c r="E12" s="7"/>
      <c r="P12" s="274" t="s">
        <v>37</v>
      </c>
      <c r="Q12" s="275" t="str">
        <f>Controls!J95</f>
        <v>308</v>
      </c>
      <c r="R12" s="276" t="str">
        <f>IF(Controls!$E$58="AU","",Controls!K95)</f>
        <v>440</v>
      </c>
      <c r="S12" s="277" t="str">
        <f>IF(R12="-",FIXED(Controls!L95,1),FIXED(Controls!L95,0))</f>
        <v>437</v>
      </c>
      <c r="T12" s="79" t="str">
        <f>"(" &amp;FIXED(Controls!N95,0)&amp;"-"&amp;FIXED(Controls!O95,0)&amp; ")"</f>
        <v>(389-489)</v>
      </c>
      <c r="U12" s="278" t="str">
        <f>Controls!R95</f>
        <v>No sig. difference</v>
      </c>
      <c r="V12" s="270"/>
    </row>
    <row r="13" spans="1:22" ht="15" customHeight="1" x14ac:dyDescent="0.25">
      <c r="A13" s="7"/>
      <c r="B13" s="7"/>
      <c r="C13" s="7"/>
      <c r="D13" s="7"/>
      <c r="E13" s="7"/>
      <c r="P13" s="274" t="s">
        <v>38</v>
      </c>
      <c r="Q13" s="279" t="str">
        <f>Controls!J96</f>
        <v>536</v>
      </c>
      <c r="R13" s="276" t="str">
        <f>IF(Controls!$E$58="AU","",Controls!K96)</f>
        <v>439</v>
      </c>
      <c r="S13" s="277" t="str">
        <f>IF(R13="-",FIXED(Controls!L96,1),FIXED(Controls!L96,0))</f>
        <v>440</v>
      </c>
      <c r="T13" s="79" t="str">
        <f>"(" &amp;FIXED(Controls!N96,0)&amp;"-"&amp;FIXED(Controls!O96,0)&amp; ")"</f>
        <v>(403-480)</v>
      </c>
      <c r="U13" s="278" t="str">
        <f>Controls!R96</f>
        <v>No sig. difference</v>
      </c>
      <c r="V13" s="270"/>
    </row>
    <row r="14" spans="1:22" ht="15" customHeight="1" x14ac:dyDescent="0.25">
      <c r="A14" s="7"/>
      <c r="B14" s="7"/>
      <c r="C14" s="7"/>
      <c r="D14" s="7"/>
      <c r="E14" s="7"/>
      <c r="P14" s="274" t="s">
        <v>39</v>
      </c>
      <c r="Q14" s="279" t="str">
        <f>Controls!J97</f>
        <v>516</v>
      </c>
      <c r="R14" s="276" t="str">
        <f>IF(Controls!$E$58="AU","",Controls!K97)</f>
        <v>447</v>
      </c>
      <c r="S14" s="277" t="str">
        <f>IF(R14="-",FIXED(Controls!L97,1),FIXED(Controls!L97,0))</f>
        <v>433</v>
      </c>
      <c r="T14" s="79" t="str">
        <f>"(" &amp;FIXED(Controls!N97,0)&amp;"-"&amp;FIXED(Controls!O97,0)&amp; ")"</f>
        <v>(396-473)</v>
      </c>
      <c r="U14" s="278" t="str">
        <f>Controls!R97</f>
        <v>No sig. difference</v>
      </c>
      <c r="V14" s="270"/>
    </row>
    <row r="15" spans="1:22" ht="15" customHeight="1" x14ac:dyDescent="0.25">
      <c r="A15" s="7"/>
      <c r="B15" s="7"/>
      <c r="C15" s="7"/>
      <c r="D15" s="7"/>
      <c r="E15" s="7"/>
      <c r="P15" s="274" t="s">
        <v>40</v>
      </c>
      <c r="Q15" s="279" t="str">
        <f>Controls!J98</f>
        <v>412</v>
      </c>
      <c r="R15" s="276" t="str">
        <f>IF(Controls!$E$58="AU","",Controls!K98)</f>
        <v>437</v>
      </c>
      <c r="S15" s="277" t="str">
        <f>IF(R15="-",FIXED(Controls!L98,1),FIXED(Controls!L98,0))</f>
        <v>437</v>
      </c>
      <c r="T15" s="79" t="str">
        <f>"(" &amp;FIXED(Controls!N98,0)&amp;"-"&amp;FIXED(Controls!O98,0)&amp; ")"</f>
        <v>(395-482)</v>
      </c>
      <c r="U15" s="278" t="str">
        <f>Controls!R98</f>
        <v>No sig. difference</v>
      </c>
      <c r="V15" s="270"/>
    </row>
    <row r="16" spans="1:22" ht="15" customHeight="1" x14ac:dyDescent="0.25">
      <c r="A16" s="7"/>
      <c r="B16" s="7"/>
      <c r="C16" s="7"/>
      <c r="D16" s="7"/>
      <c r="E16" s="7"/>
      <c r="P16" s="274" t="s">
        <v>41</v>
      </c>
      <c r="Q16" s="279" t="str">
        <f>Controls!J99</f>
        <v>598</v>
      </c>
      <c r="R16" s="276" t="str">
        <f>IF(Controls!$E$58="AU","",Controls!K99)</f>
        <v>391</v>
      </c>
      <c r="S16" s="277" t="str">
        <f>IF(R16="-",FIXED(Controls!L99,1),FIXED(Controls!L99,0))</f>
        <v>400</v>
      </c>
      <c r="T16" s="79" t="str">
        <f>"(" &amp;FIXED(Controls!N99,0)&amp;"-"&amp;FIXED(Controls!O99,0)&amp; ")"</f>
        <v>(368-433)</v>
      </c>
      <c r="U16" s="278" t="str">
        <f>Controls!R99</f>
        <v>No sig. difference</v>
      </c>
      <c r="V16" s="270"/>
    </row>
    <row r="17" spans="1:22" ht="15" customHeight="1" x14ac:dyDescent="0.25">
      <c r="A17" s="7"/>
      <c r="B17" s="7"/>
      <c r="C17" s="7"/>
      <c r="D17" s="7"/>
      <c r="E17" s="7"/>
      <c r="P17" s="274" t="s">
        <v>42</v>
      </c>
      <c r="Q17" s="279" t="str">
        <f>Controls!J100</f>
        <v>499</v>
      </c>
      <c r="R17" s="276" t="str">
        <f>IF(Controls!$E$58="AU","",Controls!K100)</f>
        <v>367</v>
      </c>
      <c r="S17" s="277" t="str">
        <f>IF(R17="-",FIXED(Controls!L100,1),FIXED(Controls!L100,0))</f>
        <v>378</v>
      </c>
      <c r="T17" s="79" t="str">
        <f>"(" &amp;FIXED(Controls!N100,0)&amp;"-"&amp;FIXED(Controls!O100,0)&amp; ")"</f>
        <v>(346-413)</v>
      </c>
      <c r="U17" s="278" t="str">
        <f>Controls!R100</f>
        <v>Sig. low</v>
      </c>
      <c r="V17" s="270"/>
    </row>
    <row r="18" spans="1:22" ht="15" customHeight="1" x14ac:dyDescent="0.25">
      <c r="A18" s="7"/>
      <c r="B18" s="7"/>
      <c r="C18" s="7"/>
      <c r="D18" s="7"/>
      <c r="E18" s="7"/>
      <c r="P18" s="274" t="s">
        <v>139</v>
      </c>
      <c r="Q18" s="279" t="str">
        <f>Controls!J101</f>
        <v>488</v>
      </c>
      <c r="R18" s="276" t="str">
        <f>IF(Controls!$E$58="AU","",Controls!K101)</f>
        <v>367</v>
      </c>
      <c r="S18" s="277" t="str">
        <f>IF(R18="-",FIXED(Controls!L101,1),FIXED(Controls!L101,0))</f>
        <v>360</v>
      </c>
      <c r="T18" s="79" t="str">
        <f>"(" &amp;FIXED(Controls!N101,0)&amp;"-"&amp;FIXED(Controls!O101,0)&amp; ")"</f>
        <v>(328-394)</v>
      </c>
      <c r="U18" s="278" t="str">
        <f>Controls!R101</f>
        <v>Sig. low</v>
      </c>
      <c r="V18" s="270"/>
    </row>
    <row r="19" spans="1:22" ht="15" customHeight="1" x14ac:dyDescent="0.25">
      <c r="A19" s="7"/>
      <c r="B19" s="7"/>
      <c r="C19" s="7"/>
      <c r="D19" s="7"/>
      <c r="E19" s="7"/>
      <c r="P19" s="274" t="s">
        <v>43</v>
      </c>
      <c r="Q19" s="279" t="str">
        <f>Controls!J102</f>
        <v>267</v>
      </c>
      <c r="R19" s="276" t="str">
        <f>IF(Controls!$E$58="AU","",Controls!K102)</f>
        <v>351</v>
      </c>
      <c r="S19" s="277" t="str">
        <f>IF(R19="-",FIXED(Controls!L102,1),FIXED(Controls!L102,0))</f>
        <v>358</v>
      </c>
      <c r="T19" s="79" t="str">
        <f>"(" &amp;FIXED(Controls!N102,0)&amp;"-"&amp;FIXED(Controls!O102,0)&amp; ")"</f>
        <v>(315-405)</v>
      </c>
      <c r="U19" s="278" t="str">
        <f>Controls!R102</f>
        <v>Sig. low</v>
      </c>
      <c r="V19" s="270"/>
    </row>
    <row r="20" spans="1:22" ht="15" customHeight="1" x14ac:dyDescent="0.25">
      <c r="A20" s="7"/>
      <c r="B20" s="7"/>
      <c r="C20" s="7"/>
      <c r="D20" s="7"/>
      <c r="E20" s="7"/>
      <c r="P20" s="280" t="s">
        <v>44</v>
      </c>
      <c r="Q20" s="279" t="str">
        <f>Controls!J103</f>
        <v>581</v>
      </c>
      <c r="R20" s="276" t="str">
        <f>IF(Controls!$E$58="AU","",Controls!K103)</f>
        <v>472</v>
      </c>
      <c r="S20" s="277" t="str">
        <f>IF(R20="-",FIXED(Controls!L103,1),FIXED(Controls!L103,0))</f>
        <v>472</v>
      </c>
      <c r="T20" s="79" t="str">
        <f>"(" &amp;FIXED(Controls!N103,0)&amp;"-"&amp;FIXED(Controls!O103,0)&amp; ")"</f>
        <v>(433-512)</v>
      </c>
      <c r="U20" s="278" t="str">
        <f>Controls!R103</f>
        <v>Sig. high</v>
      </c>
      <c r="V20" s="270"/>
    </row>
    <row r="21" spans="1:22" ht="15" customHeight="1" x14ac:dyDescent="0.25">
      <c r="A21" s="7"/>
      <c r="B21" s="7"/>
      <c r="C21" s="7"/>
      <c r="D21" s="7"/>
      <c r="E21" s="7"/>
      <c r="P21" s="274" t="s">
        <v>45</v>
      </c>
      <c r="Q21" s="279" t="str">
        <f>Controls!J104</f>
        <v>762</v>
      </c>
      <c r="R21" s="276" t="str">
        <f>IF(Controls!$E$58="AU","",Controls!K104)</f>
        <v>413</v>
      </c>
      <c r="S21" s="277" t="str">
        <f>IF(R21="-",FIXED(Controls!L104,1),FIXED(Controls!L104,0))</f>
        <v>413</v>
      </c>
      <c r="T21" s="79" t="str">
        <f>"(" &amp;FIXED(Controls!N104,0)&amp;"-"&amp;FIXED(Controls!O104,0)&amp; ")"</f>
        <v>(384-443)</v>
      </c>
      <c r="U21" s="278" t="str">
        <f>Controls!R104</f>
        <v>No sig. difference</v>
      </c>
      <c r="V21" s="270"/>
    </row>
    <row r="22" spans="1:22" ht="15" customHeight="1" x14ac:dyDescent="0.25">
      <c r="A22" s="7"/>
      <c r="B22" s="7"/>
      <c r="C22" s="7"/>
      <c r="D22" s="7"/>
      <c r="E22" s="7"/>
      <c r="P22" s="274" t="s">
        <v>46</v>
      </c>
      <c r="Q22" s="279" t="str">
        <f>Controls!J105</f>
        <v>1,051</v>
      </c>
      <c r="R22" s="276" t="str">
        <f>IF(Controls!$E$58="AU","",Controls!K105)</f>
        <v>438</v>
      </c>
      <c r="S22" s="277" t="str">
        <f>IF(R22="-",FIXED(Controls!L105,1),FIXED(Controls!L105,0))</f>
        <v>451</v>
      </c>
      <c r="T22" s="79" t="str">
        <f>"(" &amp;FIXED(Controls!N105,0)&amp;"-"&amp;FIXED(Controls!O105,0)&amp; ")"</f>
        <v>(424-479)</v>
      </c>
      <c r="U22" s="278" t="str">
        <f>Controls!R105</f>
        <v>Sig. high</v>
      </c>
      <c r="V22" s="270"/>
    </row>
    <row r="23" spans="1:22" ht="15" customHeight="1" x14ac:dyDescent="0.25">
      <c r="A23" s="120"/>
      <c r="B23" s="120"/>
      <c r="C23" s="120"/>
      <c r="D23" s="120"/>
      <c r="E23" s="7"/>
      <c r="P23" s="274" t="s">
        <v>47</v>
      </c>
      <c r="Q23" s="279" t="str">
        <f>Controls!J106</f>
        <v>626</v>
      </c>
      <c r="R23" s="276" t="str">
        <f>IF(Controls!$E$58="AU","",Controls!K106)</f>
        <v>447</v>
      </c>
      <c r="S23" s="277" t="str">
        <f>IF(R23="-",FIXED(Controls!L106,1),FIXED(Controls!L106,0))</f>
        <v>448</v>
      </c>
      <c r="T23" s="79" t="str">
        <f>"(" &amp;FIXED(Controls!N106,0)&amp;"-"&amp;FIXED(Controls!O106,0)&amp; ")"</f>
        <v>(413-484)</v>
      </c>
      <c r="U23" s="278" t="str">
        <f>Controls!R106</f>
        <v>No sig. difference</v>
      </c>
      <c r="V23" s="270"/>
    </row>
    <row r="24" spans="1:22" ht="15" customHeight="1" x14ac:dyDescent="0.25">
      <c r="A24" s="120"/>
      <c r="B24" s="120"/>
      <c r="C24" s="120"/>
      <c r="D24" s="120"/>
      <c r="P24" s="274" t="s">
        <v>48</v>
      </c>
      <c r="Q24" s="279" t="str">
        <f>Controls!J107</f>
        <v>552</v>
      </c>
      <c r="R24" s="276" t="str">
        <f>IF(Controls!$E$58="AU","",Controls!K107)</f>
        <v>395</v>
      </c>
      <c r="S24" s="277" t="str">
        <f>IF(R24="-",FIXED(Controls!L107,1),FIXED(Controls!L107,0))</f>
        <v>402</v>
      </c>
      <c r="T24" s="79" t="str">
        <f>"(" &amp;FIXED(Controls!N107,0)&amp;"-"&amp;FIXED(Controls!O107,0)&amp; ")"</f>
        <v>(369-437)</v>
      </c>
      <c r="U24" s="278" t="str">
        <f>Controls!R107</f>
        <v>No sig. difference</v>
      </c>
      <c r="V24" s="270"/>
    </row>
    <row r="25" spans="1:22" ht="15" customHeight="1" x14ac:dyDescent="0.25">
      <c r="A25" s="120"/>
      <c r="B25" s="120"/>
      <c r="C25" s="120"/>
      <c r="D25" s="120"/>
      <c r="P25" s="274" t="s">
        <v>49</v>
      </c>
      <c r="Q25" s="279" t="str">
        <f>Controls!J108</f>
        <v>519</v>
      </c>
      <c r="R25" s="276" t="str">
        <f>IF(Controls!$E$58="AU","",Controls!K108)</f>
        <v>410</v>
      </c>
      <c r="S25" s="277" t="str">
        <f>IF(R25="-",FIXED(Controls!L108,1),FIXED(Controls!L108,0))</f>
        <v>416</v>
      </c>
      <c r="T25" s="79" t="str">
        <f>"(" &amp;FIXED(Controls!N108,0)&amp;"-"&amp;FIXED(Controls!O108,0)&amp; ")"</f>
        <v>(381-454)</v>
      </c>
      <c r="U25" s="278" t="str">
        <f>Controls!R108</f>
        <v>No sig. difference</v>
      </c>
      <c r="V25" s="270"/>
    </row>
    <row r="26" spans="1:22" ht="15" customHeight="1" x14ac:dyDescent="0.25">
      <c r="A26" s="120"/>
      <c r="B26" s="120"/>
      <c r="C26" s="120"/>
      <c r="D26" s="120"/>
      <c r="P26" s="274" t="s">
        <v>50</v>
      </c>
      <c r="Q26" s="279" t="str">
        <f>Controls!J109</f>
        <v>1,223</v>
      </c>
      <c r="R26" s="276" t="str">
        <f>IF(Controls!$E$58="AU","",Controls!K109)</f>
        <v>351</v>
      </c>
      <c r="S26" s="277" t="str">
        <f>IF(R26="-",FIXED(Controls!L109,1),FIXED(Controls!L109,0))</f>
        <v>380</v>
      </c>
      <c r="T26" s="79" t="str">
        <f>"(" &amp;FIXED(Controls!N109,0)&amp;"-"&amp;FIXED(Controls!O109,0)&amp; ")"</f>
        <v>(358-403)</v>
      </c>
      <c r="U26" s="278" t="str">
        <f>Controls!R109</f>
        <v>Sig. low</v>
      </c>
      <c r="V26" s="270"/>
    </row>
    <row r="27" spans="1:22" ht="15" customHeight="1" x14ac:dyDescent="0.25">
      <c r="A27" s="120"/>
      <c r="B27" s="120"/>
      <c r="C27" s="120"/>
      <c r="D27" s="120"/>
      <c r="P27" s="274" t="s">
        <v>51</v>
      </c>
      <c r="Q27" s="279" t="str">
        <f>Controls!J110</f>
        <v>992</v>
      </c>
      <c r="R27" s="276" t="str">
        <f>IF(Controls!$E$58="AU","",Controls!K110)</f>
        <v>421</v>
      </c>
      <c r="S27" s="277" t="str">
        <f>IF(R27="-",FIXED(Controls!L110,1),FIXED(Controls!L110,0))</f>
        <v>437</v>
      </c>
      <c r="T27" s="79" t="str">
        <f>"(" &amp;FIXED(Controls!N110,0)&amp;"-"&amp;FIXED(Controls!O110,0)&amp; ")"</f>
        <v>(410-465)</v>
      </c>
      <c r="U27" s="278" t="str">
        <f>Controls!R110</f>
        <v>No sig. difference</v>
      </c>
      <c r="V27" s="270"/>
    </row>
    <row r="28" spans="1:22" ht="15" customHeight="1" x14ac:dyDescent="0.25">
      <c r="A28" s="120"/>
      <c r="B28" s="120"/>
      <c r="C28" s="120"/>
      <c r="D28" s="120"/>
      <c r="P28" s="274" t="s">
        <v>52</v>
      </c>
      <c r="Q28" s="279" t="str">
        <f>Controls!J111</f>
        <v>264</v>
      </c>
      <c r="R28" s="276" t="str">
        <f>IF(Controls!$E$58="AU","",Controls!K111)</f>
        <v>449</v>
      </c>
      <c r="S28" s="277" t="str">
        <f>IF(R28="-",FIXED(Controls!L111,1),FIXED(Controls!L111,0))</f>
        <v>461</v>
      </c>
      <c r="T28" s="79" t="str">
        <f>"(" &amp;FIXED(Controls!N111,0)&amp;"-"&amp;FIXED(Controls!O111,0)&amp; ")"</f>
        <v>(407-521)</v>
      </c>
      <c r="U28" s="278" t="str">
        <f>Controls!R111</f>
        <v>No sig. difference</v>
      </c>
      <c r="V28" s="270"/>
    </row>
    <row r="29" spans="1:22" ht="15" customHeight="1" x14ac:dyDescent="0.25">
      <c r="A29" s="120"/>
      <c r="B29" s="120"/>
      <c r="C29" s="120"/>
      <c r="D29" s="120"/>
      <c r="P29" s="274" t="s">
        <v>53</v>
      </c>
      <c r="Q29" s="279" t="str">
        <f>Controls!J112</f>
        <v>805</v>
      </c>
      <c r="R29" s="276" t="str">
        <f>IF(Controls!$E$58="AU","",Controls!K112)</f>
        <v>450</v>
      </c>
      <c r="S29" s="277" t="str">
        <f>IF(R29="-",FIXED(Controls!L112,1),FIXED(Controls!L112,0))</f>
        <v>466</v>
      </c>
      <c r="T29" s="79" t="str">
        <f>"(" &amp;FIXED(Controls!N112,0)&amp;"-"&amp;FIXED(Controls!O112,0)&amp; ")"</f>
        <v>(434-500)</v>
      </c>
      <c r="U29" s="278" t="str">
        <f>Controls!R112</f>
        <v>Sig. high</v>
      </c>
      <c r="V29" s="270"/>
    </row>
    <row r="30" spans="1:22" ht="15" customHeight="1" x14ac:dyDescent="0.25">
      <c r="A30" s="120"/>
      <c r="B30" s="120"/>
      <c r="C30" s="120"/>
      <c r="D30" s="120"/>
      <c r="P30" s="274" t="s">
        <v>54</v>
      </c>
      <c r="Q30" s="279" t="str">
        <f>Controls!J113</f>
        <v>357</v>
      </c>
      <c r="R30" s="276" t="str">
        <f>IF(Controls!$E$58="AU","",Controls!K113)</f>
        <v>512</v>
      </c>
      <c r="S30" s="277" t="str">
        <f>IF(R30="-",FIXED(Controls!L113,1),FIXED(Controls!L113,0))</f>
        <v>521</v>
      </c>
      <c r="T30" s="79" t="str">
        <f>"(" &amp;FIXED(Controls!N113,0)&amp;"-"&amp;FIXED(Controls!O113,0)&amp; ")"</f>
        <v>(468-578)</v>
      </c>
      <c r="U30" s="278" t="str">
        <f>Controls!R113</f>
        <v>Sig. high</v>
      </c>
      <c r="V30" s="270"/>
    </row>
    <row r="31" spans="1:22" ht="15" customHeight="1" x14ac:dyDescent="0.25">
      <c r="A31" s="120"/>
      <c r="B31" s="120"/>
      <c r="C31" s="120"/>
      <c r="D31" s="120"/>
      <c r="P31" s="274" t="s">
        <v>55</v>
      </c>
      <c r="Q31" s="279" t="str">
        <f>Controls!J114</f>
        <v>404</v>
      </c>
      <c r="R31" s="276" t="str">
        <f>IF(Controls!$E$58="AU","",Controls!K114)</f>
        <v>443</v>
      </c>
      <c r="S31" s="277" t="str">
        <f>IF(R31="-",FIXED(Controls!L114,1),FIXED(Controls!L114,0))</f>
        <v>451</v>
      </c>
      <c r="T31" s="79" t="str">
        <f>"(" &amp;FIXED(Controls!N114,0)&amp;"-"&amp;FIXED(Controls!O114,0)&amp; ")"</f>
        <v>(407-497)</v>
      </c>
      <c r="U31" s="278" t="str">
        <f>Controls!R114</f>
        <v>No sig. difference</v>
      </c>
      <c r="V31" s="270"/>
    </row>
    <row r="32" spans="1:22" ht="15" customHeight="1" x14ac:dyDescent="0.25">
      <c r="A32" s="120"/>
      <c r="B32" s="120"/>
      <c r="C32" s="120"/>
      <c r="D32" s="120"/>
      <c r="F32" s="4"/>
      <c r="G32" s="4"/>
      <c r="H32" s="4"/>
      <c r="I32" s="4"/>
      <c r="J32" s="4"/>
      <c r="K32" s="4"/>
      <c r="L32" s="4"/>
      <c r="M32" s="4"/>
      <c r="N32" s="4"/>
      <c r="O32" s="4"/>
      <c r="P32" s="274" t="s">
        <v>56</v>
      </c>
      <c r="Q32" s="279" t="str">
        <f>Controls!J115</f>
        <v>336</v>
      </c>
      <c r="R32" s="276" t="str">
        <f>IF(Controls!$E$58="AU","",Controls!K115)</f>
        <v>366</v>
      </c>
      <c r="S32" s="277" t="str">
        <f>IF(R32="-",FIXED(Controls!L115,1),FIXED(Controls!L115,0))</f>
        <v>359</v>
      </c>
      <c r="T32" s="79" t="str">
        <f>"(" &amp;FIXED(Controls!N115,0)&amp;"-"&amp;FIXED(Controls!O115,0)&amp; ")"</f>
        <v>(321-400)</v>
      </c>
      <c r="U32" s="278" t="str">
        <f>Controls!R115</f>
        <v>Sig. low</v>
      </c>
      <c r="V32" s="270"/>
    </row>
    <row r="33" spans="1:25" s="59" customFormat="1" ht="15" customHeight="1" x14ac:dyDescent="0.25">
      <c r="A33" s="120"/>
      <c r="B33" s="120"/>
      <c r="C33" s="120"/>
      <c r="D33" s="120"/>
      <c r="E33" s="69"/>
      <c r="F33" s="107"/>
      <c r="G33" s="408"/>
      <c r="H33" s="408"/>
      <c r="I33" s="408"/>
      <c r="J33" s="408"/>
      <c r="K33" s="408"/>
      <c r="L33" s="408"/>
      <c r="M33" s="408"/>
      <c r="N33" s="408"/>
      <c r="O33" s="108"/>
      <c r="P33" s="274" t="s">
        <v>57</v>
      </c>
      <c r="Q33" s="279" t="str">
        <f>Controls!J116</f>
        <v>643</v>
      </c>
      <c r="R33" s="276" t="str">
        <f>IF(Controls!$E$58="AU","",Controls!K116)</f>
        <v>440</v>
      </c>
      <c r="S33" s="277" t="str">
        <f>IF(R33="-",FIXED(Controls!L116,1),FIXED(Controls!L116,0))</f>
        <v>461</v>
      </c>
      <c r="T33" s="79" t="str">
        <f>"(" &amp;FIXED(Controls!N116,0)&amp;"-"&amp;FIXED(Controls!O116,0)&amp; ")"</f>
        <v>(425-498)</v>
      </c>
      <c r="U33" s="278" t="str">
        <f>Controls!R116</f>
        <v>Sig. high</v>
      </c>
      <c r="V33" s="281"/>
    </row>
    <row r="34" spans="1:25" ht="3.75" customHeight="1" x14ac:dyDescent="0.25">
      <c r="A34" s="120"/>
      <c r="B34" s="120"/>
      <c r="C34" s="120"/>
      <c r="D34" s="120"/>
      <c r="E34" s="7"/>
      <c r="F34" s="109"/>
      <c r="G34" s="4"/>
      <c r="H34" s="4"/>
      <c r="I34" s="4"/>
      <c r="J34" s="4"/>
      <c r="K34" s="4"/>
      <c r="L34" s="4"/>
      <c r="M34" s="4"/>
      <c r="N34" s="4"/>
      <c r="O34" s="4"/>
      <c r="P34" s="274"/>
      <c r="Q34" s="279"/>
      <c r="R34" s="276">
        <f>IF(Controls!$E$58="AU","",Controls!K117)</f>
        <v>0</v>
      </c>
      <c r="S34" s="277"/>
      <c r="T34" s="79"/>
      <c r="U34" s="278"/>
      <c r="V34" s="270"/>
    </row>
    <row r="35" spans="1:25" ht="3.75" customHeight="1" x14ac:dyDescent="0.25">
      <c r="A35" s="120"/>
      <c r="B35" s="120"/>
      <c r="C35" s="120"/>
      <c r="D35" s="120"/>
      <c r="E35" s="7"/>
      <c r="F35" s="109"/>
      <c r="G35" s="110"/>
      <c r="H35" s="110"/>
      <c r="I35" s="401"/>
      <c r="J35" s="401"/>
      <c r="K35" s="401"/>
      <c r="L35" s="401"/>
      <c r="M35" s="401"/>
      <c r="N35" s="111"/>
      <c r="O35" s="404"/>
      <c r="P35" s="270"/>
      <c r="Q35" s="279"/>
      <c r="R35" s="276">
        <f>IF(Controls!$E$58="AU","",Controls!K118)</f>
        <v>0</v>
      </c>
      <c r="S35" s="277"/>
      <c r="T35" s="79"/>
      <c r="U35" s="278"/>
      <c r="V35" s="270"/>
    </row>
    <row r="36" spans="1:25" ht="15" customHeight="1" x14ac:dyDescent="0.25">
      <c r="A36" s="120"/>
      <c r="B36" s="120"/>
      <c r="C36" s="120"/>
      <c r="D36" s="120"/>
      <c r="E36" s="7"/>
      <c r="F36" s="109"/>
      <c r="G36" s="110"/>
      <c r="H36" s="404"/>
      <c r="I36" s="404"/>
      <c r="J36" s="404"/>
      <c r="K36" s="91"/>
      <c r="L36" s="401"/>
      <c r="M36" s="401"/>
      <c r="N36" s="401"/>
      <c r="O36" s="404"/>
      <c r="P36" s="274" t="s">
        <v>6</v>
      </c>
      <c r="Q36" s="279" t="str">
        <f>Controls!J119</f>
        <v>2,868</v>
      </c>
      <c r="R36" s="276" t="str">
        <f>IF(Controls!$E$58="AU","",Controls!K119)</f>
        <v>415</v>
      </c>
      <c r="S36" s="277" t="str">
        <f>IF(R36="-",FIXED(Controls!L119,1),FIXED(Controls!L119,0))</f>
        <v>416</v>
      </c>
      <c r="T36" s="79" t="str">
        <f>"(" &amp;FIXED(Controls!N119,0)&amp;"-"&amp;FIXED(Controls!O119,0)&amp; ")"</f>
        <v>(401-432)</v>
      </c>
      <c r="U36" s="278" t="str">
        <f>Controls!R119</f>
        <v>No sig. difference</v>
      </c>
      <c r="V36" s="270"/>
    </row>
    <row r="37" spans="1:25" ht="15" customHeight="1" x14ac:dyDescent="0.25">
      <c r="A37" s="120"/>
      <c r="B37" s="120"/>
      <c r="C37" s="120"/>
      <c r="D37" s="120"/>
      <c r="E37" s="7"/>
      <c r="F37" s="109"/>
      <c r="G37" s="4"/>
      <c r="H37" s="112"/>
      <c r="I37" s="394"/>
      <c r="J37" s="394"/>
      <c r="K37" s="113"/>
      <c r="L37" s="112"/>
      <c r="M37" s="394"/>
      <c r="N37" s="394"/>
      <c r="O37" s="110"/>
      <c r="P37" s="274" t="s">
        <v>13</v>
      </c>
      <c r="Q37" s="279" t="str">
        <f>Controls!J120</f>
        <v>488</v>
      </c>
      <c r="R37" s="276" t="str">
        <f>IF(Controls!$E$58="AU","",Controls!K120)</f>
        <v>367</v>
      </c>
      <c r="S37" s="277" t="str">
        <f>IF(R37="-",FIXED(Controls!L120,1),FIXED(Controls!L120,0))</f>
        <v>360</v>
      </c>
      <c r="T37" s="79" t="str">
        <f>"(" &amp;FIXED(Controls!N120,0)&amp;"-"&amp;FIXED(Controls!O120,0)&amp; ")"</f>
        <v>(328-394)</v>
      </c>
      <c r="U37" s="278" t="str">
        <f>Controls!R120</f>
        <v>Sig. low</v>
      </c>
      <c r="V37" s="270"/>
    </row>
    <row r="38" spans="1:25" ht="15" customHeight="1" x14ac:dyDescent="0.25">
      <c r="A38" s="120"/>
      <c r="B38" s="120"/>
      <c r="C38" s="120"/>
      <c r="D38" s="120"/>
      <c r="E38" s="7"/>
      <c r="F38" s="109"/>
      <c r="G38" s="114"/>
      <c r="H38" s="115"/>
      <c r="I38" s="116"/>
      <c r="J38" s="117"/>
      <c r="K38" s="118"/>
      <c r="L38" s="115"/>
      <c r="M38" s="116"/>
      <c r="N38" s="117"/>
      <c r="O38" s="119"/>
      <c r="P38" s="274" t="s">
        <v>14</v>
      </c>
      <c r="Q38" s="279" t="str">
        <f>Controls!J121</f>
        <v>1,610</v>
      </c>
      <c r="R38" s="276" t="str">
        <f>IF(Controls!$E$58="AU","",Controls!K121)</f>
        <v>420</v>
      </c>
      <c r="S38" s="277" t="str">
        <f>IF(R38="-",FIXED(Controls!L121,1),FIXED(Controls!L121,0))</f>
        <v>419</v>
      </c>
      <c r="T38" s="79" t="str">
        <f>"(" &amp;FIXED(Controls!N121,0)&amp;"-"&amp;FIXED(Controls!O121,0)&amp; ")"</f>
        <v>(398-440)</v>
      </c>
      <c r="U38" s="278" t="str">
        <f>Controls!R121</f>
        <v>No sig. difference</v>
      </c>
      <c r="V38" s="270"/>
    </row>
    <row r="39" spans="1:25" ht="15" customHeight="1" x14ac:dyDescent="0.25">
      <c r="A39" s="120"/>
      <c r="B39" s="120"/>
      <c r="C39" s="120"/>
      <c r="D39" s="120"/>
      <c r="E39" s="7"/>
      <c r="F39" s="109"/>
      <c r="G39" s="114"/>
      <c r="H39" s="115"/>
      <c r="I39" s="116"/>
      <c r="J39" s="117"/>
      <c r="K39" s="118"/>
      <c r="L39" s="115"/>
      <c r="M39" s="116"/>
      <c r="N39" s="117"/>
      <c r="O39" s="119"/>
      <c r="P39" s="274" t="s">
        <v>18</v>
      </c>
      <c r="Q39" s="279" t="str">
        <f>Controls!J122</f>
        <v>2,228</v>
      </c>
      <c r="R39" s="276" t="str">
        <f>IF(Controls!$E$58="AU","",Controls!K122)</f>
        <v>429</v>
      </c>
      <c r="S39" s="277" t="str">
        <f>IF(R39="-",FIXED(Controls!L122,1),FIXED(Controls!L122,0))</f>
        <v>435</v>
      </c>
      <c r="T39" s="79" t="str">
        <f>"(" &amp;FIXED(Controls!N122,0)&amp;"-"&amp;FIXED(Controls!O122,0)&amp; ")"</f>
        <v>(418-454)</v>
      </c>
      <c r="U39" s="278" t="str">
        <f>Controls!R122</f>
        <v>No sig. difference</v>
      </c>
      <c r="V39" s="270"/>
    </row>
    <row r="40" spans="1:25" ht="15" customHeight="1" x14ac:dyDescent="0.25">
      <c r="A40" s="120"/>
      <c r="B40" s="120"/>
      <c r="C40" s="120"/>
      <c r="D40" s="120"/>
      <c r="E40" s="7"/>
      <c r="F40" s="120"/>
      <c r="G40" s="114"/>
      <c r="H40" s="115"/>
      <c r="I40" s="116"/>
      <c r="J40" s="117"/>
      <c r="K40" s="118"/>
      <c r="L40" s="115"/>
      <c r="M40" s="116"/>
      <c r="N40" s="117"/>
      <c r="O40" s="119"/>
      <c r="P40" s="274" t="s">
        <v>104</v>
      </c>
      <c r="Q40" s="279" t="str">
        <f>Controls!J123</f>
        <v>1,742</v>
      </c>
      <c r="R40" s="276" t="str">
        <f>IF(Controls!$E$58="AU","",Controls!K123)</f>
        <v>366</v>
      </c>
      <c r="S40" s="277" t="str">
        <f>IF(R40="-",FIXED(Controls!L123,1),FIXED(Controls!L123,0))</f>
        <v>389</v>
      </c>
      <c r="T40" s="79" t="str">
        <f>"(" &amp;FIXED(Controls!N123,0)&amp;"-"&amp;FIXED(Controls!O123,0)&amp; ")"</f>
        <v>(370-408)</v>
      </c>
      <c r="U40" s="278" t="str">
        <f>Controls!R123</f>
        <v>Sig. low</v>
      </c>
      <c r="V40" s="270"/>
    </row>
    <row r="41" spans="1:25" ht="15" customHeight="1" x14ac:dyDescent="0.25">
      <c r="A41" s="120"/>
      <c r="B41" s="120"/>
      <c r="C41" s="120"/>
      <c r="D41" s="120"/>
      <c r="E41" s="7"/>
      <c r="F41" s="120"/>
      <c r="G41" s="114"/>
      <c r="H41" s="115"/>
      <c r="I41" s="116"/>
      <c r="J41" s="117"/>
      <c r="K41" s="118"/>
      <c r="L41" s="115"/>
      <c r="M41" s="116"/>
      <c r="N41" s="117"/>
      <c r="O41" s="119"/>
      <c r="P41" s="274" t="s">
        <v>25</v>
      </c>
      <c r="Q41" s="279" t="str">
        <f>Controls!J124</f>
        <v>1,256</v>
      </c>
      <c r="R41" s="276" t="str">
        <f>IF(Controls!$E$58="AU","",Controls!K124)</f>
        <v>427</v>
      </c>
      <c r="S41" s="277" t="str">
        <f>IF(R41="-",FIXED(Controls!L124,1),FIXED(Controls!L124,0))</f>
        <v>441</v>
      </c>
      <c r="T41" s="79" t="str">
        <f>"(" &amp;FIXED(Controls!N124,0)&amp;"-"&amp;FIXED(Controls!O124,0)&amp; ")"</f>
        <v>(417-467)</v>
      </c>
      <c r="U41" s="278" t="str">
        <f>Controls!R124</f>
        <v>No sig. difference</v>
      </c>
      <c r="V41" s="270"/>
    </row>
    <row r="42" spans="1:25" ht="15" customHeight="1" x14ac:dyDescent="0.25">
      <c r="A42" s="120"/>
      <c r="B42" s="120"/>
      <c r="C42" s="120"/>
      <c r="D42" s="120"/>
      <c r="E42" s="7"/>
      <c r="F42" s="120"/>
      <c r="G42" s="114"/>
      <c r="H42" s="115"/>
      <c r="I42" s="116"/>
      <c r="J42" s="117"/>
      <c r="K42" s="118"/>
      <c r="L42" s="115"/>
      <c r="M42" s="116"/>
      <c r="N42" s="117"/>
      <c r="O42" s="119"/>
      <c r="P42" s="274" t="s">
        <v>28</v>
      </c>
      <c r="Q42" s="279" t="str">
        <f>Controls!J125</f>
        <v>2,546</v>
      </c>
      <c r="R42" s="276" t="str">
        <f>IF(Controls!$E$58="AU","",Controls!K125)</f>
        <v>440</v>
      </c>
      <c r="S42" s="277" t="str">
        <f>IF(R42="-",FIXED(Controls!L125,1),FIXED(Controls!L125,0))</f>
        <v>452</v>
      </c>
      <c r="T42" s="79" t="str">
        <f>"(" &amp;FIXED(Controls!N125,0)&amp;"-"&amp;FIXED(Controls!O125,0)&amp; ")"</f>
        <v>(434-470)</v>
      </c>
      <c r="U42" s="278" t="str">
        <f>Controls!R125</f>
        <v>Sig. high</v>
      </c>
      <c r="V42" s="270"/>
    </row>
    <row r="43" spans="1:25" ht="21.75" customHeight="1" x14ac:dyDescent="0.25">
      <c r="A43" s="120"/>
      <c r="B43" s="120"/>
      <c r="C43" s="120"/>
      <c r="D43" s="120"/>
      <c r="E43" s="7"/>
      <c r="F43" s="120"/>
      <c r="G43" s="114"/>
      <c r="H43" s="115"/>
      <c r="I43" s="116"/>
      <c r="J43" s="117"/>
      <c r="K43" s="118"/>
      <c r="L43" s="115"/>
      <c r="M43" s="116"/>
      <c r="N43" s="117"/>
      <c r="O43" s="119"/>
      <c r="P43" s="282" t="s">
        <v>5</v>
      </c>
      <c r="Q43" s="283" t="str">
        <f>Controls!J126</f>
        <v>12,738</v>
      </c>
      <c r="R43" s="349" t="str">
        <f>IF(Controls!$E$58="AU","",Controls!K126)</f>
        <v>414</v>
      </c>
      <c r="S43" s="284" t="str">
        <f>IF(R43="-",FIXED(Controls!L126,1),FIXED(Controls!L126,0))</f>
        <v>422</v>
      </c>
      <c r="T43" s="296" t="str">
        <f>"(" &amp;FIXED(Controls!N126,0)&amp;"-"&amp;FIXED(Controls!O126,0)&amp; ")"</f>
        <v>(414-429)</v>
      </c>
      <c r="U43" s="285" t="s">
        <v>121</v>
      </c>
      <c r="V43" s="270"/>
    </row>
    <row r="44" spans="1:25" ht="16.5" customHeight="1" x14ac:dyDescent="0.25">
      <c r="A44" s="120"/>
      <c r="B44" s="120"/>
      <c r="C44" s="120"/>
      <c r="D44" s="120"/>
      <c r="E44" s="7"/>
      <c r="F44" s="120"/>
      <c r="G44" s="114"/>
      <c r="H44" s="115"/>
      <c r="I44" s="116"/>
      <c r="J44" s="117"/>
      <c r="K44" s="118"/>
      <c r="L44" s="115"/>
      <c r="M44" s="116"/>
      <c r="N44" s="117"/>
      <c r="O44" s="119"/>
      <c r="P44" s="286" t="s">
        <v>149</v>
      </c>
      <c r="Q44" s="287" t="str">
        <f>Controls!J127</f>
        <v>-</v>
      </c>
      <c r="R44" s="348" t="str">
        <f>IF(Controls!$E$58="AU","",Controls!K127)</f>
        <v>-</v>
      </c>
      <c r="S44" s="294" t="str">
        <f>IFERROR(FIXED(Controls!$L$127,0),"-")</f>
        <v>-</v>
      </c>
      <c r="T44" s="297" t="str">
        <f>IFERROR("(" &amp;FIXED(Controls!N127,0)&amp;"-"&amp;FIXED(Controls!O127,0)&amp; ")","-")</f>
        <v>-</v>
      </c>
      <c r="U44" s="288" t="str">
        <f>Controls!R127</f>
        <v>-</v>
      </c>
      <c r="V44" s="270"/>
    </row>
    <row r="45" spans="1:25" ht="12" customHeight="1" x14ac:dyDescent="0.25">
      <c r="A45" s="120"/>
      <c r="B45" s="120"/>
      <c r="C45" s="120"/>
      <c r="D45" s="120"/>
      <c r="E45" s="7"/>
      <c r="F45" s="120"/>
      <c r="G45" s="114"/>
      <c r="H45" s="115"/>
      <c r="I45" s="116"/>
      <c r="J45" s="117"/>
      <c r="K45" s="118"/>
      <c r="L45" s="115"/>
      <c r="M45" s="116"/>
      <c r="N45" s="117"/>
      <c r="O45" s="119"/>
      <c r="P45" s="159" t="str">
        <f>Controls!$I$79</f>
        <v>Produced by Public Health Wales Observatory, using PEDW (NWIS), fractions (PHE) &amp; MYE (ONS)</v>
      </c>
      <c r="Q45" s="160"/>
      <c r="R45" s="161"/>
      <c r="S45" s="160"/>
      <c r="T45" s="162"/>
      <c r="U45" s="163"/>
    </row>
    <row r="46" spans="1:25" ht="21" customHeight="1" x14ac:dyDescent="0.25">
      <c r="A46" s="120"/>
      <c r="B46" s="120"/>
      <c r="C46" s="120"/>
      <c r="D46" s="120"/>
      <c r="E46" s="7"/>
      <c r="F46" s="120"/>
      <c r="G46" s="114"/>
      <c r="H46" s="115"/>
      <c r="I46" s="116"/>
      <c r="J46" s="117"/>
      <c r="K46" s="118"/>
      <c r="L46" s="115"/>
      <c r="M46" s="116"/>
      <c r="N46" s="117"/>
      <c r="O46" s="119"/>
      <c r="P46" s="395" t="s">
        <v>292</v>
      </c>
      <c r="Q46" s="395"/>
      <c r="R46" s="395"/>
      <c r="S46" s="395"/>
      <c r="T46" s="395"/>
      <c r="U46" s="395"/>
      <c r="V46" s="395"/>
      <c r="W46" s="395"/>
      <c r="X46" s="353"/>
      <c r="Y46" s="353"/>
    </row>
    <row r="47" spans="1:25" ht="11.25" customHeight="1" x14ac:dyDescent="0.25">
      <c r="A47" s="120"/>
      <c r="B47" s="120"/>
      <c r="C47" s="120"/>
      <c r="D47" s="120"/>
      <c r="E47" s="7"/>
      <c r="F47" s="120"/>
      <c r="G47" s="114"/>
      <c r="H47" s="115"/>
      <c r="I47" s="116"/>
      <c r="J47" s="117"/>
      <c r="K47" s="118"/>
      <c r="L47" s="115"/>
      <c r="M47" s="116"/>
      <c r="N47" s="117"/>
      <c r="O47" s="119"/>
      <c r="P47" s="406" t="str">
        <f>Controls!P81</f>
        <v/>
      </c>
      <c r="Q47" s="406"/>
      <c r="R47" s="406"/>
      <c r="S47" s="406"/>
      <c r="T47" s="406"/>
      <c r="U47" s="406"/>
      <c r="V47" s="363"/>
      <c r="W47" s="363"/>
      <c r="X47" s="353"/>
      <c r="Y47" s="353"/>
    </row>
    <row r="48" spans="1:25" ht="22.5" customHeight="1" x14ac:dyDescent="0.25">
      <c r="A48" s="120"/>
      <c r="B48" s="120"/>
      <c r="C48" s="120"/>
      <c r="D48" s="120"/>
      <c r="E48" s="7"/>
      <c r="F48" s="120"/>
      <c r="G48" s="114"/>
      <c r="H48" s="115"/>
      <c r="I48" s="116"/>
      <c r="J48" s="117"/>
      <c r="K48" s="118"/>
      <c r="L48" s="115"/>
      <c r="M48" s="116"/>
      <c r="N48" s="117"/>
      <c r="O48" s="119"/>
      <c r="P48" s="397" t="str">
        <f>Controls!$I$82</f>
        <v>* European age-standardised rates using the 2013 European Standard Population</v>
      </c>
      <c r="Q48" s="397"/>
      <c r="R48" s="397"/>
      <c r="S48" s="397"/>
      <c r="T48" s="397"/>
      <c r="U48" s="397"/>
      <c r="V48" s="397"/>
      <c r="W48" s="397"/>
    </row>
    <row r="49" spans="1:23" s="59" customFormat="1" ht="21" customHeight="1" x14ac:dyDescent="0.25">
      <c r="A49" s="365"/>
      <c r="B49" s="365"/>
      <c r="C49" s="365"/>
      <c r="D49" s="365"/>
      <c r="E49" s="69"/>
      <c r="F49" s="365"/>
      <c r="G49" s="366"/>
      <c r="H49" s="115"/>
      <c r="I49" s="116"/>
      <c r="J49" s="117"/>
      <c r="K49" s="118"/>
      <c r="L49" s="115"/>
      <c r="M49" s="116"/>
      <c r="N49" s="117"/>
      <c r="O49" s="367"/>
      <c r="P49" s="409" t="s">
        <v>191</v>
      </c>
      <c r="Q49" s="409"/>
      <c r="R49" s="409"/>
      <c r="S49" s="409"/>
      <c r="T49" s="409"/>
      <c r="U49" s="409"/>
      <c r="V49" s="409"/>
      <c r="W49" s="409"/>
    </row>
    <row r="50" spans="1:23" s="372" customFormat="1" ht="10.5" customHeight="1" x14ac:dyDescent="0.25">
      <c r="A50" s="368"/>
      <c r="B50" s="368"/>
      <c r="C50" s="368"/>
      <c r="D50" s="368"/>
      <c r="E50" s="369"/>
      <c r="F50" s="368"/>
      <c r="G50" s="406"/>
      <c r="H50" s="406"/>
      <c r="I50" s="406"/>
      <c r="J50" s="406"/>
      <c r="K50" s="406"/>
      <c r="L50" s="406"/>
      <c r="M50" s="406"/>
      <c r="N50" s="406"/>
      <c r="O50" s="370"/>
      <c r="P50" s="371" t="s">
        <v>229</v>
      </c>
      <c r="R50" s="373"/>
    </row>
    <row r="51" spans="1:23" ht="14.25" customHeight="1" x14ac:dyDescent="0.25">
      <c r="A51" s="120"/>
      <c r="B51" s="120"/>
      <c r="C51" s="7"/>
      <c r="D51" s="120"/>
      <c r="E51" s="7"/>
      <c r="F51" s="120"/>
      <c r="G51" s="407"/>
      <c r="H51" s="407"/>
      <c r="I51" s="407"/>
      <c r="J51" s="407"/>
      <c r="K51" s="407"/>
      <c r="L51" s="407"/>
      <c r="M51" s="407"/>
      <c r="N51" s="407"/>
      <c r="O51" s="119"/>
    </row>
    <row r="52" spans="1:23" ht="33.75" customHeight="1" x14ac:dyDescent="0.25">
      <c r="A52" s="7"/>
      <c r="B52" s="7"/>
      <c r="C52" s="7"/>
      <c r="D52" s="7"/>
      <c r="E52" s="7"/>
      <c r="F52" s="121"/>
      <c r="O52" s="4"/>
    </row>
    <row r="53" spans="1:23" x14ac:dyDescent="0.25">
      <c r="A53" s="7"/>
      <c r="B53" s="7"/>
      <c r="C53" s="7"/>
      <c r="D53" s="7"/>
      <c r="E53" s="7"/>
      <c r="F53" s="121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153"/>
    </row>
    <row r="54" spans="1:23" ht="3" customHeight="1" x14ac:dyDescent="0.25">
      <c r="A54" s="7"/>
      <c r="B54" s="7"/>
      <c r="C54" s="7"/>
      <c r="D54" s="7"/>
      <c r="E54" s="7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153"/>
    </row>
    <row r="55" spans="1:23" x14ac:dyDescent="0.25">
      <c r="A55" s="7"/>
      <c r="B55" s="7"/>
      <c r="C55" s="7"/>
      <c r="D55" s="7"/>
      <c r="E55" s="7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153"/>
    </row>
    <row r="56" spans="1:23" x14ac:dyDescent="0.25">
      <c r="A56" s="7"/>
      <c r="B56" s="7"/>
      <c r="C56" s="7"/>
      <c r="D56" s="7"/>
      <c r="E56" s="7"/>
      <c r="G56" s="84"/>
      <c r="H56" s="4"/>
      <c r="I56" s="4"/>
      <c r="J56" s="4"/>
      <c r="K56" s="4"/>
      <c r="L56" s="4"/>
      <c r="M56" s="4"/>
      <c r="N56" s="4"/>
      <c r="O56" s="4"/>
      <c r="P56" s="4"/>
      <c r="Q56" s="4"/>
      <c r="R56" s="153"/>
    </row>
    <row r="57" spans="1:23" x14ac:dyDescent="0.25">
      <c r="A57" s="7"/>
      <c r="B57" s="7"/>
      <c r="C57" s="7"/>
      <c r="D57" s="7"/>
      <c r="E57" s="7"/>
      <c r="G57" s="85"/>
      <c r="H57" s="4"/>
      <c r="I57" s="4"/>
      <c r="J57" s="4"/>
      <c r="K57" s="4"/>
      <c r="L57" s="4"/>
      <c r="M57" s="4"/>
      <c r="N57" s="4"/>
      <c r="O57" s="4"/>
      <c r="P57" s="4"/>
      <c r="Q57" s="4"/>
      <c r="R57" s="153"/>
    </row>
    <row r="58" spans="1:23" x14ac:dyDescent="0.25">
      <c r="A58" s="7"/>
      <c r="B58" s="7"/>
      <c r="C58" s="7"/>
      <c r="D58" s="7"/>
      <c r="E58" s="7"/>
      <c r="G58" s="85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154"/>
    </row>
    <row r="59" spans="1:23" x14ac:dyDescent="0.25">
      <c r="A59" s="7"/>
      <c r="B59" s="7"/>
      <c r="C59" s="7"/>
      <c r="D59" s="7"/>
      <c r="E59" s="7"/>
      <c r="G59" s="87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155"/>
    </row>
    <row r="60" spans="1:23" ht="6" customHeight="1" x14ac:dyDescent="0.25">
      <c r="A60" s="7"/>
      <c r="B60" s="7"/>
      <c r="C60" s="7"/>
      <c r="D60" s="7"/>
      <c r="E60" s="6"/>
      <c r="G60" s="84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153"/>
    </row>
    <row r="61" spans="1:23" ht="39" customHeight="1" x14ac:dyDescent="0.25">
      <c r="A61" s="7"/>
      <c r="B61" s="7"/>
      <c r="C61" s="7"/>
      <c r="D61" s="7"/>
      <c r="E61" s="6"/>
      <c r="G61" s="85"/>
      <c r="H61" s="4"/>
      <c r="I61" s="4"/>
      <c r="J61" s="4"/>
      <c r="K61" s="4"/>
      <c r="L61" s="4"/>
      <c r="M61" s="4"/>
      <c r="N61" s="4"/>
      <c r="O61" s="4"/>
      <c r="P61" s="4"/>
      <c r="Q61" s="4"/>
      <c r="R61" s="153"/>
    </row>
    <row r="62" spans="1:23" ht="12" customHeight="1" x14ac:dyDescent="0.25">
      <c r="G62" s="89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154"/>
    </row>
    <row r="63" spans="1:23" ht="21.75" customHeight="1" x14ac:dyDescent="0.25"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155"/>
    </row>
    <row r="64" spans="1:23" ht="46.5" customHeight="1" x14ac:dyDescent="0.25"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153"/>
    </row>
    <row r="65" spans="14:14" ht="25.5" customHeight="1" x14ac:dyDescent="0.25">
      <c r="N65" s="95"/>
    </row>
  </sheetData>
  <mergeCells count="15">
    <mergeCell ref="P8:V9"/>
    <mergeCell ref="G50:N50"/>
    <mergeCell ref="G51:N51"/>
    <mergeCell ref="S11:T11"/>
    <mergeCell ref="G33:N33"/>
    <mergeCell ref="I35:M35"/>
    <mergeCell ref="O35:O36"/>
    <mergeCell ref="H36:J36"/>
    <mergeCell ref="L36:N36"/>
    <mergeCell ref="I37:J37"/>
    <mergeCell ref="M37:N37"/>
    <mergeCell ref="P48:W48"/>
    <mergeCell ref="P46:W46"/>
    <mergeCell ref="P49:W49"/>
    <mergeCell ref="P47:U47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8" r:id="rId4" name="List Box 2">
              <controlPr defaultSize="0" autoLine="0" autoPict="0">
                <anchor moveWithCells="1">
                  <from>
                    <xdr:col>0</xdr:col>
                    <xdr:colOff>66675</xdr:colOff>
                    <xdr:row>10</xdr:row>
                    <xdr:rowOff>200025</xdr:rowOff>
                  </from>
                  <to>
                    <xdr:col>2</xdr:col>
                    <xdr:colOff>428625</xdr:colOff>
                    <xdr:row>17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List Box 3">
              <controlPr defaultSize="0" autoLine="0" autoPict="0">
                <anchor moveWithCells="1">
                  <from>
                    <xdr:col>0</xdr:col>
                    <xdr:colOff>66675</xdr:colOff>
                    <xdr:row>17</xdr:row>
                    <xdr:rowOff>161925</xdr:rowOff>
                  </from>
                  <to>
                    <xdr:col>1</xdr:col>
                    <xdr:colOff>638175</xdr:colOff>
                    <xdr:row>20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pageSetUpPr fitToPage="1"/>
  </sheetPr>
  <dimension ref="A3:Y65"/>
  <sheetViews>
    <sheetView showGridLines="0" showRowColHeaders="0" zoomScaleNormal="100" workbookViewId="0"/>
  </sheetViews>
  <sheetFormatPr defaultRowHeight="15" x14ac:dyDescent="0.25"/>
  <cols>
    <col min="1" max="1" width="3" customWidth="1"/>
    <col min="2" max="2" width="29" customWidth="1"/>
    <col min="3" max="3" width="7.42578125" customWidth="1"/>
    <col min="4" max="4" width="2.7109375" customWidth="1"/>
    <col min="5" max="5" width="4.42578125" customWidth="1"/>
    <col min="6" max="6" width="14.42578125" customWidth="1"/>
    <col min="7" max="7" width="14.85546875" customWidth="1"/>
    <col min="8" max="9" width="7.7109375" customWidth="1"/>
    <col min="10" max="10" width="9" customWidth="1"/>
    <col min="11" max="11" width="2.5703125" customWidth="1"/>
    <col min="12" max="12" width="7.85546875" customWidth="1"/>
    <col min="13" max="13" width="6.42578125" customWidth="1"/>
    <col min="14" max="14" width="0.5703125" customWidth="1"/>
    <col min="15" max="15" width="4" customWidth="1"/>
    <col min="16" max="16" width="22.5703125" customWidth="1"/>
    <col min="17" max="17" width="13.5703125" customWidth="1"/>
    <col min="18" max="18" width="7.7109375" style="140" customWidth="1"/>
    <col min="19" max="19" width="10.140625" customWidth="1"/>
    <col min="20" max="20" width="13.5703125" customWidth="1"/>
    <col min="21" max="21" width="16.7109375" customWidth="1"/>
    <col min="22" max="22" width="1" customWidth="1"/>
    <col min="23" max="23" width="5.28515625" customWidth="1"/>
  </cols>
  <sheetData>
    <row r="3" spans="1:22" x14ac:dyDescent="0.25">
      <c r="K3" s="61"/>
      <c r="L3" s="61"/>
    </row>
    <row r="4" spans="1:22" x14ac:dyDescent="0.25">
      <c r="K4" s="61"/>
      <c r="L4" s="61"/>
    </row>
    <row r="5" spans="1:22" x14ac:dyDescent="0.25">
      <c r="K5" s="61"/>
      <c r="L5" s="61"/>
    </row>
    <row r="6" spans="1:22" ht="9.75" customHeight="1" x14ac:dyDescent="0.25">
      <c r="K6" s="61"/>
      <c r="L6" s="61"/>
    </row>
    <row r="7" spans="1:22" ht="16.5" customHeight="1" x14ac:dyDescent="0.25"/>
    <row r="8" spans="1:22" ht="37.5" customHeight="1" x14ac:dyDescent="0.25">
      <c r="A8" s="169"/>
      <c r="B8" s="7"/>
      <c r="C8" s="7"/>
      <c r="D8" s="7"/>
      <c r="E8" s="7"/>
      <c r="F8" s="7"/>
      <c r="P8" s="408" t="str">
        <f>Controls!$I$78</f>
        <v>Alcohol-attributable hospital admissions (person-based, narrow), persons, all ages, England and Wales health boards, financial year 2012/13</v>
      </c>
      <c r="Q8" s="408"/>
      <c r="R8" s="408"/>
      <c r="S8" s="408"/>
      <c r="T8" s="408"/>
      <c r="U8" s="408"/>
      <c r="V8" s="408"/>
    </row>
    <row r="9" spans="1:22" ht="3.75" customHeight="1" x14ac:dyDescent="0.25">
      <c r="A9" s="7"/>
      <c r="B9" s="7"/>
      <c r="C9" s="7"/>
      <c r="D9" s="7"/>
      <c r="E9" s="7"/>
      <c r="F9" s="7"/>
      <c r="P9" s="411"/>
      <c r="Q9" s="411"/>
      <c r="R9" s="411"/>
      <c r="S9" s="411"/>
      <c r="T9" s="411"/>
      <c r="U9" s="411"/>
      <c r="V9" s="254"/>
    </row>
    <row r="10" spans="1:22" ht="4.5" customHeight="1" x14ac:dyDescent="0.25">
      <c r="A10" s="7"/>
      <c r="B10" s="7"/>
      <c r="C10" s="7"/>
      <c r="D10" s="7"/>
      <c r="E10" s="7"/>
      <c r="F10" s="7"/>
      <c r="P10" s="97"/>
      <c r="Q10" s="98"/>
      <c r="R10" s="98"/>
      <c r="S10" s="99"/>
      <c r="T10" s="100"/>
      <c r="U10" s="101"/>
    </row>
    <row r="11" spans="1:22" ht="39" customHeight="1" x14ac:dyDescent="0.25">
      <c r="A11" s="7"/>
      <c r="B11" s="7"/>
      <c r="C11" s="7"/>
      <c r="D11" s="7"/>
      <c r="E11" s="7"/>
      <c r="F11" s="7"/>
      <c r="P11" s="102"/>
      <c r="Q11" s="272" t="str">
        <f>Controls!J94</f>
        <v>Average annual count</v>
      </c>
      <c r="R11" s="350" t="str">
        <f>Controls!K94</f>
        <v>Crude rate</v>
      </c>
      <c r="S11" s="404" t="str">
        <f>Controls!I80</f>
        <v>EASR* (95% CI)</v>
      </c>
      <c r="T11" s="404"/>
      <c r="U11" s="273" t="s">
        <v>190</v>
      </c>
    </row>
    <row r="12" spans="1:22" ht="15" customHeight="1" x14ac:dyDescent="0.25">
      <c r="A12" s="7"/>
      <c r="B12" s="7"/>
      <c r="C12" s="7"/>
      <c r="D12" s="7"/>
      <c r="E12" s="7"/>
      <c r="F12" s="7"/>
      <c r="P12" s="274" t="s">
        <v>6</v>
      </c>
      <c r="Q12" s="279" t="str">
        <f>Controls!J119</f>
        <v>2,868</v>
      </c>
      <c r="R12" s="276" t="str">
        <f>IF(Controls!$E$58="AU","",Controls!K119)</f>
        <v>415</v>
      </c>
      <c r="S12" s="277" t="str">
        <f>IF(R12="-",FIXED(Controls!L119,1),FIXED(Controls!L119,0))</f>
        <v>416</v>
      </c>
      <c r="T12" s="79" t="str">
        <f>"(" &amp;FIXED(Controls!N119,0)&amp;"-"&amp;FIXED(Controls!O119,0)&amp; ")"</f>
        <v>(401-432)</v>
      </c>
      <c r="U12" s="278" t="str">
        <f>Controls!R119</f>
        <v>No sig. difference</v>
      </c>
    </row>
    <row r="13" spans="1:22" ht="15" customHeight="1" x14ac:dyDescent="0.25">
      <c r="A13" s="7"/>
      <c r="B13" s="7"/>
      <c r="C13" s="7"/>
      <c r="D13" s="7"/>
      <c r="E13" s="7"/>
      <c r="F13" s="7"/>
      <c r="P13" s="274" t="s">
        <v>13</v>
      </c>
      <c r="Q13" s="279" t="str">
        <f>Controls!J120</f>
        <v>488</v>
      </c>
      <c r="R13" s="276" t="str">
        <f>IF(Controls!$E$58="AU","",Controls!K120)</f>
        <v>367</v>
      </c>
      <c r="S13" s="277" t="str">
        <f>IF(R13="-",FIXED(Controls!L120,1),FIXED(Controls!L120,0))</f>
        <v>360</v>
      </c>
      <c r="T13" s="79" t="str">
        <f>"(" &amp;FIXED(Controls!N120,0)&amp;"-"&amp;FIXED(Controls!O120,0)&amp; ")"</f>
        <v>(328-394)</v>
      </c>
      <c r="U13" s="278" t="str">
        <f>Controls!R120</f>
        <v>Sig. low</v>
      </c>
    </row>
    <row r="14" spans="1:22" ht="15" customHeight="1" x14ac:dyDescent="0.25">
      <c r="A14" s="7"/>
      <c r="B14" s="7"/>
      <c r="C14" s="7"/>
      <c r="D14" s="7"/>
      <c r="E14" s="7"/>
      <c r="F14" s="7"/>
      <c r="P14" s="274" t="s">
        <v>14</v>
      </c>
      <c r="Q14" s="279" t="str">
        <f>Controls!J121</f>
        <v>1,610</v>
      </c>
      <c r="R14" s="276" t="str">
        <f>IF(Controls!$E$58="AU","",Controls!K121)</f>
        <v>420</v>
      </c>
      <c r="S14" s="277" t="str">
        <f>IF(R14="-",FIXED(Controls!L121,1),FIXED(Controls!L121,0))</f>
        <v>419</v>
      </c>
      <c r="T14" s="79" t="str">
        <f>"(" &amp;FIXED(Controls!N121,0)&amp;"-"&amp;FIXED(Controls!O121,0)&amp; ")"</f>
        <v>(398-440)</v>
      </c>
      <c r="U14" s="278" t="str">
        <f>Controls!R121</f>
        <v>No sig. difference</v>
      </c>
    </row>
    <row r="15" spans="1:22" ht="15" customHeight="1" x14ac:dyDescent="0.25">
      <c r="A15" s="7"/>
      <c r="B15" s="7"/>
      <c r="C15" s="7"/>
      <c r="D15" s="7"/>
      <c r="E15" s="7"/>
      <c r="F15" s="7"/>
      <c r="P15" s="274" t="s">
        <v>18</v>
      </c>
      <c r="Q15" s="279" t="str">
        <f>Controls!J122</f>
        <v>2,228</v>
      </c>
      <c r="R15" s="276" t="str">
        <f>IF(Controls!$E$58="AU","",Controls!K122)</f>
        <v>429</v>
      </c>
      <c r="S15" s="277" t="str">
        <f>IF(R15="-",FIXED(Controls!L122,1),FIXED(Controls!L122,0))</f>
        <v>435</v>
      </c>
      <c r="T15" s="79" t="str">
        <f>"(" &amp;FIXED(Controls!N122,0)&amp;"-"&amp;FIXED(Controls!O122,0)&amp; ")"</f>
        <v>(418-454)</v>
      </c>
      <c r="U15" s="278" t="str">
        <f>Controls!R122</f>
        <v>No sig. difference</v>
      </c>
    </row>
    <row r="16" spans="1:22" ht="15" customHeight="1" x14ac:dyDescent="0.25">
      <c r="A16" s="7"/>
      <c r="B16" s="7"/>
      <c r="C16" s="7"/>
      <c r="D16" s="7"/>
      <c r="E16" s="7"/>
      <c r="F16" s="7"/>
      <c r="P16" s="274" t="s">
        <v>104</v>
      </c>
      <c r="Q16" s="279" t="str">
        <f>Controls!J123</f>
        <v>1,742</v>
      </c>
      <c r="R16" s="276" t="str">
        <f>IF(Controls!$E$58="AU","",Controls!K123)</f>
        <v>366</v>
      </c>
      <c r="S16" s="277" t="str">
        <f>IF(R16="-",FIXED(Controls!L123,1),FIXED(Controls!L123,0))</f>
        <v>389</v>
      </c>
      <c r="T16" s="79" t="str">
        <f>"(" &amp;FIXED(Controls!N123,0)&amp;"-"&amp;FIXED(Controls!O123,0)&amp; ")"</f>
        <v>(370-408)</v>
      </c>
      <c r="U16" s="278" t="str">
        <f>Controls!R123</f>
        <v>Sig. low</v>
      </c>
    </row>
    <row r="17" spans="1:25" ht="15" customHeight="1" x14ac:dyDescent="0.25">
      <c r="A17" s="7"/>
      <c r="B17" s="7"/>
      <c r="C17" s="7"/>
      <c r="D17" s="7"/>
      <c r="E17" s="7"/>
      <c r="F17" s="7"/>
      <c r="P17" s="274" t="s">
        <v>25</v>
      </c>
      <c r="Q17" s="279" t="str">
        <f>Controls!J124</f>
        <v>1,256</v>
      </c>
      <c r="R17" s="276" t="str">
        <f>IF(Controls!$E$58="AU","",Controls!K124)</f>
        <v>427</v>
      </c>
      <c r="S17" s="277" t="str">
        <f>IF(R17="-",FIXED(Controls!L124,1),FIXED(Controls!L124,0))</f>
        <v>441</v>
      </c>
      <c r="T17" s="79" t="str">
        <f>"(" &amp;FIXED(Controls!N124,0)&amp;"-"&amp;FIXED(Controls!O124,0)&amp; ")"</f>
        <v>(417-467)</v>
      </c>
      <c r="U17" s="278" t="str">
        <f>Controls!R124</f>
        <v>No sig. difference</v>
      </c>
    </row>
    <row r="18" spans="1:25" ht="15" customHeight="1" x14ac:dyDescent="0.25">
      <c r="A18" s="7"/>
      <c r="B18" s="7"/>
      <c r="C18" s="7"/>
      <c r="D18" s="7"/>
      <c r="E18" s="7"/>
      <c r="F18" s="7"/>
      <c r="P18" s="274" t="s">
        <v>28</v>
      </c>
      <c r="Q18" s="279" t="str">
        <f>Controls!J125</f>
        <v>2,546</v>
      </c>
      <c r="R18" s="276" t="str">
        <f>IF(Controls!$E$58="AU","",Controls!K125)</f>
        <v>440</v>
      </c>
      <c r="S18" s="277" t="str">
        <f>IF(R18="-",FIXED(Controls!L125,1),FIXED(Controls!L125,0))</f>
        <v>452</v>
      </c>
      <c r="T18" s="79" t="str">
        <f>"(" &amp;FIXED(Controls!N125,0)&amp;"-"&amp;FIXED(Controls!O125,0)&amp; ")"</f>
        <v>(434-470)</v>
      </c>
      <c r="U18" s="278" t="str">
        <f>Controls!R125</f>
        <v>Sig. high</v>
      </c>
    </row>
    <row r="19" spans="1:25" ht="18.75" customHeight="1" x14ac:dyDescent="0.25">
      <c r="A19" s="173"/>
      <c r="B19" s="173"/>
      <c r="C19" s="173"/>
      <c r="D19" s="173"/>
      <c r="E19" s="173"/>
      <c r="F19" s="7"/>
      <c r="P19" s="289" t="s">
        <v>5</v>
      </c>
      <c r="Q19" s="283" t="str">
        <f>Controls!J126</f>
        <v>12,738</v>
      </c>
      <c r="R19" s="349" t="str">
        <f>IF(Controls!$E$58="AU","",Controls!K126)</f>
        <v>414</v>
      </c>
      <c r="S19" s="295" t="str">
        <f>IF(R19="-",FIXED(Controls!L126,1),FIXED(Controls!L126,0))</f>
        <v>422</v>
      </c>
      <c r="T19" s="342" t="str">
        <f>"(" &amp;FIXED(Controls!N126,0)&amp;"-"&amp;FIXED(Controls!O126,0)&amp; ")"</f>
        <v>(414-429)</v>
      </c>
      <c r="U19" s="285" t="s">
        <v>121</v>
      </c>
    </row>
    <row r="20" spans="1:25" ht="18.75" customHeight="1" x14ac:dyDescent="0.25">
      <c r="A20" s="173"/>
      <c r="B20" s="173"/>
      <c r="C20" s="173"/>
      <c r="D20" s="173"/>
      <c r="E20" s="173"/>
      <c r="F20" s="7"/>
      <c r="P20" s="289" t="s">
        <v>149</v>
      </c>
      <c r="Q20" s="283" t="str">
        <f>Controls!J127</f>
        <v>-</v>
      </c>
      <c r="R20" s="349" t="str">
        <f>IF(Controls!$E$58="AU","",Controls!K127)</f>
        <v>-</v>
      </c>
      <c r="S20" s="295" t="str">
        <f>Controls!L127</f>
        <v>-</v>
      </c>
      <c r="T20" s="298" t="str">
        <f>IFERROR("(" &amp;FIXED(Controls!N127,0)&amp;"-"&amp;FIXED(Controls!O127,0)&amp; ")","-")</f>
        <v>-</v>
      </c>
      <c r="U20" s="285" t="str">
        <f>Controls!R127</f>
        <v>-</v>
      </c>
    </row>
    <row r="21" spans="1:25" ht="6" customHeight="1" x14ac:dyDescent="0.25">
      <c r="A21" s="173"/>
      <c r="B21" s="173"/>
      <c r="C21" s="173"/>
      <c r="D21" s="173"/>
      <c r="E21" s="173"/>
      <c r="F21" s="7"/>
      <c r="P21" s="103"/>
      <c r="Q21" s="104"/>
      <c r="R21" s="152"/>
      <c r="S21" s="104"/>
      <c r="T21" s="105"/>
      <c r="U21" s="103"/>
    </row>
    <row r="22" spans="1:25" ht="13.5" customHeight="1" x14ac:dyDescent="0.25">
      <c r="A22" s="173"/>
      <c r="B22" s="173"/>
      <c r="C22" s="173"/>
      <c r="D22" s="173"/>
      <c r="E22" s="173"/>
      <c r="F22" s="7"/>
      <c r="P22" s="159" t="str">
        <f>Controls!$I$79</f>
        <v>Produced by Public Health Wales Observatory, using PEDW (NWIS), fractions (PHE) &amp; MYE (ONS)</v>
      </c>
      <c r="Q22" s="160"/>
      <c r="R22" s="161"/>
      <c r="S22" s="160"/>
      <c r="T22" s="162"/>
      <c r="U22" s="163"/>
    </row>
    <row r="23" spans="1:25" ht="22.5" customHeight="1" x14ac:dyDescent="0.25">
      <c r="A23" s="173"/>
      <c r="B23" s="173"/>
      <c r="C23" s="173"/>
      <c r="D23" s="173"/>
      <c r="E23" s="173"/>
      <c r="F23" s="7"/>
      <c r="P23" s="395" t="s">
        <v>292</v>
      </c>
      <c r="Q23" s="395"/>
      <c r="R23" s="395"/>
      <c r="S23" s="395"/>
      <c r="T23" s="395"/>
      <c r="U23" s="395"/>
      <c r="V23" s="395"/>
      <c r="W23" s="352"/>
      <c r="X23" s="352"/>
      <c r="Y23" s="352"/>
    </row>
    <row r="24" spans="1:25" s="372" customFormat="1" ht="11.25" customHeight="1" x14ac:dyDescent="0.25">
      <c r="A24" s="374"/>
      <c r="B24" s="374"/>
      <c r="C24" s="374"/>
      <c r="D24" s="374"/>
      <c r="E24" s="374"/>
      <c r="F24" s="369"/>
      <c r="P24" s="406" t="str">
        <f>Controls!P81</f>
        <v/>
      </c>
      <c r="Q24" s="406"/>
      <c r="R24" s="406"/>
      <c r="S24" s="406"/>
      <c r="T24" s="406"/>
      <c r="U24" s="406"/>
      <c r="V24" s="406"/>
      <c r="W24" s="406"/>
      <c r="X24" s="375"/>
      <c r="Y24" s="375"/>
    </row>
    <row r="25" spans="1:25" s="372" customFormat="1" ht="21.75" customHeight="1" x14ac:dyDescent="0.25">
      <c r="A25" s="374"/>
      <c r="B25" s="374"/>
      <c r="C25" s="374"/>
      <c r="D25" s="374"/>
      <c r="E25" s="374"/>
      <c r="F25" s="369"/>
      <c r="P25" s="409" t="str">
        <f>Controls!$I$82</f>
        <v>* European age-standardised rates using the 2013 European Standard Population</v>
      </c>
      <c r="Q25" s="409"/>
      <c r="R25" s="409"/>
      <c r="S25" s="409"/>
      <c r="T25" s="409"/>
      <c r="U25" s="409"/>
      <c r="V25" s="409"/>
      <c r="W25" s="387"/>
    </row>
    <row r="26" spans="1:25" s="372" customFormat="1" ht="21" customHeight="1" x14ac:dyDescent="0.25">
      <c r="A26" s="374"/>
      <c r="B26" s="374"/>
      <c r="C26" s="374"/>
      <c r="D26" s="374"/>
      <c r="E26" s="374"/>
      <c r="F26" s="369"/>
      <c r="P26" s="409" t="s">
        <v>191</v>
      </c>
      <c r="Q26" s="409"/>
      <c r="R26" s="409"/>
      <c r="S26" s="409"/>
      <c r="T26" s="409"/>
      <c r="U26" s="409"/>
      <c r="V26" s="409"/>
      <c r="W26" s="387"/>
    </row>
    <row r="27" spans="1:25" s="372" customFormat="1" ht="11.25" customHeight="1" x14ac:dyDescent="0.25">
      <c r="A27" s="374"/>
      <c r="B27" s="374"/>
      <c r="C27" s="374"/>
      <c r="D27" s="374"/>
      <c r="E27" s="374"/>
      <c r="F27" s="369"/>
      <c r="P27" s="371" t="s">
        <v>229</v>
      </c>
      <c r="R27" s="373"/>
    </row>
    <row r="28" spans="1:25" ht="15" customHeight="1" x14ac:dyDescent="0.25">
      <c r="A28" s="173"/>
      <c r="B28" s="173"/>
      <c r="C28" s="173"/>
      <c r="D28" s="173"/>
      <c r="E28" s="173"/>
      <c r="F28" s="7"/>
    </row>
    <row r="29" spans="1:25" ht="15" customHeight="1" x14ac:dyDescent="0.25">
      <c r="A29" s="125"/>
      <c r="B29" s="125"/>
      <c r="C29" s="125"/>
      <c r="D29" s="125"/>
      <c r="E29" s="125"/>
      <c r="P29" s="4"/>
      <c r="Q29" s="4"/>
      <c r="R29" s="153"/>
    </row>
    <row r="30" spans="1:25" ht="15" customHeight="1" x14ac:dyDescent="0.25">
      <c r="A30" s="125"/>
      <c r="B30" s="125"/>
      <c r="C30" s="125"/>
      <c r="D30" s="125"/>
      <c r="E30" s="125"/>
      <c r="P30" s="4"/>
      <c r="Q30" s="4"/>
      <c r="R30" s="153"/>
    </row>
    <row r="31" spans="1:25" ht="15" customHeight="1" x14ac:dyDescent="0.25">
      <c r="A31" s="125"/>
      <c r="B31" s="125"/>
      <c r="C31" s="125"/>
      <c r="D31" s="125"/>
      <c r="E31" s="125"/>
      <c r="P31" s="4"/>
      <c r="Q31" s="4"/>
      <c r="R31" s="153"/>
    </row>
    <row r="32" spans="1:25" ht="15" customHeight="1" x14ac:dyDescent="0.25">
      <c r="A32" s="125"/>
      <c r="B32" s="125"/>
      <c r="C32" s="125"/>
      <c r="D32" s="125"/>
      <c r="E32" s="12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153"/>
    </row>
    <row r="33" spans="1:23" s="59" customFormat="1" ht="15" customHeight="1" x14ac:dyDescent="0.25">
      <c r="A33" s="125"/>
      <c r="B33" s="125"/>
      <c r="C33" s="125"/>
      <c r="D33" s="125"/>
      <c r="E33" s="125"/>
      <c r="F33" s="107"/>
      <c r="G33" s="408"/>
      <c r="H33" s="408"/>
      <c r="I33" s="408"/>
      <c r="J33" s="408"/>
      <c r="K33" s="408"/>
      <c r="L33" s="408"/>
      <c r="M33" s="408"/>
      <c r="N33" s="408"/>
      <c r="O33" s="108"/>
      <c r="P33" s="4"/>
      <c r="Q33" s="4"/>
      <c r="R33" s="153"/>
      <c r="S33"/>
      <c r="T33"/>
      <c r="U33"/>
    </row>
    <row r="34" spans="1:23" ht="3.75" customHeight="1" x14ac:dyDescent="0.25">
      <c r="A34" s="125"/>
      <c r="B34" s="125"/>
      <c r="C34" s="125"/>
      <c r="D34" s="125"/>
      <c r="E34" s="125"/>
      <c r="F34" s="109"/>
      <c r="G34" s="4"/>
      <c r="H34" s="4"/>
      <c r="I34" s="4"/>
      <c r="J34" s="4"/>
      <c r="K34" s="4"/>
      <c r="L34" s="4"/>
      <c r="M34" s="4"/>
      <c r="N34" s="4"/>
      <c r="O34" s="4"/>
      <c r="P34" s="86"/>
      <c r="Q34" s="86"/>
      <c r="R34" s="154"/>
    </row>
    <row r="35" spans="1:23" ht="3.75" customHeight="1" x14ac:dyDescent="0.25">
      <c r="A35" s="125"/>
      <c r="B35" s="125"/>
      <c r="C35" s="125"/>
      <c r="D35" s="125"/>
      <c r="E35" s="125"/>
      <c r="F35" s="109"/>
      <c r="G35" s="110"/>
      <c r="H35" s="110"/>
      <c r="I35" s="401"/>
      <c r="J35" s="401"/>
      <c r="K35" s="401"/>
      <c r="L35" s="401"/>
      <c r="M35" s="401"/>
      <c r="N35" s="111"/>
      <c r="O35" s="404"/>
      <c r="P35" s="88"/>
      <c r="Q35" s="88"/>
      <c r="R35" s="155"/>
    </row>
    <row r="36" spans="1:23" ht="15" customHeight="1" x14ac:dyDescent="0.25">
      <c r="A36" s="125"/>
      <c r="B36" s="125"/>
      <c r="C36" s="125"/>
      <c r="D36" s="125"/>
      <c r="E36" s="125"/>
      <c r="F36" s="109"/>
      <c r="G36" s="110"/>
      <c r="H36" s="404"/>
      <c r="I36" s="404"/>
      <c r="J36" s="404"/>
      <c r="K36" s="124"/>
      <c r="L36" s="401"/>
      <c r="M36" s="401"/>
      <c r="N36" s="401"/>
      <c r="O36" s="404"/>
      <c r="P36" s="89"/>
      <c r="Q36" s="89"/>
      <c r="R36" s="153"/>
    </row>
    <row r="37" spans="1:23" ht="15" customHeight="1" x14ac:dyDescent="0.25">
      <c r="A37" s="125"/>
      <c r="B37" s="125"/>
      <c r="C37" s="125"/>
      <c r="D37" s="125"/>
      <c r="E37" s="125"/>
      <c r="F37" s="109"/>
      <c r="G37" s="4"/>
      <c r="H37" s="112"/>
      <c r="I37" s="394"/>
      <c r="J37" s="394"/>
      <c r="K37" s="113"/>
      <c r="L37" s="112"/>
      <c r="M37" s="394"/>
      <c r="N37" s="394"/>
      <c r="O37" s="110"/>
      <c r="P37" s="4"/>
      <c r="Q37" s="4"/>
      <c r="R37" s="153"/>
    </row>
    <row r="38" spans="1:23" ht="15" customHeight="1" x14ac:dyDescent="0.25">
      <c r="A38" s="125"/>
      <c r="B38" s="125"/>
      <c r="C38" s="125"/>
      <c r="D38" s="125"/>
      <c r="E38" s="125"/>
      <c r="F38" s="109"/>
      <c r="G38" s="114"/>
      <c r="H38" s="115"/>
      <c r="I38" s="116"/>
      <c r="J38" s="117"/>
      <c r="K38" s="118"/>
      <c r="L38" s="115"/>
      <c r="M38" s="116"/>
      <c r="N38" s="117"/>
      <c r="O38" s="119"/>
      <c r="P38" s="90"/>
      <c r="Q38" s="90"/>
      <c r="R38" s="154"/>
    </row>
    <row r="39" spans="1:23" ht="15" customHeight="1" x14ac:dyDescent="0.25">
      <c r="A39" s="125"/>
      <c r="B39" s="125"/>
      <c r="C39" s="125"/>
      <c r="D39" s="125"/>
      <c r="E39" s="125"/>
      <c r="F39" s="109"/>
      <c r="G39" s="114"/>
      <c r="H39" s="115"/>
      <c r="I39" s="116"/>
      <c r="J39" s="117"/>
      <c r="K39" s="118"/>
      <c r="L39" s="115"/>
      <c r="M39" s="116"/>
      <c r="N39" s="117"/>
      <c r="O39" s="119"/>
      <c r="P39" s="88"/>
      <c r="Q39" s="88"/>
      <c r="R39" s="155"/>
    </row>
    <row r="40" spans="1:23" ht="15" customHeight="1" x14ac:dyDescent="0.25">
      <c r="A40" s="125"/>
      <c r="B40" s="125"/>
      <c r="C40" s="125"/>
      <c r="D40" s="125"/>
      <c r="E40" s="125"/>
      <c r="F40" s="120"/>
      <c r="G40" s="114"/>
      <c r="H40" s="115"/>
      <c r="I40" s="116"/>
      <c r="J40" s="117"/>
      <c r="K40" s="118"/>
      <c r="L40" s="115"/>
      <c r="M40" s="116"/>
      <c r="N40" s="117"/>
      <c r="O40" s="119"/>
      <c r="P40" s="4"/>
      <c r="Q40" s="4"/>
      <c r="R40" s="153"/>
    </row>
    <row r="41" spans="1:23" ht="15" customHeight="1" x14ac:dyDescent="0.25">
      <c r="A41" s="125"/>
      <c r="B41" s="125"/>
      <c r="C41" s="125"/>
      <c r="D41" s="125"/>
      <c r="E41" s="125"/>
      <c r="F41" s="120"/>
      <c r="G41" s="114"/>
      <c r="H41" s="115"/>
      <c r="I41" s="116"/>
      <c r="J41" s="117"/>
      <c r="K41" s="118"/>
      <c r="L41" s="115"/>
      <c r="M41" s="116"/>
      <c r="N41" s="117"/>
      <c r="O41" s="119"/>
    </row>
    <row r="42" spans="1:23" ht="15" customHeight="1" x14ac:dyDescent="0.25">
      <c r="A42" s="125"/>
      <c r="B42" s="125"/>
      <c r="C42" s="125"/>
      <c r="D42" s="125"/>
      <c r="E42" s="125"/>
      <c r="F42" s="120"/>
      <c r="G42" s="114"/>
      <c r="H42" s="115"/>
      <c r="I42" s="116"/>
      <c r="J42" s="117"/>
      <c r="K42" s="118"/>
      <c r="L42" s="115"/>
      <c r="M42" s="116"/>
      <c r="N42" s="117"/>
      <c r="O42" s="119"/>
    </row>
    <row r="43" spans="1:23" ht="21.75" customHeight="1" x14ac:dyDescent="0.25">
      <c r="A43" s="156"/>
      <c r="B43" s="156"/>
      <c r="C43" s="156"/>
      <c r="D43" s="156"/>
      <c r="E43" s="156"/>
      <c r="F43" s="120"/>
      <c r="G43" s="114"/>
      <c r="H43" s="115"/>
      <c r="I43" s="116"/>
      <c r="J43" s="117"/>
      <c r="K43" s="118"/>
      <c r="L43" s="115"/>
      <c r="M43" s="116"/>
      <c r="N43" s="117"/>
      <c r="O43" s="119"/>
    </row>
    <row r="44" spans="1:23" ht="16.5" customHeight="1" x14ac:dyDescent="0.25">
      <c r="A44" s="125"/>
      <c r="B44" s="125"/>
      <c r="C44" s="125"/>
      <c r="D44" s="125"/>
      <c r="E44" s="125"/>
      <c r="F44" s="120"/>
      <c r="G44" s="114"/>
      <c r="H44" s="115"/>
      <c r="I44" s="116"/>
      <c r="J44" s="117"/>
      <c r="K44" s="118"/>
      <c r="L44" s="115"/>
      <c r="M44" s="116"/>
      <c r="N44" s="117"/>
      <c r="O44" s="119"/>
    </row>
    <row r="45" spans="1:23" ht="2.25" customHeight="1" x14ac:dyDescent="0.25">
      <c r="A45" s="125"/>
      <c r="B45" s="125"/>
      <c r="C45" s="125"/>
      <c r="D45" s="125"/>
      <c r="E45" s="125"/>
      <c r="F45" s="120"/>
      <c r="G45" s="114"/>
      <c r="H45" s="115"/>
      <c r="I45" s="116"/>
      <c r="J45" s="117"/>
      <c r="K45" s="118"/>
      <c r="L45" s="115"/>
      <c r="M45" s="116"/>
      <c r="N45" s="117"/>
      <c r="O45" s="119"/>
    </row>
    <row r="46" spans="1:23" ht="12" customHeight="1" x14ac:dyDescent="0.25">
      <c r="A46" s="125"/>
      <c r="B46" s="125"/>
      <c r="C46" s="125"/>
      <c r="D46" s="125"/>
      <c r="E46" s="125"/>
      <c r="F46" s="120"/>
      <c r="G46" s="114"/>
      <c r="H46" s="115"/>
      <c r="I46" s="116"/>
      <c r="J46" s="117"/>
      <c r="K46" s="118"/>
      <c r="L46" s="115"/>
      <c r="M46" s="116"/>
      <c r="N46" s="117"/>
      <c r="O46" s="119"/>
    </row>
    <row r="47" spans="1:23" ht="11.25" customHeight="1" x14ac:dyDescent="0.25">
      <c r="A47" s="129"/>
      <c r="B47" s="129"/>
      <c r="C47" s="129"/>
      <c r="D47" s="129"/>
      <c r="E47" s="129"/>
      <c r="F47" s="120"/>
      <c r="G47" s="114"/>
      <c r="H47" s="115"/>
      <c r="I47" s="116"/>
      <c r="J47" s="117"/>
      <c r="K47" s="118"/>
      <c r="L47" s="115"/>
      <c r="M47" s="116"/>
      <c r="N47" s="117"/>
      <c r="O47" s="119"/>
      <c r="V47" s="256"/>
      <c r="W47" s="256"/>
    </row>
    <row r="48" spans="1:23" ht="11.25" customHeight="1" x14ac:dyDescent="0.25">
      <c r="A48" s="125"/>
      <c r="B48" s="125"/>
      <c r="C48" s="125"/>
      <c r="D48" s="125"/>
      <c r="E48" s="125"/>
      <c r="F48" s="120"/>
      <c r="G48" s="114"/>
      <c r="H48" s="115"/>
      <c r="I48" s="116"/>
      <c r="J48" s="117"/>
      <c r="K48" s="118"/>
      <c r="L48" s="115"/>
      <c r="M48" s="116"/>
      <c r="N48" s="117"/>
      <c r="O48" s="119"/>
      <c r="V48" s="256"/>
      <c r="W48" s="256"/>
    </row>
    <row r="49" spans="1:23" ht="21" customHeight="1" x14ac:dyDescent="0.25">
      <c r="A49" s="125"/>
      <c r="B49" s="125"/>
      <c r="C49" s="125"/>
      <c r="D49" s="125"/>
      <c r="E49" s="125"/>
      <c r="F49" s="120"/>
      <c r="G49" s="114"/>
      <c r="H49" s="115"/>
      <c r="I49" s="116"/>
      <c r="J49" s="117"/>
      <c r="K49" s="118"/>
      <c r="L49" s="115"/>
      <c r="M49" s="116"/>
      <c r="N49" s="117"/>
      <c r="O49" s="119"/>
      <c r="V49" s="255"/>
      <c r="W49" s="257"/>
    </row>
    <row r="50" spans="1:23" ht="11.25" customHeight="1" x14ac:dyDescent="0.25">
      <c r="A50" s="125"/>
      <c r="B50" s="125"/>
      <c r="C50" s="125"/>
      <c r="D50" s="125"/>
      <c r="E50" s="125"/>
      <c r="F50" s="120"/>
      <c r="G50" s="395"/>
      <c r="H50" s="395"/>
      <c r="I50" s="395"/>
      <c r="J50" s="395"/>
      <c r="K50" s="395"/>
      <c r="L50" s="395"/>
      <c r="M50" s="395"/>
      <c r="N50" s="395"/>
      <c r="O50" s="119"/>
    </row>
    <row r="51" spans="1:23" ht="10.5" customHeight="1" x14ac:dyDescent="0.25">
      <c r="A51" s="125"/>
      <c r="B51" s="125"/>
      <c r="C51" s="125"/>
      <c r="D51" s="125"/>
      <c r="E51" s="125"/>
      <c r="F51" s="120"/>
      <c r="G51" s="410"/>
      <c r="H51" s="410"/>
      <c r="I51" s="410"/>
      <c r="J51" s="410"/>
      <c r="K51" s="410"/>
      <c r="L51" s="410"/>
      <c r="M51" s="410"/>
      <c r="N51" s="410"/>
      <c r="O51" s="119"/>
    </row>
    <row r="52" spans="1:23" ht="33.75" customHeight="1" x14ac:dyDescent="0.25">
      <c r="A52" s="7"/>
      <c r="B52" s="7"/>
      <c r="C52" s="7"/>
      <c r="D52" s="7"/>
      <c r="E52" s="7"/>
      <c r="F52" s="125"/>
      <c r="G52" s="407"/>
      <c r="H52" s="407"/>
      <c r="I52" s="407"/>
      <c r="J52" s="407"/>
      <c r="K52" s="407"/>
      <c r="L52" s="407"/>
      <c r="M52" s="407"/>
      <c r="N52" s="407"/>
      <c r="O52" s="4"/>
    </row>
    <row r="53" spans="1:23" x14ac:dyDescent="0.25">
      <c r="A53" s="7"/>
      <c r="B53" s="7"/>
      <c r="C53" s="7"/>
      <c r="D53" s="7"/>
      <c r="E53" s="7"/>
      <c r="F53" s="125"/>
      <c r="G53" s="4"/>
      <c r="H53" s="4"/>
      <c r="I53" s="4"/>
      <c r="J53" s="4"/>
      <c r="K53" s="4"/>
      <c r="L53" s="4"/>
      <c r="M53" s="4"/>
      <c r="N53" s="4"/>
      <c r="O53" s="4"/>
    </row>
    <row r="54" spans="1:23" ht="3" customHeight="1" x14ac:dyDescent="0.25">
      <c r="A54" s="7"/>
      <c r="B54" s="7"/>
      <c r="C54" s="7"/>
      <c r="D54" s="7"/>
      <c r="E54" s="7"/>
      <c r="F54" s="4"/>
      <c r="G54" s="4"/>
      <c r="H54" s="4"/>
      <c r="I54" s="4"/>
      <c r="J54" s="4"/>
      <c r="K54" s="4"/>
      <c r="L54" s="4"/>
      <c r="M54" s="4"/>
      <c r="N54" s="4"/>
      <c r="O54" s="4"/>
    </row>
    <row r="55" spans="1:23" x14ac:dyDescent="0.25">
      <c r="A55" s="7"/>
      <c r="B55" s="7"/>
      <c r="C55" s="7"/>
      <c r="D55" s="7"/>
      <c r="E55" s="7"/>
      <c r="F55" s="4"/>
      <c r="G55" s="4"/>
      <c r="H55" s="4"/>
      <c r="I55" s="4"/>
      <c r="J55" s="4"/>
      <c r="K55" s="4"/>
      <c r="L55" s="4"/>
      <c r="M55" s="4"/>
      <c r="N55" s="4"/>
      <c r="O55" s="4"/>
    </row>
    <row r="56" spans="1:23" x14ac:dyDescent="0.25">
      <c r="A56" s="7"/>
      <c r="B56" s="7"/>
      <c r="C56" s="7"/>
      <c r="D56" s="7"/>
      <c r="E56" s="7"/>
      <c r="G56" s="84"/>
      <c r="H56" s="4"/>
      <c r="I56" s="4"/>
      <c r="J56" s="4"/>
      <c r="K56" s="4"/>
      <c r="L56" s="4"/>
      <c r="M56" s="4"/>
      <c r="N56" s="4"/>
      <c r="O56" s="4"/>
    </row>
    <row r="57" spans="1:23" x14ac:dyDescent="0.25">
      <c r="A57" s="7"/>
      <c r="B57" s="7"/>
      <c r="C57" s="7"/>
      <c r="D57" s="7"/>
      <c r="E57" s="7"/>
      <c r="G57" s="85"/>
      <c r="H57" s="4"/>
      <c r="I57" s="4"/>
      <c r="J57" s="4"/>
      <c r="K57" s="4"/>
      <c r="L57" s="4"/>
      <c r="M57" s="4"/>
      <c r="N57" s="4"/>
      <c r="O57" s="4"/>
    </row>
    <row r="58" spans="1:23" x14ac:dyDescent="0.25">
      <c r="A58" s="7"/>
      <c r="B58" s="7"/>
      <c r="C58" s="7"/>
      <c r="D58" s="7"/>
      <c r="E58" s="7"/>
      <c r="G58" s="85"/>
      <c r="H58" s="86"/>
      <c r="I58" s="86"/>
      <c r="J58" s="86"/>
      <c r="K58" s="86"/>
      <c r="L58" s="86"/>
      <c r="M58" s="86"/>
      <c r="N58" s="86"/>
      <c r="O58" s="86"/>
    </row>
    <row r="59" spans="1:23" x14ac:dyDescent="0.25">
      <c r="A59" s="7"/>
      <c r="B59" s="7"/>
      <c r="C59" s="7"/>
      <c r="D59" s="7"/>
      <c r="E59" s="7"/>
      <c r="G59" s="87"/>
      <c r="H59" s="88"/>
      <c r="I59" s="88"/>
      <c r="J59" s="88"/>
      <c r="K59" s="88"/>
      <c r="L59" s="88"/>
      <c r="M59" s="88"/>
      <c r="N59" s="88"/>
      <c r="O59" s="88"/>
    </row>
    <row r="60" spans="1:23" ht="6" customHeight="1" x14ac:dyDescent="0.25">
      <c r="A60" s="7"/>
      <c r="B60" s="7"/>
      <c r="C60" s="7"/>
      <c r="D60" s="7"/>
      <c r="E60" s="6"/>
      <c r="G60" s="84"/>
      <c r="H60" s="89"/>
      <c r="I60" s="89"/>
      <c r="J60" s="89"/>
      <c r="K60" s="89"/>
      <c r="L60" s="89"/>
      <c r="M60" s="89"/>
      <c r="N60" s="89"/>
      <c r="O60" s="89"/>
    </row>
    <row r="61" spans="1:23" ht="39" customHeight="1" x14ac:dyDescent="0.25">
      <c r="A61" s="7"/>
      <c r="B61" s="7"/>
      <c r="C61" s="7"/>
      <c r="D61" s="7"/>
      <c r="E61" s="6"/>
      <c r="G61" s="85"/>
      <c r="H61" s="4"/>
      <c r="I61" s="4"/>
      <c r="J61" s="4"/>
      <c r="K61" s="4"/>
      <c r="L61" s="4"/>
      <c r="M61" s="4"/>
      <c r="N61" s="4"/>
      <c r="O61" s="4"/>
    </row>
    <row r="62" spans="1:23" ht="12" customHeight="1" x14ac:dyDescent="0.25">
      <c r="G62" s="89"/>
      <c r="H62" s="90"/>
      <c r="I62" s="90"/>
      <c r="J62" s="90"/>
      <c r="K62" s="90"/>
      <c r="L62" s="90"/>
      <c r="M62" s="90"/>
      <c r="N62" s="90"/>
      <c r="O62" s="90"/>
    </row>
    <row r="63" spans="1:23" ht="21.75" customHeight="1" x14ac:dyDescent="0.25">
      <c r="G63" s="88"/>
      <c r="H63" s="88"/>
      <c r="I63" s="88"/>
      <c r="J63" s="88"/>
      <c r="K63" s="88"/>
      <c r="L63" s="88"/>
      <c r="M63" s="88"/>
      <c r="N63" s="88"/>
      <c r="O63" s="88"/>
    </row>
    <row r="64" spans="1:23" ht="46.5" customHeight="1" x14ac:dyDescent="0.25">
      <c r="G64" s="4"/>
      <c r="H64" s="4"/>
      <c r="I64" s="4"/>
      <c r="J64" s="4"/>
      <c r="K64" s="4"/>
      <c r="L64" s="4"/>
      <c r="M64" s="4"/>
      <c r="N64" s="4"/>
      <c r="O64" s="4"/>
    </row>
    <row r="65" spans="14:14" ht="25.5" customHeight="1" x14ac:dyDescent="0.25">
      <c r="N65" s="123"/>
    </row>
  </sheetData>
  <mergeCells count="17">
    <mergeCell ref="P8:V8"/>
    <mergeCell ref="P9:U9"/>
    <mergeCell ref="G52:N52"/>
    <mergeCell ref="S11:T11"/>
    <mergeCell ref="G33:N33"/>
    <mergeCell ref="I35:M35"/>
    <mergeCell ref="O35:O36"/>
    <mergeCell ref="H36:J36"/>
    <mergeCell ref="L36:N36"/>
    <mergeCell ref="I37:J37"/>
    <mergeCell ref="M37:N37"/>
    <mergeCell ref="G50:N50"/>
    <mergeCell ref="G51:N51"/>
    <mergeCell ref="P23:V23"/>
    <mergeCell ref="P24:W24"/>
    <mergeCell ref="P26:V26"/>
    <mergeCell ref="P25:V25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2" r:id="rId4" name="List Box 2">
              <controlPr defaultSize="0" autoLine="0" autoPict="0">
                <anchor moveWithCells="1">
                  <from>
                    <xdr:col>0</xdr:col>
                    <xdr:colOff>66675</xdr:colOff>
                    <xdr:row>10</xdr:row>
                    <xdr:rowOff>171450</xdr:rowOff>
                  </from>
                  <to>
                    <xdr:col>2</xdr:col>
                    <xdr:colOff>447675</xdr:colOff>
                    <xdr:row>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5" name="List Box 3">
              <controlPr defaultSize="0" autoLine="0" autoPict="0">
                <anchor moveWithCells="1">
                  <from>
                    <xdr:col>0</xdr:col>
                    <xdr:colOff>76200</xdr:colOff>
                    <xdr:row>17</xdr:row>
                    <xdr:rowOff>142875</xdr:rowOff>
                  </from>
                  <to>
                    <xdr:col>1</xdr:col>
                    <xdr:colOff>647700</xdr:colOff>
                    <xdr:row>19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pageSetUpPr fitToPage="1"/>
  </sheetPr>
  <dimension ref="A3:V55"/>
  <sheetViews>
    <sheetView showGridLines="0" showRowColHeaders="0" zoomScaleNormal="100" workbookViewId="0"/>
  </sheetViews>
  <sheetFormatPr defaultRowHeight="15" x14ac:dyDescent="0.25"/>
  <cols>
    <col min="1" max="1" width="3" customWidth="1"/>
    <col min="2" max="2" width="22.42578125" customWidth="1"/>
    <col min="3" max="3" width="2.42578125" customWidth="1"/>
    <col min="4" max="4" width="1.140625" customWidth="1"/>
    <col min="5" max="5" width="2.42578125" customWidth="1"/>
    <col min="6" max="6" width="14.42578125" customWidth="1"/>
    <col min="7" max="7" width="14.85546875" customWidth="1"/>
    <col min="8" max="9" width="7.7109375" customWidth="1"/>
    <col min="10" max="10" width="9" customWidth="1"/>
    <col min="11" max="11" width="2.5703125" customWidth="1"/>
    <col min="12" max="12" width="7.85546875" customWidth="1"/>
    <col min="13" max="13" width="7.7109375" customWidth="1"/>
    <col min="14" max="14" width="2" customWidth="1"/>
    <col min="15" max="15" width="3" customWidth="1"/>
    <col min="16" max="16" width="24.140625" customWidth="1"/>
    <col min="17" max="17" width="16.7109375" customWidth="1"/>
    <col min="18" max="18" width="2.42578125" customWidth="1"/>
    <col min="19" max="19" width="13.7109375" customWidth="1"/>
    <col min="20" max="20" width="17.7109375" customWidth="1"/>
    <col min="21" max="21" width="5.7109375" customWidth="1"/>
    <col min="22" max="22" width="11.5703125" customWidth="1"/>
  </cols>
  <sheetData>
    <row r="3" spans="1:21" x14ac:dyDescent="0.25">
      <c r="K3" s="61"/>
      <c r="L3" s="61"/>
    </row>
    <row r="4" spans="1:21" x14ac:dyDescent="0.25">
      <c r="K4" s="61"/>
      <c r="L4" s="61"/>
    </row>
    <row r="5" spans="1:21" x14ac:dyDescent="0.25">
      <c r="K5" s="61"/>
      <c r="L5" s="61"/>
    </row>
    <row r="6" spans="1:21" ht="9.75" customHeight="1" x14ac:dyDescent="0.25">
      <c r="K6" s="61"/>
      <c r="L6" s="61"/>
    </row>
    <row r="7" spans="1:21" ht="16.5" customHeight="1" x14ac:dyDescent="0.25"/>
    <row r="8" spans="1:21" ht="38.25" customHeight="1" x14ac:dyDescent="0.25">
      <c r="A8" s="169"/>
      <c r="P8" s="408" t="str">
        <f>Controls!$I$87</f>
        <v>Months of life lost due to alcohol, males aged under 75, England and Wales local authorities, 2010-2012</v>
      </c>
      <c r="Q8" s="408"/>
      <c r="R8" s="408"/>
      <c r="S8" s="327"/>
      <c r="T8" s="327"/>
      <c r="U8" s="327"/>
    </row>
    <row r="9" spans="1:21" ht="3.75" customHeight="1" x14ac:dyDescent="0.25">
      <c r="B9" s="7"/>
      <c r="C9" s="7"/>
      <c r="D9" s="7"/>
      <c r="E9" s="7"/>
      <c r="P9" s="327"/>
      <c r="Q9" s="327"/>
      <c r="R9" s="327"/>
      <c r="S9" s="327"/>
      <c r="T9" s="327"/>
      <c r="U9" s="327"/>
    </row>
    <row r="10" spans="1:21" ht="4.5" customHeight="1" x14ac:dyDescent="0.25">
      <c r="A10" s="7"/>
      <c r="B10" s="7"/>
      <c r="C10" s="7"/>
      <c r="D10" s="7"/>
      <c r="E10" s="7"/>
      <c r="P10" s="97"/>
      <c r="Q10" s="98"/>
      <c r="R10" s="315"/>
      <c r="S10" s="316"/>
      <c r="T10" s="328"/>
      <c r="U10" s="270"/>
    </row>
    <row r="11" spans="1:21" ht="26.25" customHeight="1" x14ac:dyDescent="0.25">
      <c r="A11" s="7"/>
      <c r="B11" s="7"/>
      <c r="C11" s="7"/>
      <c r="D11" s="7"/>
      <c r="E11" s="7"/>
      <c r="P11" s="271"/>
      <c r="Q11" s="272" t="s">
        <v>278</v>
      </c>
      <c r="R11" s="404"/>
      <c r="S11" s="404"/>
      <c r="T11" s="317"/>
      <c r="U11" s="270"/>
    </row>
    <row r="12" spans="1:21" ht="15" customHeight="1" x14ac:dyDescent="0.25">
      <c r="A12" s="7"/>
      <c r="B12" s="7"/>
      <c r="C12" s="7"/>
      <c r="D12" s="7"/>
      <c r="E12" s="7"/>
      <c r="P12" s="274" t="s">
        <v>37</v>
      </c>
      <c r="Q12" s="388">
        <f>Controls!J132</f>
        <v>13.534819507257664</v>
      </c>
      <c r="R12" s="318"/>
      <c r="S12" s="117"/>
      <c r="T12" s="319"/>
      <c r="U12" s="270"/>
    </row>
    <row r="13" spans="1:21" ht="15" customHeight="1" x14ac:dyDescent="0.25">
      <c r="A13" s="7"/>
      <c r="B13" s="7"/>
      <c r="C13" s="7"/>
      <c r="D13" s="7"/>
      <c r="E13" s="7"/>
      <c r="P13" s="274" t="s">
        <v>38</v>
      </c>
      <c r="Q13" s="388">
        <f>Controls!J133</f>
        <v>14.031935375830098</v>
      </c>
      <c r="R13" s="318"/>
      <c r="S13" s="117"/>
      <c r="T13" s="319"/>
      <c r="U13" s="270"/>
    </row>
    <row r="14" spans="1:21" ht="15" customHeight="1" x14ac:dyDescent="0.25">
      <c r="A14" s="7"/>
      <c r="B14" s="7"/>
      <c r="C14" s="7"/>
      <c r="D14" s="7"/>
      <c r="E14" s="7"/>
      <c r="P14" s="274" t="s">
        <v>39</v>
      </c>
      <c r="Q14" s="388">
        <f>Controls!J134</f>
        <v>13.22157645101829</v>
      </c>
      <c r="R14" s="318"/>
      <c r="S14" s="117"/>
      <c r="T14" s="319"/>
      <c r="U14" s="270"/>
    </row>
    <row r="15" spans="1:21" ht="15" customHeight="1" x14ac:dyDescent="0.25">
      <c r="A15" s="7"/>
      <c r="B15" s="7"/>
      <c r="C15" s="7"/>
      <c r="D15" s="7"/>
      <c r="E15" s="7"/>
      <c r="P15" s="274" t="s">
        <v>40</v>
      </c>
      <c r="Q15" s="388">
        <f>Controls!J135</f>
        <v>14.545791633536652</v>
      </c>
      <c r="R15" s="318"/>
      <c r="S15" s="117"/>
      <c r="T15" s="319"/>
      <c r="U15" s="270"/>
    </row>
    <row r="16" spans="1:21" ht="15" customHeight="1" x14ac:dyDescent="0.25">
      <c r="A16" s="7"/>
      <c r="B16" s="7"/>
      <c r="C16" s="7"/>
      <c r="D16" s="7"/>
      <c r="E16" s="7"/>
      <c r="P16" s="274" t="s">
        <v>41</v>
      </c>
      <c r="Q16" s="388">
        <f>Controls!J136</f>
        <v>11.351170825597723</v>
      </c>
      <c r="R16" s="318"/>
      <c r="S16" s="117"/>
      <c r="T16" s="319"/>
      <c r="U16" s="270"/>
    </row>
    <row r="17" spans="1:21" ht="15" customHeight="1" x14ac:dyDescent="0.25">
      <c r="A17" s="7"/>
      <c r="B17" s="7"/>
      <c r="C17" s="7"/>
      <c r="D17" s="7"/>
      <c r="E17" s="7"/>
      <c r="P17" s="274" t="s">
        <v>42</v>
      </c>
      <c r="Q17" s="388">
        <f>Controls!J137</f>
        <v>12.670957487950616</v>
      </c>
      <c r="R17" s="318"/>
      <c r="S17" s="117"/>
      <c r="T17" s="319"/>
      <c r="U17" s="270"/>
    </row>
    <row r="18" spans="1:21" ht="15" customHeight="1" x14ac:dyDescent="0.25">
      <c r="A18" s="7"/>
      <c r="B18" s="7"/>
      <c r="C18" s="7"/>
      <c r="D18" s="7"/>
      <c r="E18" s="7"/>
      <c r="P18" s="274" t="s">
        <v>139</v>
      </c>
      <c r="Q18" s="388">
        <f>Controls!J138</f>
        <v>11.655790259647983</v>
      </c>
      <c r="R18" s="318"/>
      <c r="S18" s="117"/>
      <c r="T18" s="319"/>
      <c r="U18" s="270"/>
    </row>
    <row r="19" spans="1:21" ht="15" customHeight="1" x14ac:dyDescent="0.25">
      <c r="A19" s="7"/>
      <c r="B19" s="7"/>
      <c r="C19" s="7"/>
      <c r="D19" s="7"/>
      <c r="E19" s="7"/>
      <c r="P19" s="274" t="s">
        <v>43</v>
      </c>
      <c r="Q19" s="388">
        <f>Controls!J139</f>
        <v>11.513985771471157</v>
      </c>
      <c r="R19" s="318"/>
      <c r="S19" s="117"/>
      <c r="T19" s="319"/>
      <c r="U19" s="270"/>
    </row>
    <row r="20" spans="1:21" ht="15" customHeight="1" x14ac:dyDescent="0.25">
      <c r="A20" s="7"/>
      <c r="B20" s="7"/>
      <c r="C20" s="7"/>
      <c r="D20" s="7"/>
      <c r="E20" s="7"/>
      <c r="P20" s="280" t="s">
        <v>44</v>
      </c>
      <c r="Q20" s="388">
        <f>Controls!J140</f>
        <v>9.756582755410248</v>
      </c>
      <c r="R20" s="318"/>
      <c r="S20" s="117"/>
      <c r="T20" s="319"/>
      <c r="U20" s="270"/>
    </row>
    <row r="21" spans="1:21" ht="15" customHeight="1" x14ac:dyDescent="0.25">
      <c r="A21" s="7"/>
      <c r="B21" s="7"/>
      <c r="C21" s="7"/>
      <c r="D21" s="7"/>
      <c r="E21" s="7"/>
      <c r="P21" s="274" t="s">
        <v>45</v>
      </c>
      <c r="Q21" s="388">
        <f>Controls!J141</f>
        <v>13.147220502610102</v>
      </c>
      <c r="R21" s="318"/>
      <c r="S21" s="117"/>
      <c r="T21" s="319"/>
      <c r="U21" s="270"/>
    </row>
    <row r="22" spans="1:21" ht="15" customHeight="1" x14ac:dyDescent="0.25">
      <c r="A22" s="7"/>
      <c r="B22" s="7"/>
      <c r="C22" s="7"/>
      <c r="D22" s="7"/>
      <c r="E22" s="7"/>
      <c r="P22" s="274" t="s">
        <v>46</v>
      </c>
      <c r="Q22" s="388">
        <f>Controls!J142</f>
        <v>15.361947938289303</v>
      </c>
      <c r="R22" s="318"/>
      <c r="S22" s="117"/>
      <c r="T22" s="319"/>
      <c r="U22" s="270"/>
    </row>
    <row r="23" spans="1:21" ht="15" customHeight="1" x14ac:dyDescent="0.25">
      <c r="A23" s="120"/>
      <c r="B23" s="120"/>
      <c r="C23" s="120"/>
      <c r="D23" s="120"/>
      <c r="E23" s="7"/>
      <c r="P23" s="274" t="s">
        <v>47</v>
      </c>
      <c r="Q23" s="388">
        <f>Controls!J143</f>
        <v>13.081948440689398</v>
      </c>
      <c r="R23" s="318"/>
      <c r="S23" s="117"/>
      <c r="T23" s="319"/>
      <c r="U23" s="270"/>
    </row>
    <row r="24" spans="1:21" ht="15" customHeight="1" x14ac:dyDescent="0.25">
      <c r="A24" s="120"/>
      <c r="B24" s="120"/>
      <c r="C24" s="120"/>
      <c r="D24" s="120"/>
      <c r="P24" s="274" t="s">
        <v>48</v>
      </c>
      <c r="Q24" s="388">
        <f>Controls!J144</f>
        <v>17.533351221110976</v>
      </c>
      <c r="R24" s="318"/>
      <c r="S24" s="117"/>
      <c r="T24" s="319"/>
      <c r="U24" s="270"/>
    </row>
    <row r="25" spans="1:21" ht="15" customHeight="1" x14ac:dyDescent="0.25">
      <c r="A25" s="120"/>
      <c r="B25" s="120"/>
      <c r="C25" s="120"/>
      <c r="D25" s="120"/>
      <c r="P25" s="274" t="s">
        <v>49</v>
      </c>
      <c r="Q25" s="388">
        <f>Controls!J145</f>
        <v>12.918341183522809</v>
      </c>
      <c r="R25" s="318"/>
      <c r="S25" s="117"/>
      <c r="T25" s="319"/>
      <c r="U25" s="270"/>
    </row>
    <row r="26" spans="1:21" ht="15" customHeight="1" x14ac:dyDescent="0.25">
      <c r="A26" s="120"/>
      <c r="B26" s="120"/>
      <c r="C26" s="120"/>
      <c r="D26" s="120"/>
      <c r="P26" s="274" t="s">
        <v>50</v>
      </c>
      <c r="Q26" s="388">
        <f>Controls!J146</f>
        <v>13.561796418261382</v>
      </c>
      <c r="R26" s="318"/>
      <c r="S26" s="117"/>
      <c r="T26" s="319"/>
      <c r="U26" s="270"/>
    </row>
    <row r="27" spans="1:21" ht="15" customHeight="1" x14ac:dyDescent="0.25">
      <c r="A27" s="120"/>
      <c r="B27" s="120"/>
      <c r="C27" s="120"/>
      <c r="D27" s="120"/>
      <c r="P27" s="274" t="s">
        <v>51</v>
      </c>
      <c r="Q27" s="388">
        <f>Controls!J147</f>
        <v>18.369399046421403</v>
      </c>
      <c r="R27" s="318"/>
      <c r="S27" s="117"/>
      <c r="T27" s="319"/>
      <c r="U27" s="270"/>
    </row>
    <row r="28" spans="1:21" ht="15" customHeight="1" x14ac:dyDescent="0.25">
      <c r="A28" s="120"/>
      <c r="B28" s="120"/>
      <c r="C28" s="120"/>
      <c r="D28" s="120"/>
      <c r="P28" s="274" t="s">
        <v>52</v>
      </c>
      <c r="Q28" s="388">
        <f>Controls!J148</f>
        <v>17.159107912009059</v>
      </c>
      <c r="R28" s="318"/>
      <c r="S28" s="117"/>
      <c r="T28" s="319"/>
      <c r="U28" s="270"/>
    </row>
    <row r="29" spans="1:21" ht="15" customHeight="1" x14ac:dyDescent="0.25">
      <c r="A29" s="120"/>
      <c r="B29" s="120"/>
      <c r="C29" s="120"/>
      <c r="D29" s="120"/>
      <c r="P29" s="274" t="s">
        <v>53</v>
      </c>
      <c r="Q29" s="388">
        <f>Controls!J149</f>
        <v>12.113265263564085</v>
      </c>
      <c r="R29" s="318"/>
      <c r="S29" s="117"/>
      <c r="T29" s="319"/>
      <c r="U29" s="270"/>
    </row>
    <row r="30" spans="1:21" ht="15" customHeight="1" x14ac:dyDescent="0.25">
      <c r="A30" s="120"/>
      <c r="B30" s="120"/>
      <c r="C30" s="120"/>
      <c r="D30" s="120"/>
      <c r="P30" s="274" t="s">
        <v>54</v>
      </c>
      <c r="Q30" s="388">
        <f>Controls!J150</f>
        <v>18.182651112447623</v>
      </c>
      <c r="R30" s="318"/>
      <c r="S30" s="117"/>
      <c r="T30" s="319"/>
      <c r="U30" s="270"/>
    </row>
    <row r="31" spans="1:21" ht="15" customHeight="1" x14ac:dyDescent="0.25">
      <c r="A31" s="120"/>
      <c r="B31" s="120"/>
      <c r="C31" s="120"/>
      <c r="D31" s="120"/>
      <c r="P31" s="274" t="s">
        <v>55</v>
      </c>
      <c r="Q31" s="388">
        <f>Controls!J151</f>
        <v>11.729360606346361</v>
      </c>
      <c r="R31" s="318"/>
      <c r="S31" s="117"/>
      <c r="T31" s="319"/>
      <c r="U31" s="270"/>
    </row>
    <row r="32" spans="1:21" ht="15" customHeight="1" x14ac:dyDescent="0.25">
      <c r="A32" s="120"/>
      <c r="B32" s="120"/>
      <c r="C32" s="120"/>
      <c r="D32" s="120"/>
      <c r="F32" s="4"/>
      <c r="G32" s="4"/>
      <c r="H32" s="4"/>
      <c r="I32" s="4"/>
      <c r="J32" s="4"/>
      <c r="K32" s="4"/>
      <c r="L32" s="4"/>
      <c r="M32" s="4"/>
      <c r="N32" s="4"/>
      <c r="O32" s="4"/>
      <c r="P32" s="274" t="s">
        <v>56</v>
      </c>
      <c r="Q32" s="388">
        <f>Controls!J152</f>
        <v>8.512860832250869</v>
      </c>
      <c r="R32" s="318"/>
      <c r="S32" s="117"/>
      <c r="T32" s="319"/>
      <c r="U32" s="270"/>
    </row>
    <row r="33" spans="1:22" s="59" customFormat="1" ht="15" customHeight="1" x14ac:dyDescent="0.25">
      <c r="A33" s="120"/>
      <c r="B33" s="120"/>
      <c r="C33" s="120"/>
      <c r="D33" s="120"/>
      <c r="E33" s="69"/>
      <c r="F33" s="107"/>
      <c r="G33" s="408"/>
      <c r="H33" s="408"/>
      <c r="I33" s="408"/>
      <c r="J33" s="408"/>
      <c r="K33" s="408"/>
      <c r="L33" s="408"/>
      <c r="M33" s="408"/>
      <c r="N33" s="408"/>
      <c r="O33" s="108"/>
      <c r="P33" s="274" t="s">
        <v>57</v>
      </c>
      <c r="Q33" s="388">
        <f>Controls!J153</f>
        <v>13.291181549407181</v>
      </c>
      <c r="R33" s="318"/>
      <c r="S33" s="117"/>
      <c r="T33" s="319"/>
      <c r="U33" s="281"/>
    </row>
    <row r="34" spans="1:22" ht="3.75" customHeight="1" x14ac:dyDescent="0.25">
      <c r="A34" s="120"/>
      <c r="B34" s="120"/>
      <c r="C34" s="120"/>
      <c r="D34" s="120"/>
      <c r="E34" s="7"/>
      <c r="F34" s="109"/>
      <c r="G34" s="110"/>
      <c r="H34" s="110"/>
      <c r="I34" s="401"/>
      <c r="J34" s="401"/>
      <c r="K34" s="401"/>
      <c r="L34" s="401"/>
      <c r="M34" s="401"/>
      <c r="N34" s="111"/>
      <c r="O34" s="332"/>
      <c r="P34" s="270"/>
      <c r="Q34" s="388">
        <f>Controls!J155</f>
        <v>0</v>
      </c>
      <c r="R34" s="318"/>
      <c r="S34" s="117"/>
      <c r="T34" s="319"/>
      <c r="U34" s="270"/>
    </row>
    <row r="35" spans="1:22" ht="18.75" customHeight="1" x14ac:dyDescent="0.25">
      <c r="A35" s="120"/>
      <c r="B35" s="120"/>
      <c r="C35" s="120"/>
      <c r="D35" s="120"/>
      <c r="E35" s="7"/>
      <c r="F35" s="120"/>
      <c r="G35" s="114"/>
      <c r="H35" s="115"/>
      <c r="I35" s="116"/>
      <c r="J35" s="117"/>
      <c r="K35" s="118"/>
      <c r="L35" s="115"/>
      <c r="M35" s="116"/>
      <c r="N35" s="117"/>
      <c r="O35" s="119"/>
      <c r="P35" s="282" t="s">
        <v>5</v>
      </c>
      <c r="Q35" s="389">
        <f>Controls!J163</f>
        <v>13.541942959463107</v>
      </c>
      <c r="R35" s="295"/>
      <c r="S35" s="320"/>
      <c r="T35" s="321"/>
      <c r="U35" s="270"/>
    </row>
    <row r="36" spans="1:22" ht="18.75" customHeight="1" x14ac:dyDescent="0.25">
      <c r="A36" s="120"/>
      <c r="B36" s="120"/>
      <c r="C36" s="120"/>
      <c r="D36" s="120"/>
      <c r="E36" s="7"/>
      <c r="F36" s="120"/>
      <c r="G36" s="114"/>
      <c r="H36" s="115"/>
      <c r="I36" s="116"/>
      <c r="J36" s="117"/>
      <c r="K36" s="118"/>
      <c r="L36" s="115"/>
      <c r="M36" s="116"/>
      <c r="N36" s="117"/>
      <c r="O36" s="119"/>
      <c r="P36" s="286" t="s">
        <v>149</v>
      </c>
      <c r="Q36" s="390">
        <f>Controls!J164</f>
        <v>11.490623069760375</v>
      </c>
      <c r="R36" s="329"/>
      <c r="S36" s="330"/>
      <c r="T36" s="331"/>
      <c r="U36" s="270"/>
    </row>
    <row r="37" spans="1:22" ht="36" customHeight="1" x14ac:dyDescent="0.25">
      <c r="A37" s="120"/>
      <c r="B37" s="120"/>
      <c r="C37" s="120"/>
      <c r="D37" s="120"/>
      <c r="E37" s="7"/>
      <c r="F37" s="120"/>
      <c r="G37" s="114"/>
      <c r="H37" s="115"/>
      <c r="I37" s="116"/>
      <c r="J37" s="117"/>
      <c r="K37" s="118"/>
      <c r="L37" s="115"/>
      <c r="M37" s="116"/>
      <c r="N37" s="117"/>
      <c r="O37" s="119"/>
      <c r="P37" s="397" t="str">
        <f>Controls!$I$90</f>
        <v>Produced by Public Health Wales Observatory, using ADDE, Life Tables for Wales &amp; MYE (ONS)</v>
      </c>
      <c r="Q37" s="397"/>
      <c r="R37" s="397"/>
      <c r="S37" s="162"/>
      <c r="T37" s="163"/>
    </row>
    <row r="38" spans="1:22" ht="1.5" customHeight="1" x14ac:dyDescent="0.25">
      <c r="A38" s="120"/>
      <c r="B38" s="120"/>
      <c r="C38" s="120"/>
      <c r="D38" s="120"/>
      <c r="E38" s="7"/>
      <c r="F38" s="120"/>
      <c r="G38" s="114"/>
      <c r="H38" s="115"/>
      <c r="I38" s="116"/>
      <c r="J38" s="117"/>
      <c r="K38" s="118"/>
      <c r="L38" s="115"/>
      <c r="M38" s="116"/>
      <c r="N38" s="117"/>
      <c r="O38" s="119"/>
      <c r="P38" s="412"/>
      <c r="Q38" s="412"/>
      <c r="R38" s="412"/>
      <c r="S38" s="412"/>
      <c r="T38" s="412"/>
      <c r="U38" s="412"/>
      <c r="V38" s="412"/>
    </row>
    <row r="39" spans="1:22" ht="23.25" customHeight="1" x14ac:dyDescent="0.25">
      <c r="A39" s="120"/>
      <c r="B39" s="120"/>
      <c r="C39" s="120"/>
      <c r="D39" s="120"/>
      <c r="E39" s="7"/>
      <c r="F39" s="120"/>
      <c r="G39" s="114"/>
      <c r="H39" s="115"/>
      <c r="I39" s="116"/>
      <c r="J39" s="117"/>
      <c r="K39" s="118"/>
      <c r="L39" s="115"/>
      <c r="M39" s="116"/>
      <c r="N39" s="117"/>
      <c r="O39" s="119"/>
      <c r="P39" s="397"/>
      <c r="Q39" s="397"/>
      <c r="R39" s="335"/>
      <c r="S39" s="335"/>
      <c r="T39" s="335"/>
      <c r="U39" s="335"/>
      <c r="V39" s="335"/>
    </row>
    <row r="40" spans="1:22" ht="10.5" customHeight="1" x14ac:dyDescent="0.25">
      <c r="A40" s="120"/>
      <c r="B40" s="120"/>
      <c r="C40" s="120"/>
      <c r="D40" s="120"/>
      <c r="E40" s="7"/>
      <c r="F40" s="120"/>
      <c r="G40" s="395"/>
      <c r="H40" s="395"/>
      <c r="I40" s="395"/>
      <c r="J40" s="395"/>
      <c r="K40" s="395"/>
      <c r="L40" s="395"/>
      <c r="M40" s="395"/>
      <c r="N40" s="395"/>
      <c r="O40" s="119"/>
      <c r="P40" s="309"/>
    </row>
    <row r="41" spans="1:22" ht="14.25" customHeight="1" x14ac:dyDescent="0.25">
      <c r="A41" s="120"/>
      <c r="B41" s="120"/>
      <c r="C41" s="7"/>
      <c r="D41" s="120"/>
      <c r="E41" s="7"/>
      <c r="F41" s="120"/>
      <c r="G41" s="407"/>
      <c r="H41" s="407"/>
      <c r="I41" s="407"/>
      <c r="J41" s="407"/>
      <c r="K41" s="407"/>
      <c r="L41" s="407"/>
      <c r="M41" s="407"/>
      <c r="N41" s="407"/>
      <c r="O41" s="119"/>
    </row>
    <row r="42" spans="1:22" ht="33.75" customHeight="1" x14ac:dyDescent="0.25">
      <c r="A42" s="7"/>
      <c r="B42" s="7"/>
      <c r="C42" s="7"/>
      <c r="D42" s="7"/>
      <c r="E42" s="7"/>
      <c r="F42" s="302"/>
      <c r="O42" s="4"/>
    </row>
    <row r="43" spans="1:22" x14ac:dyDescent="0.25">
      <c r="A43" s="7"/>
      <c r="B43" s="7"/>
      <c r="C43" s="7"/>
      <c r="D43" s="7"/>
      <c r="E43" s="7"/>
      <c r="F43" s="302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</row>
    <row r="44" spans="1:22" ht="3" customHeight="1" x14ac:dyDescent="0.25">
      <c r="A44" s="7"/>
      <c r="B44" s="7"/>
      <c r="C44" s="7"/>
      <c r="D44" s="7"/>
      <c r="E44" s="7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22" x14ac:dyDescent="0.25">
      <c r="A45" s="7"/>
      <c r="B45" s="7"/>
      <c r="C45" s="7"/>
      <c r="D45" s="7"/>
      <c r="E45" s="7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</row>
    <row r="46" spans="1:22" x14ac:dyDescent="0.25">
      <c r="A46" s="7"/>
      <c r="B46" s="7"/>
      <c r="C46" s="7"/>
      <c r="D46" s="7"/>
      <c r="E46" s="7"/>
      <c r="G46" s="84"/>
      <c r="H46" s="4"/>
      <c r="I46" s="4"/>
      <c r="J46" s="4"/>
      <c r="K46" s="4"/>
      <c r="L46" s="4"/>
      <c r="M46" s="4"/>
      <c r="N46" s="4"/>
      <c r="O46" s="4"/>
      <c r="P46" s="4"/>
      <c r="Q46" s="4"/>
    </row>
    <row r="47" spans="1:22" x14ac:dyDescent="0.25">
      <c r="A47" s="7"/>
      <c r="B47" s="7"/>
      <c r="C47" s="7"/>
      <c r="D47" s="7"/>
      <c r="E47" s="7"/>
      <c r="G47" s="85"/>
      <c r="H47" s="4"/>
      <c r="I47" s="4"/>
      <c r="J47" s="4"/>
      <c r="K47" s="4"/>
      <c r="L47" s="4"/>
      <c r="M47" s="4"/>
      <c r="N47" s="4"/>
      <c r="O47" s="4"/>
      <c r="P47" s="4"/>
      <c r="Q47" s="4"/>
    </row>
    <row r="48" spans="1:22" x14ac:dyDescent="0.25">
      <c r="A48" s="7"/>
      <c r="B48" s="7"/>
      <c r="C48" s="7"/>
      <c r="D48" s="7"/>
      <c r="E48" s="7"/>
      <c r="G48" s="85"/>
      <c r="H48" s="86"/>
      <c r="I48" s="86"/>
      <c r="J48" s="86"/>
      <c r="K48" s="86"/>
      <c r="L48" s="86"/>
      <c r="M48" s="86"/>
      <c r="N48" s="86"/>
      <c r="O48" s="86"/>
      <c r="P48" s="86"/>
      <c r="Q48" s="86"/>
    </row>
    <row r="49" spans="1:17" x14ac:dyDescent="0.25">
      <c r="A49" s="7"/>
      <c r="B49" s="7"/>
      <c r="C49" s="7"/>
      <c r="D49" s="7"/>
      <c r="E49" s="7"/>
      <c r="G49" s="87"/>
      <c r="H49" s="88"/>
      <c r="I49" s="88"/>
      <c r="J49" s="88"/>
      <c r="K49" s="88"/>
      <c r="L49" s="88"/>
      <c r="M49" s="88"/>
      <c r="N49" s="88"/>
      <c r="O49" s="88"/>
      <c r="P49" s="88"/>
      <c r="Q49" s="88"/>
    </row>
    <row r="50" spans="1:17" ht="6" customHeight="1" x14ac:dyDescent="0.25">
      <c r="A50" s="7"/>
      <c r="B50" s="7"/>
      <c r="C50" s="7"/>
      <c r="D50" s="7"/>
      <c r="E50" s="6"/>
      <c r="G50" s="84"/>
      <c r="H50" s="89"/>
      <c r="I50" s="89"/>
      <c r="J50" s="89"/>
      <c r="K50" s="89"/>
      <c r="L50" s="89"/>
      <c r="M50" s="89"/>
      <c r="N50" s="89"/>
      <c r="O50" s="89"/>
      <c r="P50" s="89"/>
      <c r="Q50" s="89"/>
    </row>
    <row r="51" spans="1:17" ht="39" customHeight="1" x14ac:dyDescent="0.25">
      <c r="A51" s="7"/>
      <c r="B51" s="7"/>
      <c r="C51" s="7"/>
      <c r="D51" s="7"/>
      <c r="E51" s="6"/>
      <c r="G51" s="85"/>
      <c r="H51" s="4"/>
      <c r="I51" s="4"/>
      <c r="J51" s="4"/>
      <c r="K51" s="4"/>
      <c r="L51" s="4"/>
      <c r="M51" s="4"/>
      <c r="N51" s="4"/>
      <c r="O51" s="4"/>
      <c r="P51" s="4"/>
      <c r="Q51" s="4"/>
    </row>
    <row r="52" spans="1:17" ht="12" customHeight="1" x14ac:dyDescent="0.25">
      <c r="G52" s="89"/>
      <c r="H52" s="90"/>
      <c r="I52" s="90"/>
      <c r="J52" s="90"/>
      <c r="K52" s="90"/>
      <c r="L52" s="90"/>
      <c r="M52" s="90"/>
      <c r="N52" s="90"/>
      <c r="O52" s="90"/>
      <c r="P52" s="90"/>
      <c r="Q52" s="90"/>
    </row>
    <row r="53" spans="1:17" ht="21.75" customHeight="1" x14ac:dyDescent="0.25"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</row>
    <row r="54" spans="1:17" ht="46.5" customHeight="1" x14ac:dyDescent="0.25"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</row>
    <row r="55" spans="1:17" ht="25.5" customHeight="1" x14ac:dyDescent="0.25">
      <c r="N55" s="301"/>
    </row>
  </sheetData>
  <mergeCells count="9">
    <mergeCell ref="P39:Q39"/>
    <mergeCell ref="P37:R37"/>
    <mergeCell ref="P8:R8"/>
    <mergeCell ref="G41:N41"/>
    <mergeCell ref="P38:V38"/>
    <mergeCell ref="G40:N40"/>
    <mergeCell ref="R11:S11"/>
    <mergeCell ref="G33:N33"/>
    <mergeCell ref="I34:M3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4" r:id="rId4" name="List Box 2">
              <controlPr defaultSize="0" autoLine="0" autoPict="0">
                <anchor moveWithCells="1">
                  <from>
                    <xdr:col>0</xdr:col>
                    <xdr:colOff>85725</xdr:colOff>
                    <xdr:row>10</xdr:row>
                    <xdr:rowOff>190500</xdr:rowOff>
                  </from>
                  <to>
                    <xdr:col>1</xdr:col>
                    <xdr:colOff>657225</xdr:colOff>
                    <xdr:row>11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pageSetUpPr fitToPage="1"/>
  </sheetPr>
  <dimension ref="A3:U64"/>
  <sheetViews>
    <sheetView showGridLines="0" showRowColHeaders="0" zoomScaleNormal="100" workbookViewId="0"/>
  </sheetViews>
  <sheetFormatPr defaultRowHeight="15" x14ac:dyDescent="0.25"/>
  <cols>
    <col min="1" max="1" width="3" customWidth="1"/>
    <col min="2" max="2" width="22.42578125" customWidth="1"/>
    <col min="3" max="3" width="1.140625" customWidth="1"/>
    <col min="4" max="4" width="2.42578125" customWidth="1"/>
    <col min="5" max="5" width="14.42578125" customWidth="1"/>
    <col min="6" max="6" width="14.85546875" customWidth="1"/>
    <col min="7" max="8" width="7.7109375" customWidth="1"/>
    <col min="9" max="9" width="9" customWidth="1"/>
    <col min="10" max="10" width="2.5703125" customWidth="1"/>
    <col min="11" max="11" width="7.85546875" customWidth="1"/>
    <col min="12" max="12" width="6.42578125" customWidth="1"/>
    <col min="13" max="13" width="0.5703125" customWidth="1"/>
    <col min="14" max="14" width="5.85546875" customWidth="1"/>
    <col min="15" max="15" width="22.5703125" customWidth="1"/>
    <col min="16" max="16" width="16.7109375" customWidth="1"/>
    <col min="17" max="17" width="1.7109375" customWidth="1"/>
    <col min="18" max="18" width="14.140625" customWidth="1"/>
    <col min="19" max="19" width="17.7109375" customWidth="1"/>
    <col min="20" max="20" width="9.5703125" customWidth="1"/>
    <col min="21" max="21" width="11.5703125" customWidth="1"/>
  </cols>
  <sheetData>
    <row r="3" spans="1:20" x14ac:dyDescent="0.25">
      <c r="J3" s="61"/>
      <c r="K3" s="61"/>
    </row>
    <row r="4" spans="1:20" x14ac:dyDescent="0.25">
      <c r="J4" s="61"/>
      <c r="K4" s="61"/>
    </row>
    <row r="5" spans="1:20" x14ac:dyDescent="0.25">
      <c r="J5" s="61"/>
      <c r="K5" s="61"/>
    </row>
    <row r="6" spans="1:20" ht="9.75" customHeight="1" x14ac:dyDescent="0.25">
      <c r="J6" s="61"/>
      <c r="K6" s="61"/>
    </row>
    <row r="7" spans="1:20" ht="16.5" customHeight="1" x14ac:dyDescent="0.25"/>
    <row r="8" spans="1:20" ht="38.25" customHeight="1" x14ac:dyDescent="0.25">
      <c r="A8" s="169"/>
      <c r="B8" s="7"/>
      <c r="C8" s="7"/>
      <c r="D8" s="7"/>
      <c r="E8" s="7"/>
      <c r="O8" s="408" t="str">
        <f>Controls!$I$89</f>
        <v>Months of life lost due to alcohol, males aged under 75, England and Wales health boards, 2010-2012</v>
      </c>
      <c r="P8" s="408"/>
      <c r="Q8" s="408"/>
      <c r="R8" s="254"/>
      <c r="S8" s="254"/>
      <c r="T8" s="254"/>
    </row>
    <row r="9" spans="1:20" ht="3.75" customHeight="1" x14ac:dyDescent="0.25">
      <c r="A9" s="7"/>
      <c r="B9" s="7"/>
      <c r="C9" s="7"/>
      <c r="D9" s="7"/>
      <c r="E9" s="7"/>
      <c r="O9" s="411"/>
      <c r="P9" s="411"/>
      <c r="Q9" s="413"/>
      <c r="R9" s="413"/>
      <c r="S9" s="413"/>
      <c r="T9" s="254"/>
    </row>
    <row r="10" spans="1:20" ht="4.5" customHeight="1" x14ac:dyDescent="0.25">
      <c r="A10" s="7"/>
      <c r="B10" s="7"/>
      <c r="C10" s="7"/>
      <c r="D10" s="7"/>
      <c r="E10" s="7"/>
      <c r="O10" s="97"/>
      <c r="P10" s="98"/>
      <c r="Q10" s="315"/>
      <c r="R10" s="316"/>
      <c r="S10" s="4"/>
    </row>
    <row r="11" spans="1:20" ht="26.25" customHeight="1" x14ac:dyDescent="0.25">
      <c r="A11" s="7"/>
      <c r="B11" s="7"/>
      <c r="C11" s="7"/>
      <c r="D11" s="7"/>
      <c r="E11" s="7"/>
      <c r="O11" s="102"/>
      <c r="P11" s="272" t="s">
        <v>278</v>
      </c>
      <c r="Q11" s="404"/>
      <c r="R11" s="404"/>
      <c r="S11" s="317"/>
    </row>
    <row r="12" spans="1:20" ht="15" customHeight="1" x14ac:dyDescent="0.25">
      <c r="A12" s="7"/>
      <c r="B12" s="7"/>
      <c r="C12" s="7"/>
      <c r="D12" s="7"/>
      <c r="E12" s="7"/>
      <c r="O12" s="274" t="s">
        <v>6</v>
      </c>
      <c r="P12" s="388">
        <f>Controls!J156</f>
        <v>13.063641167832335</v>
      </c>
      <c r="Q12" s="318"/>
      <c r="R12" s="117"/>
      <c r="S12" s="319"/>
    </row>
    <row r="13" spans="1:20" ht="15" customHeight="1" x14ac:dyDescent="0.25">
      <c r="A13" s="7"/>
      <c r="B13" s="7"/>
      <c r="C13" s="7"/>
      <c r="D13" s="7"/>
      <c r="E13" s="7"/>
      <c r="O13" s="274" t="s">
        <v>13</v>
      </c>
      <c r="P13" s="388">
        <f>Controls!J157</f>
        <v>11.655790259647983</v>
      </c>
      <c r="Q13" s="318"/>
      <c r="R13" s="117"/>
      <c r="S13" s="319"/>
    </row>
    <row r="14" spans="1:20" ht="15" customHeight="1" x14ac:dyDescent="0.25">
      <c r="A14" s="7"/>
      <c r="B14" s="7"/>
      <c r="C14" s="7"/>
      <c r="D14" s="7"/>
      <c r="E14" s="7"/>
      <c r="O14" s="274" t="s">
        <v>14</v>
      </c>
      <c r="P14" s="388">
        <f>Controls!J158</f>
        <v>11.735302067483428</v>
      </c>
      <c r="Q14" s="318"/>
      <c r="R14" s="117"/>
      <c r="S14" s="319"/>
    </row>
    <row r="15" spans="1:20" ht="15" customHeight="1" x14ac:dyDescent="0.25">
      <c r="A15" s="7"/>
      <c r="B15" s="7"/>
      <c r="C15" s="7"/>
      <c r="D15" s="7"/>
      <c r="E15" s="7"/>
      <c r="O15" s="274" t="s">
        <v>18</v>
      </c>
      <c r="P15" s="388">
        <f>Controls!J159</f>
        <v>15.278702749055165</v>
      </c>
      <c r="Q15" s="318"/>
      <c r="R15" s="117"/>
      <c r="S15" s="319"/>
    </row>
    <row r="16" spans="1:20" ht="15" customHeight="1" x14ac:dyDescent="0.25">
      <c r="A16" s="7"/>
      <c r="B16" s="7"/>
      <c r="C16" s="7"/>
      <c r="D16" s="7"/>
      <c r="E16" s="7"/>
      <c r="O16" s="274" t="s">
        <v>104</v>
      </c>
      <c r="P16" s="388">
        <f>Controls!J160</f>
        <v>13.226066630590214</v>
      </c>
      <c r="Q16" s="318"/>
      <c r="R16" s="117"/>
      <c r="S16" s="319"/>
    </row>
    <row r="17" spans="1:21" ht="15" customHeight="1" x14ac:dyDescent="0.25">
      <c r="A17" s="7"/>
      <c r="B17" s="7"/>
      <c r="C17" s="7"/>
      <c r="D17" s="7"/>
      <c r="E17" s="7"/>
      <c r="O17" s="274" t="s">
        <v>25</v>
      </c>
      <c r="P17" s="388">
        <f>Controls!J161</f>
        <v>18.128672574212029</v>
      </c>
      <c r="Q17" s="318"/>
      <c r="R17" s="117"/>
      <c r="S17" s="319"/>
    </row>
    <row r="18" spans="1:21" ht="15" customHeight="1" x14ac:dyDescent="0.25">
      <c r="A18" s="7"/>
      <c r="B18" s="7"/>
      <c r="C18" s="7"/>
      <c r="D18" s="7"/>
      <c r="E18" s="7"/>
      <c r="O18" s="274" t="s">
        <v>28</v>
      </c>
      <c r="P18" s="388">
        <f>Controls!J162</f>
        <v>12.441798388613041</v>
      </c>
      <c r="Q18" s="318"/>
      <c r="R18" s="117"/>
      <c r="S18" s="319"/>
    </row>
    <row r="19" spans="1:21" ht="18.75" customHeight="1" x14ac:dyDescent="0.25">
      <c r="A19" s="173"/>
      <c r="B19" s="173"/>
      <c r="C19" s="173"/>
      <c r="D19" s="173"/>
      <c r="E19" s="7"/>
      <c r="O19" s="289" t="s">
        <v>5</v>
      </c>
      <c r="P19" s="389">
        <f>Controls!J163</f>
        <v>13.541942959463107</v>
      </c>
      <c r="Q19" s="295"/>
      <c r="R19" s="320"/>
      <c r="S19" s="321"/>
    </row>
    <row r="20" spans="1:21" ht="18.75" customHeight="1" x14ac:dyDescent="0.25">
      <c r="A20" s="173"/>
      <c r="B20" s="173"/>
      <c r="C20" s="173"/>
      <c r="D20" s="173"/>
      <c r="E20" s="7"/>
      <c r="O20" s="289" t="s">
        <v>149</v>
      </c>
      <c r="P20" s="389">
        <f>Controls!J164</f>
        <v>11.490623069760375</v>
      </c>
      <c r="Q20" s="295"/>
      <c r="R20" s="322"/>
      <c r="S20" s="321"/>
    </row>
    <row r="21" spans="1:21" ht="6" customHeight="1" x14ac:dyDescent="0.25">
      <c r="A21" s="173"/>
      <c r="B21" s="173"/>
      <c r="C21" s="173"/>
      <c r="D21" s="173"/>
      <c r="E21" s="7"/>
      <c r="O21" s="103"/>
      <c r="P21" s="104"/>
      <c r="Q21" s="89"/>
      <c r="R21" s="323"/>
      <c r="S21" s="4"/>
    </row>
    <row r="22" spans="1:21" ht="36" customHeight="1" x14ac:dyDescent="0.25">
      <c r="A22" s="173"/>
      <c r="B22" s="173"/>
      <c r="C22" s="173"/>
      <c r="D22" s="173"/>
      <c r="E22" s="7"/>
      <c r="O22" s="410" t="str">
        <f>Controls!$I$90</f>
        <v>Produced by Public Health Wales Observatory, using ADDE, Life Tables for Wales &amp; MYE (ONS)</v>
      </c>
      <c r="P22" s="410"/>
      <c r="Q22" s="410"/>
      <c r="R22" s="162"/>
      <c r="S22" s="163"/>
    </row>
    <row r="23" spans="1:21" ht="24" customHeight="1" x14ac:dyDescent="0.25">
      <c r="A23" s="173"/>
      <c r="B23" s="173"/>
      <c r="C23" s="173"/>
      <c r="D23" s="173"/>
      <c r="E23" s="7"/>
      <c r="O23" s="397"/>
      <c r="P23" s="397"/>
      <c r="Q23" s="324"/>
      <c r="R23" s="324"/>
      <c r="S23" s="324"/>
      <c r="T23" s="324"/>
      <c r="U23" s="324"/>
    </row>
    <row r="24" spans="1:21" ht="21" customHeight="1" x14ac:dyDescent="0.25">
      <c r="A24" s="173"/>
      <c r="B24" s="173"/>
      <c r="C24" s="173"/>
      <c r="D24" s="173"/>
      <c r="E24" s="7"/>
      <c r="O24" s="397"/>
      <c r="P24" s="397"/>
      <c r="Q24" s="397"/>
      <c r="R24" s="397"/>
      <c r="S24" s="397"/>
      <c r="T24" s="397"/>
      <c r="U24" s="257"/>
    </row>
    <row r="25" spans="1:21" ht="12" customHeight="1" x14ac:dyDescent="0.25">
      <c r="A25" s="173"/>
      <c r="B25" s="173"/>
      <c r="C25" s="173"/>
      <c r="D25" s="173"/>
      <c r="E25" s="7"/>
      <c r="O25" s="165"/>
      <c r="P25" s="106"/>
      <c r="Q25" s="106"/>
      <c r="R25" s="106"/>
      <c r="S25" s="106"/>
    </row>
    <row r="26" spans="1:21" ht="11.25" customHeight="1" x14ac:dyDescent="0.25">
      <c r="A26" s="173"/>
      <c r="B26" s="173"/>
      <c r="C26" s="173"/>
      <c r="D26" s="173"/>
      <c r="E26" s="7"/>
      <c r="O26" s="309"/>
    </row>
    <row r="27" spans="1:21" ht="15" customHeight="1" x14ac:dyDescent="0.25">
      <c r="A27" s="173"/>
      <c r="B27" s="173"/>
      <c r="C27" s="173"/>
      <c r="D27" s="173"/>
      <c r="E27" s="7"/>
    </row>
    <row r="28" spans="1:21" ht="15" customHeight="1" x14ac:dyDescent="0.25">
      <c r="A28" s="302"/>
      <c r="B28" s="302"/>
      <c r="C28" s="302"/>
      <c r="D28" s="302"/>
      <c r="O28" s="4"/>
      <c r="P28" s="4"/>
    </row>
    <row r="29" spans="1:21" ht="15" customHeight="1" x14ac:dyDescent="0.25">
      <c r="A29" s="302"/>
      <c r="B29" s="302"/>
      <c r="C29" s="302"/>
      <c r="D29" s="302"/>
      <c r="O29" s="4"/>
      <c r="P29" s="4"/>
    </row>
    <row r="30" spans="1:21" ht="15" customHeight="1" x14ac:dyDescent="0.25">
      <c r="A30" s="302"/>
      <c r="B30" s="302"/>
      <c r="C30" s="302"/>
      <c r="D30" s="302"/>
      <c r="O30" s="4"/>
      <c r="P30" s="4"/>
    </row>
    <row r="31" spans="1:21" ht="15" customHeight="1" x14ac:dyDescent="0.25">
      <c r="A31" s="302"/>
      <c r="B31" s="302"/>
      <c r="C31" s="302"/>
      <c r="D31" s="302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</row>
    <row r="32" spans="1:21" s="59" customFormat="1" ht="15" customHeight="1" x14ac:dyDescent="0.25">
      <c r="A32" s="302"/>
      <c r="B32" s="302"/>
      <c r="C32" s="302"/>
      <c r="D32" s="302"/>
      <c r="E32" s="107"/>
      <c r="F32" s="408"/>
      <c r="G32" s="408"/>
      <c r="H32" s="408"/>
      <c r="I32" s="408"/>
      <c r="J32" s="408"/>
      <c r="K32" s="408"/>
      <c r="L32" s="408"/>
      <c r="M32" s="408"/>
      <c r="N32" s="108"/>
      <c r="O32" s="4"/>
      <c r="P32" s="4"/>
      <c r="Q32"/>
      <c r="R32"/>
      <c r="S32"/>
    </row>
    <row r="33" spans="1:21" ht="3.75" customHeight="1" x14ac:dyDescent="0.25">
      <c r="A33" s="302"/>
      <c r="B33" s="302"/>
      <c r="C33" s="302"/>
      <c r="D33" s="302"/>
      <c r="E33" s="109"/>
      <c r="F33" s="4"/>
      <c r="G33" s="4"/>
      <c r="H33" s="4"/>
      <c r="I33" s="4"/>
      <c r="J33" s="4"/>
      <c r="K33" s="4"/>
      <c r="L33" s="4"/>
      <c r="M33" s="4"/>
      <c r="N33" s="4"/>
      <c r="O33" s="86"/>
      <c r="P33" s="86"/>
    </row>
    <row r="34" spans="1:21" ht="3.75" customHeight="1" x14ac:dyDescent="0.25">
      <c r="A34" s="302"/>
      <c r="B34" s="302"/>
      <c r="C34" s="302"/>
      <c r="D34" s="302"/>
      <c r="E34" s="109"/>
      <c r="F34" s="110"/>
      <c r="G34" s="110"/>
      <c r="H34" s="401"/>
      <c r="I34" s="401"/>
      <c r="J34" s="401"/>
      <c r="K34" s="401"/>
      <c r="L34" s="401"/>
      <c r="M34" s="111"/>
      <c r="N34" s="404"/>
      <c r="O34" s="88"/>
      <c r="P34" s="88"/>
    </row>
    <row r="35" spans="1:21" ht="15" customHeight="1" x14ac:dyDescent="0.25">
      <c r="A35" s="302"/>
      <c r="B35" s="302"/>
      <c r="C35" s="302"/>
      <c r="D35" s="302"/>
      <c r="E35" s="109"/>
      <c r="F35" s="110"/>
      <c r="G35" s="404"/>
      <c r="H35" s="404"/>
      <c r="I35" s="404"/>
      <c r="J35" s="300"/>
      <c r="K35" s="401"/>
      <c r="L35" s="401"/>
      <c r="M35" s="401"/>
      <c r="N35" s="404"/>
      <c r="O35" s="89"/>
      <c r="P35" s="89"/>
    </row>
    <row r="36" spans="1:21" ht="15" customHeight="1" x14ac:dyDescent="0.25">
      <c r="A36" s="302"/>
      <c r="B36" s="302"/>
      <c r="C36" s="302"/>
      <c r="D36" s="302"/>
      <c r="E36" s="109"/>
      <c r="F36" s="4"/>
      <c r="G36" s="112"/>
      <c r="H36" s="394"/>
      <c r="I36" s="394"/>
      <c r="J36" s="113"/>
      <c r="K36" s="112"/>
      <c r="L36" s="394"/>
      <c r="M36" s="394"/>
      <c r="N36" s="110"/>
      <c r="O36" s="4"/>
      <c r="P36" s="4"/>
    </row>
    <row r="37" spans="1:21" ht="15" customHeight="1" x14ac:dyDescent="0.25">
      <c r="A37" s="302"/>
      <c r="B37" s="302"/>
      <c r="C37" s="302"/>
      <c r="D37" s="302"/>
      <c r="E37" s="109"/>
      <c r="F37" s="114"/>
      <c r="G37" s="115"/>
      <c r="H37" s="116"/>
      <c r="I37" s="117"/>
      <c r="J37" s="118"/>
      <c r="K37" s="115"/>
      <c r="L37" s="116"/>
      <c r="M37" s="117"/>
      <c r="N37" s="119"/>
      <c r="O37" s="90"/>
      <c r="P37" s="90"/>
    </row>
    <row r="38" spans="1:21" ht="15" customHeight="1" x14ac:dyDescent="0.25">
      <c r="A38" s="302"/>
      <c r="B38" s="302"/>
      <c r="C38" s="302"/>
      <c r="D38" s="302"/>
      <c r="E38" s="109"/>
      <c r="F38" s="114"/>
      <c r="G38" s="115"/>
      <c r="H38" s="116"/>
      <c r="I38" s="117"/>
      <c r="J38" s="118"/>
      <c r="K38" s="115"/>
      <c r="L38" s="116"/>
      <c r="M38" s="117"/>
      <c r="N38" s="119"/>
      <c r="O38" s="88"/>
      <c r="P38" s="88"/>
    </row>
    <row r="39" spans="1:21" ht="15" customHeight="1" x14ac:dyDescent="0.25">
      <c r="A39" s="302"/>
      <c r="B39" s="302"/>
      <c r="C39" s="302"/>
      <c r="D39" s="302"/>
      <c r="E39" s="120"/>
      <c r="F39" s="114"/>
      <c r="G39" s="115"/>
      <c r="H39" s="116"/>
      <c r="I39" s="117"/>
      <c r="J39" s="118"/>
      <c r="K39" s="115"/>
      <c r="L39" s="116"/>
      <c r="M39" s="117"/>
      <c r="N39" s="119"/>
      <c r="O39" s="4"/>
      <c r="P39" s="4"/>
    </row>
    <row r="40" spans="1:21" ht="15" customHeight="1" x14ac:dyDescent="0.25">
      <c r="A40" s="302"/>
      <c r="B40" s="302"/>
      <c r="C40" s="302"/>
      <c r="D40" s="302"/>
      <c r="E40" s="120"/>
      <c r="F40" s="114"/>
      <c r="G40" s="115"/>
      <c r="H40" s="116"/>
      <c r="I40" s="117"/>
      <c r="J40" s="118"/>
      <c r="K40" s="115"/>
      <c r="L40" s="116"/>
      <c r="M40" s="117"/>
      <c r="N40" s="119"/>
    </row>
    <row r="41" spans="1:21" ht="15" customHeight="1" x14ac:dyDescent="0.25">
      <c r="A41" s="302"/>
      <c r="B41" s="302"/>
      <c r="C41" s="302"/>
      <c r="D41" s="302"/>
      <c r="E41" s="120"/>
      <c r="F41" s="114"/>
      <c r="G41" s="115"/>
      <c r="H41" s="116"/>
      <c r="I41" s="117"/>
      <c r="J41" s="118"/>
      <c r="K41" s="115"/>
      <c r="L41" s="116"/>
      <c r="M41" s="117"/>
      <c r="N41" s="119"/>
    </row>
    <row r="42" spans="1:21" ht="21.75" customHeight="1" x14ac:dyDescent="0.25">
      <c r="A42" s="302"/>
      <c r="B42" s="302"/>
      <c r="C42" s="302"/>
      <c r="D42" s="302"/>
      <c r="E42" s="120"/>
      <c r="F42" s="114"/>
      <c r="G42" s="115"/>
      <c r="H42" s="116"/>
      <c r="I42" s="117"/>
      <c r="J42" s="118"/>
      <c r="K42" s="115"/>
      <c r="L42" s="116"/>
      <c r="M42" s="117"/>
      <c r="N42" s="119"/>
    </row>
    <row r="43" spans="1:21" ht="16.5" customHeight="1" x14ac:dyDescent="0.25">
      <c r="A43" s="302"/>
      <c r="B43" s="302"/>
      <c r="C43" s="302"/>
      <c r="D43" s="302"/>
      <c r="E43" s="120"/>
      <c r="F43" s="114"/>
      <c r="G43" s="115"/>
      <c r="H43" s="116"/>
      <c r="I43" s="117"/>
      <c r="J43" s="118"/>
      <c r="K43" s="115"/>
      <c r="L43" s="116"/>
      <c r="M43" s="117"/>
      <c r="N43" s="119"/>
    </row>
    <row r="44" spans="1:21" ht="2.25" customHeight="1" x14ac:dyDescent="0.25">
      <c r="A44" s="302"/>
      <c r="B44" s="302"/>
      <c r="C44" s="302"/>
      <c r="D44" s="302"/>
      <c r="E44" s="120"/>
      <c r="F44" s="114"/>
      <c r="G44" s="115"/>
      <c r="H44" s="116"/>
      <c r="I44" s="117"/>
      <c r="J44" s="118"/>
      <c r="K44" s="115"/>
      <c r="L44" s="116"/>
      <c r="M44" s="117"/>
      <c r="N44" s="119"/>
    </row>
    <row r="45" spans="1:21" ht="12" customHeight="1" x14ac:dyDescent="0.25">
      <c r="A45" s="302"/>
      <c r="B45" s="302"/>
      <c r="C45" s="302"/>
      <c r="D45" s="302"/>
      <c r="E45" s="120"/>
      <c r="F45" s="114"/>
      <c r="G45" s="115"/>
      <c r="H45" s="116"/>
      <c r="I45" s="117"/>
      <c r="J45" s="118"/>
      <c r="K45" s="115"/>
      <c r="L45" s="116"/>
      <c r="M45" s="117"/>
      <c r="N45" s="119"/>
    </row>
    <row r="46" spans="1:21" ht="11.25" customHeight="1" x14ac:dyDescent="0.25">
      <c r="A46" s="302"/>
      <c r="B46" s="302"/>
      <c r="C46" s="302"/>
      <c r="D46" s="302"/>
      <c r="E46" s="120"/>
      <c r="F46" s="114"/>
      <c r="G46" s="115"/>
      <c r="H46" s="116"/>
      <c r="I46" s="117"/>
      <c r="J46" s="118"/>
      <c r="K46" s="115"/>
      <c r="L46" s="116"/>
      <c r="M46" s="117"/>
      <c r="N46" s="119"/>
      <c r="T46" s="303"/>
      <c r="U46" s="303"/>
    </row>
    <row r="47" spans="1:21" ht="11.25" customHeight="1" x14ac:dyDescent="0.25">
      <c r="A47" s="302"/>
      <c r="B47" s="302"/>
      <c r="C47" s="302"/>
      <c r="D47" s="302"/>
      <c r="E47" s="120"/>
      <c r="F47" s="114"/>
      <c r="G47" s="115"/>
      <c r="H47" s="116"/>
      <c r="I47" s="117"/>
      <c r="J47" s="118"/>
      <c r="K47" s="115"/>
      <c r="L47" s="116"/>
      <c r="M47" s="117"/>
      <c r="N47" s="119"/>
      <c r="T47" s="303"/>
      <c r="U47" s="303"/>
    </row>
    <row r="48" spans="1:21" ht="21" customHeight="1" x14ac:dyDescent="0.25">
      <c r="A48" s="302"/>
      <c r="B48" s="302"/>
      <c r="C48" s="302"/>
      <c r="D48" s="302"/>
      <c r="E48" s="120"/>
      <c r="F48" s="114"/>
      <c r="G48" s="115"/>
      <c r="H48" s="116"/>
      <c r="I48" s="117"/>
      <c r="J48" s="118"/>
      <c r="K48" s="115"/>
      <c r="L48" s="116"/>
      <c r="M48" s="117"/>
      <c r="N48" s="119"/>
      <c r="T48" s="299"/>
      <c r="U48" s="257"/>
    </row>
    <row r="49" spans="1:14" ht="11.25" customHeight="1" x14ac:dyDescent="0.25">
      <c r="A49" s="302"/>
      <c r="B49" s="302"/>
      <c r="C49" s="302"/>
      <c r="D49" s="302"/>
      <c r="E49" s="120"/>
      <c r="F49" s="395"/>
      <c r="G49" s="395"/>
      <c r="H49" s="395"/>
      <c r="I49" s="395"/>
      <c r="J49" s="395"/>
      <c r="K49" s="395"/>
      <c r="L49" s="395"/>
      <c r="M49" s="395"/>
      <c r="N49" s="119"/>
    </row>
    <row r="50" spans="1:14" ht="10.5" customHeight="1" x14ac:dyDescent="0.25">
      <c r="A50" s="302"/>
      <c r="B50" s="302"/>
      <c r="C50" s="302"/>
      <c r="D50" s="302"/>
      <c r="E50" s="120"/>
      <c r="F50" s="410"/>
      <c r="G50" s="410"/>
      <c r="H50" s="410"/>
      <c r="I50" s="410"/>
      <c r="J50" s="410"/>
      <c r="K50" s="410"/>
      <c r="L50" s="410"/>
      <c r="M50" s="410"/>
      <c r="N50" s="119"/>
    </row>
    <row r="51" spans="1:14" ht="33.75" customHeight="1" x14ac:dyDescent="0.25">
      <c r="A51" s="7"/>
      <c r="B51" s="7"/>
      <c r="C51" s="7"/>
      <c r="D51" s="7"/>
      <c r="E51" s="302"/>
      <c r="F51" s="407"/>
      <c r="G51" s="407"/>
      <c r="H51" s="407"/>
      <c r="I51" s="407"/>
      <c r="J51" s="407"/>
      <c r="K51" s="407"/>
      <c r="L51" s="407"/>
      <c r="M51" s="407"/>
      <c r="N51" s="4"/>
    </row>
    <row r="52" spans="1:14" x14ac:dyDescent="0.25">
      <c r="A52" s="7"/>
      <c r="B52" s="7"/>
      <c r="C52" s="7"/>
      <c r="D52" s="7"/>
      <c r="E52" s="302"/>
      <c r="F52" s="4"/>
      <c r="G52" s="4"/>
      <c r="H52" s="4"/>
      <c r="I52" s="4"/>
      <c r="J52" s="4"/>
      <c r="K52" s="4"/>
      <c r="L52" s="4"/>
      <c r="M52" s="4"/>
      <c r="N52" s="4"/>
    </row>
    <row r="53" spans="1:14" ht="3" customHeight="1" x14ac:dyDescent="0.25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 x14ac:dyDescent="0.25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 x14ac:dyDescent="0.25">
      <c r="A55" s="7"/>
      <c r="B55" s="7"/>
      <c r="C55" s="7"/>
      <c r="D55" s="7"/>
      <c r="F55" s="84"/>
      <c r="G55" s="4"/>
      <c r="H55" s="4"/>
      <c r="I55" s="4"/>
      <c r="J55" s="4"/>
      <c r="K55" s="4"/>
      <c r="L55" s="4"/>
      <c r="M55" s="4"/>
      <c r="N55" s="4"/>
    </row>
    <row r="56" spans="1:14" x14ac:dyDescent="0.25">
      <c r="A56" s="7"/>
      <c r="B56" s="7"/>
      <c r="C56" s="7"/>
      <c r="D56" s="7"/>
      <c r="F56" s="85"/>
      <c r="G56" s="4"/>
      <c r="H56" s="4"/>
      <c r="I56" s="4"/>
      <c r="J56" s="4"/>
      <c r="K56" s="4"/>
      <c r="L56" s="4"/>
      <c r="M56" s="4"/>
      <c r="N56" s="4"/>
    </row>
    <row r="57" spans="1:14" x14ac:dyDescent="0.25">
      <c r="A57" s="7"/>
      <c r="B57" s="7"/>
      <c r="C57" s="7"/>
      <c r="D57" s="7"/>
      <c r="F57" s="85"/>
      <c r="G57" s="86"/>
      <c r="H57" s="86"/>
      <c r="I57" s="86"/>
      <c r="J57" s="86"/>
      <c r="K57" s="86"/>
      <c r="L57" s="86"/>
      <c r="M57" s="86"/>
      <c r="N57" s="86"/>
    </row>
    <row r="58" spans="1:14" x14ac:dyDescent="0.25">
      <c r="A58" s="7"/>
      <c r="B58" s="7"/>
      <c r="C58" s="7"/>
      <c r="D58" s="7"/>
      <c r="F58" s="87"/>
      <c r="G58" s="88"/>
      <c r="H58" s="88"/>
      <c r="I58" s="88"/>
      <c r="J58" s="88"/>
      <c r="K58" s="88"/>
      <c r="L58" s="88"/>
      <c r="M58" s="88"/>
      <c r="N58" s="88"/>
    </row>
    <row r="59" spans="1:14" ht="6" customHeight="1" x14ac:dyDescent="0.25">
      <c r="A59" s="7"/>
      <c r="B59" s="7"/>
      <c r="C59" s="7"/>
      <c r="D59" s="6"/>
      <c r="F59" s="84"/>
      <c r="G59" s="89"/>
      <c r="H59" s="89"/>
      <c r="I59" s="89"/>
      <c r="J59" s="89"/>
      <c r="K59" s="89"/>
      <c r="L59" s="89"/>
      <c r="M59" s="89"/>
      <c r="N59" s="89"/>
    </row>
    <row r="60" spans="1:14" ht="39" customHeight="1" x14ac:dyDescent="0.25">
      <c r="A60" s="7"/>
      <c r="B60" s="7"/>
      <c r="C60" s="7"/>
      <c r="D60" s="6"/>
      <c r="F60" s="85"/>
      <c r="G60" s="4"/>
      <c r="H60" s="4"/>
      <c r="I60" s="4"/>
      <c r="J60" s="4"/>
      <c r="K60" s="4"/>
      <c r="L60" s="4"/>
      <c r="M60" s="4"/>
      <c r="N60" s="4"/>
    </row>
    <row r="61" spans="1:14" ht="12" customHeight="1" x14ac:dyDescent="0.25">
      <c r="F61" s="89"/>
      <c r="G61" s="90"/>
      <c r="H61" s="90"/>
      <c r="I61" s="90"/>
      <c r="J61" s="90"/>
      <c r="K61" s="90"/>
      <c r="L61" s="90"/>
      <c r="M61" s="90"/>
      <c r="N61" s="90"/>
    </row>
    <row r="62" spans="1:14" ht="21.75" customHeight="1" x14ac:dyDescent="0.25">
      <c r="F62" s="88"/>
      <c r="G62" s="88"/>
      <c r="H62" s="88"/>
      <c r="I62" s="88"/>
      <c r="J62" s="88"/>
      <c r="K62" s="88"/>
      <c r="L62" s="88"/>
      <c r="M62" s="88"/>
      <c r="N62" s="88"/>
    </row>
    <row r="63" spans="1:14" ht="46.5" customHeight="1" x14ac:dyDescent="0.25">
      <c r="F63" s="4"/>
      <c r="G63" s="4"/>
      <c r="H63" s="4"/>
      <c r="I63" s="4"/>
      <c r="J63" s="4"/>
      <c r="K63" s="4"/>
      <c r="L63" s="4"/>
      <c r="M63" s="4"/>
      <c r="N63" s="4"/>
    </row>
    <row r="64" spans="1:14" ht="25.5" customHeight="1" x14ac:dyDescent="0.25">
      <c r="M64" s="301"/>
    </row>
  </sheetData>
  <mergeCells count="16">
    <mergeCell ref="N34:N35"/>
    <mergeCell ref="G35:I35"/>
    <mergeCell ref="K35:M35"/>
    <mergeCell ref="H36:I36"/>
    <mergeCell ref="L36:M36"/>
    <mergeCell ref="F49:M49"/>
    <mergeCell ref="F50:M50"/>
    <mergeCell ref="F51:M51"/>
    <mergeCell ref="F32:M32"/>
    <mergeCell ref="H34:L34"/>
    <mergeCell ref="O9:S9"/>
    <mergeCell ref="Q11:R11"/>
    <mergeCell ref="O24:T24"/>
    <mergeCell ref="O22:Q22"/>
    <mergeCell ref="O8:Q8"/>
    <mergeCell ref="O23:P23"/>
  </mergeCells>
  <pageMargins left="0.70866141732283472" right="0.70866141732283472" top="0.74803149606299213" bottom="0.74803149606299213" header="0.31496062992125984" footer="0.31496062992125984"/>
  <pageSetup paperSize="9" scale="54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8" r:id="rId4" name="List Box 2">
              <controlPr defaultSize="0" autoLine="0" autoPict="0">
                <anchor moveWithCells="1">
                  <from>
                    <xdr:col>0</xdr:col>
                    <xdr:colOff>85725</xdr:colOff>
                    <xdr:row>10</xdr:row>
                    <xdr:rowOff>219075</xdr:rowOff>
                  </from>
                  <to>
                    <xdr:col>1</xdr:col>
                    <xdr:colOff>657225</xdr:colOff>
                    <xdr:row>11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F936CDCDE8F8418920914B3BFFF19C" ma:contentTypeVersion="12" ma:contentTypeDescription="Create a new document." ma:contentTypeScope="" ma:versionID="46c72e1d8acebe914fcc9e5d023688fa">
  <xsd:schema xmlns:xsd="http://www.w3.org/2001/XMLSchema" xmlns:xs="http://www.w3.org/2001/XMLSchema" xmlns:p="http://schemas.microsoft.com/office/2006/metadata/properties" xmlns:ns3="b7e247b7-cca8-429f-8688-16f83c8fba5f" xmlns:ns4="f30bebb2-c01f-48d0-81da-dc8b123879c2" targetNamespace="http://schemas.microsoft.com/office/2006/metadata/properties" ma:root="true" ma:fieldsID="2636daf5d91eb1d20b88f36be9bc60cc" ns3:_="" ns4:_="">
    <xsd:import namespace="b7e247b7-cca8-429f-8688-16f83c8fba5f"/>
    <xsd:import namespace="f30bebb2-c01f-48d0-81da-dc8b123879c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247b7-cca8-429f-8688-16f83c8fba5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0bebb2-c01f-48d0-81da-dc8b123879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8E9281E-2E56-46EF-A881-8E5D528D7B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247b7-cca8-429f-8688-16f83c8fba5f"/>
    <ds:schemaRef ds:uri="f30bebb2-c01f-48d0-81da-dc8b123879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3DC2792-7021-405B-83C6-5C5D5D01EE8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0F175C4-908E-4C17-B169-ED039E18F66A}">
  <ds:schemaRefs>
    <ds:schemaRef ds:uri="http://purl.org/dc/elements/1.1/"/>
    <ds:schemaRef ds:uri="http://schemas.microsoft.com/office/2006/metadata/properties"/>
    <ds:schemaRef ds:uri="f30bebb2-c01f-48d0-81da-dc8b123879c2"/>
    <ds:schemaRef ds:uri="b7e247b7-cca8-429f-8688-16f83c8fba5f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Contents</vt:lpstr>
      <vt:lpstr>Data guide</vt:lpstr>
      <vt:lpstr>Copy tables and charts</vt:lpstr>
      <vt:lpstr>Trends - Mortality</vt:lpstr>
      <vt:lpstr>Trends - Admissions</vt:lpstr>
      <vt:lpstr>LA Comparison</vt:lpstr>
      <vt:lpstr>HB Comparison</vt:lpstr>
      <vt:lpstr>MLL_LA Comparison</vt:lpstr>
      <vt:lpstr>MLL_HB Comparison</vt:lpstr>
      <vt:lpstr>Controls</vt:lpstr>
      <vt:lpstr>All data</vt:lpstr>
      <vt:lpstr>'Copy tables and charts'!Print_Area</vt:lpstr>
      <vt:lpstr>'Data guide'!Print_Area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2014-10-13T07:35:06Z</dcterms:created>
  <dcterms:modified xsi:type="dcterms:W3CDTF">2021-08-17T09:35:18Z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0x01010072F936CDCDE8F8418920914B3BFFF19C</vt:lpwstr>
  </property>
</Properties>
</file>